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K37" i="12" l="1"/>
  <c r="J37" i="12"/>
  <c r="I37" i="12"/>
  <c r="H37" i="12"/>
  <c r="G37" i="12"/>
  <c r="F37" i="12"/>
  <c r="E37" i="12"/>
  <c r="D37" i="12"/>
  <c r="C37" i="12"/>
  <c r="K35" i="12"/>
  <c r="J35" i="12"/>
  <c r="I35" i="12"/>
  <c r="H35" i="12"/>
  <c r="G35" i="12"/>
  <c r="F35" i="12"/>
  <c r="E35" i="12"/>
  <c r="D35" i="12"/>
  <c r="C35" i="12"/>
  <c r="K34" i="12"/>
  <c r="J34" i="12"/>
  <c r="I34" i="12"/>
  <c r="H34" i="12"/>
  <c r="G34" i="12"/>
  <c r="F34" i="12"/>
  <c r="E34" i="12"/>
  <c r="D34" i="12"/>
  <c r="C34" i="12"/>
  <c r="K20" i="12"/>
  <c r="J20" i="12"/>
  <c r="I20" i="12"/>
  <c r="H20" i="12"/>
  <c r="G20" i="12"/>
  <c r="F20" i="12"/>
  <c r="E20" i="12"/>
  <c r="D20" i="12"/>
  <c r="C20" i="12"/>
  <c r="K17" i="12"/>
  <c r="K32" i="12" s="1"/>
  <c r="J17" i="12"/>
  <c r="J32" i="12" s="1"/>
  <c r="I17" i="12"/>
  <c r="H17" i="12"/>
  <c r="G17" i="12"/>
  <c r="F17" i="12"/>
  <c r="F32" i="12" s="1"/>
  <c r="E17" i="12"/>
  <c r="D17" i="12"/>
  <c r="D32" i="12" s="1"/>
  <c r="C17" i="12"/>
  <c r="C32" i="12" s="1"/>
  <c r="K16" i="12"/>
  <c r="J16" i="12"/>
  <c r="I16" i="12"/>
  <c r="H16" i="12"/>
  <c r="G16" i="12"/>
  <c r="F16" i="12"/>
  <c r="E16" i="12"/>
  <c r="D16" i="12"/>
  <c r="C16" i="12"/>
  <c r="K6" i="12"/>
  <c r="K12" i="12" s="1"/>
  <c r="J6" i="12"/>
  <c r="J12" i="12" s="1"/>
  <c r="I6" i="12"/>
  <c r="H6" i="12"/>
  <c r="G6" i="12"/>
  <c r="G12" i="12" s="1"/>
  <c r="F6" i="12"/>
  <c r="E6" i="12"/>
  <c r="D6" i="12"/>
  <c r="D33" i="12" s="1"/>
  <c r="D36" i="12" s="1"/>
  <c r="D38" i="12" s="1"/>
  <c r="C6" i="12"/>
  <c r="C12" i="12" s="1"/>
  <c r="K37" i="11"/>
  <c r="J37" i="11"/>
  <c r="I37" i="11"/>
  <c r="H37" i="11"/>
  <c r="G37" i="11"/>
  <c r="F37" i="11"/>
  <c r="E37" i="11"/>
  <c r="D37" i="11"/>
  <c r="C37" i="11"/>
  <c r="K35" i="11"/>
  <c r="J35" i="11"/>
  <c r="I35" i="11"/>
  <c r="H35" i="11"/>
  <c r="G35" i="11"/>
  <c r="F35" i="11"/>
  <c r="E35" i="11"/>
  <c r="D35" i="11"/>
  <c r="C35" i="11"/>
  <c r="K34" i="11"/>
  <c r="J34" i="11"/>
  <c r="I34" i="11"/>
  <c r="H34" i="11"/>
  <c r="G34" i="11"/>
  <c r="F34" i="11"/>
  <c r="E34" i="11"/>
  <c r="D34" i="11"/>
  <c r="C34" i="11"/>
  <c r="K20" i="11"/>
  <c r="J20" i="11"/>
  <c r="J32" i="11" s="1"/>
  <c r="I20" i="11"/>
  <c r="H20" i="11"/>
  <c r="G20" i="11"/>
  <c r="F20" i="11"/>
  <c r="E20" i="11"/>
  <c r="D20" i="11"/>
  <c r="C20" i="11"/>
  <c r="K17" i="11"/>
  <c r="K32" i="11" s="1"/>
  <c r="J17" i="11"/>
  <c r="I17" i="11"/>
  <c r="H17" i="11"/>
  <c r="H32" i="11" s="1"/>
  <c r="G17" i="11"/>
  <c r="G32" i="11" s="1"/>
  <c r="F17" i="11"/>
  <c r="F32" i="11" s="1"/>
  <c r="E17" i="11"/>
  <c r="D17" i="11"/>
  <c r="D32" i="11" s="1"/>
  <c r="C17" i="11"/>
  <c r="C32" i="11" s="1"/>
  <c r="K16" i="11"/>
  <c r="J16" i="11"/>
  <c r="I16" i="11"/>
  <c r="H16" i="11"/>
  <c r="G16" i="11"/>
  <c r="F16" i="11"/>
  <c r="E16" i="11"/>
  <c r="D16" i="11"/>
  <c r="C16" i="11"/>
  <c r="J12" i="11"/>
  <c r="K6" i="11"/>
  <c r="K33" i="11" s="1"/>
  <c r="K36" i="11" s="1"/>
  <c r="K38" i="11" s="1"/>
  <c r="J6" i="11"/>
  <c r="J33" i="11" s="1"/>
  <c r="J36" i="11" s="1"/>
  <c r="J38" i="11" s="1"/>
  <c r="I6" i="11"/>
  <c r="I12" i="11" s="1"/>
  <c r="H6" i="11"/>
  <c r="H12" i="11" s="1"/>
  <c r="G6" i="11"/>
  <c r="F6" i="11"/>
  <c r="F12" i="11" s="1"/>
  <c r="E6" i="11"/>
  <c r="E12" i="11" s="1"/>
  <c r="D6" i="11"/>
  <c r="D12" i="11" s="1"/>
  <c r="C6" i="11"/>
  <c r="C33" i="11" s="1"/>
  <c r="C36" i="11" s="1"/>
  <c r="C38" i="11" s="1"/>
  <c r="K37" i="1"/>
  <c r="J37" i="1"/>
  <c r="I37" i="1"/>
  <c r="H37" i="1"/>
  <c r="G37" i="1"/>
  <c r="F37" i="1"/>
  <c r="E37" i="1"/>
  <c r="D37" i="1"/>
  <c r="C37" i="1"/>
  <c r="I32" i="1"/>
  <c r="K20" i="1"/>
  <c r="J20" i="1"/>
  <c r="I20" i="1"/>
  <c r="H20" i="1"/>
  <c r="G20" i="1"/>
  <c r="F20" i="1"/>
  <c r="E20" i="1"/>
  <c r="D20" i="1"/>
  <c r="C20" i="1"/>
  <c r="K17" i="1"/>
  <c r="J17" i="1"/>
  <c r="J32" i="1" s="1"/>
  <c r="I17" i="1"/>
  <c r="H17" i="1"/>
  <c r="H32" i="1" s="1"/>
  <c r="G17" i="1"/>
  <c r="F17" i="1"/>
  <c r="F32" i="1" s="1"/>
  <c r="E17" i="1"/>
  <c r="E32" i="1" s="1"/>
  <c r="D17" i="1"/>
  <c r="D32" i="1" s="1"/>
  <c r="C17" i="1"/>
  <c r="K16" i="1"/>
  <c r="J16" i="1"/>
  <c r="I16" i="1"/>
  <c r="H16" i="1"/>
  <c r="G16" i="1"/>
  <c r="F16" i="1"/>
  <c r="E16" i="1"/>
  <c r="D16" i="1"/>
  <c r="C16" i="1"/>
  <c r="H12" i="1"/>
  <c r="K6" i="1"/>
  <c r="K12" i="1" s="1"/>
  <c r="J6" i="1"/>
  <c r="J12" i="1" s="1"/>
  <c r="I6" i="1"/>
  <c r="I33" i="1" s="1"/>
  <c r="I36" i="1" s="1"/>
  <c r="I38" i="1" s="1"/>
  <c r="H6" i="1"/>
  <c r="H33" i="1" s="1"/>
  <c r="H36" i="1" s="1"/>
  <c r="H38" i="1" s="1"/>
  <c r="G6" i="1"/>
  <c r="G12" i="1" s="1"/>
  <c r="F6" i="1"/>
  <c r="F12" i="1" s="1"/>
  <c r="E6" i="1"/>
  <c r="E33" i="1" s="1"/>
  <c r="E36" i="1" s="1"/>
  <c r="E38" i="1" s="1"/>
  <c r="D6" i="1"/>
  <c r="D33" i="1" s="1"/>
  <c r="D36" i="1" s="1"/>
  <c r="D38" i="1" s="1"/>
  <c r="C6" i="1"/>
  <c r="C12" i="1" s="1"/>
  <c r="K20" i="10"/>
  <c r="J20" i="10"/>
  <c r="I20" i="10"/>
  <c r="H20" i="10"/>
  <c r="G20" i="10"/>
  <c r="F20" i="10"/>
  <c r="E20" i="10"/>
  <c r="D20" i="10"/>
  <c r="C20" i="10"/>
  <c r="K17" i="10"/>
  <c r="J17" i="10"/>
  <c r="I17" i="10"/>
  <c r="I32" i="10" s="1"/>
  <c r="H17" i="10"/>
  <c r="H32" i="10" s="1"/>
  <c r="G17" i="10"/>
  <c r="F17" i="10"/>
  <c r="E17" i="10"/>
  <c r="E32" i="10" s="1"/>
  <c r="D17" i="10"/>
  <c r="C17" i="10"/>
  <c r="K16" i="10"/>
  <c r="J16" i="10"/>
  <c r="I16" i="10"/>
  <c r="H16" i="10"/>
  <c r="G16" i="10"/>
  <c r="F16" i="10"/>
  <c r="E16" i="10"/>
  <c r="D16" i="10"/>
  <c r="C16" i="10"/>
  <c r="I12" i="10"/>
  <c r="K6" i="10"/>
  <c r="K33" i="10" s="1"/>
  <c r="K36" i="10" s="1"/>
  <c r="K38" i="10" s="1"/>
  <c r="J6" i="10"/>
  <c r="J33" i="10" s="1"/>
  <c r="J36" i="10" s="1"/>
  <c r="J38" i="10" s="1"/>
  <c r="I6" i="10"/>
  <c r="I33" i="10" s="1"/>
  <c r="I36" i="10" s="1"/>
  <c r="I38" i="10" s="1"/>
  <c r="H6" i="10"/>
  <c r="H12" i="10" s="1"/>
  <c r="G6" i="10"/>
  <c r="G33" i="10" s="1"/>
  <c r="G36" i="10" s="1"/>
  <c r="G38" i="10" s="1"/>
  <c r="F6" i="10"/>
  <c r="F33" i="10" s="1"/>
  <c r="F36" i="10" s="1"/>
  <c r="F38" i="10" s="1"/>
  <c r="E6" i="10"/>
  <c r="E33" i="10" s="1"/>
  <c r="E36" i="10" s="1"/>
  <c r="E38" i="10" s="1"/>
  <c r="D6" i="10"/>
  <c r="D12" i="10" s="1"/>
  <c r="C6" i="10"/>
  <c r="C33" i="10" s="1"/>
  <c r="C36" i="10" s="1"/>
  <c r="C38" i="10" s="1"/>
  <c r="H33" i="12" l="1"/>
  <c r="H36" i="12" s="1"/>
  <c r="H38" i="12" s="1"/>
  <c r="H32" i="12"/>
  <c r="I32" i="11"/>
  <c r="G33" i="11"/>
  <c r="G36" i="11" s="1"/>
  <c r="G38" i="11" s="1"/>
  <c r="D32" i="10"/>
  <c r="J32" i="10"/>
  <c r="F33" i="11"/>
  <c r="F36" i="11" s="1"/>
  <c r="F38" i="11" s="1"/>
  <c r="F33" i="12"/>
  <c r="F36" i="12" s="1"/>
  <c r="F38" i="12" s="1"/>
  <c r="H12" i="12"/>
  <c r="C32" i="10"/>
  <c r="K32" i="10"/>
  <c r="C33" i="1"/>
  <c r="C36" i="1" s="1"/>
  <c r="C38" i="1" s="1"/>
  <c r="K33" i="1"/>
  <c r="K36" i="1" s="1"/>
  <c r="K38" i="1" s="1"/>
  <c r="I32" i="12"/>
  <c r="C12" i="10"/>
  <c r="C12" i="11"/>
  <c r="E33" i="11"/>
  <c r="E36" i="11" s="1"/>
  <c r="E38" i="11" s="1"/>
  <c r="I33" i="12"/>
  <c r="I36" i="12" s="1"/>
  <c r="I38" i="12" s="1"/>
  <c r="E12" i="10"/>
  <c r="F32" i="10"/>
  <c r="D12" i="1"/>
  <c r="J33" i="12"/>
  <c r="J36" i="12" s="1"/>
  <c r="J38" i="12" s="1"/>
  <c r="G12" i="10"/>
  <c r="G32" i="10"/>
  <c r="E12" i="1"/>
  <c r="G32" i="1"/>
  <c r="G12" i="11"/>
  <c r="E32" i="12"/>
  <c r="D12" i="12"/>
  <c r="K12" i="10"/>
  <c r="I12" i="1"/>
  <c r="K12" i="11"/>
  <c r="E33" i="12"/>
  <c r="E36" i="12" s="1"/>
  <c r="E38" i="12" s="1"/>
  <c r="F12" i="12"/>
  <c r="G32" i="12"/>
  <c r="E12" i="12"/>
  <c r="I12" i="12"/>
  <c r="C33" i="12"/>
  <c r="C36" i="12" s="1"/>
  <c r="C38" i="12" s="1"/>
  <c r="G33" i="12"/>
  <c r="G36" i="12" s="1"/>
  <c r="G38" i="12" s="1"/>
  <c r="K33" i="12"/>
  <c r="K36" i="12" s="1"/>
  <c r="K38" i="12" s="1"/>
  <c r="I33" i="11"/>
  <c r="I36" i="11" s="1"/>
  <c r="I38" i="11" s="1"/>
  <c r="E32" i="11"/>
  <c r="D33" i="11"/>
  <c r="D36" i="11" s="1"/>
  <c r="D38" i="11" s="1"/>
  <c r="H33" i="11"/>
  <c r="H36" i="11" s="1"/>
  <c r="H38" i="11" s="1"/>
  <c r="G33" i="1"/>
  <c r="G36" i="1" s="1"/>
  <c r="G38" i="1" s="1"/>
  <c r="C32" i="1"/>
  <c r="K32" i="1"/>
  <c r="F33" i="1"/>
  <c r="F36" i="1" s="1"/>
  <c r="F38" i="1" s="1"/>
  <c r="J33" i="1"/>
  <c r="J36" i="1" s="1"/>
  <c r="J38" i="1" s="1"/>
  <c r="F12" i="10"/>
  <c r="J12" i="10"/>
  <c r="D33" i="10"/>
  <c r="D36" i="10" s="1"/>
  <c r="D38" i="10" s="1"/>
  <c r="H33" i="10"/>
  <c r="H36" i="10" s="1"/>
  <c r="H38" i="10" s="1"/>
</calcChain>
</file>

<file path=xl/sharedStrings.xml><?xml version="1.0" encoding="utf-8"?>
<sst xmlns="http://schemas.openxmlformats.org/spreadsheetml/2006/main" count="265" uniqueCount="73">
  <si>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</si>
  <si>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</si>
  <si>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</si>
  <si>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</si>
  <si>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</si>
  <si>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</si>
  <si>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</si>
  <si>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</si>
  <si>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</si>
  <si>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</si>
  <si>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</si>
  <si>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</si>
  <si>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</si>
  <si>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</si>
  <si>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</si>
  <si>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</si>
  <si>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</si>
  <si>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</si>
  <si>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</si>
  <si>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</si>
  <si>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</si>
  <si>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</si>
  <si>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</si>
  <si>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</si>
  <si>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</si>
  <si>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</si>
  <si>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</si>
  <si>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</si>
  <si>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</si>
  <si>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</si>
  <si>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</si>
  <si>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</si>
  <si>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</si>
  <si>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</si>
  <si>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</si>
  <si>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</si>
  <si>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</si>
  <si>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</si>
  <si>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</si>
  <si>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</si>
  <si>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</si>
  <si>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</si>
  <si>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</si>
  <si>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</si>
  <si>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</si>
  <si>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</si>
  <si>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</si>
  <si>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</si>
  <si>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</si>
  <si>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</si>
  <si>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</si>
  <si>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</si>
  <si>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</si>
  <si>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</si>
  <si>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</si>
  <si>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</si>
  <si>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Jharkhand</t>
  </si>
  <si>
    <t>2016-17</t>
  </si>
  <si>
    <t>2017-18</t>
  </si>
  <si>
    <t>2018-19</t>
  </si>
  <si>
    <t>Source: Directorate of Economics and Statistics of the respective State/Uts.</t>
  </si>
  <si>
    <t>2019-20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</si>
  <si>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</si>
  <si>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</si>
  <si>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</si>
  <si>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</si>
  <si>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</si>
  <si>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</si>
  <si>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</si>
  <si>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</si>
  <si>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</si>
  <si>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</si>
  <si>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As on 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</si>
</sst>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Protection="1"/>
    <xf numFmtId="0" fontId="11" fillId="0" borderId="0" xfId="0" applyFont="1" applyFill="1" applyProtection="1"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Protection="1"/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1" fontId="4" fillId="3" borderId="1" xfId="0" applyNumberFormat="1" applyFont="1" applyFill="1" applyBorder="1" applyProtection="1"/>
    <xf numFmtId="1" fontId="4" fillId="3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49" fontId="4" fillId="0" borderId="1" xfId="0" quotePrefix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49" fontId="4" fillId="3" borderId="1" xfId="0" quotePrefix="1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40"/>
  <sheetViews>
    <sheetView tabSelected="1" zoomScaleSheetLayoutView="100" workbookViewId="0">
      <pane xSplit="2" ySplit="5" topLeftCell="C27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H2" sqref="H2"/>
    </sheetView>
  </sheetViews>
  <sheetFormatPr defaultColWidth="8.85546875" defaultRowHeight="15" x14ac:dyDescent="0.25"/>
  <cols>
    <col min="1" max="1" width="11" style="1" customWidth="1"/>
    <col min="2" max="2" width="44" style="1" customWidth="1"/>
    <col min="3" max="5" width="10.7109375" style="1" customWidth="1"/>
    <col min="6" max="6" width="10.7109375" style="3" customWidth="1"/>
    <col min="7" max="10" width="11.85546875" style="2" customWidth="1"/>
    <col min="11" max="11" width="10.425781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5" width="8.85546875" style="3"/>
    <col min="186" max="186" width="12.7109375" style="3" bestFit="1" customWidth="1"/>
    <col min="187" max="16384" width="8.85546875" style="1"/>
  </cols>
  <sheetData>
    <row r="1" spans="1:186" ht="18.75" x14ac:dyDescent="0.3">
      <c r="A1" s="1" t="s">
        <v>43</v>
      </c>
      <c r="B1" s="10" t="s">
        <v>56</v>
      </c>
      <c r="H1" s="2" t="s">
        <v>72</v>
      </c>
      <c r="P1" s="4"/>
    </row>
    <row r="2" spans="1:186" ht="15.75" x14ac:dyDescent="0.25">
      <c r="A2" s="8" t="s">
        <v>38</v>
      </c>
    </row>
    <row r="3" spans="1:186" ht="15.75" x14ac:dyDescent="0.25">
      <c r="A3" s="8"/>
    </row>
    <row r="4" spans="1:186" ht="15.75" x14ac:dyDescent="0.25">
      <c r="A4" s="8"/>
      <c r="E4" s="7"/>
      <c r="F4" s="7" t="s">
        <v>47</v>
      </c>
    </row>
    <row r="5" spans="1:186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46</v>
      </c>
      <c r="G5" s="13" t="s">
        <v>55</v>
      </c>
      <c r="H5" s="13" t="s">
        <v>57</v>
      </c>
      <c r="I5" s="13" t="s">
        <v>58</v>
      </c>
      <c r="J5" s="13" t="s">
        <v>59</v>
      </c>
      <c r="K5" s="13" t="s">
        <v>61</v>
      </c>
    </row>
    <row r="6" spans="1:186" s="9" customFormat="1" x14ac:dyDescent="0.25">
      <c r="A6" s="14" t="s">
        <v>26</v>
      </c>
      <c r="B6" s="15" t="s">
        <v>2</v>
      </c>
      <c r="C6" s="16">
        <f>SUM(C7:C10)</f>
        <v>2233546</v>
      </c>
      <c r="D6" s="16">
        <f>SUM(D7:D10)</f>
        <v>2550211</v>
      </c>
      <c r="E6" s="16">
        <f t="shared" ref="E6:K6" si="0">SUM(E7:E10)</f>
        <v>2844224</v>
      </c>
      <c r="F6" s="16">
        <f t="shared" si="0"/>
        <v>4016315</v>
      </c>
      <c r="G6" s="16">
        <f t="shared" si="0"/>
        <v>3146379</v>
      </c>
      <c r="H6" s="16">
        <f t="shared" si="0"/>
        <v>4033246</v>
      </c>
      <c r="I6" s="16">
        <f t="shared" si="0"/>
        <v>4592177</v>
      </c>
      <c r="J6" s="16">
        <f t="shared" si="0"/>
        <v>4572199</v>
      </c>
      <c r="K6" s="16">
        <f t="shared" si="0"/>
        <v>5090223.7646904681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 x14ac:dyDescent="0.25">
      <c r="A7" s="17">
        <v>1.1000000000000001</v>
      </c>
      <c r="B7" s="18" t="s">
        <v>49</v>
      </c>
      <c r="C7" s="19">
        <v>1342099</v>
      </c>
      <c r="D7" s="19">
        <v>1611776</v>
      </c>
      <c r="E7" s="19">
        <v>1812103</v>
      </c>
      <c r="F7" s="19">
        <v>2078016</v>
      </c>
      <c r="G7" s="19">
        <v>1671596</v>
      </c>
      <c r="H7" s="19">
        <v>2281657</v>
      </c>
      <c r="I7" s="19">
        <v>2587638</v>
      </c>
      <c r="J7" s="19">
        <v>2305138</v>
      </c>
      <c r="K7" s="19">
        <v>2490323.9260948263</v>
      </c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 x14ac:dyDescent="0.25">
      <c r="A8" s="17">
        <v>1.2</v>
      </c>
      <c r="B8" s="18" t="s">
        <v>50</v>
      </c>
      <c r="C8" s="19">
        <v>477585</v>
      </c>
      <c r="D8" s="19">
        <v>459416</v>
      </c>
      <c r="E8" s="19">
        <v>493408</v>
      </c>
      <c r="F8" s="19">
        <v>560096</v>
      </c>
      <c r="G8" s="19">
        <v>627292</v>
      </c>
      <c r="H8" s="19">
        <v>668398</v>
      </c>
      <c r="I8" s="19">
        <v>940805</v>
      </c>
      <c r="J8" s="19">
        <v>1201211</v>
      </c>
      <c r="K8" s="19">
        <v>1370387.5029862432</v>
      </c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 x14ac:dyDescent="0.25">
      <c r="A9" s="17">
        <v>1.3</v>
      </c>
      <c r="B9" s="18" t="s">
        <v>51</v>
      </c>
      <c r="C9" s="19">
        <v>357560</v>
      </c>
      <c r="D9" s="19">
        <v>399912</v>
      </c>
      <c r="E9" s="19">
        <v>438925</v>
      </c>
      <c r="F9" s="19">
        <v>1269256</v>
      </c>
      <c r="G9" s="19">
        <v>719292</v>
      </c>
      <c r="H9" s="19">
        <v>915319</v>
      </c>
      <c r="I9" s="19">
        <v>830342</v>
      </c>
      <c r="J9" s="19">
        <v>799126</v>
      </c>
      <c r="K9" s="19">
        <v>896417.75785109133</v>
      </c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 x14ac:dyDescent="0.25">
      <c r="A10" s="17">
        <v>1.4</v>
      </c>
      <c r="B10" s="18" t="s">
        <v>52</v>
      </c>
      <c r="C10" s="19">
        <v>56302</v>
      </c>
      <c r="D10" s="19">
        <v>79107</v>
      </c>
      <c r="E10" s="19">
        <v>99788</v>
      </c>
      <c r="F10" s="19">
        <v>108947</v>
      </c>
      <c r="G10" s="19">
        <v>128199</v>
      </c>
      <c r="H10" s="19">
        <v>167872</v>
      </c>
      <c r="I10" s="19">
        <v>233392</v>
      </c>
      <c r="J10" s="19">
        <v>266724</v>
      </c>
      <c r="K10" s="19">
        <v>333094.5777583071</v>
      </c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 x14ac:dyDescent="0.25">
      <c r="A11" s="20" t="s">
        <v>62</v>
      </c>
      <c r="B11" s="18" t="s">
        <v>3</v>
      </c>
      <c r="C11" s="19">
        <v>1620374</v>
      </c>
      <c r="D11" s="19">
        <v>1879069</v>
      </c>
      <c r="E11" s="19">
        <v>1858615</v>
      </c>
      <c r="F11" s="19">
        <v>2072180</v>
      </c>
      <c r="G11" s="19">
        <v>2017988</v>
      </c>
      <c r="H11" s="19">
        <v>1730740</v>
      </c>
      <c r="I11" s="19">
        <v>1912748</v>
      </c>
      <c r="J11" s="19">
        <v>2070758</v>
      </c>
      <c r="K11" s="19">
        <v>2144596.7586424816</v>
      </c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 x14ac:dyDescent="0.25">
      <c r="A12" s="21"/>
      <c r="B12" s="22" t="s">
        <v>28</v>
      </c>
      <c r="C12" s="23">
        <f>C6+C11</f>
        <v>3853920</v>
      </c>
      <c r="D12" s="24">
        <f>D6+D11</f>
        <v>4429280</v>
      </c>
      <c r="E12" s="24">
        <f>E6+E11</f>
        <v>4702839</v>
      </c>
      <c r="F12" s="24">
        <f t="shared" ref="F12:K12" si="1">F6+F11</f>
        <v>6088495</v>
      </c>
      <c r="G12" s="24">
        <f t="shared" si="1"/>
        <v>5164367</v>
      </c>
      <c r="H12" s="24">
        <f t="shared" si="1"/>
        <v>5763986</v>
      </c>
      <c r="I12" s="24">
        <f t="shared" si="1"/>
        <v>6504925</v>
      </c>
      <c r="J12" s="24">
        <f t="shared" si="1"/>
        <v>6642957</v>
      </c>
      <c r="K12" s="24">
        <f t="shared" si="1"/>
        <v>7234820.5233329497</v>
      </c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 x14ac:dyDescent="0.25">
      <c r="A13" s="14" t="s">
        <v>63</v>
      </c>
      <c r="B13" s="15" t="s">
        <v>4</v>
      </c>
      <c r="C13" s="16">
        <v>3016583</v>
      </c>
      <c r="D13" s="16">
        <v>3797607</v>
      </c>
      <c r="E13" s="16">
        <v>3660373</v>
      </c>
      <c r="F13" s="16">
        <v>4065135</v>
      </c>
      <c r="G13" s="16">
        <v>2979923</v>
      </c>
      <c r="H13" s="16">
        <v>4155031</v>
      </c>
      <c r="I13" s="16">
        <v>4845268</v>
      </c>
      <c r="J13" s="16">
        <v>5331351</v>
      </c>
      <c r="K13" s="16">
        <v>5783210.3627187237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5.5" x14ac:dyDescent="0.25">
      <c r="A14" s="20" t="s">
        <v>64</v>
      </c>
      <c r="B14" s="18" t="s">
        <v>5</v>
      </c>
      <c r="C14" s="19">
        <v>241235</v>
      </c>
      <c r="D14" s="19">
        <v>302773</v>
      </c>
      <c r="E14" s="19">
        <v>335541</v>
      </c>
      <c r="F14" s="19">
        <v>354547</v>
      </c>
      <c r="G14" s="19">
        <v>429292</v>
      </c>
      <c r="H14" s="19">
        <v>205152</v>
      </c>
      <c r="I14" s="19">
        <v>311899</v>
      </c>
      <c r="J14" s="19">
        <v>464622</v>
      </c>
      <c r="K14" s="19">
        <v>510229.31344562449</v>
      </c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 x14ac:dyDescent="0.25">
      <c r="A15" s="20" t="s">
        <v>65</v>
      </c>
      <c r="B15" s="18" t="s">
        <v>6</v>
      </c>
      <c r="C15" s="19">
        <v>1439526</v>
      </c>
      <c r="D15" s="19">
        <v>1455717</v>
      </c>
      <c r="E15" s="19">
        <v>1699296</v>
      </c>
      <c r="F15" s="19">
        <v>1750743</v>
      </c>
      <c r="G15" s="19">
        <v>1725906</v>
      </c>
      <c r="H15" s="19">
        <v>1886296</v>
      </c>
      <c r="I15" s="19">
        <v>2105866</v>
      </c>
      <c r="J15" s="19">
        <v>2358938</v>
      </c>
      <c r="K15" s="19">
        <v>2513342.8160135504</v>
      </c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 x14ac:dyDescent="0.25">
      <c r="A16" s="21"/>
      <c r="B16" s="22" t="s">
        <v>29</v>
      </c>
      <c r="C16" s="24">
        <f>+C13+C14+C15</f>
        <v>4697344</v>
      </c>
      <c r="D16" s="24">
        <f t="shared" ref="D16:K16" si="2">+D13+D14+D15</f>
        <v>5556097</v>
      </c>
      <c r="E16" s="24">
        <f t="shared" si="2"/>
        <v>5695210</v>
      </c>
      <c r="F16" s="24">
        <f t="shared" si="2"/>
        <v>6170425</v>
      </c>
      <c r="G16" s="24">
        <f t="shared" si="2"/>
        <v>5135121</v>
      </c>
      <c r="H16" s="24">
        <f t="shared" si="2"/>
        <v>6246479</v>
      </c>
      <c r="I16" s="24">
        <f t="shared" si="2"/>
        <v>7263033</v>
      </c>
      <c r="J16" s="24">
        <f t="shared" si="2"/>
        <v>8154911</v>
      </c>
      <c r="K16" s="24">
        <f t="shared" si="2"/>
        <v>8806782.4921778999</v>
      </c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 x14ac:dyDescent="0.25">
      <c r="A17" s="14" t="s">
        <v>66</v>
      </c>
      <c r="B17" s="15" t="s">
        <v>7</v>
      </c>
      <c r="C17" s="16">
        <f>C18+C19</f>
        <v>1152143</v>
      </c>
      <c r="D17" s="16">
        <f t="shared" ref="D17:K17" si="3">D18+D19</f>
        <v>1383070</v>
      </c>
      <c r="E17" s="16">
        <f t="shared" si="3"/>
        <v>1595751</v>
      </c>
      <c r="F17" s="16">
        <f t="shared" si="3"/>
        <v>1802433</v>
      </c>
      <c r="G17" s="16">
        <f t="shared" si="3"/>
        <v>2016053</v>
      </c>
      <c r="H17" s="16">
        <f t="shared" si="3"/>
        <v>2386888</v>
      </c>
      <c r="I17" s="16">
        <f t="shared" si="3"/>
        <v>2771318</v>
      </c>
      <c r="J17" s="16">
        <f t="shared" si="3"/>
        <v>3193307</v>
      </c>
      <c r="K17" s="16">
        <f t="shared" si="3"/>
        <v>3694889.2388697946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 x14ac:dyDescent="0.25">
      <c r="A18" s="17">
        <v>6.1</v>
      </c>
      <c r="B18" s="18" t="s">
        <v>8</v>
      </c>
      <c r="C18" s="19">
        <v>1065983</v>
      </c>
      <c r="D18" s="19">
        <v>1272474</v>
      </c>
      <c r="E18" s="19">
        <v>1479141</v>
      </c>
      <c r="F18" s="19">
        <v>1658001</v>
      </c>
      <c r="G18" s="19">
        <v>1863574</v>
      </c>
      <c r="H18" s="19">
        <v>2224299</v>
      </c>
      <c r="I18" s="19">
        <v>2596592</v>
      </c>
      <c r="J18" s="19">
        <v>3000655</v>
      </c>
      <c r="K18" s="19">
        <v>3478767.9753472526</v>
      </c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 x14ac:dyDescent="0.25">
      <c r="A19" s="17">
        <v>6.2</v>
      </c>
      <c r="B19" s="18" t="s">
        <v>9</v>
      </c>
      <c r="C19" s="19">
        <v>86160</v>
      </c>
      <c r="D19" s="19">
        <v>110596</v>
      </c>
      <c r="E19" s="19">
        <v>116610</v>
      </c>
      <c r="F19" s="19">
        <v>144432</v>
      </c>
      <c r="G19" s="19">
        <v>152479</v>
      </c>
      <c r="H19" s="19">
        <v>162589</v>
      </c>
      <c r="I19" s="19">
        <v>174726</v>
      </c>
      <c r="J19" s="19">
        <v>192652</v>
      </c>
      <c r="K19" s="19">
        <v>216121.26352254214</v>
      </c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25.5" x14ac:dyDescent="0.25">
      <c r="A20" s="14" t="s">
        <v>67</v>
      </c>
      <c r="B20" s="25" t="s">
        <v>10</v>
      </c>
      <c r="C20" s="16">
        <f>SUM(C21:C27)</f>
        <v>975954</v>
      </c>
      <c r="D20" s="16">
        <f t="shared" ref="D20:K20" si="4">SUM(D21:D27)</f>
        <v>1148809</v>
      </c>
      <c r="E20" s="16">
        <f t="shared" si="4"/>
        <v>1325607</v>
      </c>
      <c r="F20" s="16">
        <f t="shared" si="4"/>
        <v>1498718</v>
      </c>
      <c r="G20" s="16">
        <f t="shared" si="4"/>
        <v>1625466</v>
      </c>
      <c r="H20" s="16">
        <f t="shared" si="4"/>
        <v>1742163</v>
      </c>
      <c r="I20" s="16">
        <f t="shared" si="4"/>
        <v>1801522</v>
      </c>
      <c r="J20" s="16">
        <f t="shared" si="4"/>
        <v>1953023</v>
      </c>
      <c r="K20" s="16">
        <f t="shared" si="4"/>
        <v>2159150.6875559767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 x14ac:dyDescent="0.25">
      <c r="A21" s="17">
        <v>7.1</v>
      </c>
      <c r="B21" s="18" t="s">
        <v>11</v>
      </c>
      <c r="C21" s="19">
        <v>297906</v>
      </c>
      <c r="D21" s="19">
        <v>362089</v>
      </c>
      <c r="E21" s="19">
        <v>404019</v>
      </c>
      <c r="F21" s="19">
        <v>487006</v>
      </c>
      <c r="G21" s="19">
        <v>496364</v>
      </c>
      <c r="H21" s="19">
        <v>528174</v>
      </c>
      <c r="I21" s="19">
        <v>538624</v>
      </c>
      <c r="J21" s="19">
        <v>566238</v>
      </c>
      <c r="K21" s="19">
        <v>620647.04428737448</v>
      </c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 x14ac:dyDescent="0.25">
      <c r="A22" s="17">
        <v>7.2</v>
      </c>
      <c r="B22" s="18" t="s">
        <v>12</v>
      </c>
      <c r="C22" s="19">
        <v>458247</v>
      </c>
      <c r="D22" s="19">
        <v>530804</v>
      </c>
      <c r="E22" s="19">
        <v>608092</v>
      </c>
      <c r="F22" s="19">
        <v>650028</v>
      </c>
      <c r="G22" s="19">
        <v>696942</v>
      </c>
      <c r="H22" s="19">
        <v>760663</v>
      </c>
      <c r="I22" s="19">
        <v>802121</v>
      </c>
      <c r="J22" s="19">
        <v>882083</v>
      </c>
      <c r="K22" s="19">
        <v>968588.76392655238</v>
      </c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 x14ac:dyDescent="0.25">
      <c r="A23" s="17">
        <v>7.3</v>
      </c>
      <c r="B23" s="18" t="s">
        <v>13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 x14ac:dyDescent="0.25">
      <c r="A24" s="17">
        <v>7.4</v>
      </c>
      <c r="B24" s="18" t="s">
        <v>14</v>
      </c>
      <c r="C24" s="19">
        <v>1373</v>
      </c>
      <c r="D24" s="19">
        <v>2448</v>
      </c>
      <c r="E24" s="19">
        <v>3362</v>
      </c>
      <c r="F24" s="19">
        <v>3917</v>
      </c>
      <c r="G24" s="19">
        <v>6725</v>
      </c>
      <c r="H24" s="19">
        <v>8691</v>
      </c>
      <c r="I24" s="19">
        <v>13020</v>
      </c>
      <c r="J24" s="19">
        <v>11143</v>
      </c>
      <c r="K24" s="19">
        <v>15028.188846794645</v>
      </c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 x14ac:dyDescent="0.25">
      <c r="A25" s="17">
        <v>7.5</v>
      </c>
      <c r="B25" s="18" t="s">
        <v>15</v>
      </c>
      <c r="C25" s="19">
        <v>22315</v>
      </c>
      <c r="D25" s="19">
        <v>26547</v>
      </c>
      <c r="E25" s="19">
        <v>27554</v>
      </c>
      <c r="F25" s="19">
        <v>26588</v>
      </c>
      <c r="G25" s="19">
        <v>26385</v>
      </c>
      <c r="H25" s="19">
        <v>40141</v>
      </c>
      <c r="I25" s="19">
        <v>40347</v>
      </c>
      <c r="J25" s="19">
        <v>37870</v>
      </c>
      <c r="K25" s="19">
        <v>40842.222247431411</v>
      </c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 x14ac:dyDescent="0.25">
      <c r="A26" s="17">
        <v>7.6</v>
      </c>
      <c r="B26" s="18" t="s">
        <v>16</v>
      </c>
      <c r="C26" s="19">
        <v>384</v>
      </c>
      <c r="D26" s="19">
        <v>388</v>
      </c>
      <c r="E26" s="19">
        <v>378</v>
      </c>
      <c r="F26" s="19">
        <v>301</v>
      </c>
      <c r="G26" s="19">
        <v>302</v>
      </c>
      <c r="H26" s="19">
        <v>327</v>
      </c>
      <c r="I26" s="19">
        <v>186</v>
      </c>
      <c r="J26" s="19">
        <v>422</v>
      </c>
      <c r="K26" s="19">
        <v>427.72724249016977</v>
      </c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x14ac:dyDescent="0.25">
      <c r="A27" s="17">
        <v>7.7</v>
      </c>
      <c r="B27" s="18" t="s">
        <v>17</v>
      </c>
      <c r="C27" s="19">
        <v>195729</v>
      </c>
      <c r="D27" s="19">
        <v>226533</v>
      </c>
      <c r="E27" s="19">
        <v>282202</v>
      </c>
      <c r="F27" s="19">
        <v>330878</v>
      </c>
      <c r="G27" s="19">
        <v>398748</v>
      </c>
      <c r="H27" s="19">
        <v>404167</v>
      </c>
      <c r="I27" s="19">
        <v>407224</v>
      </c>
      <c r="J27" s="19">
        <v>455267</v>
      </c>
      <c r="K27" s="19">
        <v>513616.74100533349</v>
      </c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 x14ac:dyDescent="0.25">
      <c r="A28" s="20" t="s">
        <v>68</v>
      </c>
      <c r="B28" s="18" t="s">
        <v>18</v>
      </c>
      <c r="C28" s="19">
        <v>414386</v>
      </c>
      <c r="D28" s="19">
        <v>462493</v>
      </c>
      <c r="E28" s="19">
        <v>509609</v>
      </c>
      <c r="F28" s="19">
        <v>561609</v>
      </c>
      <c r="G28" s="19">
        <v>656232</v>
      </c>
      <c r="H28" s="19">
        <v>645520</v>
      </c>
      <c r="I28" s="19">
        <v>724719</v>
      </c>
      <c r="J28" s="19">
        <v>797749</v>
      </c>
      <c r="K28" s="19">
        <v>875998.94253231632</v>
      </c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5.5" x14ac:dyDescent="0.25">
      <c r="A29" s="20" t="s">
        <v>69</v>
      </c>
      <c r="B29" s="18" t="s">
        <v>19</v>
      </c>
      <c r="C29" s="19">
        <v>1101151</v>
      </c>
      <c r="D29" s="19">
        <v>1290003</v>
      </c>
      <c r="E29" s="19">
        <v>1450196</v>
      </c>
      <c r="F29" s="19">
        <v>1602263</v>
      </c>
      <c r="G29" s="19">
        <v>1729747</v>
      </c>
      <c r="H29" s="19">
        <v>1917845</v>
      </c>
      <c r="I29" s="19">
        <v>2147549</v>
      </c>
      <c r="J29" s="19">
        <v>2465018</v>
      </c>
      <c r="K29" s="19">
        <v>2765771.3199370936</v>
      </c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 x14ac:dyDescent="0.25">
      <c r="A30" s="20" t="s">
        <v>70</v>
      </c>
      <c r="B30" s="18" t="s">
        <v>44</v>
      </c>
      <c r="C30" s="19">
        <v>981782</v>
      </c>
      <c r="D30" s="19">
        <v>927373</v>
      </c>
      <c r="E30" s="19">
        <v>928783</v>
      </c>
      <c r="F30" s="19">
        <v>1161608</v>
      </c>
      <c r="G30" s="19">
        <v>1131223</v>
      </c>
      <c r="H30" s="19">
        <v>1180297</v>
      </c>
      <c r="I30" s="19">
        <v>1875286</v>
      </c>
      <c r="J30" s="19">
        <v>2072374</v>
      </c>
      <c r="K30" s="19">
        <v>2305783.7464058497</v>
      </c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 x14ac:dyDescent="0.25">
      <c r="A31" s="20" t="s">
        <v>71</v>
      </c>
      <c r="B31" s="18" t="s">
        <v>20</v>
      </c>
      <c r="C31" s="19">
        <v>736279</v>
      </c>
      <c r="D31" s="19">
        <v>885544</v>
      </c>
      <c r="E31" s="19">
        <v>1045235</v>
      </c>
      <c r="F31" s="19">
        <v>1194020</v>
      </c>
      <c r="G31" s="19">
        <v>1229313</v>
      </c>
      <c r="H31" s="19">
        <v>1303935</v>
      </c>
      <c r="I31" s="19">
        <v>1150929</v>
      </c>
      <c r="J31" s="19">
        <v>1349119</v>
      </c>
      <c r="K31" s="19">
        <v>1471034.3291852514</v>
      </c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 x14ac:dyDescent="0.25">
      <c r="A32" s="21"/>
      <c r="B32" s="22" t="s">
        <v>30</v>
      </c>
      <c r="C32" s="24">
        <f>C17+C20+C28+C29+C30+C31</f>
        <v>5361695</v>
      </c>
      <c r="D32" s="24">
        <f t="shared" ref="D32:K32" si="5">D17+D20+D28+D29+D30+D31</f>
        <v>6097292</v>
      </c>
      <c r="E32" s="24">
        <f t="shared" si="5"/>
        <v>6855181</v>
      </c>
      <c r="F32" s="24">
        <f t="shared" si="5"/>
        <v>7820651</v>
      </c>
      <c r="G32" s="24">
        <f t="shared" si="5"/>
        <v>8388034</v>
      </c>
      <c r="H32" s="24">
        <f t="shared" si="5"/>
        <v>9176648</v>
      </c>
      <c r="I32" s="24">
        <f t="shared" si="5"/>
        <v>10471323</v>
      </c>
      <c r="J32" s="24">
        <f t="shared" si="5"/>
        <v>11830590</v>
      </c>
      <c r="K32" s="24">
        <f t="shared" si="5"/>
        <v>13272628.264486281</v>
      </c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 x14ac:dyDescent="0.25">
      <c r="A33" s="26" t="s">
        <v>27</v>
      </c>
      <c r="B33" s="27" t="s">
        <v>31</v>
      </c>
      <c r="C33" s="23">
        <f t="shared" ref="C33:K33" si="6">C6+C11+C13+C14+C15+C17+C20+C28+C29+C30+C31</f>
        <v>13912959</v>
      </c>
      <c r="D33" s="23">
        <f t="shared" si="6"/>
        <v>16082669</v>
      </c>
      <c r="E33" s="23">
        <f t="shared" si="6"/>
        <v>17253230</v>
      </c>
      <c r="F33" s="23">
        <f t="shared" si="6"/>
        <v>20079571</v>
      </c>
      <c r="G33" s="23">
        <f t="shared" si="6"/>
        <v>18687522</v>
      </c>
      <c r="H33" s="23">
        <f t="shared" si="6"/>
        <v>21187113</v>
      </c>
      <c r="I33" s="23">
        <f t="shared" si="6"/>
        <v>24239281</v>
      </c>
      <c r="J33" s="23">
        <f t="shared" si="6"/>
        <v>26628458</v>
      </c>
      <c r="K33" s="23">
        <f t="shared" si="6"/>
        <v>29314231.279997133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 x14ac:dyDescent="0.25">
      <c r="A34" s="28" t="s">
        <v>33</v>
      </c>
      <c r="B34" s="29" t="s">
        <v>25</v>
      </c>
      <c r="C34" s="13">
        <v>1511500</v>
      </c>
      <c r="D34" s="13">
        <v>1822100</v>
      </c>
      <c r="E34" s="13">
        <v>1992669</v>
      </c>
      <c r="F34" s="13">
        <v>2147532</v>
      </c>
      <c r="G34" s="13">
        <v>2323997</v>
      </c>
      <c r="H34" s="13">
        <v>2911948</v>
      </c>
      <c r="I34" s="13">
        <v>3107749</v>
      </c>
      <c r="J34" s="13">
        <v>3782289</v>
      </c>
      <c r="K34" s="13">
        <v>4311827</v>
      </c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 x14ac:dyDescent="0.25">
      <c r="A35" s="28" t="s">
        <v>34</v>
      </c>
      <c r="B35" s="29" t="s">
        <v>24</v>
      </c>
      <c r="C35" s="13">
        <v>332700</v>
      </c>
      <c r="D35" s="13">
        <v>432400</v>
      </c>
      <c r="E35" s="13">
        <v>389228</v>
      </c>
      <c r="F35" s="13">
        <v>374586</v>
      </c>
      <c r="G35" s="13">
        <v>350239</v>
      </c>
      <c r="H35" s="13">
        <v>474089</v>
      </c>
      <c r="I35" s="13">
        <v>365416</v>
      </c>
      <c r="J35" s="13">
        <v>690374</v>
      </c>
      <c r="K35" s="13">
        <v>766257</v>
      </c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 x14ac:dyDescent="0.25">
      <c r="A36" s="30" t="s">
        <v>35</v>
      </c>
      <c r="B36" s="31" t="s">
        <v>45</v>
      </c>
      <c r="C36" s="24">
        <f>C33+C34-C35</f>
        <v>15091759</v>
      </c>
      <c r="D36" s="24">
        <f t="shared" ref="D36:K36" si="7">D33+D34-D35</f>
        <v>17472369</v>
      </c>
      <c r="E36" s="24">
        <f t="shared" si="7"/>
        <v>18856671</v>
      </c>
      <c r="F36" s="24">
        <f t="shared" si="7"/>
        <v>21852517</v>
      </c>
      <c r="G36" s="24">
        <f t="shared" si="7"/>
        <v>20661280</v>
      </c>
      <c r="H36" s="24">
        <f t="shared" si="7"/>
        <v>23624972</v>
      </c>
      <c r="I36" s="24">
        <f t="shared" si="7"/>
        <v>26981614</v>
      </c>
      <c r="J36" s="24">
        <f t="shared" si="7"/>
        <v>29720373</v>
      </c>
      <c r="K36" s="24">
        <f t="shared" si="7"/>
        <v>32859801.279997133</v>
      </c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 x14ac:dyDescent="0.25">
      <c r="A37" s="28" t="s">
        <v>36</v>
      </c>
      <c r="B37" s="29" t="s">
        <v>32</v>
      </c>
      <c r="C37" s="13">
        <v>333020</v>
      </c>
      <c r="D37" s="13">
        <v>338480</v>
      </c>
      <c r="E37" s="13">
        <v>344020</v>
      </c>
      <c r="F37" s="13">
        <v>349660</v>
      </c>
      <c r="G37" s="13">
        <v>355380</v>
      </c>
      <c r="H37" s="13">
        <v>361210</v>
      </c>
      <c r="I37" s="13">
        <v>366460</v>
      </c>
      <c r="J37" s="13">
        <v>371800</v>
      </c>
      <c r="K37" s="13">
        <v>377150</v>
      </c>
      <c r="R37" s="2"/>
      <c r="S37" s="2"/>
      <c r="T37" s="2"/>
      <c r="U37" s="2"/>
    </row>
    <row r="38" spans="1:186" x14ac:dyDescent="0.25">
      <c r="A38" s="30" t="s">
        <v>37</v>
      </c>
      <c r="B38" s="31" t="s">
        <v>48</v>
      </c>
      <c r="C38" s="24">
        <f>C36/C37*1000</f>
        <v>45317.875803255061</v>
      </c>
      <c r="D38" s="24">
        <f>D36/D37*1000</f>
        <v>51620.092767667215</v>
      </c>
      <c r="E38" s="24">
        <f t="shared" ref="E38:K38" si="8">E36/E37*1000</f>
        <v>54812.717283878847</v>
      </c>
      <c r="F38" s="24">
        <f t="shared" si="8"/>
        <v>62496.473717325403</v>
      </c>
      <c r="G38" s="24">
        <f t="shared" si="8"/>
        <v>58138.555911981544</v>
      </c>
      <c r="H38" s="24">
        <f t="shared" si="8"/>
        <v>65405.088452700642</v>
      </c>
      <c r="I38" s="24">
        <f t="shared" si="8"/>
        <v>73627.71925994652</v>
      </c>
      <c r="J38" s="24">
        <f t="shared" si="8"/>
        <v>79936.45239376009</v>
      </c>
      <c r="K38" s="24">
        <f t="shared" si="8"/>
        <v>87126.610844483977</v>
      </c>
      <c r="Q38" s="4"/>
      <c r="R38" s="4"/>
      <c r="S38" s="4"/>
      <c r="T38" s="4"/>
      <c r="U38" s="4"/>
      <c r="BV38" s="5"/>
      <c r="BW38" s="5"/>
      <c r="BX38" s="5"/>
      <c r="BY38" s="5"/>
    </row>
    <row r="40" spans="1:186" x14ac:dyDescent="0.25">
      <c r="B40" s="1" t="s">
        <v>60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38"/>
  <sheetViews>
    <sheetView zoomScaleSheetLayoutView="100" workbookViewId="0">
      <pane xSplit="2" ySplit="5" topLeftCell="C15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 x14ac:dyDescent="0.25"/>
  <cols>
    <col min="1" max="1" width="11" style="1" customWidth="1"/>
    <col min="2" max="2" width="36.140625" style="1" customWidth="1"/>
    <col min="3" max="5" width="11.140625" style="1" customWidth="1"/>
    <col min="6" max="6" width="11.140625" style="3" customWidth="1"/>
    <col min="7" max="10" width="11.85546875" style="2" customWidth="1"/>
    <col min="11" max="11" width="10.425781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2" width="9.140625" style="3"/>
    <col min="183" max="185" width="8.85546875" style="3"/>
    <col min="186" max="186" width="12.7109375" style="3" bestFit="1" customWidth="1"/>
    <col min="187" max="16384" width="8.85546875" style="1"/>
  </cols>
  <sheetData>
    <row r="1" spans="1:186" ht="18.75" x14ac:dyDescent="0.3">
      <c r="A1" s="1" t="s">
        <v>43</v>
      </c>
      <c r="B1" s="10" t="s">
        <v>56</v>
      </c>
      <c r="H1" s="2" t="s">
        <v>72</v>
      </c>
      <c r="P1" s="4"/>
    </row>
    <row r="2" spans="1:186" ht="15.75" x14ac:dyDescent="0.25">
      <c r="A2" s="8" t="s">
        <v>39</v>
      </c>
    </row>
    <row r="3" spans="1:186" ht="15.75" x14ac:dyDescent="0.25">
      <c r="A3" s="8"/>
    </row>
    <row r="4" spans="1:186" ht="15.75" x14ac:dyDescent="0.25">
      <c r="A4" s="8"/>
      <c r="E4" s="7"/>
      <c r="F4" s="7" t="s">
        <v>47</v>
      </c>
    </row>
    <row r="5" spans="1:186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46</v>
      </c>
      <c r="G5" s="13" t="s">
        <v>55</v>
      </c>
      <c r="H5" s="13" t="s">
        <v>57</v>
      </c>
      <c r="I5" s="13" t="s">
        <v>58</v>
      </c>
      <c r="J5" s="13" t="s">
        <v>59</v>
      </c>
      <c r="K5" s="13" t="s">
        <v>61</v>
      </c>
    </row>
    <row r="6" spans="1:186" s="9" customFormat="1" x14ac:dyDescent="0.25">
      <c r="A6" s="14" t="s">
        <v>26</v>
      </c>
      <c r="B6" s="15" t="s">
        <v>2</v>
      </c>
      <c r="C6" s="16">
        <f>SUM(C7:C10)</f>
        <v>2233546</v>
      </c>
      <c r="D6" s="16">
        <f t="shared" ref="D6:K6" si="0">SUM(D7:D10)</f>
        <v>2364954</v>
      </c>
      <c r="E6" s="16">
        <f t="shared" si="0"/>
        <v>2321295</v>
      </c>
      <c r="F6" s="16">
        <f t="shared" si="0"/>
        <v>3033187</v>
      </c>
      <c r="G6" s="16">
        <f t="shared" si="0"/>
        <v>2171688</v>
      </c>
      <c r="H6" s="16">
        <f t="shared" si="0"/>
        <v>2680275</v>
      </c>
      <c r="I6" s="16">
        <f t="shared" si="0"/>
        <v>2739386</v>
      </c>
      <c r="J6" s="16">
        <f t="shared" si="0"/>
        <v>2581264</v>
      </c>
      <c r="K6" s="16">
        <f t="shared" si="0"/>
        <v>2644840.7842119755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 x14ac:dyDescent="0.25">
      <c r="A7" s="17">
        <v>1.1000000000000001</v>
      </c>
      <c r="B7" s="18" t="s">
        <v>49</v>
      </c>
      <c r="C7" s="19">
        <v>1342099</v>
      </c>
      <c r="D7" s="19">
        <v>1498008</v>
      </c>
      <c r="E7" s="19">
        <v>1430467</v>
      </c>
      <c r="F7" s="19">
        <v>1507393</v>
      </c>
      <c r="G7" s="19">
        <v>1133574</v>
      </c>
      <c r="H7" s="19">
        <v>1459455</v>
      </c>
      <c r="I7" s="19">
        <v>1564348</v>
      </c>
      <c r="J7" s="19">
        <v>1319225</v>
      </c>
      <c r="K7" s="19">
        <v>1315989.2665713893</v>
      </c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 x14ac:dyDescent="0.25">
      <c r="A8" s="17">
        <v>1.2</v>
      </c>
      <c r="B8" s="18" t="s">
        <v>50</v>
      </c>
      <c r="C8" s="19">
        <v>477585</v>
      </c>
      <c r="D8" s="19">
        <v>445735</v>
      </c>
      <c r="E8" s="19">
        <v>461145</v>
      </c>
      <c r="F8" s="19">
        <v>475099</v>
      </c>
      <c r="G8" s="19">
        <v>493545</v>
      </c>
      <c r="H8" s="19">
        <v>528070</v>
      </c>
      <c r="I8" s="19">
        <v>515550</v>
      </c>
      <c r="J8" s="19">
        <v>622102</v>
      </c>
      <c r="K8" s="19">
        <v>646045.57694794214</v>
      </c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 x14ac:dyDescent="0.25">
      <c r="A9" s="17">
        <v>1.3</v>
      </c>
      <c r="B9" s="18" t="s">
        <v>51</v>
      </c>
      <c r="C9" s="19">
        <v>357560</v>
      </c>
      <c r="D9" s="19">
        <v>361880</v>
      </c>
      <c r="E9" s="19">
        <v>365303</v>
      </c>
      <c r="F9" s="19">
        <v>985328</v>
      </c>
      <c r="G9" s="19">
        <v>473347</v>
      </c>
      <c r="H9" s="19">
        <v>603615</v>
      </c>
      <c r="I9" s="19">
        <v>542792</v>
      </c>
      <c r="J9" s="19">
        <v>511910</v>
      </c>
      <c r="K9" s="19">
        <v>538836.6654123076</v>
      </c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 x14ac:dyDescent="0.25">
      <c r="A10" s="17">
        <v>1.4</v>
      </c>
      <c r="B10" s="18" t="s">
        <v>52</v>
      </c>
      <c r="C10" s="19">
        <v>56302</v>
      </c>
      <c r="D10" s="19">
        <v>59331</v>
      </c>
      <c r="E10" s="19">
        <v>64380</v>
      </c>
      <c r="F10" s="19">
        <v>65367</v>
      </c>
      <c r="G10" s="19">
        <v>71222</v>
      </c>
      <c r="H10" s="19">
        <v>89135</v>
      </c>
      <c r="I10" s="19">
        <v>116696</v>
      </c>
      <c r="J10" s="19">
        <v>128027</v>
      </c>
      <c r="K10" s="19">
        <v>143969.27528033647</v>
      </c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 x14ac:dyDescent="0.25">
      <c r="A11" s="20" t="s">
        <v>62</v>
      </c>
      <c r="B11" s="18" t="s">
        <v>3</v>
      </c>
      <c r="C11" s="19">
        <v>1620374</v>
      </c>
      <c r="D11" s="19">
        <v>1730483</v>
      </c>
      <c r="E11" s="19">
        <v>1720631</v>
      </c>
      <c r="F11" s="19">
        <v>2017893</v>
      </c>
      <c r="G11" s="19">
        <v>1965121</v>
      </c>
      <c r="H11" s="19">
        <v>1685398</v>
      </c>
      <c r="I11" s="19">
        <v>1695332</v>
      </c>
      <c r="J11" s="19">
        <v>1835381</v>
      </c>
      <c r="K11" s="19">
        <v>1868341.9685950298</v>
      </c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 x14ac:dyDescent="0.25">
      <c r="A12" s="21"/>
      <c r="B12" s="22" t="s">
        <v>28</v>
      </c>
      <c r="C12" s="24">
        <f>C6+C11</f>
        <v>3853920</v>
      </c>
      <c r="D12" s="24">
        <f t="shared" ref="D12:K12" si="1">D6+D11</f>
        <v>4095437</v>
      </c>
      <c r="E12" s="24">
        <f t="shared" si="1"/>
        <v>4041926</v>
      </c>
      <c r="F12" s="24">
        <f t="shared" si="1"/>
        <v>5051080</v>
      </c>
      <c r="G12" s="24">
        <f t="shared" si="1"/>
        <v>4136809</v>
      </c>
      <c r="H12" s="24">
        <f t="shared" si="1"/>
        <v>4365673</v>
      </c>
      <c r="I12" s="24">
        <f t="shared" si="1"/>
        <v>4434718</v>
      </c>
      <c r="J12" s="24">
        <f t="shared" si="1"/>
        <v>4416645</v>
      </c>
      <c r="K12" s="24">
        <f t="shared" si="1"/>
        <v>4513182.7528070053</v>
      </c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 x14ac:dyDescent="0.25">
      <c r="A13" s="14" t="s">
        <v>63</v>
      </c>
      <c r="B13" s="15" t="s">
        <v>4</v>
      </c>
      <c r="C13" s="16">
        <v>3016583</v>
      </c>
      <c r="D13" s="16">
        <v>3614824</v>
      </c>
      <c r="E13" s="16">
        <v>3356361</v>
      </c>
      <c r="F13" s="16">
        <v>3672018</v>
      </c>
      <c r="G13" s="16">
        <v>2726440</v>
      </c>
      <c r="H13" s="16">
        <v>3656754</v>
      </c>
      <c r="I13" s="16">
        <v>4168279</v>
      </c>
      <c r="J13" s="16">
        <v>4463996</v>
      </c>
      <c r="K13" s="16">
        <v>4721057.6015209658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5.5" x14ac:dyDescent="0.25">
      <c r="A14" s="20" t="s">
        <v>64</v>
      </c>
      <c r="B14" s="18" t="s">
        <v>5</v>
      </c>
      <c r="C14" s="19">
        <v>241235</v>
      </c>
      <c r="D14" s="19">
        <v>286345</v>
      </c>
      <c r="E14" s="19">
        <v>291006</v>
      </c>
      <c r="F14" s="19">
        <v>271008</v>
      </c>
      <c r="G14" s="19">
        <v>310277</v>
      </c>
      <c r="H14" s="19">
        <v>143062</v>
      </c>
      <c r="I14" s="19">
        <v>206112</v>
      </c>
      <c r="J14" s="19">
        <v>306956</v>
      </c>
      <c r="K14" s="19">
        <v>317705.03638694284</v>
      </c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 x14ac:dyDescent="0.25">
      <c r="A15" s="20" t="s">
        <v>65</v>
      </c>
      <c r="B15" s="18" t="s">
        <v>6</v>
      </c>
      <c r="C15" s="19">
        <v>1439526</v>
      </c>
      <c r="D15" s="19">
        <v>1344315</v>
      </c>
      <c r="E15" s="19">
        <v>1484303</v>
      </c>
      <c r="F15" s="19">
        <v>1490431</v>
      </c>
      <c r="G15" s="19">
        <v>1514673</v>
      </c>
      <c r="H15" s="19">
        <v>1599270</v>
      </c>
      <c r="I15" s="19">
        <v>1691133</v>
      </c>
      <c r="J15" s="19">
        <v>1790445</v>
      </c>
      <c r="K15" s="19">
        <v>1847121.5728046484</v>
      </c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 x14ac:dyDescent="0.25">
      <c r="A16" s="21"/>
      <c r="B16" s="22" t="s">
        <v>29</v>
      </c>
      <c r="C16" s="24">
        <f>+C13+C14+C15</f>
        <v>4697344</v>
      </c>
      <c r="D16" s="24">
        <f t="shared" ref="D16:K16" si="2">+D13+D14+D15</f>
        <v>5245484</v>
      </c>
      <c r="E16" s="24">
        <f t="shared" si="2"/>
        <v>5131670</v>
      </c>
      <c r="F16" s="24">
        <f t="shared" si="2"/>
        <v>5433457</v>
      </c>
      <c r="G16" s="24">
        <f t="shared" si="2"/>
        <v>4551390</v>
      </c>
      <c r="H16" s="24">
        <f t="shared" si="2"/>
        <v>5399086</v>
      </c>
      <c r="I16" s="24">
        <f t="shared" si="2"/>
        <v>6065524</v>
      </c>
      <c r="J16" s="24">
        <f t="shared" si="2"/>
        <v>6561397</v>
      </c>
      <c r="K16" s="24">
        <f t="shared" si="2"/>
        <v>6885884.2107125567</v>
      </c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 x14ac:dyDescent="0.25">
      <c r="A17" s="14" t="s">
        <v>66</v>
      </c>
      <c r="B17" s="15" t="s">
        <v>7</v>
      </c>
      <c r="C17" s="16">
        <f>C18+C19</f>
        <v>1152143</v>
      </c>
      <c r="D17" s="16">
        <f t="shared" ref="D17:K17" si="3">D18+D19</f>
        <v>1287305</v>
      </c>
      <c r="E17" s="16">
        <f t="shared" si="3"/>
        <v>1400566</v>
      </c>
      <c r="F17" s="16">
        <f t="shared" si="3"/>
        <v>1549332</v>
      </c>
      <c r="G17" s="16">
        <f t="shared" si="3"/>
        <v>1777188</v>
      </c>
      <c r="H17" s="16">
        <f t="shared" si="3"/>
        <v>2017464</v>
      </c>
      <c r="I17" s="16">
        <f t="shared" si="3"/>
        <v>2275871</v>
      </c>
      <c r="J17" s="16">
        <f t="shared" si="3"/>
        <v>2528179</v>
      </c>
      <c r="K17" s="16">
        <f t="shared" si="3"/>
        <v>2829294.5453802608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 x14ac:dyDescent="0.25">
      <c r="A18" s="17">
        <v>6.1</v>
      </c>
      <c r="B18" s="18" t="s">
        <v>8</v>
      </c>
      <c r="C18" s="19">
        <v>1065983</v>
      </c>
      <c r="D18" s="19">
        <v>1184361</v>
      </c>
      <c r="E18" s="19">
        <v>1298228</v>
      </c>
      <c r="F18" s="19">
        <v>1425181</v>
      </c>
      <c r="G18" s="19">
        <v>1642775</v>
      </c>
      <c r="H18" s="19">
        <v>1880039</v>
      </c>
      <c r="I18" s="19">
        <v>2132382</v>
      </c>
      <c r="J18" s="19">
        <v>2375654</v>
      </c>
      <c r="K18" s="19">
        <v>2663803.4410088672</v>
      </c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 x14ac:dyDescent="0.25">
      <c r="A19" s="17">
        <v>6.2</v>
      </c>
      <c r="B19" s="18" t="s">
        <v>9</v>
      </c>
      <c r="C19" s="19">
        <v>86160</v>
      </c>
      <c r="D19" s="19">
        <v>102944</v>
      </c>
      <c r="E19" s="19">
        <v>102338</v>
      </c>
      <c r="F19" s="19">
        <v>124151</v>
      </c>
      <c r="G19" s="19">
        <v>134413</v>
      </c>
      <c r="H19" s="19">
        <v>137425</v>
      </c>
      <c r="I19" s="19">
        <v>143489</v>
      </c>
      <c r="J19" s="19">
        <v>152525</v>
      </c>
      <c r="K19" s="19">
        <v>165491.10437139357</v>
      </c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25.5" x14ac:dyDescent="0.25">
      <c r="A20" s="14" t="s">
        <v>67</v>
      </c>
      <c r="B20" s="25" t="s">
        <v>10</v>
      </c>
      <c r="C20" s="16">
        <f>SUM(C21:C27)</f>
        <v>975954</v>
      </c>
      <c r="D20" s="16">
        <f t="shared" ref="D20:K20" si="4">SUM(D21:D27)</f>
        <v>1076288</v>
      </c>
      <c r="E20" s="16">
        <f t="shared" si="4"/>
        <v>1180454</v>
      </c>
      <c r="F20" s="16">
        <f t="shared" si="4"/>
        <v>1291439</v>
      </c>
      <c r="G20" s="16">
        <f t="shared" si="4"/>
        <v>1396633</v>
      </c>
      <c r="H20" s="16">
        <f t="shared" si="4"/>
        <v>1402308</v>
      </c>
      <c r="I20" s="16">
        <f t="shared" si="4"/>
        <v>1440768</v>
      </c>
      <c r="J20" s="16">
        <f t="shared" si="4"/>
        <v>1510772</v>
      </c>
      <c r="K20" s="16">
        <f t="shared" si="4"/>
        <v>1610329.6546925858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 x14ac:dyDescent="0.25">
      <c r="A21" s="17">
        <v>7.1</v>
      </c>
      <c r="B21" s="18" t="s">
        <v>11</v>
      </c>
      <c r="C21" s="19">
        <v>297906</v>
      </c>
      <c r="D21" s="19">
        <v>345399</v>
      </c>
      <c r="E21" s="19">
        <v>374927</v>
      </c>
      <c r="F21" s="19">
        <v>421794</v>
      </c>
      <c r="G21" s="19">
        <v>422310</v>
      </c>
      <c r="H21" s="19">
        <v>381980</v>
      </c>
      <c r="I21" s="19">
        <v>407200</v>
      </c>
      <c r="J21" s="19">
        <v>420391</v>
      </c>
      <c r="K21" s="19">
        <v>441591.94904198893</v>
      </c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 x14ac:dyDescent="0.25">
      <c r="A22" s="17">
        <v>7.2</v>
      </c>
      <c r="B22" s="18" t="s">
        <v>12</v>
      </c>
      <c r="C22" s="19">
        <v>458247</v>
      </c>
      <c r="D22" s="19">
        <v>490939</v>
      </c>
      <c r="E22" s="19">
        <v>535722</v>
      </c>
      <c r="F22" s="19">
        <v>558749</v>
      </c>
      <c r="G22" s="19">
        <v>604233</v>
      </c>
      <c r="H22" s="19">
        <v>642934</v>
      </c>
      <c r="I22" s="19">
        <v>658721</v>
      </c>
      <c r="J22" s="19">
        <v>698355</v>
      </c>
      <c r="K22" s="19">
        <v>741678.62604265718</v>
      </c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 x14ac:dyDescent="0.25">
      <c r="A23" s="17">
        <v>7.3</v>
      </c>
      <c r="B23" s="18" t="s">
        <v>13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 x14ac:dyDescent="0.25">
      <c r="A24" s="17">
        <v>7.4</v>
      </c>
      <c r="B24" s="18" t="s">
        <v>14</v>
      </c>
      <c r="C24" s="19">
        <v>1373</v>
      </c>
      <c r="D24" s="19">
        <v>1285</v>
      </c>
      <c r="E24" s="19">
        <v>2256</v>
      </c>
      <c r="F24" s="19">
        <v>3368</v>
      </c>
      <c r="G24" s="19">
        <v>5830</v>
      </c>
      <c r="H24" s="19">
        <v>7346</v>
      </c>
      <c r="I24" s="19">
        <v>11005</v>
      </c>
      <c r="J24" s="19">
        <v>9418</v>
      </c>
      <c r="K24" s="19">
        <v>12400.192342334716</v>
      </c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 x14ac:dyDescent="0.25">
      <c r="A25" s="17">
        <v>7.5</v>
      </c>
      <c r="B25" s="18" t="s">
        <v>15</v>
      </c>
      <c r="C25" s="19">
        <v>22315</v>
      </c>
      <c r="D25" s="19">
        <v>25425</v>
      </c>
      <c r="E25" s="19">
        <v>18495</v>
      </c>
      <c r="F25" s="19">
        <v>22854</v>
      </c>
      <c r="G25" s="19">
        <v>22875</v>
      </c>
      <c r="H25" s="19">
        <v>33928</v>
      </c>
      <c r="I25" s="19">
        <v>34102</v>
      </c>
      <c r="J25" s="19">
        <v>32009</v>
      </c>
      <c r="K25" s="19">
        <v>33701.891809633809</v>
      </c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 x14ac:dyDescent="0.25">
      <c r="A26" s="17">
        <v>7.6</v>
      </c>
      <c r="B26" s="18" t="s">
        <v>16</v>
      </c>
      <c r="C26" s="19">
        <v>384</v>
      </c>
      <c r="D26" s="19">
        <v>369</v>
      </c>
      <c r="E26" s="19">
        <v>332</v>
      </c>
      <c r="F26" s="19">
        <v>259</v>
      </c>
      <c r="G26" s="19">
        <v>261</v>
      </c>
      <c r="H26" s="19">
        <v>276</v>
      </c>
      <c r="I26" s="19">
        <v>153</v>
      </c>
      <c r="J26" s="19">
        <v>335</v>
      </c>
      <c r="K26" s="19">
        <v>328.5302157186116</v>
      </c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ht="25.5" x14ac:dyDescent="0.25">
      <c r="A27" s="17">
        <v>7.7</v>
      </c>
      <c r="B27" s="18" t="s">
        <v>17</v>
      </c>
      <c r="C27" s="19">
        <v>195729</v>
      </c>
      <c r="D27" s="19">
        <v>212871</v>
      </c>
      <c r="E27" s="19">
        <v>248722</v>
      </c>
      <c r="F27" s="19">
        <v>284415</v>
      </c>
      <c r="G27" s="19">
        <v>341124</v>
      </c>
      <c r="H27" s="19">
        <v>335844</v>
      </c>
      <c r="I27" s="19">
        <v>329587</v>
      </c>
      <c r="J27" s="19">
        <v>350264</v>
      </c>
      <c r="K27" s="19">
        <v>380628.46524025261</v>
      </c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 x14ac:dyDescent="0.25">
      <c r="A28" s="20" t="s">
        <v>68</v>
      </c>
      <c r="B28" s="18" t="s">
        <v>18</v>
      </c>
      <c r="C28" s="19">
        <v>414386</v>
      </c>
      <c r="D28" s="19">
        <v>453306</v>
      </c>
      <c r="E28" s="19">
        <v>466489</v>
      </c>
      <c r="F28" s="19">
        <v>493239</v>
      </c>
      <c r="G28" s="19">
        <v>608198</v>
      </c>
      <c r="H28" s="19">
        <v>599813</v>
      </c>
      <c r="I28" s="19">
        <v>626257</v>
      </c>
      <c r="J28" s="19">
        <v>639650</v>
      </c>
      <c r="K28" s="19">
        <v>680575.49622041022</v>
      </c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5.5" x14ac:dyDescent="0.25">
      <c r="A29" s="20" t="s">
        <v>69</v>
      </c>
      <c r="B29" s="18" t="s">
        <v>19</v>
      </c>
      <c r="C29" s="19">
        <v>1101151</v>
      </c>
      <c r="D29" s="19">
        <v>1189599</v>
      </c>
      <c r="E29" s="19">
        <v>1249340</v>
      </c>
      <c r="F29" s="19">
        <v>1407205</v>
      </c>
      <c r="G29" s="19">
        <v>1511273</v>
      </c>
      <c r="H29" s="19">
        <v>1642899</v>
      </c>
      <c r="I29" s="19">
        <v>1747354</v>
      </c>
      <c r="J29" s="19">
        <v>1896577</v>
      </c>
      <c r="K29" s="19">
        <v>2049757.2097437247</v>
      </c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 x14ac:dyDescent="0.25">
      <c r="A30" s="20" t="s">
        <v>70</v>
      </c>
      <c r="B30" s="18" t="s">
        <v>44</v>
      </c>
      <c r="C30" s="19">
        <v>981782</v>
      </c>
      <c r="D30" s="19">
        <v>859075</v>
      </c>
      <c r="E30" s="19">
        <v>801042</v>
      </c>
      <c r="F30" s="19">
        <v>936901</v>
      </c>
      <c r="G30" s="19">
        <v>846406</v>
      </c>
      <c r="H30" s="19">
        <v>876171</v>
      </c>
      <c r="I30" s="19">
        <v>1342419</v>
      </c>
      <c r="J30" s="19">
        <v>1431896</v>
      </c>
      <c r="K30" s="19">
        <v>1511211.4964729038</v>
      </c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 x14ac:dyDescent="0.25">
      <c r="A31" s="20" t="s">
        <v>71</v>
      </c>
      <c r="B31" s="18" t="s">
        <v>20</v>
      </c>
      <c r="C31" s="19">
        <v>736279</v>
      </c>
      <c r="D31" s="19">
        <v>824103</v>
      </c>
      <c r="E31" s="19">
        <v>900892</v>
      </c>
      <c r="F31" s="19">
        <v>963043</v>
      </c>
      <c r="G31" s="19">
        <v>946223</v>
      </c>
      <c r="H31" s="19">
        <v>958619</v>
      </c>
      <c r="I31" s="19">
        <v>813785</v>
      </c>
      <c r="J31" s="19">
        <v>906752</v>
      </c>
      <c r="K31" s="19">
        <v>934134.4629989136</v>
      </c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 x14ac:dyDescent="0.25">
      <c r="A32" s="21"/>
      <c r="B32" s="22" t="s">
        <v>30</v>
      </c>
      <c r="C32" s="24">
        <f>C17+C20+C28+C29+C30+C31</f>
        <v>5361695</v>
      </c>
      <c r="D32" s="24">
        <f t="shared" ref="D32:K32" si="5">D17+D20+D28+D29+D30+D31</f>
        <v>5689676</v>
      </c>
      <c r="E32" s="24">
        <f t="shared" si="5"/>
        <v>5998783</v>
      </c>
      <c r="F32" s="24">
        <f t="shared" si="5"/>
        <v>6641159</v>
      </c>
      <c r="G32" s="24">
        <f t="shared" si="5"/>
        <v>7085921</v>
      </c>
      <c r="H32" s="24">
        <f t="shared" si="5"/>
        <v>7497274</v>
      </c>
      <c r="I32" s="24">
        <f t="shared" si="5"/>
        <v>8246454</v>
      </c>
      <c r="J32" s="24">
        <f t="shared" si="5"/>
        <v>8913826</v>
      </c>
      <c r="K32" s="24">
        <f t="shared" si="5"/>
        <v>9615302.8655087985</v>
      </c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 x14ac:dyDescent="0.25">
      <c r="A33" s="26" t="s">
        <v>27</v>
      </c>
      <c r="B33" s="27" t="s">
        <v>31</v>
      </c>
      <c r="C33" s="23">
        <f t="shared" ref="C33:K33" si="6">C6+C11+C13+C14+C15+C17+C20+C28+C29+C30+C31</f>
        <v>13912959</v>
      </c>
      <c r="D33" s="23">
        <f t="shared" si="6"/>
        <v>15030597</v>
      </c>
      <c r="E33" s="23">
        <f t="shared" si="6"/>
        <v>15172379</v>
      </c>
      <c r="F33" s="23">
        <f t="shared" si="6"/>
        <v>17125696</v>
      </c>
      <c r="G33" s="23">
        <f t="shared" si="6"/>
        <v>15774120</v>
      </c>
      <c r="H33" s="23">
        <f t="shared" si="6"/>
        <v>17262033</v>
      </c>
      <c r="I33" s="23">
        <f t="shared" si="6"/>
        <v>18746696</v>
      </c>
      <c r="J33" s="23">
        <f t="shared" si="6"/>
        <v>19891868</v>
      </c>
      <c r="K33" s="23">
        <f t="shared" si="6"/>
        <v>21014369.829028361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 x14ac:dyDescent="0.25">
      <c r="A34" s="28" t="s">
        <v>33</v>
      </c>
      <c r="B34" s="29" t="s">
        <v>25</v>
      </c>
      <c r="C34" s="13">
        <v>1511500</v>
      </c>
      <c r="D34" s="13">
        <v>1697187</v>
      </c>
      <c r="E34" s="13">
        <v>1751335</v>
      </c>
      <c r="F34" s="13">
        <v>1850523</v>
      </c>
      <c r="G34" s="13">
        <v>2018140</v>
      </c>
      <c r="H34" s="13">
        <v>2455063</v>
      </c>
      <c r="I34" s="13">
        <v>2620112</v>
      </c>
      <c r="J34" s="13">
        <v>3188810</v>
      </c>
      <c r="K34" s="13">
        <v>3635259</v>
      </c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 x14ac:dyDescent="0.25">
      <c r="A35" s="28" t="s">
        <v>34</v>
      </c>
      <c r="B35" s="29" t="s">
        <v>24</v>
      </c>
      <c r="C35" s="13">
        <v>332700</v>
      </c>
      <c r="D35" s="13">
        <v>402757</v>
      </c>
      <c r="E35" s="13">
        <v>342088</v>
      </c>
      <c r="F35" s="13">
        <v>322780</v>
      </c>
      <c r="G35" s="13">
        <v>304145</v>
      </c>
      <c r="H35" s="13">
        <v>399704</v>
      </c>
      <c r="I35" s="13">
        <v>308078</v>
      </c>
      <c r="J35" s="13">
        <v>582046</v>
      </c>
      <c r="K35" s="13">
        <v>646022</v>
      </c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 x14ac:dyDescent="0.25">
      <c r="A36" s="30" t="s">
        <v>35</v>
      </c>
      <c r="B36" s="31" t="s">
        <v>45</v>
      </c>
      <c r="C36" s="24">
        <f>C33+C34-C35</f>
        <v>15091759</v>
      </c>
      <c r="D36" s="24">
        <f t="shared" ref="D36:K36" si="7">D33+D34-D35</f>
        <v>16325027</v>
      </c>
      <c r="E36" s="24">
        <f t="shared" si="7"/>
        <v>16581626</v>
      </c>
      <c r="F36" s="24">
        <f t="shared" si="7"/>
        <v>18653439</v>
      </c>
      <c r="G36" s="24">
        <f t="shared" si="7"/>
        <v>17488115</v>
      </c>
      <c r="H36" s="24">
        <f t="shared" si="7"/>
        <v>19317392</v>
      </c>
      <c r="I36" s="24">
        <f t="shared" si="7"/>
        <v>21058730</v>
      </c>
      <c r="J36" s="24">
        <f t="shared" si="7"/>
        <v>22498632</v>
      </c>
      <c r="K36" s="24">
        <f t="shared" si="7"/>
        <v>24003606.829028361</v>
      </c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 x14ac:dyDescent="0.25">
      <c r="A37" s="28" t="s">
        <v>36</v>
      </c>
      <c r="B37" s="29" t="s">
        <v>32</v>
      </c>
      <c r="C37" s="13">
        <f>GSVA_cur!C37</f>
        <v>333020</v>
      </c>
      <c r="D37" s="13">
        <f>GSVA_cur!D37</f>
        <v>338480</v>
      </c>
      <c r="E37" s="13">
        <f>GSVA_cur!E37</f>
        <v>344020</v>
      </c>
      <c r="F37" s="13">
        <f>GSVA_cur!F37</f>
        <v>349660</v>
      </c>
      <c r="G37" s="13">
        <f>GSVA_cur!G37</f>
        <v>355380</v>
      </c>
      <c r="H37" s="13">
        <f>GSVA_cur!H37</f>
        <v>361210</v>
      </c>
      <c r="I37" s="13">
        <f>GSVA_cur!I37</f>
        <v>366460</v>
      </c>
      <c r="J37" s="13">
        <f>GSVA_cur!J37</f>
        <v>371800</v>
      </c>
      <c r="K37" s="13">
        <f>GSVA_cur!K37</f>
        <v>377150</v>
      </c>
      <c r="R37" s="2"/>
      <c r="S37" s="2"/>
      <c r="T37" s="2"/>
      <c r="U37" s="2"/>
    </row>
    <row r="38" spans="1:186" x14ac:dyDescent="0.25">
      <c r="A38" s="30" t="s">
        <v>37</v>
      </c>
      <c r="B38" s="31" t="s">
        <v>48</v>
      </c>
      <c r="C38" s="24">
        <f>C36/C37*1000</f>
        <v>45317.875803255061</v>
      </c>
      <c r="D38" s="24">
        <f t="shared" ref="D38:K38" si="8">D36/D37*1000</f>
        <v>48230.403568896239</v>
      </c>
      <c r="E38" s="24">
        <f t="shared" si="8"/>
        <v>48199.598860531369</v>
      </c>
      <c r="F38" s="24">
        <f t="shared" si="8"/>
        <v>53347.363152776983</v>
      </c>
      <c r="G38" s="24">
        <f t="shared" si="8"/>
        <v>49209.62068771456</v>
      </c>
      <c r="H38" s="24">
        <f t="shared" si="8"/>
        <v>53479.671105451125</v>
      </c>
      <c r="I38" s="24">
        <f t="shared" si="8"/>
        <v>57465.289526824206</v>
      </c>
      <c r="J38" s="24">
        <f t="shared" si="8"/>
        <v>60512.727272727272</v>
      </c>
      <c r="K38" s="24">
        <f t="shared" si="8"/>
        <v>63644.721805722816</v>
      </c>
      <c r="Q38" s="4"/>
      <c r="R38" s="4"/>
      <c r="S38" s="4"/>
      <c r="T38" s="4"/>
      <c r="U38" s="4"/>
      <c r="BV38" s="5"/>
      <c r="BW38" s="5"/>
      <c r="BX38" s="5"/>
      <c r="BY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38"/>
  <sheetViews>
    <sheetView zoomScaleSheetLayoutView="100" workbookViewId="0">
      <pane xSplit="2" ySplit="5" topLeftCell="C12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 x14ac:dyDescent="0.25"/>
  <cols>
    <col min="1" max="1" width="11" style="1" customWidth="1"/>
    <col min="2" max="2" width="37.28515625" style="1" customWidth="1"/>
    <col min="3" max="5" width="11.28515625" style="1" customWidth="1"/>
    <col min="6" max="6" width="11.28515625" style="3" customWidth="1"/>
    <col min="7" max="10" width="11.85546875" style="2" customWidth="1"/>
    <col min="11" max="11" width="10.425781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5" width="8.85546875" style="3"/>
    <col min="186" max="186" width="12.7109375" style="3" bestFit="1" customWidth="1"/>
    <col min="187" max="16384" width="8.85546875" style="1"/>
  </cols>
  <sheetData>
    <row r="1" spans="1:186" ht="18.75" x14ac:dyDescent="0.3">
      <c r="A1" s="1" t="s">
        <v>43</v>
      </c>
      <c r="B1" s="10" t="s">
        <v>56</v>
      </c>
      <c r="H1" s="2" t="s">
        <v>72</v>
      </c>
      <c r="P1" s="4"/>
    </row>
    <row r="2" spans="1:186" ht="15.75" x14ac:dyDescent="0.25">
      <c r="A2" s="8" t="s">
        <v>40</v>
      </c>
    </row>
    <row r="3" spans="1:186" ht="15.75" x14ac:dyDescent="0.25">
      <c r="A3" s="8"/>
    </row>
    <row r="4" spans="1:186" ht="15.75" x14ac:dyDescent="0.25">
      <c r="A4" s="8"/>
      <c r="E4" s="7"/>
      <c r="F4" s="7" t="s">
        <v>47</v>
      </c>
    </row>
    <row r="5" spans="1:186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46</v>
      </c>
      <c r="G5" s="13" t="s">
        <v>55</v>
      </c>
      <c r="H5" s="13" t="s">
        <v>57</v>
      </c>
      <c r="I5" s="13" t="s">
        <v>58</v>
      </c>
      <c r="J5" s="13" t="s">
        <v>59</v>
      </c>
      <c r="K5" s="13" t="s">
        <v>61</v>
      </c>
    </row>
    <row r="6" spans="1:186" s="9" customFormat="1" x14ac:dyDescent="0.25">
      <c r="A6" s="14" t="s">
        <v>26</v>
      </c>
      <c r="B6" s="15" t="s">
        <v>2</v>
      </c>
      <c r="C6" s="16">
        <f>SUM(C7:C10)</f>
        <v>2100329</v>
      </c>
      <c r="D6" s="16">
        <f t="shared" ref="D6:K6" si="0">SUM(D7:D10)</f>
        <v>2395965</v>
      </c>
      <c r="E6" s="16">
        <f t="shared" si="0"/>
        <v>2664249</v>
      </c>
      <c r="F6" s="16">
        <f t="shared" si="0"/>
        <v>3808844</v>
      </c>
      <c r="G6" s="16">
        <f t="shared" si="0"/>
        <v>2930847</v>
      </c>
      <c r="H6" s="16">
        <f t="shared" si="0"/>
        <v>3795654</v>
      </c>
      <c r="I6" s="16">
        <f t="shared" si="0"/>
        <v>4329403</v>
      </c>
      <c r="J6" s="16">
        <f t="shared" si="0"/>
        <v>4283548</v>
      </c>
      <c r="K6" s="16">
        <f t="shared" si="0"/>
        <v>4769627.0877083326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 x14ac:dyDescent="0.25">
      <c r="A7" s="17">
        <v>1.1000000000000001</v>
      </c>
      <c r="B7" s="18" t="s">
        <v>49</v>
      </c>
      <c r="C7" s="19">
        <v>1227605</v>
      </c>
      <c r="D7" s="19">
        <v>1479511</v>
      </c>
      <c r="E7" s="19">
        <v>1656232</v>
      </c>
      <c r="F7" s="19">
        <v>1903449</v>
      </c>
      <c r="G7" s="19">
        <v>1484104</v>
      </c>
      <c r="H7" s="19">
        <v>2074929</v>
      </c>
      <c r="I7" s="19">
        <v>2361998</v>
      </c>
      <c r="J7" s="19">
        <v>2058619</v>
      </c>
      <c r="K7" s="19">
        <v>2216408.8764810842</v>
      </c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 x14ac:dyDescent="0.25">
      <c r="A8" s="17">
        <v>1.2</v>
      </c>
      <c r="B8" s="18" t="s">
        <v>50</v>
      </c>
      <c r="C8" s="19">
        <v>469404</v>
      </c>
      <c r="D8" s="19">
        <v>450789</v>
      </c>
      <c r="E8" s="19">
        <v>483948</v>
      </c>
      <c r="F8" s="19">
        <v>549966</v>
      </c>
      <c r="G8" s="19">
        <v>617456</v>
      </c>
      <c r="H8" s="19">
        <v>658392</v>
      </c>
      <c r="I8" s="19">
        <v>928606</v>
      </c>
      <c r="J8" s="19">
        <v>1186483</v>
      </c>
      <c r="K8" s="19">
        <v>1354541.1286182171</v>
      </c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 x14ac:dyDescent="0.25">
      <c r="A9" s="17">
        <v>1.3</v>
      </c>
      <c r="B9" s="18" t="s">
        <v>51</v>
      </c>
      <c r="C9" s="19">
        <v>353636</v>
      </c>
      <c r="D9" s="19">
        <v>395436</v>
      </c>
      <c r="E9" s="19">
        <v>433972</v>
      </c>
      <c r="F9" s="19">
        <v>1256739</v>
      </c>
      <c r="G9" s="19">
        <v>712567</v>
      </c>
      <c r="H9" s="19">
        <v>908145</v>
      </c>
      <c r="I9" s="19">
        <v>822444</v>
      </c>
      <c r="J9" s="19">
        <v>790771</v>
      </c>
      <c r="K9" s="19">
        <v>887112.0655255866</v>
      </c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 x14ac:dyDescent="0.25">
      <c r="A10" s="17">
        <v>1.4</v>
      </c>
      <c r="B10" s="18" t="s">
        <v>52</v>
      </c>
      <c r="C10" s="19">
        <v>49684</v>
      </c>
      <c r="D10" s="19">
        <v>70229</v>
      </c>
      <c r="E10" s="19">
        <v>90097</v>
      </c>
      <c r="F10" s="19">
        <v>98690</v>
      </c>
      <c r="G10" s="19">
        <v>116720</v>
      </c>
      <c r="H10" s="19">
        <v>154188</v>
      </c>
      <c r="I10" s="19">
        <v>216355</v>
      </c>
      <c r="J10" s="19">
        <v>247675</v>
      </c>
      <c r="K10" s="19">
        <v>311565.01708344475</v>
      </c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 x14ac:dyDescent="0.25">
      <c r="A11" s="20" t="s">
        <v>62</v>
      </c>
      <c r="B11" s="18" t="s">
        <v>3</v>
      </c>
      <c r="C11" s="19">
        <v>1424784</v>
      </c>
      <c r="D11" s="19">
        <v>1651034</v>
      </c>
      <c r="E11" s="19">
        <v>1591597</v>
      </c>
      <c r="F11" s="19">
        <v>1759099</v>
      </c>
      <c r="G11" s="19">
        <v>1688420</v>
      </c>
      <c r="H11" s="19">
        <v>1453297</v>
      </c>
      <c r="I11" s="19">
        <v>1616470</v>
      </c>
      <c r="J11" s="19">
        <v>1753586</v>
      </c>
      <c r="K11" s="19">
        <v>1806382.2068224947</v>
      </c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 x14ac:dyDescent="0.25">
      <c r="A12" s="21"/>
      <c r="B12" s="22" t="s">
        <v>28</v>
      </c>
      <c r="C12" s="24">
        <f>C6+C11</f>
        <v>3525113</v>
      </c>
      <c r="D12" s="24">
        <f t="shared" ref="D12:K12" si="1">D6+D11</f>
        <v>4046999</v>
      </c>
      <c r="E12" s="24">
        <f t="shared" si="1"/>
        <v>4255846</v>
      </c>
      <c r="F12" s="24">
        <f t="shared" si="1"/>
        <v>5567943</v>
      </c>
      <c r="G12" s="24">
        <f t="shared" si="1"/>
        <v>4619267</v>
      </c>
      <c r="H12" s="24">
        <f t="shared" si="1"/>
        <v>5248951</v>
      </c>
      <c r="I12" s="24">
        <f t="shared" si="1"/>
        <v>5945873</v>
      </c>
      <c r="J12" s="24">
        <f t="shared" si="1"/>
        <v>6037134</v>
      </c>
      <c r="K12" s="24">
        <f t="shared" si="1"/>
        <v>6576009.2945308276</v>
      </c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 x14ac:dyDescent="0.25">
      <c r="A13" s="14" t="s">
        <v>63</v>
      </c>
      <c r="B13" s="15" t="s">
        <v>4</v>
      </c>
      <c r="C13" s="16">
        <v>2740497</v>
      </c>
      <c r="D13" s="16">
        <v>3562247</v>
      </c>
      <c r="E13" s="16">
        <v>3390423</v>
      </c>
      <c r="F13" s="16">
        <v>3832136</v>
      </c>
      <c r="G13" s="16">
        <v>2749502</v>
      </c>
      <c r="H13" s="16">
        <v>3892196</v>
      </c>
      <c r="I13" s="16">
        <v>4557337</v>
      </c>
      <c r="J13" s="16">
        <v>5016913</v>
      </c>
      <c r="K13" s="16">
        <v>5469553.6885893084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5.5" x14ac:dyDescent="0.25">
      <c r="A14" s="20" t="s">
        <v>64</v>
      </c>
      <c r="B14" s="18" t="s">
        <v>5</v>
      </c>
      <c r="C14" s="19">
        <v>160289</v>
      </c>
      <c r="D14" s="19">
        <v>198000</v>
      </c>
      <c r="E14" s="19">
        <v>222036</v>
      </c>
      <c r="F14" s="19">
        <v>229621</v>
      </c>
      <c r="G14" s="19">
        <v>289078</v>
      </c>
      <c r="H14" s="19">
        <v>136650</v>
      </c>
      <c r="I14" s="19">
        <v>216421</v>
      </c>
      <c r="J14" s="19">
        <v>350466</v>
      </c>
      <c r="K14" s="19">
        <v>391904.71444838966</v>
      </c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 x14ac:dyDescent="0.25">
      <c r="A15" s="20" t="s">
        <v>65</v>
      </c>
      <c r="B15" s="18" t="s">
        <v>6</v>
      </c>
      <c r="C15" s="19">
        <v>1371583</v>
      </c>
      <c r="D15" s="19">
        <v>1378972</v>
      </c>
      <c r="E15" s="19">
        <v>1596103</v>
      </c>
      <c r="F15" s="19">
        <v>1647815</v>
      </c>
      <c r="G15" s="19">
        <v>1623297</v>
      </c>
      <c r="H15" s="19">
        <v>1770612</v>
      </c>
      <c r="I15" s="19">
        <v>1970945</v>
      </c>
      <c r="J15" s="19">
        <v>2202590</v>
      </c>
      <c r="K15" s="19">
        <v>2356790.7784878775</v>
      </c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 x14ac:dyDescent="0.25">
      <c r="A16" s="21"/>
      <c r="B16" s="22" t="s">
        <v>29</v>
      </c>
      <c r="C16" s="24">
        <f>+C13+C14+C15</f>
        <v>4272369</v>
      </c>
      <c r="D16" s="24">
        <f t="shared" ref="D16:K16" si="2">+D13+D14+D15</f>
        <v>5139219</v>
      </c>
      <c r="E16" s="24">
        <f t="shared" si="2"/>
        <v>5208562</v>
      </c>
      <c r="F16" s="24">
        <f t="shared" si="2"/>
        <v>5709572</v>
      </c>
      <c r="G16" s="24">
        <f t="shared" si="2"/>
        <v>4661877</v>
      </c>
      <c r="H16" s="24">
        <f t="shared" si="2"/>
        <v>5799458</v>
      </c>
      <c r="I16" s="24">
        <f t="shared" si="2"/>
        <v>6744703</v>
      </c>
      <c r="J16" s="24">
        <f t="shared" si="2"/>
        <v>7569969</v>
      </c>
      <c r="K16" s="24">
        <f t="shared" si="2"/>
        <v>8218249.181525575</v>
      </c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 x14ac:dyDescent="0.25">
      <c r="A17" s="14" t="s">
        <v>66</v>
      </c>
      <c r="B17" s="15" t="s">
        <v>7</v>
      </c>
      <c r="C17" s="16">
        <f>SUM(C18:C19)</f>
        <v>1098375</v>
      </c>
      <c r="D17" s="16">
        <f>D18+D19</f>
        <v>1314047</v>
      </c>
      <c r="E17" s="16">
        <f t="shared" ref="E17:K17" si="3">E18+E19</f>
        <v>1514561</v>
      </c>
      <c r="F17" s="16">
        <f t="shared" si="3"/>
        <v>1703297</v>
      </c>
      <c r="G17" s="16">
        <f t="shared" si="3"/>
        <v>1924352</v>
      </c>
      <c r="H17" s="16">
        <f t="shared" si="3"/>
        <v>2280058</v>
      </c>
      <c r="I17" s="16">
        <f t="shared" si="3"/>
        <v>2617779</v>
      </c>
      <c r="J17" s="16">
        <f t="shared" si="3"/>
        <v>3014369</v>
      </c>
      <c r="K17" s="16">
        <f t="shared" si="3"/>
        <v>3484478.4164575343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 x14ac:dyDescent="0.25">
      <c r="A18" s="17">
        <v>6.1</v>
      </c>
      <c r="B18" s="18" t="s">
        <v>8</v>
      </c>
      <c r="C18" s="19">
        <v>1016218</v>
      </c>
      <c r="D18" s="19">
        <v>1208962</v>
      </c>
      <c r="E18" s="19">
        <v>1418108</v>
      </c>
      <c r="F18" s="19">
        <v>1585491</v>
      </c>
      <c r="G18" s="19">
        <v>1793030</v>
      </c>
      <c r="H18" s="19">
        <v>2141529</v>
      </c>
      <c r="I18" s="19">
        <v>2476672</v>
      </c>
      <c r="J18" s="19">
        <v>2859290</v>
      </c>
      <c r="K18" s="19">
        <v>3314666.3760462771</v>
      </c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 x14ac:dyDescent="0.25">
      <c r="A19" s="17">
        <v>6.2</v>
      </c>
      <c r="B19" s="18" t="s">
        <v>9</v>
      </c>
      <c r="C19" s="19">
        <v>82157</v>
      </c>
      <c r="D19" s="19">
        <v>105085</v>
      </c>
      <c r="E19" s="19">
        <v>96453</v>
      </c>
      <c r="F19" s="19">
        <v>117806</v>
      </c>
      <c r="G19" s="19">
        <v>131322</v>
      </c>
      <c r="H19" s="19">
        <v>138529</v>
      </c>
      <c r="I19" s="19">
        <v>141107</v>
      </c>
      <c r="J19" s="19">
        <v>155079</v>
      </c>
      <c r="K19" s="19">
        <v>169812.0404112571</v>
      </c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25.5" x14ac:dyDescent="0.25">
      <c r="A20" s="14" t="s">
        <v>67</v>
      </c>
      <c r="B20" s="25" t="s">
        <v>10</v>
      </c>
      <c r="C20" s="16">
        <f>SUM(C21:C27)</f>
        <v>813647</v>
      </c>
      <c r="D20" s="16">
        <f t="shared" ref="D20:F20" si="4">SUM(D21:D27)</f>
        <v>966004</v>
      </c>
      <c r="E20" s="16">
        <f t="shared" si="4"/>
        <v>1080797</v>
      </c>
      <c r="F20" s="16">
        <f t="shared" si="4"/>
        <v>1222987</v>
      </c>
      <c r="G20" s="16">
        <f>SUM(G21:G27)</f>
        <v>1325955</v>
      </c>
      <c r="H20" s="16">
        <f>SUM(H21:H27)</f>
        <v>1397864</v>
      </c>
      <c r="I20" s="16">
        <f>SUM(I21:I27)</f>
        <v>1379869</v>
      </c>
      <c r="J20" s="16">
        <f t="shared" ref="J20:K20" si="5">SUM(J21:J27)</f>
        <v>1448414</v>
      </c>
      <c r="K20" s="16">
        <f t="shared" si="5"/>
        <v>1574153.7824817561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 x14ac:dyDescent="0.25">
      <c r="A21" s="17">
        <v>7.1</v>
      </c>
      <c r="B21" s="18" t="s">
        <v>11</v>
      </c>
      <c r="C21" s="19">
        <v>237638</v>
      </c>
      <c r="D21" s="19">
        <v>293142</v>
      </c>
      <c r="E21" s="19">
        <v>321544</v>
      </c>
      <c r="F21" s="19">
        <v>384320</v>
      </c>
      <c r="G21" s="19">
        <v>384032</v>
      </c>
      <c r="H21" s="19">
        <v>403261</v>
      </c>
      <c r="I21" s="19">
        <v>389513</v>
      </c>
      <c r="J21" s="19">
        <v>393599</v>
      </c>
      <c r="K21" s="19">
        <v>423018.56621047441</v>
      </c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 x14ac:dyDescent="0.25">
      <c r="A22" s="17">
        <v>7.2</v>
      </c>
      <c r="B22" s="18" t="s">
        <v>12</v>
      </c>
      <c r="C22" s="19">
        <v>392312</v>
      </c>
      <c r="D22" s="19">
        <v>456846</v>
      </c>
      <c r="E22" s="19">
        <v>520538</v>
      </c>
      <c r="F22" s="19">
        <v>559493</v>
      </c>
      <c r="G22" s="19">
        <v>604998</v>
      </c>
      <c r="H22" s="19">
        <v>648673</v>
      </c>
      <c r="I22" s="19">
        <v>661863</v>
      </c>
      <c r="J22" s="19">
        <v>709660</v>
      </c>
      <c r="K22" s="19">
        <v>772368.28384739428</v>
      </c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 x14ac:dyDescent="0.25">
      <c r="A23" s="17">
        <v>7.3</v>
      </c>
      <c r="B23" s="18" t="s">
        <v>13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 x14ac:dyDescent="0.25">
      <c r="A24" s="17">
        <v>7.4</v>
      </c>
      <c r="B24" s="18" t="s">
        <v>14</v>
      </c>
      <c r="C24" s="19">
        <v>1373</v>
      </c>
      <c r="D24" s="19">
        <v>2448</v>
      </c>
      <c r="E24" s="19">
        <v>1643</v>
      </c>
      <c r="F24" s="19">
        <v>2616</v>
      </c>
      <c r="G24" s="19">
        <v>5542</v>
      </c>
      <c r="H24" s="19">
        <v>7323</v>
      </c>
      <c r="I24" s="19">
        <v>10936</v>
      </c>
      <c r="J24" s="19">
        <v>8634</v>
      </c>
      <c r="K24" s="19">
        <v>11227.663872047293</v>
      </c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 x14ac:dyDescent="0.25">
      <c r="A25" s="17">
        <v>7.5</v>
      </c>
      <c r="B25" s="18" t="s">
        <v>15</v>
      </c>
      <c r="C25" s="19">
        <v>22315</v>
      </c>
      <c r="D25" s="19">
        <v>26547</v>
      </c>
      <c r="E25" s="19">
        <v>23837</v>
      </c>
      <c r="F25" s="19">
        <v>23438</v>
      </c>
      <c r="G25" s="19">
        <v>23095</v>
      </c>
      <c r="H25" s="19">
        <v>34893</v>
      </c>
      <c r="I25" s="19">
        <v>34781</v>
      </c>
      <c r="J25" s="19">
        <v>32144</v>
      </c>
      <c r="K25" s="19">
        <v>33864.386264512563</v>
      </c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 x14ac:dyDescent="0.25">
      <c r="A26" s="17">
        <v>7.6</v>
      </c>
      <c r="B26" s="18" t="s">
        <v>16</v>
      </c>
      <c r="C26" s="19">
        <v>329</v>
      </c>
      <c r="D26" s="19">
        <v>336</v>
      </c>
      <c r="E26" s="19">
        <v>320</v>
      </c>
      <c r="F26" s="19">
        <v>253</v>
      </c>
      <c r="G26" s="19">
        <v>254</v>
      </c>
      <c r="H26" s="19">
        <v>275</v>
      </c>
      <c r="I26" s="19">
        <v>157</v>
      </c>
      <c r="J26" s="19">
        <v>351</v>
      </c>
      <c r="K26" s="19">
        <v>354.26072315625106</v>
      </c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ht="25.5" x14ac:dyDescent="0.25">
      <c r="A27" s="17">
        <v>7.7</v>
      </c>
      <c r="B27" s="18" t="s">
        <v>17</v>
      </c>
      <c r="C27" s="19">
        <v>159680</v>
      </c>
      <c r="D27" s="19">
        <v>186685</v>
      </c>
      <c r="E27" s="19">
        <v>212915</v>
      </c>
      <c r="F27" s="19">
        <v>252867</v>
      </c>
      <c r="G27" s="19">
        <v>308034</v>
      </c>
      <c r="H27" s="19">
        <v>303439</v>
      </c>
      <c r="I27" s="19">
        <v>282619</v>
      </c>
      <c r="J27" s="19">
        <v>304026</v>
      </c>
      <c r="K27" s="19">
        <v>333320.62156417116</v>
      </c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 x14ac:dyDescent="0.25">
      <c r="A28" s="20" t="s">
        <v>68</v>
      </c>
      <c r="B28" s="18" t="s">
        <v>18</v>
      </c>
      <c r="C28" s="19">
        <v>407843</v>
      </c>
      <c r="D28" s="19">
        <v>454300</v>
      </c>
      <c r="E28" s="19">
        <v>501096</v>
      </c>
      <c r="F28" s="19">
        <v>551249</v>
      </c>
      <c r="G28" s="19">
        <v>642815</v>
      </c>
      <c r="H28" s="19">
        <v>631277</v>
      </c>
      <c r="I28" s="19">
        <v>709073</v>
      </c>
      <c r="J28" s="19">
        <v>779863</v>
      </c>
      <c r="K28" s="19">
        <v>855531.9176013812</v>
      </c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5.5" x14ac:dyDescent="0.25">
      <c r="A29" s="20" t="s">
        <v>69</v>
      </c>
      <c r="B29" s="18" t="s">
        <v>19</v>
      </c>
      <c r="C29" s="19">
        <v>992301</v>
      </c>
      <c r="D29" s="19">
        <v>1163065</v>
      </c>
      <c r="E29" s="19">
        <v>1323500</v>
      </c>
      <c r="F29" s="19">
        <v>1457842</v>
      </c>
      <c r="G29" s="19">
        <v>1532901</v>
      </c>
      <c r="H29" s="19">
        <v>1699016</v>
      </c>
      <c r="I29" s="19">
        <v>1971889</v>
      </c>
      <c r="J29" s="19">
        <v>2269243</v>
      </c>
      <c r="K29" s="19">
        <v>2553881.0055753174</v>
      </c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 x14ac:dyDescent="0.25">
      <c r="A30" s="20" t="s">
        <v>70</v>
      </c>
      <c r="B30" s="18" t="s">
        <v>44</v>
      </c>
      <c r="C30" s="19">
        <v>757532</v>
      </c>
      <c r="D30" s="19">
        <v>721118</v>
      </c>
      <c r="E30" s="19">
        <v>726761</v>
      </c>
      <c r="F30" s="19">
        <v>918200</v>
      </c>
      <c r="G30" s="19">
        <v>906368</v>
      </c>
      <c r="H30" s="19">
        <v>955005</v>
      </c>
      <c r="I30" s="19">
        <v>1537665</v>
      </c>
      <c r="J30" s="19">
        <v>1719685</v>
      </c>
      <c r="K30" s="19">
        <v>1933360.7239510461</v>
      </c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 x14ac:dyDescent="0.25">
      <c r="A31" s="20" t="s">
        <v>71</v>
      </c>
      <c r="B31" s="18" t="s">
        <v>20</v>
      </c>
      <c r="C31" s="19">
        <v>692367</v>
      </c>
      <c r="D31" s="19">
        <v>835956</v>
      </c>
      <c r="E31" s="19">
        <v>988477</v>
      </c>
      <c r="F31" s="19">
        <v>1131712</v>
      </c>
      <c r="G31" s="19">
        <v>1160570</v>
      </c>
      <c r="H31" s="19">
        <v>1229572</v>
      </c>
      <c r="I31" s="19">
        <v>1080969</v>
      </c>
      <c r="J31" s="19">
        <v>1268373</v>
      </c>
      <c r="K31" s="19">
        <v>1382947.3606058944</v>
      </c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 x14ac:dyDescent="0.25">
      <c r="A32" s="21"/>
      <c r="B32" s="22" t="s">
        <v>30</v>
      </c>
      <c r="C32" s="24">
        <f>C17+C20+C28+C29+C30+C31</f>
        <v>4762065</v>
      </c>
      <c r="D32" s="24">
        <f>D17+D20+D28+D29+D30+D31</f>
        <v>5454490</v>
      </c>
      <c r="E32" s="24">
        <f t="shared" ref="E32:F32" si="6">E17+E20+E28+E29+E30+E31</f>
        <v>6135192</v>
      </c>
      <c r="F32" s="24">
        <f t="shared" si="6"/>
        <v>6985287</v>
      </c>
      <c r="G32" s="24">
        <f>G17+G20+G28+G29+G30+G31</f>
        <v>7492961</v>
      </c>
      <c r="H32" s="24">
        <f>H17+H20+H28+H29+H30+H31</f>
        <v>8192792</v>
      </c>
      <c r="I32" s="24">
        <f>I17+I20+I28+I29+I30+I31</f>
        <v>9297244</v>
      </c>
      <c r="J32" s="24">
        <f t="shared" ref="J32:K32" si="7">J17+J20+J28+J29+J30+J31</f>
        <v>10499947</v>
      </c>
      <c r="K32" s="24">
        <f t="shared" si="7"/>
        <v>11784353.206672927</v>
      </c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 x14ac:dyDescent="0.25">
      <c r="A33" s="26" t="s">
        <v>27</v>
      </c>
      <c r="B33" s="27" t="s">
        <v>41</v>
      </c>
      <c r="C33" s="23">
        <f t="shared" ref="C33:F33" si="8">C6+C11+C13+C14+C15+C17+C20+C28+C29+C30+C31</f>
        <v>12559547</v>
      </c>
      <c r="D33" s="23">
        <f t="shared" si="8"/>
        <v>14640708</v>
      </c>
      <c r="E33" s="23">
        <f t="shared" si="8"/>
        <v>15599600</v>
      </c>
      <c r="F33" s="23">
        <f t="shared" si="8"/>
        <v>18262802</v>
      </c>
      <c r="G33" s="23">
        <f>G6+G11+G13+G14+G15+G17+G20+G28+G29+G30+G31</f>
        <v>16774105</v>
      </c>
      <c r="H33" s="23">
        <f>H6+H11+H13+H14+H15+H17+H20+H28+H29+H30+H31</f>
        <v>19241201</v>
      </c>
      <c r="I33" s="23">
        <f>I6+I11+I13+I14+I15+I17+I20+I28+I29+I30+I31</f>
        <v>21987820</v>
      </c>
      <c r="J33" s="23">
        <f t="shared" ref="J33:K33" si="9">J6+J11+J13+J14+J15+J17+J20+J28+J29+J30+J31</f>
        <v>24107050</v>
      </c>
      <c r="K33" s="23">
        <f t="shared" si="9"/>
        <v>26578611.682729334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 x14ac:dyDescent="0.25">
      <c r="A34" s="28" t="s">
        <v>33</v>
      </c>
      <c r="B34" s="29" t="s">
        <v>25</v>
      </c>
      <c r="C34" s="13">
        <f>GSVA_cur!C34</f>
        <v>1511500</v>
      </c>
      <c r="D34" s="13">
        <f>GSVA_cur!D34</f>
        <v>1822100</v>
      </c>
      <c r="E34" s="13">
        <f>GSVA_cur!E34</f>
        <v>1992669</v>
      </c>
      <c r="F34" s="13">
        <f>GSVA_cur!F34</f>
        <v>2147532</v>
      </c>
      <c r="G34" s="13">
        <f>GSVA_cur!G34</f>
        <v>2323997</v>
      </c>
      <c r="H34" s="13">
        <f>GSVA_cur!H34</f>
        <v>2911948</v>
      </c>
      <c r="I34" s="13">
        <f>GSVA_cur!I34</f>
        <v>3107749</v>
      </c>
      <c r="J34" s="13">
        <f>GSVA_cur!J34</f>
        <v>3782289</v>
      </c>
      <c r="K34" s="13">
        <f>GSVA_cur!K34</f>
        <v>4311827</v>
      </c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 x14ac:dyDescent="0.25">
      <c r="A35" s="28" t="s">
        <v>34</v>
      </c>
      <c r="B35" s="29" t="s">
        <v>24</v>
      </c>
      <c r="C35" s="13">
        <f>GSVA_cur!C35</f>
        <v>332700</v>
      </c>
      <c r="D35" s="13">
        <f>GSVA_cur!D35</f>
        <v>432400</v>
      </c>
      <c r="E35" s="13">
        <f>GSVA_cur!E35</f>
        <v>389228</v>
      </c>
      <c r="F35" s="13">
        <f>GSVA_cur!F35</f>
        <v>374586</v>
      </c>
      <c r="G35" s="13">
        <f>GSVA_cur!G35</f>
        <v>350239</v>
      </c>
      <c r="H35" s="13">
        <f>GSVA_cur!H35</f>
        <v>474089</v>
      </c>
      <c r="I35" s="13">
        <f>GSVA_cur!I35</f>
        <v>365416</v>
      </c>
      <c r="J35" s="13">
        <f>GSVA_cur!J35</f>
        <v>690374</v>
      </c>
      <c r="K35" s="13">
        <f>GSVA_cur!K35</f>
        <v>766257</v>
      </c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 x14ac:dyDescent="0.25">
      <c r="A36" s="30" t="s">
        <v>35</v>
      </c>
      <c r="B36" s="31" t="s">
        <v>53</v>
      </c>
      <c r="C36" s="24">
        <f>C33+C34-C35</f>
        <v>13738347</v>
      </c>
      <c r="D36" s="24">
        <f t="shared" ref="D36:K36" si="10">D33+D34-D35</f>
        <v>16030408</v>
      </c>
      <c r="E36" s="24">
        <f t="shared" si="10"/>
        <v>17203041</v>
      </c>
      <c r="F36" s="24">
        <f t="shared" si="10"/>
        <v>20035748</v>
      </c>
      <c r="G36" s="24">
        <f t="shared" si="10"/>
        <v>18747863</v>
      </c>
      <c r="H36" s="24">
        <f t="shared" si="10"/>
        <v>21679060</v>
      </c>
      <c r="I36" s="24">
        <f t="shared" si="10"/>
        <v>24730153</v>
      </c>
      <c r="J36" s="24">
        <f t="shared" si="10"/>
        <v>27198965</v>
      </c>
      <c r="K36" s="24">
        <f t="shared" si="10"/>
        <v>30124181.682729334</v>
      </c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 x14ac:dyDescent="0.25">
      <c r="A37" s="28" t="s">
        <v>36</v>
      </c>
      <c r="B37" s="29" t="s">
        <v>32</v>
      </c>
      <c r="C37" s="13">
        <f>GSVA_cur!C37</f>
        <v>333020</v>
      </c>
      <c r="D37" s="13">
        <f>GSVA_cur!D37</f>
        <v>338480</v>
      </c>
      <c r="E37" s="13">
        <f>GSVA_cur!E37</f>
        <v>344020</v>
      </c>
      <c r="F37" s="13">
        <f>GSVA_cur!F37</f>
        <v>349660</v>
      </c>
      <c r="G37" s="13">
        <f>GSVA_cur!G37</f>
        <v>355380</v>
      </c>
      <c r="H37" s="13">
        <f>GSVA_cur!H37</f>
        <v>361210</v>
      </c>
      <c r="I37" s="13">
        <f>GSVA_cur!I37</f>
        <v>366460</v>
      </c>
      <c r="J37" s="13">
        <f>GSVA_cur!J37</f>
        <v>371800</v>
      </c>
      <c r="K37" s="13">
        <f>GSVA_cur!K37</f>
        <v>377150</v>
      </c>
      <c r="R37" s="2"/>
      <c r="S37" s="2"/>
      <c r="T37" s="2"/>
      <c r="U37" s="2"/>
    </row>
    <row r="38" spans="1:186" x14ac:dyDescent="0.25">
      <c r="A38" s="30" t="s">
        <v>37</v>
      </c>
      <c r="B38" s="31" t="s">
        <v>54</v>
      </c>
      <c r="C38" s="24">
        <f>C36/C37*1000</f>
        <v>41253.819590414991</v>
      </c>
      <c r="D38" s="24">
        <f t="shared" ref="D38:K38" si="11">D36/D37*1000</f>
        <v>47359.985818955327</v>
      </c>
      <c r="E38" s="24">
        <f t="shared" si="11"/>
        <v>50005.932794604967</v>
      </c>
      <c r="F38" s="24">
        <f t="shared" si="11"/>
        <v>57300.657781845228</v>
      </c>
      <c r="G38" s="24">
        <f t="shared" si="11"/>
        <v>52754.412178513143</v>
      </c>
      <c r="H38" s="24">
        <f t="shared" si="11"/>
        <v>60017.884333213369</v>
      </c>
      <c r="I38" s="24">
        <f t="shared" si="11"/>
        <v>67483.908202805207</v>
      </c>
      <c r="J38" s="24">
        <f t="shared" si="11"/>
        <v>73154.827864443243</v>
      </c>
      <c r="K38" s="24">
        <f t="shared" si="11"/>
        <v>79873.21140853595</v>
      </c>
      <c r="Q38" s="4"/>
      <c r="R38" s="4"/>
      <c r="S38" s="4"/>
      <c r="T38" s="4"/>
      <c r="U38" s="4"/>
      <c r="BV38" s="5"/>
      <c r="BW38" s="5"/>
      <c r="BX38" s="5"/>
      <c r="BY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38"/>
  <sheetViews>
    <sheetView zoomScaleSheetLayoutView="100" workbookViewId="0">
      <pane xSplit="2" ySplit="5" topLeftCell="C9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 x14ac:dyDescent="0.25"/>
  <cols>
    <col min="1" max="1" width="11" style="1" customWidth="1"/>
    <col min="2" max="2" width="36.85546875" style="1" customWidth="1"/>
    <col min="3" max="5" width="10.85546875" style="1" customWidth="1"/>
    <col min="6" max="6" width="10.85546875" style="3" customWidth="1"/>
    <col min="7" max="10" width="11.85546875" style="2" customWidth="1"/>
    <col min="11" max="11" width="10.425781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5" width="8.85546875" style="3"/>
    <col min="186" max="186" width="12.7109375" style="3" bestFit="1" customWidth="1"/>
    <col min="187" max="16384" width="8.85546875" style="1"/>
  </cols>
  <sheetData>
    <row r="1" spans="1:186" ht="18.75" x14ac:dyDescent="0.3">
      <c r="A1" s="1" t="s">
        <v>43</v>
      </c>
      <c r="B1" s="10" t="s">
        <v>56</v>
      </c>
      <c r="H1" s="2" t="s">
        <v>72</v>
      </c>
      <c r="P1" s="4"/>
    </row>
    <row r="2" spans="1:186" ht="15.75" x14ac:dyDescent="0.25">
      <c r="A2" s="8" t="s">
        <v>42</v>
      </c>
    </row>
    <row r="3" spans="1:186" ht="15.75" x14ac:dyDescent="0.25">
      <c r="A3" s="8"/>
    </row>
    <row r="4" spans="1:186" ht="15.75" x14ac:dyDescent="0.25">
      <c r="A4" s="8"/>
      <c r="E4" s="7"/>
      <c r="F4" s="7" t="s">
        <v>47</v>
      </c>
    </row>
    <row r="5" spans="1:186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46</v>
      </c>
      <c r="G5" s="13" t="s">
        <v>55</v>
      </c>
      <c r="H5" s="13" t="s">
        <v>57</v>
      </c>
      <c r="I5" s="13" t="s">
        <v>58</v>
      </c>
      <c r="J5" s="13" t="s">
        <v>59</v>
      </c>
      <c r="K5" s="13" t="s">
        <v>61</v>
      </c>
    </row>
    <row r="6" spans="1:186" s="9" customFormat="1" x14ac:dyDescent="0.25">
      <c r="A6" s="14" t="s">
        <v>26</v>
      </c>
      <c r="B6" s="15" t="s">
        <v>2</v>
      </c>
      <c r="C6" s="16">
        <f>SUM(C7:C10)</f>
        <v>2100329</v>
      </c>
      <c r="D6" s="16">
        <f t="shared" ref="D6:K6" si="0">SUM(D7:D10)</f>
        <v>2221943</v>
      </c>
      <c r="E6" s="16">
        <f t="shared" si="0"/>
        <v>2166800</v>
      </c>
      <c r="F6" s="16">
        <f t="shared" si="0"/>
        <v>2862595</v>
      </c>
      <c r="G6" s="16">
        <f t="shared" si="0"/>
        <v>2000791</v>
      </c>
      <c r="H6" s="16">
        <f t="shared" si="0"/>
        <v>2497845</v>
      </c>
      <c r="I6" s="16">
        <f t="shared" si="0"/>
        <v>2542362</v>
      </c>
      <c r="J6" s="16">
        <f t="shared" si="0"/>
        <v>2371507</v>
      </c>
      <c r="K6" s="16">
        <f t="shared" si="0"/>
        <v>2423515.208666076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 x14ac:dyDescent="0.25">
      <c r="A7" s="17">
        <v>1.1000000000000001</v>
      </c>
      <c r="B7" s="18" t="s">
        <v>49</v>
      </c>
      <c r="C7" s="19">
        <v>1227605</v>
      </c>
      <c r="D7" s="19">
        <v>1375517</v>
      </c>
      <c r="E7" s="19">
        <v>1297247</v>
      </c>
      <c r="F7" s="19">
        <v>1365336</v>
      </c>
      <c r="G7" s="19">
        <v>987460</v>
      </c>
      <c r="H7" s="19">
        <v>1304171</v>
      </c>
      <c r="I7" s="19">
        <v>1399025</v>
      </c>
      <c r="J7" s="19">
        <v>1143893</v>
      </c>
      <c r="K7" s="19">
        <v>1132409.5154977748</v>
      </c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 x14ac:dyDescent="0.25">
      <c r="A8" s="17">
        <v>1.2</v>
      </c>
      <c r="B8" s="18" t="s">
        <v>50</v>
      </c>
      <c r="C8" s="19">
        <v>469404</v>
      </c>
      <c r="D8" s="19">
        <v>437744</v>
      </c>
      <c r="E8" s="19">
        <v>452760</v>
      </c>
      <c r="F8" s="19">
        <v>466378</v>
      </c>
      <c r="G8" s="19">
        <v>484733</v>
      </c>
      <c r="H8" s="19">
        <v>519298</v>
      </c>
      <c r="I8" s="19">
        <v>505490</v>
      </c>
      <c r="J8" s="19">
        <v>610693</v>
      </c>
      <c r="K8" s="19">
        <v>634085.91619902884</v>
      </c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 x14ac:dyDescent="0.25">
      <c r="A9" s="17">
        <v>1.3</v>
      </c>
      <c r="B9" s="18" t="s">
        <v>51</v>
      </c>
      <c r="C9" s="19">
        <v>353636</v>
      </c>
      <c r="D9" s="19">
        <v>357726</v>
      </c>
      <c r="E9" s="19">
        <v>360916</v>
      </c>
      <c r="F9" s="19">
        <v>974577</v>
      </c>
      <c r="G9" s="19">
        <v>467405</v>
      </c>
      <c r="H9" s="19">
        <v>597424</v>
      </c>
      <c r="I9" s="19">
        <v>536347</v>
      </c>
      <c r="J9" s="19">
        <v>505475</v>
      </c>
      <c r="K9" s="19">
        <v>531940.42610737914</v>
      </c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 x14ac:dyDescent="0.25">
      <c r="A10" s="17">
        <v>1.4</v>
      </c>
      <c r="B10" s="18" t="s">
        <v>52</v>
      </c>
      <c r="C10" s="19">
        <v>49684</v>
      </c>
      <c r="D10" s="19">
        <v>50956</v>
      </c>
      <c r="E10" s="19">
        <v>55877</v>
      </c>
      <c r="F10" s="19">
        <v>56304</v>
      </c>
      <c r="G10" s="19">
        <v>61193</v>
      </c>
      <c r="H10" s="19">
        <v>76952</v>
      </c>
      <c r="I10" s="19">
        <v>101500</v>
      </c>
      <c r="J10" s="19">
        <v>111446</v>
      </c>
      <c r="K10" s="19">
        <v>125079.35086189308</v>
      </c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 x14ac:dyDescent="0.25">
      <c r="A11" s="20" t="s">
        <v>62</v>
      </c>
      <c r="B11" s="18" t="s">
        <v>3</v>
      </c>
      <c r="C11" s="19">
        <v>1424784</v>
      </c>
      <c r="D11" s="19">
        <v>1513376</v>
      </c>
      <c r="E11" s="19">
        <v>1476089</v>
      </c>
      <c r="F11" s="19">
        <v>1748278</v>
      </c>
      <c r="G11" s="19">
        <v>1689309</v>
      </c>
      <c r="H11" s="19">
        <v>1456978</v>
      </c>
      <c r="I11" s="19">
        <v>1457574</v>
      </c>
      <c r="J11" s="19">
        <v>1588875</v>
      </c>
      <c r="K11" s="19">
        <v>1613811.0662683812</v>
      </c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 x14ac:dyDescent="0.25">
      <c r="A12" s="21"/>
      <c r="B12" s="22" t="s">
        <v>28</v>
      </c>
      <c r="C12" s="24">
        <f>C6+C11</f>
        <v>3525113</v>
      </c>
      <c r="D12" s="24">
        <f t="shared" ref="D12:K12" si="1">D6+D11</f>
        <v>3735319</v>
      </c>
      <c r="E12" s="24">
        <f t="shared" si="1"/>
        <v>3642889</v>
      </c>
      <c r="F12" s="24">
        <f t="shared" si="1"/>
        <v>4610873</v>
      </c>
      <c r="G12" s="24">
        <f t="shared" si="1"/>
        <v>3690100</v>
      </c>
      <c r="H12" s="24">
        <f t="shared" si="1"/>
        <v>3954823</v>
      </c>
      <c r="I12" s="24">
        <f t="shared" si="1"/>
        <v>3999936</v>
      </c>
      <c r="J12" s="24">
        <f t="shared" si="1"/>
        <v>3960382</v>
      </c>
      <c r="K12" s="24">
        <f t="shared" si="1"/>
        <v>4037326.2749344571</v>
      </c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 x14ac:dyDescent="0.25">
      <c r="A13" s="14" t="s">
        <v>63</v>
      </c>
      <c r="B13" s="15" t="s">
        <v>4</v>
      </c>
      <c r="C13" s="16">
        <v>2740497</v>
      </c>
      <c r="D13" s="16">
        <v>3388295</v>
      </c>
      <c r="E13" s="16">
        <v>3103621</v>
      </c>
      <c r="F13" s="16">
        <v>3462673</v>
      </c>
      <c r="G13" s="16">
        <v>2520129</v>
      </c>
      <c r="H13" s="16">
        <v>3421197</v>
      </c>
      <c r="I13" s="16">
        <v>3915907</v>
      </c>
      <c r="J13" s="16">
        <v>4197798</v>
      </c>
      <c r="K13" s="16">
        <v>4461465.7736668773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5.5" x14ac:dyDescent="0.25">
      <c r="A14" s="20" t="s">
        <v>64</v>
      </c>
      <c r="B14" s="18" t="s">
        <v>5</v>
      </c>
      <c r="C14" s="19">
        <v>160289</v>
      </c>
      <c r="D14" s="19">
        <v>185362</v>
      </c>
      <c r="E14" s="19">
        <v>184541</v>
      </c>
      <c r="F14" s="19">
        <v>159316</v>
      </c>
      <c r="G14" s="19">
        <v>184676</v>
      </c>
      <c r="H14" s="19">
        <v>81684</v>
      </c>
      <c r="I14" s="19">
        <v>122625</v>
      </c>
      <c r="J14" s="19">
        <v>210327</v>
      </c>
      <c r="K14" s="19">
        <v>218650.72838494254</v>
      </c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 x14ac:dyDescent="0.25">
      <c r="A15" s="20" t="s">
        <v>65</v>
      </c>
      <c r="B15" s="18" t="s">
        <v>6</v>
      </c>
      <c r="C15" s="19">
        <v>1371583</v>
      </c>
      <c r="D15" s="19">
        <v>1271097</v>
      </c>
      <c r="E15" s="19">
        <v>1387201</v>
      </c>
      <c r="F15" s="19">
        <v>1394971</v>
      </c>
      <c r="G15" s="19">
        <v>1418993</v>
      </c>
      <c r="H15" s="19">
        <v>1488897</v>
      </c>
      <c r="I15" s="19">
        <v>1563035</v>
      </c>
      <c r="J15" s="19">
        <v>1646383</v>
      </c>
      <c r="K15" s="19">
        <v>1689898.8044039216</v>
      </c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 x14ac:dyDescent="0.25">
      <c r="A16" s="21"/>
      <c r="B16" s="22" t="s">
        <v>29</v>
      </c>
      <c r="C16" s="24">
        <f>+C13+C14+C15</f>
        <v>4272369</v>
      </c>
      <c r="D16" s="24">
        <f t="shared" ref="D16:K16" si="2">+D13+D14+D15</f>
        <v>4844754</v>
      </c>
      <c r="E16" s="24">
        <f t="shared" si="2"/>
        <v>4675363</v>
      </c>
      <c r="F16" s="24">
        <f t="shared" si="2"/>
        <v>5016960</v>
      </c>
      <c r="G16" s="24">
        <f t="shared" si="2"/>
        <v>4123798</v>
      </c>
      <c r="H16" s="24">
        <f t="shared" si="2"/>
        <v>4991778</v>
      </c>
      <c r="I16" s="24">
        <f t="shared" si="2"/>
        <v>5601567</v>
      </c>
      <c r="J16" s="24">
        <f t="shared" si="2"/>
        <v>6054508</v>
      </c>
      <c r="K16" s="24">
        <f t="shared" si="2"/>
        <v>6370015.3064557416</v>
      </c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 x14ac:dyDescent="0.25">
      <c r="A17" s="14" t="s">
        <v>66</v>
      </c>
      <c r="B17" s="15" t="s">
        <v>7</v>
      </c>
      <c r="C17" s="16">
        <f>C18+C19</f>
        <v>1098375</v>
      </c>
      <c r="D17" s="16">
        <f t="shared" ref="D17:K17" si="3">D18+D19</f>
        <v>1222203</v>
      </c>
      <c r="E17" s="16">
        <f t="shared" si="3"/>
        <v>1326563</v>
      </c>
      <c r="F17" s="16">
        <f t="shared" si="3"/>
        <v>1462281</v>
      </c>
      <c r="G17" s="16">
        <f t="shared" si="3"/>
        <v>1695174</v>
      </c>
      <c r="H17" s="16">
        <f t="shared" si="3"/>
        <v>1922853</v>
      </c>
      <c r="I17" s="16">
        <f t="shared" si="3"/>
        <v>2145675</v>
      </c>
      <c r="J17" s="16">
        <f t="shared" si="3"/>
        <v>2383521</v>
      </c>
      <c r="K17" s="16">
        <f t="shared" si="3"/>
        <v>2664376.6925344174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 x14ac:dyDescent="0.25">
      <c r="A18" s="17">
        <v>6.1</v>
      </c>
      <c r="B18" s="18" t="s">
        <v>8</v>
      </c>
      <c r="C18" s="19">
        <v>1016218</v>
      </c>
      <c r="D18" s="19">
        <v>1124458</v>
      </c>
      <c r="E18" s="19">
        <v>1242713</v>
      </c>
      <c r="F18" s="19">
        <v>1361529</v>
      </c>
      <c r="G18" s="19">
        <v>1579664</v>
      </c>
      <c r="H18" s="19">
        <v>1806692</v>
      </c>
      <c r="I18" s="19">
        <v>2030610</v>
      </c>
      <c r="J18" s="19">
        <v>2261197</v>
      </c>
      <c r="K18" s="19">
        <v>2534895.4154235469</v>
      </c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 x14ac:dyDescent="0.25">
      <c r="A19" s="17">
        <v>6.2</v>
      </c>
      <c r="B19" s="18" t="s">
        <v>9</v>
      </c>
      <c r="C19" s="19">
        <v>82157</v>
      </c>
      <c r="D19" s="19">
        <v>97745</v>
      </c>
      <c r="E19" s="19">
        <v>83850</v>
      </c>
      <c r="F19" s="19">
        <v>100752</v>
      </c>
      <c r="G19" s="19">
        <v>115510</v>
      </c>
      <c r="H19" s="19">
        <v>116161</v>
      </c>
      <c r="I19" s="19">
        <v>115065</v>
      </c>
      <c r="J19" s="19">
        <v>122324</v>
      </c>
      <c r="K19" s="19">
        <v>129481.27711087045</v>
      </c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25.5" x14ac:dyDescent="0.25">
      <c r="A20" s="14" t="s">
        <v>67</v>
      </c>
      <c r="B20" s="25" t="s">
        <v>10</v>
      </c>
      <c r="C20" s="16">
        <f>SUM(C21:C27)</f>
        <v>813647</v>
      </c>
      <c r="D20" s="16">
        <f t="shared" ref="D20:K20" si="4">SUM(D21:D27)</f>
        <v>901861</v>
      </c>
      <c r="E20" s="16">
        <f t="shared" si="4"/>
        <v>951326</v>
      </c>
      <c r="F20" s="16">
        <f t="shared" si="4"/>
        <v>1045884</v>
      </c>
      <c r="G20" s="16">
        <f t="shared" si="4"/>
        <v>1132224</v>
      </c>
      <c r="H20" s="16">
        <f t="shared" si="4"/>
        <v>1100545</v>
      </c>
      <c r="I20" s="16">
        <f t="shared" si="4"/>
        <v>1079444</v>
      </c>
      <c r="J20" s="16">
        <f t="shared" si="4"/>
        <v>1090807</v>
      </c>
      <c r="K20" s="16">
        <f t="shared" si="4"/>
        <v>1138791.8678481102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 x14ac:dyDescent="0.25">
      <c r="A21" s="17">
        <v>7.1</v>
      </c>
      <c r="B21" s="18" t="s">
        <v>11</v>
      </c>
      <c r="C21" s="19">
        <v>237638</v>
      </c>
      <c r="D21" s="19">
        <v>280740</v>
      </c>
      <c r="E21" s="19">
        <v>299653</v>
      </c>
      <c r="F21" s="19">
        <v>332481</v>
      </c>
      <c r="G21" s="19">
        <v>324557</v>
      </c>
      <c r="H21" s="19">
        <v>274773</v>
      </c>
      <c r="I21" s="19">
        <v>283352</v>
      </c>
      <c r="J21" s="19">
        <v>282896</v>
      </c>
      <c r="K21" s="19">
        <v>290029.81946812593</v>
      </c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 x14ac:dyDescent="0.25">
      <c r="A22" s="17">
        <v>7.2</v>
      </c>
      <c r="B22" s="18" t="s">
        <v>12</v>
      </c>
      <c r="C22" s="19">
        <v>392312</v>
      </c>
      <c r="D22" s="19">
        <v>420137</v>
      </c>
      <c r="E22" s="19">
        <v>454700</v>
      </c>
      <c r="F22" s="19">
        <v>474433</v>
      </c>
      <c r="G22" s="19">
        <v>518463</v>
      </c>
      <c r="H22" s="19">
        <v>540244</v>
      </c>
      <c r="I22" s="19">
        <v>533160</v>
      </c>
      <c r="J22" s="19">
        <v>546599</v>
      </c>
      <c r="K22" s="19">
        <v>573120.02278708457</v>
      </c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 x14ac:dyDescent="0.25">
      <c r="A23" s="17">
        <v>7.3</v>
      </c>
      <c r="B23" s="18" t="s">
        <v>13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 x14ac:dyDescent="0.25">
      <c r="A24" s="17">
        <v>7.4</v>
      </c>
      <c r="B24" s="18" t="s">
        <v>14</v>
      </c>
      <c r="C24" s="19">
        <v>1373</v>
      </c>
      <c r="D24" s="19">
        <v>1285</v>
      </c>
      <c r="E24" s="19">
        <v>659</v>
      </c>
      <c r="F24" s="19">
        <v>2153</v>
      </c>
      <c r="G24" s="19">
        <v>4737</v>
      </c>
      <c r="H24" s="19">
        <v>6102</v>
      </c>
      <c r="I24" s="19">
        <v>9158</v>
      </c>
      <c r="J24" s="19">
        <v>7245</v>
      </c>
      <c r="K24" s="19">
        <v>9188.2710311060546</v>
      </c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 x14ac:dyDescent="0.25">
      <c r="A25" s="17">
        <v>7.5</v>
      </c>
      <c r="B25" s="18" t="s">
        <v>15</v>
      </c>
      <c r="C25" s="19">
        <v>22315</v>
      </c>
      <c r="D25" s="19">
        <v>25425</v>
      </c>
      <c r="E25" s="19">
        <v>14995</v>
      </c>
      <c r="F25" s="19">
        <v>20070</v>
      </c>
      <c r="G25" s="19">
        <v>19984</v>
      </c>
      <c r="H25" s="19">
        <v>29353</v>
      </c>
      <c r="I25" s="19">
        <v>29372</v>
      </c>
      <c r="J25" s="19">
        <v>27320</v>
      </c>
      <c r="K25" s="19">
        <v>28121.308457826206</v>
      </c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 x14ac:dyDescent="0.25">
      <c r="A26" s="17">
        <v>7.6</v>
      </c>
      <c r="B26" s="18" t="s">
        <v>16</v>
      </c>
      <c r="C26" s="19">
        <v>329</v>
      </c>
      <c r="D26" s="19">
        <v>320</v>
      </c>
      <c r="E26" s="19">
        <v>279</v>
      </c>
      <c r="F26" s="19">
        <v>218</v>
      </c>
      <c r="G26" s="19">
        <v>218</v>
      </c>
      <c r="H26" s="19">
        <v>230</v>
      </c>
      <c r="I26" s="19">
        <v>128</v>
      </c>
      <c r="J26" s="19">
        <v>279</v>
      </c>
      <c r="K26" s="19">
        <v>272.50647020323703</v>
      </c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ht="25.5" x14ac:dyDescent="0.25">
      <c r="A27" s="17">
        <v>7.7</v>
      </c>
      <c r="B27" s="18" t="s">
        <v>17</v>
      </c>
      <c r="C27" s="19">
        <v>159680</v>
      </c>
      <c r="D27" s="19">
        <v>173954</v>
      </c>
      <c r="E27" s="19">
        <v>181040</v>
      </c>
      <c r="F27" s="19">
        <v>216529</v>
      </c>
      <c r="G27" s="19">
        <v>264265</v>
      </c>
      <c r="H27" s="19">
        <v>249843</v>
      </c>
      <c r="I27" s="19">
        <v>224274</v>
      </c>
      <c r="J27" s="19">
        <v>226468</v>
      </c>
      <c r="K27" s="19">
        <v>238059.93963376424</v>
      </c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 x14ac:dyDescent="0.25">
      <c r="A28" s="20" t="s">
        <v>68</v>
      </c>
      <c r="B28" s="18" t="s">
        <v>18</v>
      </c>
      <c r="C28" s="19">
        <v>407843</v>
      </c>
      <c r="D28" s="19">
        <v>445363</v>
      </c>
      <c r="E28" s="19">
        <v>458389</v>
      </c>
      <c r="F28" s="19">
        <v>484056</v>
      </c>
      <c r="G28" s="19">
        <v>596548</v>
      </c>
      <c r="H28" s="19">
        <v>587352</v>
      </c>
      <c r="I28" s="19">
        <v>612920</v>
      </c>
      <c r="J28" s="19">
        <v>624996</v>
      </c>
      <c r="K28" s="19">
        <v>664294.56401761284</v>
      </c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5.5" x14ac:dyDescent="0.25">
      <c r="A29" s="20" t="s">
        <v>69</v>
      </c>
      <c r="B29" s="18" t="s">
        <v>19</v>
      </c>
      <c r="C29" s="19">
        <v>992301</v>
      </c>
      <c r="D29" s="19">
        <v>1070974</v>
      </c>
      <c r="E29" s="19">
        <v>1136212</v>
      </c>
      <c r="F29" s="19">
        <v>1283995</v>
      </c>
      <c r="G29" s="19">
        <v>1344142</v>
      </c>
      <c r="H29" s="19">
        <v>1458926</v>
      </c>
      <c r="I29" s="19">
        <v>1606722</v>
      </c>
      <c r="J29" s="19">
        <v>1747858</v>
      </c>
      <c r="K29" s="19">
        <v>1895088.0454905657</v>
      </c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 x14ac:dyDescent="0.25">
      <c r="A30" s="20" t="s">
        <v>70</v>
      </c>
      <c r="B30" s="18" t="s">
        <v>44</v>
      </c>
      <c r="C30" s="19">
        <v>757532</v>
      </c>
      <c r="D30" s="19">
        <v>660874</v>
      </c>
      <c r="E30" s="19">
        <v>612617</v>
      </c>
      <c r="F30" s="19">
        <v>716753</v>
      </c>
      <c r="G30" s="19">
        <v>641663</v>
      </c>
      <c r="H30" s="19">
        <v>671507</v>
      </c>
      <c r="I30" s="19">
        <v>1044521</v>
      </c>
      <c r="J30" s="19">
        <v>1132015</v>
      </c>
      <c r="K30" s="19">
        <v>1198874.6614749702</v>
      </c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 x14ac:dyDescent="0.25">
      <c r="A31" s="20" t="s">
        <v>71</v>
      </c>
      <c r="B31" s="18" t="s">
        <v>20</v>
      </c>
      <c r="C31" s="19">
        <v>692367</v>
      </c>
      <c r="D31" s="19">
        <v>776851</v>
      </c>
      <c r="E31" s="19">
        <v>848327</v>
      </c>
      <c r="F31" s="19">
        <v>908255</v>
      </c>
      <c r="G31" s="19">
        <v>885468</v>
      </c>
      <c r="H31" s="19">
        <v>893169</v>
      </c>
      <c r="I31" s="19">
        <v>754488</v>
      </c>
      <c r="J31" s="19">
        <v>841407</v>
      </c>
      <c r="K31" s="19">
        <v>865170.69546879432</v>
      </c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 x14ac:dyDescent="0.25">
      <c r="A32" s="21"/>
      <c r="B32" s="22" t="s">
        <v>30</v>
      </c>
      <c r="C32" s="24">
        <f>C17+C20+C28+C29+C30+C31</f>
        <v>4762065</v>
      </c>
      <c r="D32" s="24">
        <f t="shared" ref="D32:K32" si="5">D17+D20+D28+D29+D30+D31</f>
        <v>5078126</v>
      </c>
      <c r="E32" s="24">
        <f t="shared" si="5"/>
        <v>5333434</v>
      </c>
      <c r="F32" s="24">
        <f t="shared" si="5"/>
        <v>5901224</v>
      </c>
      <c r="G32" s="24">
        <f t="shared" si="5"/>
        <v>6295219</v>
      </c>
      <c r="H32" s="24">
        <f t="shared" si="5"/>
        <v>6634352</v>
      </c>
      <c r="I32" s="24">
        <f t="shared" si="5"/>
        <v>7243770</v>
      </c>
      <c r="J32" s="24">
        <f t="shared" si="5"/>
        <v>7820604</v>
      </c>
      <c r="K32" s="24">
        <f t="shared" si="5"/>
        <v>8426596.5268344693</v>
      </c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 x14ac:dyDescent="0.25">
      <c r="A33" s="26" t="s">
        <v>27</v>
      </c>
      <c r="B33" s="27" t="s">
        <v>41</v>
      </c>
      <c r="C33" s="23">
        <f t="shared" ref="C33:K33" si="6">C6+C11+C13+C14+C15+C17+C20+C28+C29+C30+C31</f>
        <v>12559547</v>
      </c>
      <c r="D33" s="23">
        <f t="shared" si="6"/>
        <v>13658199</v>
      </c>
      <c r="E33" s="23">
        <f t="shared" si="6"/>
        <v>13651686</v>
      </c>
      <c r="F33" s="23">
        <f t="shared" si="6"/>
        <v>15529057</v>
      </c>
      <c r="G33" s="23">
        <f t="shared" si="6"/>
        <v>14109117</v>
      </c>
      <c r="H33" s="23">
        <f t="shared" si="6"/>
        <v>15580953</v>
      </c>
      <c r="I33" s="23">
        <f t="shared" si="6"/>
        <v>16845273</v>
      </c>
      <c r="J33" s="23">
        <f t="shared" si="6"/>
        <v>17835494</v>
      </c>
      <c r="K33" s="23">
        <f t="shared" si="6"/>
        <v>18833938.108224668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 x14ac:dyDescent="0.25">
      <c r="A34" s="28" t="s">
        <v>33</v>
      </c>
      <c r="B34" s="29" t="s">
        <v>25</v>
      </c>
      <c r="C34" s="13">
        <f>GSVA_const!C34</f>
        <v>1511500</v>
      </c>
      <c r="D34" s="13">
        <f>GSVA_const!D34</f>
        <v>1697187</v>
      </c>
      <c r="E34" s="13">
        <f>GSVA_const!E34</f>
        <v>1751335</v>
      </c>
      <c r="F34" s="13">
        <f>GSVA_const!F34</f>
        <v>1850523</v>
      </c>
      <c r="G34" s="13">
        <f>GSVA_const!G34</f>
        <v>2018140</v>
      </c>
      <c r="H34" s="13">
        <f>GSVA_const!H34</f>
        <v>2455063</v>
      </c>
      <c r="I34" s="13">
        <f>GSVA_const!I34</f>
        <v>2620112</v>
      </c>
      <c r="J34" s="13">
        <f>GSVA_const!J34</f>
        <v>3188810</v>
      </c>
      <c r="K34" s="13">
        <f>GSVA_const!K34</f>
        <v>3635259</v>
      </c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 x14ac:dyDescent="0.25">
      <c r="A35" s="28" t="s">
        <v>34</v>
      </c>
      <c r="B35" s="29" t="s">
        <v>24</v>
      </c>
      <c r="C35" s="13">
        <f>GSVA_const!C35</f>
        <v>332700</v>
      </c>
      <c r="D35" s="13">
        <f>GSVA_const!D35</f>
        <v>402757</v>
      </c>
      <c r="E35" s="13">
        <f>GSVA_const!E35</f>
        <v>342088</v>
      </c>
      <c r="F35" s="13">
        <f>GSVA_const!F35</f>
        <v>322780</v>
      </c>
      <c r="G35" s="13">
        <f>GSVA_const!G35</f>
        <v>304145</v>
      </c>
      <c r="H35" s="13">
        <f>GSVA_const!H35</f>
        <v>399704</v>
      </c>
      <c r="I35" s="13">
        <f>GSVA_const!I35</f>
        <v>308078</v>
      </c>
      <c r="J35" s="13">
        <f>GSVA_const!J35</f>
        <v>582046</v>
      </c>
      <c r="K35" s="13">
        <f>GSVA_const!K35</f>
        <v>646022</v>
      </c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 x14ac:dyDescent="0.25">
      <c r="A36" s="30" t="s">
        <v>35</v>
      </c>
      <c r="B36" s="31" t="s">
        <v>53</v>
      </c>
      <c r="C36" s="24">
        <f>C33+C34-C35</f>
        <v>13738347</v>
      </c>
      <c r="D36" s="24">
        <f t="shared" ref="D36:K36" si="7">D33+D34-D35</f>
        <v>14952629</v>
      </c>
      <c r="E36" s="24">
        <f t="shared" si="7"/>
        <v>15060933</v>
      </c>
      <c r="F36" s="24">
        <f t="shared" si="7"/>
        <v>17056800</v>
      </c>
      <c r="G36" s="24">
        <f t="shared" si="7"/>
        <v>15823112</v>
      </c>
      <c r="H36" s="24">
        <f t="shared" si="7"/>
        <v>17636312</v>
      </c>
      <c r="I36" s="24">
        <f t="shared" si="7"/>
        <v>19157307</v>
      </c>
      <c r="J36" s="24">
        <f t="shared" si="7"/>
        <v>20442258</v>
      </c>
      <c r="K36" s="24">
        <f t="shared" si="7"/>
        <v>21823175.108224668</v>
      </c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 x14ac:dyDescent="0.25">
      <c r="A37" s="28" t="s">
        <v>36</v>
      </c>
      <c r="B37" s="29" t="s">
        <v>32</v>
      </c>
      <c r="C37" s="13">
        <f>GSVA_cur!C37</f>
        <v>333020</v>
      </c>
      <c r="D37" s="13">
        <f>GSVA_cur!D37</f>
        <v>338480</v>
      </c>
      <c r="E37" s="13">
        <f>GSVA_cur!E37</f>
        <v>344020</v>
      </c>
      <c r="F37" s="13">
        <f>GSVA_cur!F37</f>
        <v>349660</v>
      </c>
      <c r="G37" s="13">
        <f>GSVA_cur!G37</f>
        <v>355380</v>
      </c>
      <c r="H37" s="13">
        <f>GSVA_cur!H37</f>
        <v>361210</v>
      </c>
      <c r="I37" s="13">
        <f>GSVA_cur!I37</f>
        <v>366460</v>
      </c>
      <c r="J37" s="13">
        <f>GSVA_cur!J37</f>
        <v>371800</v>
      </c>
      <c r="K37" s="13">
        <f>GSVA_cur!K37</f>
        <v>377150</v>
      </c>
      <c r="R37" s="2"/>
      <c r="S37" s="2"/>
      <c r="T37" s="2"/>
      <c r="U37" s="2"/>
    </row>
    <row r="38" spans="1:186" x14ac:dyDescent="0.25">
      <c r="A38" s="30" t="s">
        <v>37</v>
      </c>
      <c r="B38" s="31" t="s">
        <v>54</v>
      </c>
      <c r="C38" s="24">
        <f>C36/C37*1000</f>
        <v>41253.819590414991</v>
      </c>
      <c r="D38" s="24">
        <f t="shared" ref="D38:K38" si="8">D36/D37*1000</f>
        <v>44175.812455684238</v>
      </c>
      <c r="E38" s="24">
        <f t="shared" si="8"/>
        <v>43779.236672286497</v>
      </c>
      <c r="F38" s="24">
        <f t="shared" si="8"/>
        <v>48781.101641594694</v>
      </c>
      <c r="G38" s="24">
        <f t="shared" si="8"/>
        <v>44524.486465192189</v>
      </c>
      <c r="H38" s="24">
        <f t="shared" si="8"/>
        <v>48825.647130478115</v>
      </c>
      <c r="I38" s="24">
        <f t="shared" si="8"/>
        <v>52276.665938983788</v>
      </c>
      <c r="J38" s="24">
        <f t="shared" si="8"/>
        <v>54981.866594943516</v>
      </c>
      <c r="K38" s="24">
        <f t="shared" si="8"/>
        <v>57863.383556210174</v>
      </c>
      <c r="Q38" s="4"/>
      <c r="R38" s="4"/>
      <c r="S38" s="4"/>
      <c r="T38" s="4"/>
      <c r="U38" s="4"/>
      <c r="BV38" s="5"/>
      <c r="BW38" s="5"/>
      <c r="BX38" s="5"/>
      <c r="BY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2021-03-15T04:44:25Z</dcterms:modified>
</cp:coreProperties>
</file>