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L20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L20" i="11"/>
  <c r="D37" i="1"/>
  <c r="E37" i="1"/>
  <c r="F37" i="1"/>
  <c r="G37" i="1"/>
  <c r="H37" i="1"/>
  <c r="I37" i="1"/>
  <c r="J37" i="1"/>
  <c r="K37" i="1"/>
  <c r="L37" i="1"/>
  <c r="L20" i="1"/>
  <c r="L20" i="10"/>
  <c r="L16" i="1" l="1"/>
  <c r="L17" i="1"/>
  <c r="L16" i="11"/>
  <c r="L17" i="11"/>
  <c r="L16" i="12"/>
  <c r="L17" i="12"/>
  <c r="L32" i="12" s="1"/>
  <c r="L16" i="10"/>
  <c r="L17" i="10"/>
  <c r="L6" i="1"/>
  <c r="L6" i="11"/>
  <c r="L6" i="12"/>
  <c r="L6" i="10"/>
  <c r="K20" i="11"/>
  <c r="K20" i="12"/>
  <c r="K20" i="1"/>
  <c r="K16" i="11"/>
  <c r="K17" i="11"/>
  <c r="K16" i="12"/>
  <c r="K17" i="12"/>
  <c r="K16" i="1"/>
  <c r="K17" i="1"/>
  <c r="K6" i="11"/>
  <c r="K6" i="12"/>
  <c r="K6" i="1"/>
  <c r="K12" i="1" l="1"/>
  <c r="L12" i="12"/>
  <c r="L12" i="11"/>
  <c r="L12" i="10"/>
  <c r="L33" i="11"/>
  <c r="L32" i="11"/>
  <c r="L33" i="1"/>
  <c r="K32" i="11"/>
  <c r="L12" i="1"/>
  <c r="L32" i="1"/>
  <c r="K12" i="12"/>
  <c r="L33" i="10"/>
  <c r="K33" i="11"/>
  <c r="K36" i="11" s="1"/>
  <c r="K38" i="11" s="1"/>
  <c r="K33" i="1"/>
  <c r="L32" i="10"/>
  <c r="L33" i="12"/>
  <c r="K32" i="12"/>
  <c r="K33" i="12"/>
  <c r="K12" i="11"/>
  <c r="K32" i="1"/>
  <c r="L36" i="11" l="1"/>
  <c r="K36" i="12"/>
  <c r="L36" i="12"/>
  <c r="L36" i="10"/>
  <c r="K36" i="1"/>
  <c r="L36" i="1"/>
  <c r="K20" i="10"/>
  <c r="K17" i="10"/>
  <c r="K6" i="10"/>
  <c r="K16" i="10"/>
  <c r="L38" i="12" l="1"/>
  <c r="L38" i="1"/>
  <c r="K38" i="12"/>
  <c r="L38" i="11"/>
  <c r="K38" i="1"/>
  <c r="K12" i="10"/>
  <c r="L38" i="10"/>
  <c r="K32" i="10"/>
  <c r="K33" i="10"/>
  <c r="K36" i="10" l="1"/>
  <c r="J20" i="1"/>
  <c r="J20" i="11"/>
  <c r="J20" i="12"/>
  <c r="J20" i="10"/>
  <c r="J16" i="1"/>
  <c r="J17" i="1"/>
  <c r="J16" i="11"/>
  <c r="J17" i="11"/>
  <c r="J16" i="12"/>
  <c r="J17" i="12"/>
  <c r="J16" i="10"/>
  <c r="J17" i="10"/>
  <c r="J6" i="1"/>
  <c r="J6" i="11"/>
  <c r="J6" i="12"/>
  <c r="J6" i="10"/>
  <c r="K38" i="10" l="1"/>
  <c r="J12" i="11"/>
  <c r="J12" i="1"/>
  <c r="J32" i="12"/>
  <c r="J33" i="12"/>
  <c r="J12" i="12"/>
  <c r="J32" i="11"/>
  <c r="J33" i="11"/>
  <c r="J36" i="11" s="1"/>
  <c r="J38" i="11" s="1"/>
  <c r="J32" i="1"/>
  <c r="J33" i="1"/>
  <c r="J32" i="10"/>
  <c r="J33" i="10"/>
  <c r="J12" i="10"/>
  <c r="I20" i="12"/>
  <c r="I20" i="11"/>
  <c r="I20" i="1"/>
  <c r="H16" i="1"/>
  <c r="H17" i="1"/>
  <c r="H20" i="1"/>
  <c r="I20" i="10"/>
  <c r="I17" i="1"/>
  <c r="H17" i="11"/>
  <c r="I17" i="11"/>
  <c r="H17" i="12"/>
  <c r="I17" i="12"/>
  <c r="H17" i="10"/>
  <c r="I17" i="10"/>
  <c r="I16" i="1"/>
  <c r="H16" i="11"/>
  <c r="I16" i="11"/>
  <c r="H16" i="12"/>
  <c r="I16" i="12"/>
  <c r="H16" i="10"/>
  <c r="I16" i="10"/>
  <c r="H20" i="10"/>
  <c r="H20" i="12"/>
  <c r="H20" i="11"/>
  <c r="I6" i="1"/>
  <c r="I6" i="11"/>
  <c r="I6" i="12"/>
  <c r="I6" i="10"/>
  <c r="J36" i="12" l="1"/>
  <c r="I33" i="11"/>
  <c r="I36" i="11" s="1"/>
  <c r="I38" i="11" s="1"/>
  <c r="I32" i="1"/>
  <c r="J36" i="1"/>
  <c r="J38" i="1" s="1"/>
  <c r="J36" i="10"/>
  <c r="I33" i="12"/>
  <c r="I36" i="12" s="1"/>
  <c r="I38" i="12" s="1"/>
  <c r="I32" i="11"/>
  <c r="I32" i="12"/>
  <c r="I12" i="12"/>
  <c r="I12" i="11"/>
  <c r="I33" i="1"/>
  <c r="I12" i="1"/>
  <c r="I32" i="10"/>
  <c r="I33" i="10"/>
  <c r="I12" i="10"/>
  <c r="H32" i="12"/>
  <c r="H32" i="11"/>
  <c r="H32" i="1"/>
  <c r="H32" i="10"/>
  <c r="C35" i="11"/>
  <c r="C34" i="11"/>
  <c r="J38" i="12" l="1"/>
  <c r="I36" i="1"/>
  <c r="I38" i="1" s="1"/>
  <c r="J38" i="10"/>
  <c r="I36" i="10"/>
  <c r="H6" i="1"/>
  <c r="H6" i="11"/>
  <c r="H6" i="12"/>
  <c r="H6" i="10"/>
  <c r="I38" i="10" l="1"/>
  <c r="H33" i="12"/>
  <c r="H36" i="12" s="1"/>
  <c r="H38" i="12" s="1"/>
  <c r="H33" i="11"/>
  <c r="H36" i="11" s="1"/>
  <c r="H38" i="11" s="1"/>
  <c r="H33" i="10"/>
  <c r="H12" i="1"/>
  <c r="H33" i="1"/>
  <c r="H12" i="10"/>
  <c r="H12" i="12"/>
  <c r="H12" i="11"/>
  <c r="C35" i="12"/>
  <c r="C34" i="12"/>
  <c r="H36" i="1" l="1"/>
  <c r="H38" i="1" s="1"/>
  <c r="H36" i="10"/>
  <c r="C37" i="12"/>
  <c r="C37" i="11"/>
  <c r="C37" i="1"/>
  <c r="H38" i="10" l="1"/>
  <c r="G20" i="12"/>
  <c r="F20" i="12"/>
  <c r="E20" i="12"/>
  <c r="D20" i="12"/>
  <c r="C20" i="12"/>
  <c r="G17" i="12"/>
  <c r="F17" i="12"/>
  <c r="E17" i="12"/>
  <c r="D17" i="12"/>
  <c r="C17" i="12"/>
  <c r="G16" i="12"/>
  <c r="F16" i="12"/>
  <c r="E16" i="12"/>
  <c r="D16" i="12"/>
  <c r="C16" i="12"/>
  <c r="G6" i="12"/>
  <c r="F6" i="12"/>
  <c r="E6" i="12"/>
  <c r="D6" i="12"/>
  <c r="C6" i="12"/>
  <c r="G20" i="11"/>
  <c r="F20" i="11"/>
  <c r="E20" i="11"/>
  <c r="D20" i="11"/>
  <c r="C20" i="11"/>
  <c r="G17" i="11"/>
  <c r="F17" i="11"/>
  <c r="E17" i="11"/>
  <c r="D17" i="11"/>
  <c r="C17" i="11"/>
  <c r="G16" i="11"/>
  <c r="F16" i="11"/>
  <c r="E16" i="11"/>
  <c r="D16" i="11"/>
  <c r="C16" i="11"/>
  <c r="G6" i="11"/>
  <c r="F6" i="11"/>
  <c r="E6" i="11"/>
  <c r="D6" i="11"/>
  <c r="C6" i="11"/>
  <c r="G20" i="1"/>
  <c r="F20" i="1"/>
  <c r="E20" i="1"/>
  <c r="D20" i="1"/>
  <c r="C20" i="1"/>
  <c r="G17" i="1"/>
  <c r="F17" i="1"/>
  <c r="E17" i="1"/>
  <c r="D17" i="1"/>
  <c r="C17" i="1"/>
  <c r="G16" i="1"/>
  <c r="F16" i="1"/>
  <c r="E16" i="1"/>
  <c r="D16" i="1"/>
  <c r="C16" i="1"/>
  <c r="G6" i="1"/>
  <c r="F6" i="1"/>
  <c r="E6" i="1"/>
  <c r="D6" i="1"/>
  <c r="C6" i="1"/>
  <c r="D12" i="12" l="1"/>
  <c r="G12" i="11"/>
  <c r="C12" i="1"/>
  <c r="D12" i="1"/>
  <c r="F12" i="1"/>
  <c r="E12" i="1"/>
  <c r="G12" i="1"/>
  <c r="E33" i="1"/>
  <c r="C32" i="12"/>
  <c r="D32" i="12"/>
  <c r="G33" i="12"/>
  <c r="G36" i="12" s="1"/>
  <c r="G38" i="12" s="1"/>
  <c r="E32" i="12"/>
  <c r="E33" i="12"/>
  <c r="E36" i="12" s="1"/>
  <c r="E38" i="12" s="1"/>
  <c r="F33" i="12"/>
  <c r="F36" i="12" s="1"/>
  <c r="F38" i="12" s="1"/>
  <c r="E33" i="11"/>
  <c r="E36" i="11" s="1"/>
  <c r="E38" i="11" s="1"/>
  <c r="G32" i="12"/>
  <c r="C33" i="12"/>
  <c r="E12" i="12"/>
  <c r="D33" i="11"/>
  <c r="D36" i="11" s="1"/>
  <c r="D38" i="11" s="1"/>
  <c r="C33" i="11"/>
  <c r="E32" i="11"/>
  <c r="F33" i="11"/>
  <c r="F36" i="11" s="1"/>
  <c r="F38" i="11" s="1"/>
  <c r="F32" i="11"/>
  <c r="C32" i="11"/>
  <c r="G32" i="11"/>
  <c r="D12" i="11"/>
  <c r="D33" i="1"/>
  <c r="D32" i="1"/>
  <c r="E32" i="1"/>
  <c r="F32" i="1"/>
  <c r="C32" i="1"/>
  <c r="F33" i="1"/>
  <c r="D33" i="12"/>
  <c r="D36" i="12" s="1"/>
  <c r="D38" i="12" s="1"/>
  <c r="G32" i="1"/>
  <c r="D32" i="11"/>
  <c r="F32" i="12"/>
  <c r="F12" i="12"/>
  <c r="G12" i="12"/>
  <c r="C12" i="12"/>
  <c r="G33" i="11"/>
  <c r="G36" i="11" s="1"/>
  <c r="G38" i="11" s="1"/>
  <c r="C12" i="11"/>
  <c r="E12" i="11"/>
  <c r="F12" i="11"/>
  <c r="G33" i="1"/>
  <c r="C33" i="1"/>
  <c r="C36" i="12" l="1"/>
  <c r="C38" i="12" s="1"/>
  <c r="C36" i="11"/>
  <c r="C36" i="1"/>
  <c r="G36" i="1"/>
  <c r="G38" i="1" s="1"/>
  <c r="D36" i="1"/>
  <c r="D38" i="1" s="1"/>
  <c r="F36" i="1"/>
  <c r="F38" i="1" s="1"/>
  <c r="E36" i="1"/>
  <c r="E38" i="1" s="1"/>
  <c r="G6" i="10"/>
  <c r="G16" i="10"/>
  <c r="G17" i="10"/>
  <c r="G20" i="10"/>
  <c r="C38" i="11" l="1"/>
  <c r="C38" i="1"/>
  <c r="G12" i="10"/>
  <c r="G32" i="10"/>
  <c r="G33" i="10"/>
  <c r="G36" i="10" l="1"/>
  <c r="G38" i="10" l="1"/>
  <c r="F20" i="10" l="1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F32" i="10" l="1"/>
  <c r="C12" i="10"/>
  <c r="D33" i="10"/>
  <c r="F33" i="10"/>
  <c r="F12" i="10"/>
  <c r="D12" i="10"/>
  <c r="C33" i="10"/>
  <c r="D32" i="10"/>
  <c r="E32" i="10"/>
  <c r="E33" i="10"/>
  <c r="C32" i="10"/>
  <c r="E12" i="10"/>
  <c r="C36" i="10" l="1"/>
  <c r="D36" i="10"/>
  <c r="F36" i="10"/>
  <c r="E36" i="10"/>
  <c r="C38" i="10" l="1"/>
  <c r="D38" i="10"/>
  <c r="F38" i="10"/>
  <c r="E38" i="10"/>
</calcChain>
</file>

<file path=xl/sharedStrings.xml><?xml version="1.0" encoding="utf-8"?>
<sst xmlns="http://schemas.openxmlformats.org/spreadsheetml/2006/main" count="269" uniqueCount="74">
  <si>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</si>
  <si>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</si>
  <si>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</si>
  <si>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</si>
  <si>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</si>
  <si>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</si>
  <si>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</si>
  <si>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</si>
  <si>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</si>
  <si>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</si>
  <si>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</si>
  <si>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</si>
  <si>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</si>
  <si>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</si>
  <si>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</si>
  <si>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</si>
  <si>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</si>
  <si>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</si>
  <si>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</si>
  <si>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</si>
  <si>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</si>
  <si>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</si>
  <si>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</si>
  <si>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</si>
  <si>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</si>
  <si>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</si>
  <si>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</si>
  <si>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</si>
  <si>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</si>
  <si>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</si>
  <si>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</si>
  <si>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</si>
  <si>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</si>
  <si>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</si>
  <si>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</si>
  <si>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</si>
  <si>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</si>
  <si>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</si>
  <si>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</si>
  <si>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</si>
  <si>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</si>
  <si>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</si>
  <si>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</si>
  <si>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</si>
  <si>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</si>
  <si>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</si>
  <si>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</si>
  <si>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</si>
  <si>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</si>
  <si>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</si>
  <si>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</si>
  <si>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</si>
  <si>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</si>
  <si>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</si>
  <si>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</si>
  <si>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</si>
  <si>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</si>
  <si>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</si>
  <si>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</si>
  <si>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</si>
  <si>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</si>
  <si>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</si>
  <si>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</si>
  <si>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</si>
  <si>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</si>
  <si>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</si>
  <si>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Karnataka</t>
  </si>
  <si>
    <t>2016-17</t>
  </si>
  <si>
    <t>2017-18</t>
  </si>
  <si>
    <t>2018-19</t>
  </si>
  <si>
    <t>2019-20</t>
  </si>
  <si>
    <t>2020-21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</si>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</sst>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40"/>
  <sheetViews>
    <sheetView tabSelected="1" zoomScale="115" zoomScaleNormal="115" zoomScaleSheetLayoutView="100" workbookViewId="0">
      <pane xSplit="2" ySplit="5" topLeftCell="C6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B40" sqref="B40"/>
    </sheetView>
  </sheetViews>
  <sheetFormatPr defaultColWidth="8.85546875" defaultRowHeight="15" x14ac:dyDescent="0.25"/>
  <cols>
    <col min="1" max="1" width="6.42578125" style="2" customWidth="1"/>
    <col min="2" max="2" width="44" style="2" customWidth="1"/>
    <col min="3" max="5" width="11.5703125" style="2" customWidth="1"/>
    <col min="6" max="6" width="11.5703125" style="7" customWidth="1"/>
    <col min="7" max="12" width="11.85546875" style="6" customWidth="1"/>
    <col min="13" max="15" width="11.42578125" style="7" customWidth="1"/>
    <col min="16" max="43" width="9.140625" style="7" customWidth="1"/>
    <col min="44" max="44" width="12.42578125" style="7" customWidth="1"/>
    <col min="45" max="66" width="9.140625" style="7" customWidth="1"/>
    <col min="67" max="67" width="12.140625" style="7" customWidth="1"/>
    <col min="68" max="71" width="9.140625" style="7" customWidth="1"/>
    <col min="72" max="76" width="9.140625" style="7" hidden="1" customWidth="1"/>
    <col min="77" max="77" width="9.140625" style="7" customWidth="1"/>
    <col min="78" max="82" width="9.140625" style="7" hidden="1" customWidth="1"/>
    <col min="83" max="83" width="9.140625" style="7" customWidth="1"/>
    <col min="84" max="88" width="9.140625" style="7" hidden="1" customWidth="1"/>
    <col min="89" max="89" width="9.140625" style="7" customWidth="1"/>
    <col min="90" max="94" width="9.140625" style="7" hidden="1" customWidth="1"/>
    <col min="95" max="95" width="9.140625" style="7" customWidth="1"/>
    <col min="96" max="100" width="9.140625" style="7" hidden="1" customWidth="1"/>
    <col min="101" max="101" width="9.140625" style="6" customWidth="1"/>
    <col min="102" max="106" width="9.140625" style="6" hidden="1" customWidth="1"/>
    <col min="107" max="107" width="9.140625" style="6" customWidth="1"/>
    <col min="108" max="112" width="9.140625" style="6" hidden="1" customWidth="1"/>
    <col min="113" max="113" width="9.140625" style="6" customWidth="1"/>
    <col min="114" max="118" width="9.140625" style="6" hidden="1" customWidth="1"/>
    <col min="119" max="119" width="9.140625" style="6" customWidth="1"/>
    <col min="120" max="149" width="9.140625" style="7" customWidth="1"/>
    <col min="150" max="150" width="9.140625" style="7" hidden="1" customWidth="1"/>
    <col min="151" max="158" width="9.140625" style="7" customWidth="1"/>
    <col min="159" max="159" width="9.140625" style="7" hidden="1" customWidth="1"/>
    <col min="160" max="164" width="9.140625" style="7" customWidth="1"/>
    <col min="165" max="165" width="9.140625" style="7" hidden="1" customWidth="1"/>
    <col min="166" max="175" width="9.140625" style="7" customWidth="1"/>
    <col min="176" max="179" width="8.85546875" style="7"/>
    <col min="180" max="180" width="12.7109375" style="7" bestFit="1" customWidth="1"/>
    <col min="181" max="16384" width="8.85546875" style="2"/>
  </cols>
  <sheetData>
    <row r="1" spans="1:180" ht="18.75" x14ac:dyDescent="0.3">
      <c r="A1" s="2" t="s">
        <v>53</v>
      </c>
      <c r="B1" s="33" t="s">
        <v>66</v>
      </c>
    </row>
    <row r="2" spans="1:180" ht="15.75" x14ac:dyDescent="0.25">
      <c r="A2" s="12" t="s">
        <v>48</v>
      </c>
      <c r="I2" s="6" t="s">
        <v>72</v>
      </c>
    </row>
    <row r="3" spans="1:180" ht="15.75" x14ac:dyDescent="0.25">
      <c r="A3" s="12"/>
    </row>
    <row r="4" spans="1:180" ht="15.75" x14ac:dyDescent="0.25">
      <c r="A4" s="12"/>
      <c r="E4" s="11"/>
      <c r="F4" s="11" t="s">
        <v>57</v>
      </c>
    </row>
    <row r="5" spans="1:180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80" s="17" customFormat="1" ht="15.75" x14ac:dyDescent="0.25">
      <c r="A6" s="15" t="s">
        <v>26</v>
      </c>
      <c r="B6" s="16" t="s">
        <v>2</v>
      </c>
      <c r="C6" s="1">
        <f>SUM(C7:C10)</f>
        <v>7554868.0915179411</v>
      </c>
      <c r="D6" s="1">
        <f t="shared" ref="D6:E6" si="0">SUM(D7:D10)</f>
        <v>8180609.5240984149</v>
      </c>
      <c r="E6" s="1">
        <f t="shared" si="0"/>
        <v>9666144.9219231214</v>
      </c>
      <c r="F6" s="1">
        <f t="shared" ref="F6:L6" si="1">SUM(F7:F10)</f>
        <v>10895892.385099217</v>
      </c>
      <c r="G6" s="1">
        <f t="shared" si="1"/>
        <v>11240377.134434059</v>
      </c>
      <c r="H6" s="1">
        <f t="shared" si="1"/>
        <v>11906025.556562915</v>
      </c>
      <c r="I6" s="1">
        <f t="shared" si="1"/>
        <v>15003431.321040476</v>
      </c>
      <c r="J6" s="1">
        <f t="shared" si="1"/>
        <v>15304047.626776494</v>
      </c>
      <c r="K6" s="1">
        <f t="shared" si="1"/>
        <v>17862963.694644257</v>
      </c>
      <c r="L6" s="1">
        <f t="shared" si="1"/>
        <v>19655954.712197654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6"/>
      <c r="FV6" s="6"/>
      <c r="FW6" s="6"/>
      <c r="FX6" s="7"/>
    </row>
    <row r="7" spans="1:180" ht="15.75" x14ac:dyDescent="0.25">
      <c r="A7" s="18">
        <v>1.1000000000000001</v>
      </c>
      <c r="B7" s="19" t="s">
        <v>59</v>
      </c>
      <c r="C7" s="4">
        <v>5339455.6143489853</v>
      </c>
      <c r="D7" s="4">
        <v>5749543.6471436471</v>
      </c>
      <c r="E7" s="4">
        <v>6988511.3899174426</v>
      </c>
      <c r="F7" s="4">
        <v>7862006.802679088</v>
      </c>
      <c r="G7" s="4">
        <v>7973840.0441999994</v>
      </c>
      <c r="H7" s="4">
        <v>8211587.9506222699</v>
      </c>
      <c r="I7" s="4">
        <v>10877749.673634786</v>
      </c>
      <c r="J7" s="4">
        <v>10889574.864438865</v>
      </c>
      <c r="K7" s="4">
        <v>12122026.759352118</v>
      </c>
      <c r="L7" s="4">
        <v>12804540.54330099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6"/>
      <c r="FV7" s="6"/>
      <c r="FW7" s="6"/>
    </row>
    <row r="8" spans="1:180" ht="15.75" x14ac:dyDescent="0.25">
      <c r="A8" s="18">
        <v>1.2</v>
      </c>
      <c r="B8" s="19" t="s">
        <v>60</v>
      </c>
      <c r="C8" s="4">
        <v>1349661.6805277285</v>
      </c>
      <c r="D8" s="4">
        <v>1506992.5985324606</v>
      </c>
      <c r="E8" s="4">
        <v>1634066.1556250618</v>
      </c>
      <c r="F8" s="4">
        <v>1871678.5040490893</v>
      </c>
      <c r="G8" s="4">
        <v>1976254.3854649358</v>
      </c>
      <c r="H8" s="4">
        <v>2287269.3329929174</v>
      </c>
      <c r="I8" s="4">
        <v>2630789.1752728242</v>
      </c>
      <c r="J8" s="4">
        <v>3067185.2721180241</v>
      </c>
      <c r="K8" s="4">
        <v>4218480.8347377675</v>
      </c>
      <c r="L8" s="4">
        <v>5268754.9931590138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6"/>
      <c r="FV8" s="6"/>
      <c r="FW8" s="6"/>
    </row>
    <row r="9" spans="1:180" ht="15.75" x14ac:dyDescent="0.25">
      <c r="A9" s="18">
        <v>1.3</v>
      </c>
      <c r="B9" s="19" t="s">
        <v>61</v>
      </c>
      <c r="C9" s="4">
        <v>593457.89484602737</v>
      </c>
      <c r="D9" s="4">
        <v>604865.95329954976</v>
      </c>
      <c r="E9" s="4">
        <v>658628.97146774817</v>
      </c>
      <c r="F9" s="4">
        <v>661816.60534174868</v>
      </c>
      <c r="G9" s="4">
        <v>840135.53973045642</v>
      </c>
      <c r="H9" s="4">
        <v>969168.51451498421</v>
      </c>
      <c r="I9" s="4">
        <v>875377.90234310995</v>
      </c>
      <c r="J9" s="4">
        <v>860462.82575389126</v>
      </c>
      <c r="K9" s="4">
        <v>987712.13103979884</v>
      </c>
      <c r="L9" s="4">
        <v>997948.21888478415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6"/>
      <c r="FV9" s="6"/>
      <c r="FW9" s="6"/>
    </row>
    <row r="10" spans="1:180" ht="15.75" x14ac:dyDescent="0.25">
      <c r="A10" s="18">
        <v>1.4</v>
      </c>
      <c r="B10" s="19" t="s">
        <v>62</v>
      </c>
      <c r="C10" s="4">
        <v>272292.90179520036</v>
      </c>
      <c r="D10" s="4">
        <v>319207.32512275776</v>
      </c>
      <c r="E10" s="4">
        <v>384938.40491286915</v>
      </c>
      <c r="F10" s="4">
        <v>500390.47302929201</v>
      </c>
      <c r="G10" s="4">
        <v>450147.1650386671</v>
      </c>
      <c r="H10" s="4">
        <v>437999.75843274343</v>
      </c>
      <c r="I10" s="4">
        <v>619514.56978975574</v>
      </c>
      <c r="J10" s="4">
        <v>486824.6644657118</v>
      </c>
      <c r="K10" s="4">
        <v>534743.96951457392</v>
      </c>
      <c r="L10" s="4">
        <v>584710.95685286343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6"/>
      <c r="FV10" s="6"/>
      <c r="FW10" s="6"/>
    </row>
    <row r="11" spans="1:180" ht="15.75" x14ac:dyDescent="0.25">
      <c r="A11" s="20" t="s">
        <v>31</v>
      </c>
      <c r="B11" s="19" t="s">
        <v>3</v>
      </c>
      <c r="C11" s="4">
        <v>450254.39698199998</v>
      </c>
      <c r="D11" s="4">
        <v>407345.17996800004</v>
      </c>
      <c r="E11" s="4">
        <v>617181.23750399996</v>
      </c>
      <c r="F11" s="4">
        <v>851636.49215999991</v>
      </c>
      <c r="G11" s="4">
        <v>610227.47307883273</v>
      </c>
      <c r="H11" s="4">
        <v>679147.83160000003</v>
      </c>
      <c r="I11" s="4">
        <v>902338.26701860002</v>
      </c>
      <c r="J11" s="4">
        <v>946568.31679999991</v>
      </c>
      <c r="K11" s="4">
        <v>915934.99350259139</v>
      </c>
      <c r="L11" s="4">
        <v>782696.05028720316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6"/>
      <c r="FV11" s="6"/>
      <c r="FW11" s="6"/>
    </row>
    <row r="12" spans="1:180" ht="15.75" x14ac:dyDescent="0.25">
      <c r="A12" s="24"/>
      <c r="B12" s="25" t="s">
        <v>28</v>
      </c>
      <c r="C12" s="26">
        <f>C6+C11</f>
        <v>8005122.4884999413</v>
      </c>
      <c r="D12" s="26">
        <f t="shared" ref="D12:E12" si="2">D6+D11</f>
        <v>8587954.7040664144</v>
      </c>
      <c r="E12" s="26">
        <f t="shared" si="2"/>
        <v>10283326.159427121</v>
      </c>
      <c r="F12" s="26">
        <f t="shared" ref="F12:L12" si="3">F6+F11</f>
        <v>11747528.877259217</v>
      </c>
      <c r="G12" s="26">
        <f t="shared" si="3"/>
        <v>11850604.607512891</v>
      </c>
      <c r="H12" s="26">
        <f t="shared" si="3"/>
        <v>12585173.388162915</v>
      </c>
      <c r="I12" s="26">
        <f t="shared" si="3"/>
        <v>15905769.588059075</v>
      </c>
      <c r="J12" s="26">
        <f t="shared" si="3"/>
        <v>16250615.943576494</v>
      </c>
      <c r="K12" s="26">
        <f t="shared" si="3"/>
        <v>18778898.688146848</v>
      </c>
      <c r="L12" s="26">
        <f t="shared" si="3"/>
        <v>20438650.762484856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6"/>
      <c r="FV12" s="6"/>
      <c r="FW12" s="6"/>
    </row>
    <row r="13" spans="1:180" s="17" customFormat="1" ht="15.75" x14ac:dyDescent="0.25">
      <c r="A13" s="15" t="s">
        <v>32</v>
      </c>
      <c r="B13" s="16" t="s">
        <v>4</v>
      </c>
      <c r="C13" s="1">
        <v>9713888.4454417452</v>
      </c>
      <c r="D13" s="1">
        <v>10850508.716619244</v>
      </c>
      <c r="E13" s="1">
        <v>11794288.446</v>
      </c>
      <c r="F13" s="1">
        <v>12008489.850378029</v>
      </c>
      <c r="G13" s="1">
        <v>14266143.449109005</v>
      </c>
      <c r="H13" s="1">
        <v>18218381.031520214</v>
      </c>
      <c r="I13" s="1">
        <v>19119213.229321323</v>
      </c>
      <c r="J13" s="1">
        <v>20679505.243582781</v>
      </c>
      <c r="K13" s="1">
        <v>20396646.306124687</v>
      </c>
      <c r="L13" s="1">
        <v>19598850.373891678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6"/>
      <c r="FV13" s="6"/>
      <c r="FW13" s="6"/>
      <c r="FX13" s="7"/>
    </row>
    <row r="14" spans="1:180" ht="30" x14ac:dyDescent="0.25">
      <c r="A14" s="20" t="s">
        <v>33</v>
      </c>
      <c r="B14" s="19" t="s">
        <v>5</v>
      </c>
      <c r="C14" s="4">
        <v>1082881.6187079297</v>
      </c>
      <c r="D14" s="4">
        <v>1147835.1032008734</v>
      </c>
      <c r="E14" s="4">
        <v>1275594.6333124053</v>
      </c>
      <c r="F14" s="4">
        <v>1446275.4500831719</v>
      </c>
      <c r="G14" s="4">
        <v>1669665.544562032</v>
      </c>
      <c r="H14" s="4">
        <v>1522776.6485301747</v>
      </c>
      <c r="I14" s="4">
        <v>1811527.4440418798</v>
      </c>
      <c r="J14" s="4">
        <v>2065767.5172654588</v>
      </c>
      <c r="K14" s="4">
        <v>2208413.1353174713</v>
      </c>
      <c r="L14" s="4">
        <v>2182924.6540046898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8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8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6"/>
      <c r="FV14" s="6"/>
      <c r="FW14" s="6"/>
    </row>
    <row r="15" spans="1:180" ht="15.75" x14ac:dyDescent="0.25">
      <c r="A15" s="20" t="s">
        <v>34</v>
      </c>
      <c r="B15" s="19" t="s">
        <v>6</v>
      </c>
      <c r="C15" s="4">
        <v>5033145.3525643488</v>
      </c>
      <c r="D15" s="4">
        <v>5233949.7608596962</v>
      </c>
      <c r="E15" s="4">
        <v>5940134.4703135891</v>
      </c>
      <c r="F15" s="4">
        <v>6137487.0414000005</v>
      </c>
      <c r="G15" s="4">
        <v>6110614.2327042911</v>
      </c>
      <c r="H15" s="4">
        <v>6431733.0309834369</v>
      </c>
      <c r="I15" s="4">
        <v>7123547.9649883229</v>
      </c>
      <c r="J15" s="4">
        <v>8024464.9030924588</v>
      </c>
      <c r="K15" s="4">
        <v>8324857.8549356535</v>
      </c>
      <c r="L15" s="4">
        <v>7796613.1533650598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8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8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6"/>
      <c r="FV15" s="6"/>
      <c r="FW15" s="6"/>
    </row>
    <row r="16" spans="1:180" ht="15.75" x14ac:dyDescent="0.25">
      <c r="A16" s="24"/>
      <c r="B16" s="25" t="s">
        <v>29</v>
      </c>
      <c r="C16" s="26">
        <f>+C13+C14+C15</f>
        <v>15829915.416714024</v>
      </c>
      <c r="D16" s="26">
        <f t="shared" ref="D16:E16" si="4">+D13+D14+D15</f>
        <v>17232293.580679812</v>
      </c>
      <c r="E16" s="26">
        <f t="shared" si="4"/>
        <v>19010017.549625997</v>
      </c>
      <c r="F16" s="26">
        <f t="shared" ref="F16:I16" si="5">+F13+F14+F15</f>
        <v>19592252.341861203</v>
      </c>
      <c r="G16" s="26">
        <f t="shared" si="5"/>
        <v>22046423.226375327</v>
      </c>
      <c r="H16" s="26">
        <f t="shared" si="5"/>
        <v>26172890.711033825</v>
      </c>
      <c r="I16" s="26">
        <f t="shared" si="5"/>
        <v>28054288.638351522</v>
      </c>
      <c r="J16" s="26">
        <f t="shared" ref="J16:K16" si="6">+J13+J14+J15</f>
        <v>30769737.663940698</v>
      </c>
      <c r="K16" s="26">
        <f t="shared" si="6"/>
        <v>30929917.296377812</v>
      </c>
      <c r="L16" s="26">
        <f t="shared" ref="L16" si="7">+L13+L14+L15</f>
        <v>29578388.181261428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8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8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6"/>
      <c r="FV16" s="6"/>
      <c r="FW16" s="6"/>
    </row>
    <row r="17" spans="1:180" s="17" customFormat="1" ht="15.75" x14ac:dyDescent="0.25">
      <c r="A17" s="15" t="s">
        <v>35</v>
      </c>
      <c r="B17" s="16" t="s">
        <v>7</v>
      </c>
      <c r="C17" s="1">
        <f>C18+C19</f>
        <v>6044367.0367660839</v>
      </c>
      <c r="D17" s="1">
        <f t="shared" ref="D17:E17" si="8">D18+D19</f>
        <v>6965384.0200471953</v>
      </c>
      <c r="E17" s="1">
        <f t="shared" si="8"/>
        <v>8309100.2286999999</v>
      </c>
      <c r="F17" s="1">
        <f t="shared" ref="F17:I17" si="9">F18+F19</f>
        <v>9428260.4294999987</v>
      </c>
      <c r="G17" s="1">
        <f t="shared" si="9"/>
        <v>10070576.163000001</v>
      </c>
      <c r="H17" s="1">
        <f t="shared" si="9"/>
        <v>11588441.2664</v>
      </c>
      <c r="I17" s="1">
        <f t="shared" si="9"/>
        <v>13413492.791999999</v>
      </c>
      <c r="J17" s="1">
        <f t="shared" ref="J17:K17" si="10">J18+J19</f>
        <v>15371439.9025</v>
      </c>
      <c r="K17" s="1">
        <f t="shared" si="10"/>
        <v>17067888.16145188</v>
      </c>
      <c r="L17" s="1">
        <f t="shared" ref="L17" si="11">L18+L19</f>
        <v>17919883.364208352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6"/>
      <c r="FV17" s="6"/>
      <c r="FW17" s="6"/>
      <c r="FX17" s="7"/>
    </row>
    <row r="18" spans="1:180" ht="15.75" x14ac:dyDescent="0.25">
      <c r="A18" s="18">
        <v>6.1</v>
      </c>
      <c r="B18" s="19" t="s">
        <v>8</v>
      </c>
      <c r="C18" s="4">
        <v>4957018.5399098033</v>
      </c>
      <c r="D18" s="4">
        <v>5774920.5715124412</v>
      </c>
      <c r="E18" s="4">
        <v>7007815.9451000001</v>
      </c>
      <c r="F18" s="4">
        <v>8059322.4119999995</v>
      </c>
      <c r="G18" s="4">
        <v>8587355.7090000007</v>
      </c>
      <c r="H18" s="4">
        <v>9961713.8763999995</v>
      </c>
      <c r="I18" s="4">
        <v>11530018.8594</v>
      </c>
      <c r="J18" s="4">
        <v>13230270.7425</v>
      </c>
      <c r="K18" s="4">
        <v>14772039.290031357</v>
      </c>
      <c r="L18" s="4">
        <v>15509058.537697792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6"/>
      <c r="FV18" s="6"/>
      <c r="FW18" s="6"/>
    </row>
    <row r="19" spans="1:180" ht="15.75" x14ac:dyDescent="0.25">
      <c r="A19" s="18">
        <v>6.2</v>
      </c>
      <c r="B19" s="19" t="s">
        <v>9</v>
      </c>
      <c r="C19" s="4">
        <v>1087348.4968562804</v>
      </c>
      <c r="D19" s="4">
        <v>1190463.4485347539</v>
      </c>
      <c r="E19" s="4">
        <v>1301284.2836</v>
      </c>
      <c r="F19" s="4">
        <v>1368938.0175000001</v>
      </c>
      <c r="G19" s="4">
        <v>1483220.4539999999</v>
      </c>
      <c r="H19" s="4">
        <v>1626727.39</v>
      </c>
      <c r="I19" s="4">
        <v>1883473.9325999999</v>
      </c>
      <c r="J19" s="4">
        <v>2141169.16</v>
      </c>
      <c r="K19" s="4">
        <v>2295848.8714205222</v>
      </c>
      <c r="L19" s="4">
        <v>2410824.8265105598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6"/>
      <c r="FV19" s="6"/>
      <c r="FW19" s="6"/>
    </row>
    <row r="20" spans="1:180" s="17" customFormat="1" ht="30" x14ac:dyDescent="0.25">
      <c r="A20" s="21" t="s">
        <v>36</v>
      </c>
      <c r="B20" s="23" t="s">
        <v>10</v>
      </c>
      <c r="C20" s="1">
        <f>SUM(C21:C27)</f>
        <v>3350992.3441260257</v>
      </c>
      <c r="D20" s="1">
        <f t="shared" ref="D20:E20" si="12">SUM(D21:D27)</f>
        <v>3839458.5753084552</v>
      </c>
      <c r="E20" s="1">
        <f t="shared" si="12"/>
        <v>4405558.0347999996</v>
      </c>
      <c r="F20" s="1">
        <f t="shared" ref="F20:L20" si="13">SUM(F21:F27)</f>
        <v>5096542.9315000009</v>
      </c>
      <c r="G20" s="1">
        <f t="shared" si="13"/>
        <v>5917945.7398366835</v>
      </c>
      <c r="H20" s="1">
        <f t="shared" si="13"/>
        <v>6263531.7280000011</v>
      </c>
      <c r="I20" s="1">
        <f t="shared" si="13"/>
        <v>6411732.9023000002</v>
      </c>
      <c r="J20" s="1">
        <f t="shared" si="13"/>
        <v>7052608.9178999998</v>
      </c>
      <c r="K20" s="1">
        <f t="shared" si="13"/>
        <v>7987043.3525093514</v>
      </c>
      <c r="L20" s="1">
        <f t="shared" si="13"/>
        <v>8024850.1609819066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6"/>
      <c r="FV20" s="6"/>
      <c r="FW20" s="6"/>
      <c r="FX20" s="7"/>
    </row>
    <row r="21" spans="1:180" ht="15.75" x14ac:dyDescent="0.25">
      <c r="A21" s="18">
        <v>7.1</v>
      </c>
      <c r="B21" s="19" t="s">
        <v>11</v>
      </c>
      <c r="C21" s="4">
        <v>202128</v>
      </c>
      <c r="D21" s="4">
        <v>229644</v>
      </c>
      <c r="E21" s="4">
        <v>229276.00000000003</v>
      </c>
      <c r="F21" s="4">
        <v>266002</v>
      </c>
      <c r="G21" s="4">
        <v>344837</v>
      </c>
      <c r="H21" s="4">
        <v>269882</v>
      </c>
      <c r="I21" s="4">
        <v>299472</v>
      </c>
      <c r="J21" s="4">
        <v>321176</v>
      </c>
      <c r="K21" s="4">
        <v>362022.56704141345</v>
      </c>
      <c r="L21" s="4">
        <v>282017.27123138454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6"/>
      <c r="FV21" s="6"/>
      <c r="FW21" s="6"/>
    </row>
    <row r="22" spans="1:180" ht="15.75" x14ac:dyDescent="0.25">
      <c r="A22" s="18">
        <v>7.2</v>
      </c>
      <c r="B22" s="19" t="s">
        <v>12</v>
      </c>
      <c r="C22" s="4">
        <v>2195730.8942791456</v>
      </c>
      <c r="D22" s="4">
        <v>2533015.144547327</v>
      </c>
      <c r="E22" s="4">
        <v>2870093.8111999999</v>
      </c>
      <c r="F22" s="4">
        <v>3272833.5783000002</v>
      </c>
      <c r="G22" s="4">
        <v>3710607.3905999996</v>
      </c>
      <c r="H22" s="4">
        <v>4057082.7384000001</v>
      </c>
      <c r="I22" s="4">
        <v>4272961.4505000003</v>
      </c>
      <c r="J22" s="4">
        <v>4727887.1009999998</v>
      </c>
      <c r="K22" s="4">
        <v>5488953.3856318537</v>
      </c>
      <c r="L22" s="4">
        <v>5962729.5339365369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6"/>
      <c r="FV22" s="6"/>
      <c r="FW22" s="6"/>
    </row>
    <row r="23" spans="1:180" ht="15.75" x14ac:dyDescent="0.25">
      <c r="A23" s="18">
        <v>7.3</v>
      </c>
      <c r="B23" s="19" t="s">
        <v>13</v>
      </c>
      <c r="C23" s="4">
        <v>26907.300038865826</v>
      </c>
      <c r="D23" s="4">
        <v>25330.620648386612</v>
      </c>
      <c r="E23" s="4">
        <v>22459.852800000001</v>
      </c>
      <c r="F23" s="4">
        <v>22870.719300000001</v>
      </c>
      <c r="G23" s="4">
        <v>20179.326000000001</v>
      </c>
      <c r="H23" s="4">
        <v>29659.305699999997</v>
      </c>
      <c r="I23" s="4">
        <v>31791.244500000001</v>
      </c>
      <c r="J23" s="4">
        <v>35114.883999999998</v>
      </c>
      <c r="K23" s="4">
        <v>36994.233722977217</v>
      </c>
      <c r="L23" s="4">
        <v>40150.622410886019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6"/>
      <c r="FV23" s="6"/>
      <c r="FW23" s="6"/>
    </row>
    <row r="24" spans="1:180" ht="15.75" x14ac:dyDescent="0.25">
      <c r="A24" s="18">
        <v>7.4</v>
      </c>
      <c r="B24" s="19" t="s">
        <v>14</v>
      </c>
      <c r="C24" s="4">
        <v>37364.944093684229</v>
      </c>
      <c r="D24" s="4">
        <v>67807.476079083615</v>
      </c>
      <c r="E24" s="4">
        <v>56344.7808</v>
      </c>
      <c r="F24" s="4">
        <v>100840.74</v>
      </c>
      <c r="G24" s="4">
        <v>189112.91459999999</v>
      </c>
      <c r="H24" s="4">
        <v>207611.1923</v>
      </c>
      <c r="I24" s="4">
        <v>215367.22800000003</v>
      </c>
      <c r="J24" s="4">
        <v>178958.64350000001</v>
      </c>
      <c r="K24" s="4">
        <v>192559.50040600004</v>
      </c>
      <c r="L24" s="4">
        <v>151604.91074869371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6"/>
      <c r="FV24" s="6"/>
      <c r="FW24" s="6"/>
    </row>
    <row r="25" spans="1:180" ht="15.75" x14ac:dyDescent="0.25">
      <c r="A25" s="18">
        <v>7.5</v>
      </c>
      <c r="B25" s="19" t="s">
        <v>15</v>
      </c>
      <c r="C25" s="4">
        <v>47206.400188240179</v>
      </c>
      <c r="D25" s="4">
        <v>39822.509858116289</v>
      </c>
      <c r="E25" s="4">
        <v>44644.7232</v>
      </c>
      <c r="F25" s="4">
        <v>56294.195100000004</v>
      </c>
      <c r="G25" s="4">
        <v>57874.346400000002</v>
      </c>
      <c r="H25" s="4">
        <v>99989.747300000003</v>
      </c>
      <c r="I25" s="4">
        <v>103662.77400000002</v>
      </c>
      <c r="J25" s="4">
        <v>120110.921</v>
      </c>
      <c r="K25" s="4">
        <v>129444.42272696017</v>
      </c>
      <c r="L25" s="4">
        <v>101930.58097017229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6"/>
      <c r="FV25" s="6"/>
      <c r="FW25" s="6"/>
    </row>
    <row r="26" spans="1:180" ht="15.75" x14ac:dyDescent="0.25">
      <c r="A26" s="18">
        <v>7.6</v>
      </c>
      <c r="B26" s="19" t="s">
        <v>16</v>
      </c>
      <c r="C26" s="4">
        <v>27641.751288542026</v>
      </c>
      <c r="D26" s="4">
        <v>31513.551593630375</v>
      </c>
      <c r="E26" s="4">
        <v>34985.894999999997</v>
      </c>
      <c r="F26" s="4">
        <v>39058.583299999998</v>
      </c>
      <c r="G26" s="4">
        <v>41029.381999999998</v>
      </c>
      <c r="H26" s="4">
        <v>41745.150699999998</v>
      </c>
      <c r="I26" s="4">
        <v>43105.630100000002</v>
      </c>
      <c r="J26" s="4">
        <v>46928.208400000003</v>
      </c>
      <c r="K26" s="4">
        <v>50984.481086340682</v>
      </c>
      <c r="L26" s="4">
        <v>40654.284903063854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6"/>
      <c r="FV26" s="6"/>
      <c r="FW26" s="6"/>
    </row>
    <row r="27" spans="1:180" ht="30" x14ac:dyDescent="0.25">
      <c r="A27" s="18">
        <v>7.7</v>
      </c>
      <c r="B27" s="19" t="s">
        <v>17</v>
      </c>
      <c r="C27" s="4">
        <v>814013.05423754768</v>
      </c>
      <c r="D27" s="4">
        <v>912325.27258191095</v>
      </c>
      <c r="E27" s="4">
        <v>1147752.9717999999</v>
      </c>
      <c r="F27" s="4">
        <v>1338643.1155000001</v>
      </c>
      <c r="G27" s="4">
        <v>1554305.3802366836</v>
      </c>
      <c r="H27" s="4">
        <v>1557561.5936</v>
      </c>
      <c r="I27" s="4">
        <v>1445372.5752000001</v>
      </c>
      <c r="J27" s="4">
        <v>1622433.16</v>
      </c>
      <c r="K27" s="4">
        <v>1726084.7618938056</v>
      </c>
      <c r="L27" s="4">
        <v>1445762.9567811694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6"/>
      <c r="FV27" s="6"/>
      <c r="FW27" s="6"/>
    </row>
    <row r="28" spans="1:180" ht="15.75" x14ac:dyDescent="0.25">
      <c r="A28" s="20" t="s">
        <v>37</v>
      </c>
      <c r="B28" s="19" t="s">
        <v>18</v>
      </c>
      <c r="C28" s="4">
        <v>2879395.0239842599</v>
      </c>
      <c r="D28" s="4">
        <v>3211947.1178072821</v>
      </c>
      <c r="E28" s="4">
        <v>3610955.0000000005</v>
      </c>
      <c r="F28" s="4">
        <v>4193233</v>
      </c>
      <c r="G28" s="4">
        <v>4898877</v>
      </c>
      <c r="H28" s="4">
        <v>5188752</v>
      </c>
      <c r="I28" s="4">
        <v>5869825</v>
      </c>
      <c r="J28" s="4">
        <v>6679200.9999999991</v>
      </c>
      <c r="K28" s="4">
        <v>7350106.8960467037</v>
      </c>
      <c r="L28" s="4">
        <v>7313593.3159872117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6"/>
      <c r="FV28" s="6"/>
      <c r="FW28" s="6"/>
    </row>
    <row r="29" spans="1:180" ht="30" x14ac:dyDescent="0.25">
      <c r="A29" s="20" t="s">
        <v>38</v>
      </c>
      <c r="B29" s="19" t="s">
        <v>19</v>
      </c>
      <c r="C29" s="4">
        <v>14366758.833133951</v>
      </c>
      <c r="D29" s="4">
        <v>17695718.666964229</v>
      </c>
      <c r="E29" s="4">
        <v>21856109.522296157</v>
      </c>
      <c r="F29" s="4">
        <v>25454351.872496281</v>
      </c>
      <c r="G29" s="4">
        <v>30975063.044431761</v>
      </c>
      <c r="H29" s="4">
        <v>36900007.080436841</v>
      </c>
      <c r="I29" s="4">
        <v>39845368.242665425</v>
      </c>
      <c r="J29" s="4">
        <v>45360213.991380215</v>
      </c>
      <c r="K29" s="4">
        <v>49867755.494717009</v>
      </c>
      <c r="L29" s="4">
        <v>50004959.96448864</v>
      </c>
      <c r="M29" s="10"/>
      <c r="N29" s="10"/>
      <c r="O29" s="1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6"/>
      <c r="FV29" s="6"/>
      <c r="FW29" s="6"/>
    </row>
    <row r="30" spans="1:180" ht="15.75" x14ac:dyDescent="0.25">
      <c r="A30" s="20" t="s">
        <v>39</v>
      </c>
      <c r="B30" s="19" t="s">
        <v>54</v>
      </c>
      <c r="C30" s="4">
        <v>1488762.3019821355</v>
      </c>
      <c r="D30" s="4">
        <v>1785627.5100288293</v>
      </c>
      <c r="E30" s="4">
        <v>2060700</v>
      </c>
      <c r="F30" s="4">
        <v>2287211</v>
      </c>
      <c r="G30" s="4">
        <v>2444149</v>
      </c>
      <c r="H30" s="4">
        <v>2587516</v>
      </c>
      <c r="I30" s="4">
        <v>2787511.85</v>
      </c>
      <c r="J30" s="4">
        <v>3490662.18</v>
      </c>
      <c r="K30" s="4">
        <v>3993921.3582548974</v>
      </c>
      <c r="L30" s="4">
        <v>4598984.0701935962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6"/>
      <c r="FV30" s="6"/>
      <c r="FW30" s="6"/>
    </row>
    <row r="31" spans="1:180" ht="15.75" x14ac:dyDescent="0.25">
      <c r="A31" s="20" t="s">
        <v>40</v>
      </c>
      <c r="B31" s="19" t="s">
        <v>20</v>
      </c>
      <c r="C31" s="4">
        <v>3256051.0313242124</v>
      </c>
      <c r="D31" s="4">
        <v>3837408.1879813136</v>
      </c>
      <c r="E31" s="4">
        <v>4501577.7815838279</v>
      </c>
      <c r="F31" s="4">
        <v>5332212.5409064218</v>
      </c>
      <c r="G31" s="4">
        <v>6063233.1956232367</v>
      </c>
      <c r="H31" s="4">
        <v>7053130.049856307</v>
      </c>
      <c r="I31" s="4">
        <v>7988294.3265208686</v>
      </c>
      <c r="J31" s="4">
        <v>9384698.6153899059</v>
      </c>
      <c r="K31" s="4">
        <v>10904396.311597766</v>
      </c>
      <c r="L31" s="4">
        <v>11580533.088033309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6"/>
      <c r="FV31" s="6"/>
      <c r="FW31" s="6"/>
    </row>
    <row r="32" spans="1:180" ht="15.75" x14ac:dyDescent="0.25">
      <c r="A32" s="24"/>
      <c r="B32" s="25" t="s">
        <v>30</v>
      </c>
      <c r="C32" s="26">
        <f>C17+C20+C28+C29+C30+C31</f>
        <v>31386326.571316667</v>
      </c>
      <c r="D32" s="26">
        <f t="shared" ref="D32:E32" si="14">D17+D20+D28+D29+D30+D31</f>
        <v>37335544.078137301</v>
      </c>
      <c r="E32" s="26">
        <f t="shared" si="14"/>
        <v>44744000.567379989</v>
      </c>
      <c r="F32" s="26">
        <f t="shared" ref="F32:G32" si="15">F17+F20+F28+F29+F30+F31</f>
        <v>51791811.7744027</v>
      </c>
      <c r="G32" s="26">
        <f t="shared" si="15"/>
        <v>60369844.142891675</v>
      </c>
      <c r="H32" s="26">
        <f t="shared" ref="H32:I32" si="16">H17+H20+H28+H29+H30+H31</f>
        <v>69581378.124693155</v>
      </c>
      <c r="I32" s="26">
        <f t="shared" si="16"/>
        <v>76316225.11348629</v>
      </c>
      <c r="J32" s="26">
        <f t="shared" ref="J32" si="17">J17+J20+J28+J29+J30+J31</f>
        <v>87338824.607170135</v>
      </c>
      <c r="K32" s="26">
        <f t="shared" ref="K32:L32" si="18">K17+K20+K28+K29+K30+K31</f>
        <v>97171111.574577615</v>
      </c>
      <c r="L32" s="26">
        <f t="shared" si="18"/>
        <v>99442803.963893011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6"/>
      <c r="FV32" s="6"/>
      <c r="FW32" s="6"/>
    </row>
    <row r="33" spans="1:180" s="17" customFormat="1" ht="15.75" x14ac:dyDescent="0.25">
      <c r="A33" s="27" t="s">
        <v>27</v>
      </c>
      <c r="B33" s="28" t="s">
        <v>41</v>
      </c>
      <c r="C33" s="29">
        <f t="shared" ref="C33:G33" si="19">C6+C11+C13+C14+C15+C17+C20+C28+C29+C30+C31</f>
        <v>55221364.476530634</v>
      </c>
      <c r="D33" s="29">
        <f t="shared" si="19"/>
        <v>63155792.362883538</v>
      </c>
      <c r="E33" s="29">
        <f t="shared" si="19"/>
        <v>74037344.27643311</v>
      </c>
      <c r="F33" s="29">
        <f t="shared" si="19"/>
        <v>83131592.993523121</v>
      </c>
      <c r="G33" s="29">
        <f t="shared" si="19"/>
        <v>94266871.976779893</v>
      </c>
      <c r="H33" s="29">
        <f t="shared" ref="H33:I33" si="20">H6+H11+H13+H14+H15+H17+H20+H28+H29+H30+H31</f>
        <v>108339442.22388989</v>
      </c>
      <c r="I33" s="29">
        <f t="shared" si="20"/>
        <v>120276283.33989689</v>
      </c>
      <c r="J33" s="29">
        <f t="shared" ref="J33" si="21">J6+J11+J13+J14+J15+J17+J20+J28+J29+J30+J31</f>
        <v>134359178.21468732</v>
      </c>
      <c r="K33" s="29">
        <f t="shared" ref="K33:L33" si="22">K6+K11+K13+K14+K15+K17+K20+K28+K29+K30+K31</f>
        <v>146879927.55910227</v>
      </c>
      <c r="L33" s="29">
        <f t="shared" si="22"/>
        <v>149459842.90763932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6"/>
      <c r="FV33" s="6"/>
      <c r="FW33" s="6"/>
      <c r="FX33" s="7"/>
    </row>
    <row r="34" spans="1:180" ht="15.75" x14ac:dyDescent="0.25">
      <c r="A34" s="22" t="s">
        <v>43</v>
      </c>
      <c r="B34" s="5" t="s">
        <v>25</v>
      </c>
      <c r="C34" s="3">
        <v>7019220.6330578076</v>
      </c>
      <c r="D34" s="3">
        <v>8182953.1675144779</v>
      </c>
      <c r="E34" s="3">
        <v>9704436</v>
      </c>
      <c r="F34" s="3">
        <v>10745258</v>
      </c>
      <c r="G34" s="3">
        <v>12637616</v>
      </c>
      <c r="H34" s="3">
        <v>14646146.999999996</v>
      </c>
      <c r="I34" s="3">
        <v>15669076.999999998</v>
      </c>
      <c r="J34" s="3">
        <v>17595652</v>
      </c>
      <c r="K34" s="3">
        <v>19237642.650823843</v>
      </c>
      <c r="L34" s="3">
        <v>20196727.335534304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</row>
    <row r="35" spans="1:180" ht="15.75" x14ac:dyDescent="0.25">
      <c r="A35" s="22" t="s">
        <v>44</v>
      </c>
      <c r="B35" s="5" t="s">
        <v>24</v>
      </c>
      <c r="C35" s="3">
        <v>1639604</v>
      </c>
      <c r="D35" s="3">
        <v>1797441</v>
      </c>
      <c r="E35" s="3">
        <v>2075165.0000000002</v>
      </c>
      <c r="F35" s="3">
        <v>2484548</v>
      </c>
      <c r="G35" s="3">
        <v>2387678</v>
      </c>
      <c r="H35" s="3">
        <v>2224817</v>
      </c>
      <c r="I35" s="3">
        <v>2253927</v>
      </c>
      <c r="J35" s="3">
        <v>2892452</v>
      </c>
      <c r="K35" s="3">
        <v>3224777.5349574471</v>
      </c>
      <c r="L35" s="3">
        <v>3124615.7048875657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</row>
    <row r="36" spans="1:180" ht="15.75" x14ac:dyDescent="0.25">
      <c r="A36" s="30" t="s">
        <v>45</v>
      </c>
      <c r="B36" s="31" t="s">
        <v>55</v>
      </c>
      <c r="C36" s="26">
        <f>C33+C34-C35</f>
        <v>60600981.109588444</v>
      </c>
      <c r="D36" s="26">
        <f t="shared" ref="D36:E36" si="23">D33+D34-D35</f>
        <v>69541304.530398011</v>
      </c>
      <c r="E36" s="26">
        <f t="shared" si="23"/>
        <v>81666615.27643311</v>
      </c>
      <c r="F36" s="26">
        <f t="shared" ref="F36:L36" si="24">F33+F34-F35</f>
        <v>91392302.993523121</v>
      </c>
      <c r="G36" s="26">
        <f t="shared" si="24"/>
        <v>104516809.97677989</v>
      </c>
      <c r="H36" s="26">
        <f t="shared" si="24"/>
        <v>120760772.22388989</v>
      </c>
      <c r="I36" s="26">
        <f t="shared" si="24"/>
        <v>133691433.33989689</v>
      </c>
      <c r="J36" s="26">
        <f t="shared" si="24"/>
        <v>149062378.21468732</v>
      </c>
      <c r="K36" s="26">
        <f t="shared" si="24"/>
        <v>162892792.67496866</v>
      </c>
      <c r="L36" s="26">
        <f t="shared" si="24"/>
        <v>166531954.53828606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</row>
    <row r="37" spans="1:180" ht="15.75" x14ac:dyDescent="0.25">
      <c r="A37" s="22" t="s">
        <v>46</v>
      </c>
      <c r="B37" s="5" t="s">
        <v>42</v>
      </c>
      <c r="C37" s="3">
        <v>614820</v>
      </c>
      <c r="D37" s="3">
        <v>621510</v>
      </c>
      <c r="E37" s="3">
        <v>628270</v>
      </c>
      <c r="F37" s="3">
        <v>635100</v>
      </c>
      <c r="G37" s="3">
        <v>642010</v>
      </c>
      <c r="H37" s="3">
        <v>649000</v>
      </c>
      <c r="I37" s="3">
        <v>650570</v>
      </c>
      <c r="J37" s="3">
        <v>655800</v>
      </c>
      <c r="K37" s="3">
        <v>661040</v>
      </c>
      <c r="L37" s="3">
        <v>666270</v>
      </c>
      <c r="M37" s="6"/>
      <c r="N37" s="6"/>
      <c r="O37" s="6"/>
    </row>
    <row r="38" spans="1:180" ht="15.75" x14ac:dyDescent="0.25">
      <c r="A38" s="30" t="s">
        <v>47</v>
      </c>
      <c r="B38" s="31" t="s">
        <v>58</v>
      </c>
      <c r="C38" s="26">
        <f>C36/C37*1000</f>
        <v>98567.029552695807</v>
      </c>
      <c r="D38" s="26">
        <f t="shared" ref="D38:E38" si="25">D36/D37*1000</f>
        <v>111890.88595581408</v>
      </c>
      <c r="E38" s="26">
        <f t="shared" si="25"/>
        <v>129986.49509993015</v>
      </c>
      <c r="F38" s="26">
        <f t="shared" ref="F38:L38" si="26">F36/F37*1000</f>
        <v>143902.22483628266</v>
      </c>
      <c r="G38" s="26">
        <f t="shared" si="26"/>
        <v>162796.23366735704</v>
      </c>
      <c r="H38" s="26">
        <f t="shared" si="26"/>
        <v>186072.0681415869</v>
      </c>
      <c r="I38" s="26">
        <f t="shared" si="26"/>
        <v>205498.92146870727</v>
      </c>
      <c r="J38" s="26">
        <f t="shared" si="26"/>
        <v>227298.53341672357</v>
      </c>
      <c r="K38" s="26">
        <f t="shared" si="26"/>
        <v>246418.96507770885</v>
      </c>
      <c r="L38" s="26">
        <f t="shared" si="26"/>
        <v>249946.65006421731</v>
      </c>
      <c r="M38" s="8"/>
      <c r="N38" s="8"/>
      <c r="O38" s="8"/>
      <c r="BP38" s="9"/>
      <c r="BQ38" s="9"/>
      <c r="BR38" s="9"/>
      <c r="BS38" s="9"/>
    </row>
    <row r="40" spans="1:180" x14ac:dyDescent="0.25">
      <c r="B40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5" max="1048575" man="1"/>
    <brk id="27" max="1048575" man="1"/>
    <brk id="43" max="1048575" man="1"/>
    <brk id="107" max="95" man="1"/>
    <brk id="143" max="1048575" man="1"/>
    <brk id="167" max="1048575" man="1"/>
    <brk id="175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38"/>
  <sheetViews>
    <sheetView zoomScale="115" zoomScaleNormal="115" zoomScaleSheetLayoutView="100" workbookViewId="0">
      <pane xSplit="2" ySplit="5" topLeftCell="C33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7" customWidth="1"/>
    <col min="7" max="12" width="11.85546875" style="6" customWidth="1"/>
    <col min="13" max="39" width="9.140625" style="7" customWidth="1"/>
    <col min="40" max="40" width="12.42578125" style="7" customWidth="1"/>
    <col min="41" max="62" width="9.140625" style="7" customWidth="1"/>
    <col min="63" max="63" width="12.140625" style="7" customWidth="1"/>
    <col min="64" max="67" width="9.140625" style="7" customWidth="1"/>
    <col min="68" max="72" width="9.140625" style="7" hidden="1" customWidth="1"/>
    <col min="73" max="73" width="9.140625" style="7" customWidth="1"/>
    <col min="74" max="78" width="9.140625" style="7" hidden="1" customWidth="1"/>
    <col min="79" max="79" width="9.140625" style="7" customWidth="1"/>
    <col min="80" max="84" width="9.140625" style="7" hidden="1" customWidth="1"/>
    <col min="85" max="85" width="9.140625" style="7" customWidth="1"/>
    <col min="86" max="90" width="9.140625" style="7" hidden="1" customWidth="1"/>
    <col min="91" max="91" width="9.140625" style="7" customWidth="1"/>
    <col min="92" max="96" width="9.140625" style="7" hidden="1" customWidth="1"/>
    <col min="97" max="97" width="9.140625" style="6" customWidth="1"/>
    <col min="98" max="102" width="9.140625" style="6" hidden="1" customWidth="1"/>
    <col min="103" max="103" width="9.140625" style="6" customWidth="1"/>
    <col min="104" max="108" width="9.140625" style="6" hidden="1" customWidth="1"/>
    <col min="109" max="109" width="9.140625" style="6" customWidth="1"/>
    <col min="110" max="114" width="9.140625" style="6" hidden="1" customWidth="1"/>
    <col min="115" max="115" width="9.140625" style="6" customWidth="1"/>
    <col min="116" max="145" width="9.140625" style="7" customWidth="1"/>
    <col min="146" max="146" width="9.140625" style="7" hidden="1" customWidth="1"/>
    <col min="147" max="154" width="9.140625" style="7" customWidth="1"/>
    <col min="155" max="155" width="9.140625" style="7" hidden="1" customWidth="1"/>
    <col min="156" max="160" width="9.140625" style="7" customWidth="1"/>
    <col min="161" max="161" width="9.140625" style="7" hidden="1" customWidth="1"/>
    <col min="162" max="171" width="9.140625" style="7" customWidth="1"/>
    <col min="172" max="172" width="9.140625" style="7"/>
    <col min="173" max="175" width="8.85546875" style="7"/>
    <col min="176" max="176" width="12.7109375" style="7" bestFit="1" customWidth="1"/>
    <col min="177" max="16384" width="8.85546875" style="2"/>
  </cols>
  <sheetData>
    <row r="1" spans="1:176" ht="18.75" x14ac:dyDescent="0.3">
      <c r="A1" s="2" t="s">
        <v>53</v>
      </c>
      <c r="B1" s="33" t="s">
        <v>66</v>
      </c>
    </row>
    <row r="2" spans="1:176" ht="15.75" x14ac:dyDescent="0.25">
      <c r="A2" s="12" t="s">
        <v>49</v>
      </c>
      <c r="I2" s="6" t="s">
        <v>72</v>
      </c>
    </row>
    <row r="3" spans="1:176" ht="15.75" x14ac:dyDescent="0.25">
      <c r="A3" s="12"/>
    </row>
    <row r="4" spans="1:176" ht="15.75" x14ac:dyDescent="0.25">
      <c r="A4" s="12"/>
      <c r="E4" s="11"/>
      <c r="F4" s="11" t="s">
        <v>57</v>
      </c>
    </row>
    <row r="5" spans="1:176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76" s="17" customFormat="1" ht="15.75" x14ac:dyDescent="0.25">
      <c r="A6" s="15" t="s">
        <v>26</v>
      </c>
      <c r="B6" s="16" t="s">
        <v>2</v>
      </c>
      <c r="C6" s="1">
        <f>SUM(C7:C10)</f>
        <v>7554868.2445307635</v>
      </c>
      <c r="D6" s="1">
        <f t="shared" ref="D6:L6" si="0">SUM(D7:D10)</f>
        <v>7169530.8955117213</v>
      </c>
      <c r="E6" s="1">
        <f t="shared" si="0"/>
        <v>7687780.7213611212</v>
      </c>
      <c r="F6" s="1">
        <f t="shared" si="0"/>
        <v>8017989.6252911221</v>
      </c>
      <c r="G6" s="1">
        <f t="shared" si="0"/>
        <v>7227764.1258307332</v>
      </c>
      <c r="H6" s="1">
        <f t="shared" si="0"/>
        <v>7452337.0018670708</v>
      </c>
      <c r="I6" s="1">
        <f t="shared" si="0"/>
        <v>9092542.3463461921</v>
      </c>
      <c r="J6" s="1">
        <f t="shared" si="0"/>
        <v>8763792.40991465</v>
      </c>
      <c r="K6" s="1">
        <f t="shared" si="0"/>
        <v>9841945.5401027892</v>
      </c>
      <c r="L6" s="1">
        <f t="shared" si="0"/>
        <v>10471483.434346417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6"/>
      <c r="FR6" s="6"/>
      <c r="FS6" s="6"/>
      <c r="FT6" s="7"/>
    </row>
    <row r="7" spans="1:176" ht="15.75" x14ac:dyDescent="0.25">
      <c r="A7" s="18">
        <v>1.1000000000000001</v>
      </c>
      <c r="B7" s="19" t="s">
        <v>59</v>
      </c>
      <c r="C7" s="4">
        <v>5339455.9471628787</v>
      </c>
      <c r="D7" s="4">
        <v>4919526.7076574583</v>
      </c>
      <c r="E7" s="4">
        <v>5397979.9132867083</v>
      </c>
      <c r="F7" s="4">
        <v>5651753.8970641652</v>
      </c>
      <c r="G7" s="4">
        <v>4827054.9359727222</v>
      </c>
      <c r="H7" s="4">
        <v>4927233.3998801345</v>
      </c>
      <c r="I7" s="4">
        <v>6386466.3325832989</v>
      </c>
      <c r="J7" s="4">
        <v>5862459.5627353033</v>
      </c>
      <c r="K7" s="4">
        <v>6543266.5876641776</v>
      </c>
      <c r="L7" s="4">
        <v>6745737.0517968144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6"/>
      <c r="FR7" s="6"/>
      <c r="FS7" s="6"/>
    </row>
    <row r="8" spans="1:176" ht="15.75" x14ac:dyDescent="0.25">
      <c r="A8" s="18">
        <v>1.2</v>
      </c>
      <c r="B8" s="19" t="s">
        <v>60</v>
      </c>
      <c r="C8" s="4">
        <v>1349661.6803449811</v>
      </c>
      <c r="D8" s="4">
        <v>1407783.4834563727</v>
      </c>
      <c r="E8" s="4">
        <v>1451498.4425341506</v>
      </c>
      <c r="F8" s="4">
        <v>1517455.6559562357</v>
      </c>
      <c r="G8" s="4">
        <v>1572748.4491939035</v>
      </c>
      <c r="H8" s="4">
        <v>1635957.104523235</v>
      </c>
      <c r="I8" s="4">
        <v>1756780.5217224993</v>
      </c>
      <c r="J8" s="4">
        <v>2010279.8479407651</v>
      </c>
      <c r="K8" s="4">
        <v>2408122.3406053679</v>
      </c>
      <c r="L8" s="4">
        <v>2803398.9863115516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6"/>
      <c r="FR8" s="6"/>
      <c r="FS8" s="6"/>
    </row>
    <row r="9" spans="1:176" ht="15.75" x14ac:dyDescent="0.25">
      <c r="A9" s="18">
        <v>1.3</v>
      </c>
      <c r="B9" s="19" t="s">
        <v>61</v>
      </c>
      <c r="C9" s="4">
        <v>593457.7152382317</v>
      </c>
      <c r="D9" s="4">
        <v>576359.00908556744</v>
      </c>
      <c r="E9" s="4">
        <v>560553.52595412103</v>
      </c>
      <c r="F9" s="4">
        <v>538082.14645879657</v>
      </c>
      <c r="G9" s="4">
        <v>532444.71123451157</v>
      </c>
      <c r="H9" s="4">
        <v>607898.00813949364</v>
      </c>
      <c r="I9" s="4">
        <v>605158.40486006171</v>
      </c>
      <c r="J9" s="4">
        <v>588112.94173208484</v>
      </c>
      <c r="K9" s="4">
        <v>576474.52312816447</v>
      </c>
      <c r="L9" s="4">
        <v>594914.40781362972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6"/>
      <c r="FR9" s="6"/>
      <c r="FS9" s="6"/>
    </row>
    <row r="10" spans="1:176" ht="15.75" x14ac:dyDescent="0.25">
      <c r="A10" s="18">
        <v>1.4</v>
      </c>
      <c r="B10" s="19" t="s">
        <v>62</v>
      </c>
      <c r="C10" s="4">
        <v>272292.90178467159</v>
      </c>
      <c r="D10" s="4">
        <v>265861.695312322</v>
      </c>
      <c r="E10" s="4">
        <v>277748.8395861414</v>
      </c>
      <c r="F10" s="4">
        <v>310697.92581192544</v>
      </c>
      <c r="G10" s="4">
        <v>295516.02942959621</v>
      </c>
      <c r="H10" s="4">
        <v>281248.48932420718</v>
      </c>
      <c r="I10" s="4">
        <v>344137.08718033106</v>
      </c>
      <c r="J10" s="4">
        <v>302940.0575064969</v>
      </c>
      <c r="K10" s="4">
        <v>314082.08870507841</v>
      </c>
      <c r="L10" s="4">
        <v>327432.98842442199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6"/>
      <c r="FR10" s="6"/>
      <c r="FS10" s="6"/>
    </row>
    <row r="11" spans="1:176" ht="15.75" x14ac:dyDescent="0.25">
      <c r="A11" s="20" t="s">
        <v>31</v>
      </c>
      <c r="B11" s="19" t="s">
        <v>3</v>
      </c>
      <c r="C11" s="4">
        <v>450254.39643903158</v>
      </c>
      <c r="D11" s="4">
        <v>391982.62199293583</v>
      </c>
      <c r="E11" s="4">
        <v>559639.99251989461</v>
      </c>
      <c r="F11" s="4">
        <v>737326.72749333607</v>
      </c>
      <c r="G11" s="4">
        <v>904832.13009231095</v>
      </c>
      <c r="H11" s="4">
        <v>849979.058317099</v>
      </c>
      <c r="I11" s="4">
        <v>837326.56177085405</v>
      </c>
      <c r="J11" s="4">
        <v>824886.86944218003</v>
      </c>
      <c r="K11" s="4">
        <v>818318.96487890591</v>
      </c>
      <c r="L11" s="4">
        <v>792503.08895034983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6"/>
      <c r="FR11" s="6"/>
      <c r="FS11" s="6"/>
    </row>
    <row r="12" spans="1:176" ht="15.75" x14ac:dyDescent="0.25">
      <c r="A12" s="24"/>
      <c r="B12" s="25" t="s">
        <v>28</v>
      </c>
      <c r="C12" s="26">
        <f>C6+C11</f>
        <v>8005122.6409697952</v>
      </c>
      <c r="D12" s="26">
        <f t="shared" ref="D12:L12" si="1">D6+D11</f>
        <v>7561513.5175046567</v>
      </c>
      <c r="E12" s="26">
        <f t="shared" si="1"/>
        <v>8247420.7138810158</v>
      </c>
      <c r="F12" s="26">
        <f t="shared" si="1"/>
        <v>8755316.3527844585</v>
      </c>
      <c r="G12" s="26">
        <f t="shared" si="1"/>
        <v>8132596.2559230439</v>
      </c>
      <c r="H12" s="26">
        <f t="shared" si="1"/>
        <v>8302316.0601841696</v>
      </c>
      <c r="I12" s="26">
        <f t="shared" si="1"/>
        <v>9929868.9081170466</v>
      </c>
      <c r="J12" s="26">
        <f t="shared" si="1"/>
        <v>9588679.2793568298</v>
      </c>
      <c r="K12" s="26">
        <f t="shared" si="1"/>
        <v>10660264.504981695</v>
      </c>
      <c r="L12" s="26">
        <f t="shared" si="1"/>
        <v>11263986.523296766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6"/>
      <c r="FR12" s="6"/>
      <c r="FS12" s="6"/>
    </row>
    <row r="13" spans="1:176" s="17" customFormat="1" ht="15.75" x14ac:dyDescent="0.25">
      <c r="A13" s="15" t="s">
        <v>32</v>
      </c>
      <c r="B13" s="16" t="s">
        <v>4</v>
      </c>
      <c r="C13" s="4">
        <v>9713888.359638378</v>
      </c>
      <c r="D13" s="4">
        <v>10278581.372488013</v>
      </c>
      <c r="E13" s="4">
        <v>10790065.986629725</v>
      </c>
      <c r="F13" s="4">
        <v>10737587.255750684</v>
      </c>
      <c r="G13" s="4">
        <v>13009331.542521834</v>
      </c>
      <c r="H13" s="4">
        <v>16646176.207275804</v>
      </c>
      <c r="I13" s="4">
        <v>16906030.00179093</v>
      </c>
      <c r="J13" s="4">
        <v>17636473.826428797</v>
      </c>
      <c r="K13" s="4">
        <v>17264268.253801063</v>
      </c>
      <c r="L13" s="4">
        <v>16370661.959425351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6"/>
      <c r="FR13" s="6"/>
      <c r="FS13" s="6"/>
      <c r="FT13" s="7"/>
    </row>
    <row r="14" spans="1:176" ht="30" x14ac:dyDescent="0.25">
      <c r="A14" s="20" t="s">
        <v>33</v>
      </c>
      <c r="B14" s="19" t="s">
        <v>5</v>
      </c>
      <c r="C14" s="4">
        <v>1082881.59778616</v>
      </c>
      <c r="D14" s="4">
        <v>1057959.1492006187</v>
      </c>
      <c r="E14" s="4">
        <v>1116769.0409755106</v>
      </c>
      <c r="F14" s="4">
        <v>1236437.0450926772</v>
      </c>
      <c r="G14" s="4">
        <v>1366619.4696302034</v>
      </c>
      <c r="H14" s="4">
        <v>1174677.643868851</v>
      </c>
      <c r="I14" s="4">
        <v>1349028.900942117</v>
      </c>
      <c r="J14" s="4">
        <v>1482235.6265312671</v>
      </c>
      <c r="K14" s="4">
        <v>1598619.8364131714</v>
      </c>
      <c r="L14" s="4">
        <v>1590905.5484611017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8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8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8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6"/>
      <c r="FR14" s="6"/>
      <c r="FS14" s="6"/>
    </row>
    <row r="15" spans="1:176" ht="15.75" x14ac:dyDescent="0.25">
      <c r="A15" s="20" t="s">
        <v>34</v>
      </c>
      <c r="B15" s="19" t="s">
        <v>6</v>
      </c>
      <c r="C15" s="4">
        <v>5033145.3193633705</v>
      </c>
      <c r="D15" s="4">
        <v>4772392.2304591546</v>
      </c>
      <c r="E15" s="4">
        <v>5381966.9033279298</v>
      </c>
      <c r="F15" s="4">
        <v>5400227.618941132</v>
      </c>
      <c r="G15" s="4">
        <v>5549240.4798124069</v>
      </c>
      <c r="H15" s="4">
        <v>5579969.1517969631</v>
      </c>
      <c r="I15" s="4">
        <v>5811742.4626111742</v>
      </c>
      <c r="J15" s="4">
        <v>6151917.1172574628</v>
      </c>
      <c r="K15" s="4">
        <v>6435546.0225047022</v>
      </c>
      <c r="L15" s="4">
        <v>6021099.0230521569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8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8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8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6"/>
      <c r="FR15" s="6"/>
      <c r="FS15" s="6"/>
    </row>
    <row r="16" spans="1:176" ht="15.75" x14ac:dyDescent="0.25">
      <c r="A16" s="24"/>
      <c r="B16" s="25" t="s">
        <v>29</v>
      </c>
      <c r="C16" s="26">
        <f>+C13+C14+C15</f>
        <v>15829915.276787909</v>
      </c>
      <c r="D16" s="26">
        <f t="shared" ref="D16:I16" si="2">+D13+D14+D15</f>
        <v>16108932.752147786</v>
      </c>
      <c r="E16" s="26">
        <f t="shared" si="2"/>
        <v>17288801.930933166</v>
      </c>
      <c r="F16" s="26">
        <f t="shared" si="2"/>
        <v>17374251.919784494</v>
      </c>
      <c r="G16" s="26">
        <f t="shared" si="2"/>
        <v>19925191.491964445</v>
      </c>
      <c r="H16" s="26">
        <f t="shared" si="2"/>
        <v>23400823.00294162</v>
      </c>
      <c r="I16" s="26">
        <f t="shared" si="2"/>
        <v>24066801.365344219</v>
      </c>
      <c r="J16" s="26">
        <f t="shared" ref="J16:K16" si="3">+J13+J14+J15</f>
        <v>25270626.570217527</v>
      </c>
      <c r="K16" s="26">
        <f t="shared" si="3"/>
        <v>25298434.112718936</v>
      </c>
      <c r="L16" s="26">
        <f t="shared" ref="L16" si="4">+L13+L14+L15</f>
        <v>23982666.530938607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8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8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8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6"/>
      <c r="FR16" s="6"/>
      <c r="FS16" s="6"/>
    </row>
    <row r="17" spans="1:176" s="17" customFormat="1" ht="15.75" x14ac:dyDescent="0.25">
      <c r="A17" s="15" t="s">
        <v>35</v>
      </c>
      <c r="B17" s="16" t="s">
        <v>7</v>
      </c>
      <c r="C17" s="1">
        <f>C18+C19</f>
        <v>6044366.9995430242</v>
      </c>
      <c r="D17" s="1">
        <f t="shared" ref="D17:I17" si="5">D18+D19</f>
        <v>6441601.6856466215</v>
      </c>
      <c r="E17" s="1">
        <f t="shared" si="5"/>
        <v>7093957.794866791</v>
      </c>
      <c r="F17" s="1">
        <f t="shared" si="5"/>
        <v>7560180.8915575091</v>
      </c>
      <c r="G17" s="1">
        <f t="shared" si="5"/>
        <v>7734152.4663601657</v>
      </c>
      <c r="H17" s="1">
        <f t="shared" si="5"/>
        <v>8557165.2977815568</v>
      </c>
      <c r="I17" s="1">
        <f t="shared" si="5"/>
        <v>9677642.2120794542</v>
      </c>
      <c r="J17" s="1">
        <f t="shared" ref="J17:K17" si="6">J18+J19</f>
        <v>10575798.587099472</v>
      </c>
      <c r="K17" s="1">
        <f t="shared" si="6"/>
        <v>11313262.133978751</v>
      </c>
      <c r="L17" s="1">
        <f t="shared" ref="L17" si="7">L18+L19</f>
        <v>11128503.050272895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6"/>
      <c r="FR17" s="6"/>
      <c r="FS17" s="6"/>
      <c r="FT17" s="7"/>
    </row>
    <row r="18" spans="1:176" ht="15.75" x14ac:dyDescent="0.25">
      <c r="A18" s="18">
        <v>6.1</v>
      </c>
      <c r="B18" s="19" t="s">
        <v>8</v>
      </c>
      <c r="C18" s="4">
        <v>4957018.5085412981</v>
      </c>
      <c r="D18" s="4">
        <v>5340549.9931312567</v>
      </c>
      <c r="E18" s="4">
        <v>5983018.6251683068</v>
      </c>
      <c r="F18" s="4">
        <v>6465043.9873534581</v>
      </c>
      <c r="G18" s="4">
        <v>6598018.4670306789</v>
      </c>
      <c r="H18" s="4">
        <v>7360361.4664543159</v>
      </c>
      <c r="I18" s="4">
        <v>8322588.6195855113</v>
      </c>
      <c r="J18" s="4">
        <v>9106095.4717425704</v>
      </c>
      <c r="K18" s="4">
        <v>9795940.2760770041</v>
      </c>
      <c r="L18" s="4">
        <v>9637299.3222095985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6"/>
      <c r="FR18" s="6"/>
      <c r="FS18" s="6"/>
    </row>
    <row r="19" spans="1:176" ht="15.75" x14ac:dyDescent="0.25">
      <c r="A19" s="18">
        <v>6.2</v>
      </c>
      <c r="B19" s="19" t="s">
        <v>9</v>
      </c>
      <c r="C19" s="4">
        <v>1087348.4910017266</v>
      </c>
      <c r="D19" s="4">
        <v>1101051.6925153648</v>
      </c>
      <c r="E19" s="4">
        <v>1110939.1696984845</v>
      </c>
      <c r="F19" s="4">
        <v>1095136.9042040505</v>
      </c>
      <c r="G19" s="4">
        <v>1136133.9993294869</v>
      </c>
      <c r="H19" s="4">
        <v>1196803.8313272416</v>
      </c>
      <c r="I19" s="4">
        <v>1355053.5924939429</v>
      </c>
      <c r="J19" s="4">
        <v>1469703.115356901</v>
      </c>
      <c r="K19" s="4">
        <v>1517321.8579017459</v>
      </c>
      <c r="L19" s="4">
        <v>1491203.7280632961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6"/>
      <c r="FR19" s="6"/>
      <c r="FS19" s="6"/>
    </row>
    <row r="20" spans="1:176" s="17" customFormat="1" ht="30" x14ac:dyDescent="0.25">
      <c r="A20" s="21" t="s">
        <v>36</v>
      </c>
      <c r="B20" s="23" t="s">
        <v>10</v>
      </c>
      <c r="C20" s="1">
        <f>SUM(C21:C27)</f>
        <v>3350992.3343946012</v>
      </c>
      <c r="D20" s="1">
        <f t="shared" ref="D20:L20" si="8">SUM(D21:D27)</f>
        <v>3631323.5835214751</v>
      </c>
      <c r="E20" s="1">
        <f t="shared" si="8"/>
        <v>3929180.0812818981</v>
      </c>
      <c r="F20" s="1">
        <f t="shared" si="8"/>
        <v>4409021.3818688057</v>
      </c>
      <c r="G20" s="1">
        <f t="shared" si="8"/>
        <v>5172131.1108941417</v>
      </c>
      <c r="H20" s="1">
        <f t="shared" si="8"/>
        <v>5377477.8573331479</v>
      </c>
      <c r="I20" s="1">
        <f t="shared" si="8"/>
        <v>5567477.5137066254</v>
      </c>
      <c r="J20" s="1">
        <f t="shared" si="8"/>
        <v>5939460.7546855379</v>
      </c>
      <c r="K20" s="1">
        <f t="shared" si="8"/>
        <v>6232042.364559521</v>
      </c>
      <c r="L20" s="1">
        <f t="shared" si="8"/>
        <v>5671978.0107315211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6"/>
      <c r="FR20" s="6"/>
      <c r="FS20" s="6"/>
      <c r="FT20" s="7"/>
    </row>
    <row r="21" spans="1:176" ht="15.75" x14ac:dyDescent="0.25">
      <c r="A21" s="18">
        <v>7.1</v>
      </c>
      <c r="B21" s="19" t="s">
        <v>11</v>
      </c>
      <c r="C21" s="4">
        <v>202128</v>
      </c>
      <c r="D21" s="4">
        <v>219689</v>
      </c>
      <c r="E21" s="4">
        <v>214601.00000000003</v>
      </c>
      <c r="F21" s="4">
        <v>232230.00000000003</v>
      </c>
      <c r="G21" s="4">
        <v>293346</v>
      </c>
      <c r="H21" s="4">
        <v>207648</v>
      </c>
      <c r="I21" s="4">
        <v>226401.00000000003</v>
      </c>
      <c r="J21" s="4">
        <v>238450</v>
      </c>
      <c r="K21" s="4">
        <v>258077.74065379426</v>
      </c>
      <c r="L21" s="4">
        <v>193680.68655361526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6"/>
      <c r="FR21" s="6"/>
      <c r="FS21" s="6"/>
    </row>
    <row r="22" spans="1:176" ht="15.75" x14ac:dyDescent="0.25">
      <c r="A22" s="18">
        <v>7.2</v>
      </c>
      <c r="B22" s="19" t="s">
        <v>12</v>
      </c>
      <c r="C22" s="4">
        <v>2195730.8879469852</v>
      </c>
      <c r="D22" s="4">
        <v>2395682.9431923954</v>
      </c>
      <c r="E22" s="4">
        <v>2574600.5671468484</v>
      </c>
      <c r="F22" s="4">
        <v>2878306.353540313</v>
      </c>
      <c r="G22" s="4">
        <v>3319752.4943033918</v>
      </c>
      <c r="H22" s="4">
        <v>3587602.7561063753</v>
      </c>
      <c r="I22" s="4">
        <v>3834689.7055264795</v>
      </c>
      <c r="J22" s="4">
        <v>4114398.7272871798</v>
      </c>
      <c r="K22" s="4">
        <v>4314144.2533355979</v>
      </c>
      <c r="L22" s="4">
        <v>4222119.7515830249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6"/>
      <c r="FR22" s="6"/>
      <c r="FS22" s="6"/>
    </row>
    <row r="23" spans="1:176" ht="15.75" x14ac:dyDescent="0.25">
      <c r="A23" s="18">
        <v>7.3</v>
      </c>
      <c r="B23" s="19" t="s">
        <v>13</v>
      </c>
      <c r="C23" s="4">
        <v>26907.299961269182</v>
      </c>
      <c r="D23" s="4">
        <v>23957.273196114947</v>
      </c>
      <c r="E23" s="4">
        <v>19596.787397843385</v>
      </c>
      <c r="F23" s="4">
        <v>19012.383712191044</v>
      </c>
      <c r="G23" s="4">
        <v>16891.54096602053</v>
      </c>
      <c r="H23" s="4">
        <v>24220.307173740883</v>
      </c>
      <c r="I23" s="4">
        <v>26169.680986936641</v>
      </c>
      <c r="J23" s="4">
        <v>28036.732416066876</v>
      </c>
      <c r="K23" s="4">
        <v>29076.301001263499</v>
      </c>
      <c r="L23" s="4">
        <v>28430.056227527388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6"/>
      <c r="FR23" s="6"/>
      <c r="FS23" s="6"/>
    </row>
    <row r="24" spans="1:176" ht="15.75" x14ac:dyDescent="0.25">
      <c r="A24" s="18">
        <v>7.4</v>
      </c>
      <c r="B24" s="19" t="s">
        <v>14</v>
      </c>
      <c r="C24" s="4">
        <v>37364.943985929305</v>
      </c>
      <c r="D24" s="4">
        <v>64131.16566368474</v>
      </c>
      <c r="E24" s="4">
        <v>49162.240738981505</v>
      </c>
      <c r="F24" s="4">
        <v>83828.70768307196</v>
      </c>
      <c r="G24" s="4">
        <v>158301.05248160625</v>
      </c>
      <c r="H24" s="4">
        <v>169538.9265370628</v>
      </c>
      <c r="I24" s="4">
        <v>177284.39828144663</v>
      </c>
      <c r="J24" s="4">
        <v>142885.72336880871</v>
      </c>
      <c r="K24" s="4">
        <v>151345.69447725237</v>
      </c>
      <c r="L24" s="4">
        <v>107349.17364035752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6"/>
      <c r="FR24" s="6"/>
      <c r="FS24" s="6"/>
    </row>
    <row r="25" spans="1:176" ht="15.75" x14ac:dyDescent="0.25">
      <c r="A25" s="18">
        <v>7.5</v>
      </c>
      <c r="B25" s="19" t="s">
        <v>15</v>
      </c>
      <c r="C25" s="4">
        <v>47206.400052103956</v>
      </c>
      <c r="D25" s="4">
        <v>37663.45725471351</v>
      </c>
      <c r="E25" s="4">
        <v>38953.6457240702</v>
      </c>
      <c r="F25" s="4">
        <v>46797.253027811203</v>
      </c>
      <c r="G25" s="4">
        <v>48444.972497954725</v>
      </c>
      <c r="H25" s="4">
        <v>81653.374435893435</v>
      </c>
      <c r="I25" s="4">
        <v>85332.353875008281</v>
      </c>
      <c r="J25" s="4">
        <v>95900.010728338108</v>
      </c>
      <c r="K25" s="4">
        <v>101739.23391218137</v>
      </c>
      <c r="L25" s="4">
        <v>72175.522427289368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6"/>
      <c r="FR25" s="6"/>
      <c r="FS25" s="6"/>
    </row>
    <row r="26" spans="1:176" ht="15.75" x14ac:dyDescent="0.25">
      <c r="A26" s="18">
        <v>7.6</v>
      </c>
      <c r="B26" s="19" t="s">
        <v>16</v>
      </c>
      <c r="C26" s="4">
        <v>27641.751259532892</v>
      </c>
      <c r="D26" s="4">
        <v>29197.2126579289</v>
      </c>
      <c r="E26" s="4">
        <v>29948.09692298279</v>
      </c>
      <c r="F26" s="4">
        <v>31442.309190397315</v>
      </c>
      <c r="G26" s="4">
        <v>31669.660090325895</v>
      </c>
      <c r="H26" s="4">
        <v>31060.127324949241</v>
      </c>
      <c r="I26" s="4">
        <v>31291.078883658422</v>
      </c>
      <c r="J26" s="4">
        <v>32462.952261272265</v>
      </c>
      <c r="K26" s="4">
        <v>34022.110926751564</v>
      </c>
      <c r="L26" s="4">
        <v>25477.775340871074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6"/>
      <c r="FR26" s="6"/>
      <c r="FS26" s="6"/>
    </row>
    <row r="27" spans="1:176" ht="30" x14ac:dyDescent="0.25">
      <c r="A27" s="18">
        <v>7.7</v>
      </c>
      <c r="B27" s="19" t="s">
        <v>17</v>
      </c>
      <c r="C27" s="4">
        <v>814013.05118878058</v>
      </c>
      <c r="D27" s="4">
        <v>861002.53155663761</v>
      </c>
      <c r="E27" s="4">
        <v>1002317.7433511717</v>
      </c>
      <c r="F27" s="4">
        <v>1117404.3747150218</v>
      </c>
      <c r="G27" s="4">
        <v>1303725.3905548428</v>
      </c>
      <c r="H27" s="4">
        <v>1275754.3657551259</v>
      </c>
      <c r="I27" s="4">
        <v>1186309.2961530965</v>
      </c>
      <c r="J27" s="4">
        <v>1287326.6086238727</v>
      </c>
      <c r="K27" s="4">
        <v>1343637.030252679</v>
      </c>
      <c r="L27" s="4">
        <v>1022745.0449588352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6"/>
      <c r="FR27" s="6"/>
      <c r="FS27" s="6"/>
    </row>
    <row r="28" spans="1:176" ht="15.75" x14ac:dyDescent="0.25">
      <c r="A28" s="20" t="s">
        <v>37</v>
      </c>
      <c r="B28" s="19" t="s">
        <v>18</v>
      </c>
      <c r="C28" s="4">
        <v>2879395.0239842599</v>
      </c>
      <c r="D28" s="4">
        <v>3169902</v>
      </c>
      <c r="E28" s="4">
        <v>3481860</v>
      </c>
      <c r="F28" s="4">
        <v>3976689</v>
      </c>
      <c r="G28" s="4">
        <v>4538028</v>
      </c>
      <c r="H28" s="4">
        <v>4813754</v>
      </c>
      <c r="I28" s="4">
        <v>5072332</v>
      </c>
      <c r="J28" s="4">
        <v>5355503</v>
      </c>
      <c r="K28" s="4">
        <v>5830661.5185801936</v>
      </c>
      <c r="L28" s="4">
        <v>5781285.4740742818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6"/>
      <c r="FR28" s="6"/>
      <c r="FS28" s="6"/>
    </row>
    <row r="29" spans="1:176" ht="30" x14ac:dyDescent="0.25">
      <c r="A29" s="20" t="s">
        <v>38</v>
      </c>
      <c r="B29" s="19" t="s">
        <v>19</v>
      </c>
      <c r="C29" s="4">
        <v>14366758.814402254</v>
      </c>
      <c r="D29" s="4">
        <v>16384561.092776801</v>
      </c>
      <c r="E29" s="4">
        <v>18568376.819160096</v>
      </c>
      <c r="F29" s="4">
        <v>20283776.712183435</v>
      </c>
      <c r="G29" s="4">
        <v>23621210.949667111</v>
      </c>
      <c r="H29" s="4">
        <v>27089201.968196053</v>
      </c>
      <c r="I29" s="4">
        <v>28398640.708480578</v>
      </c>
      <c r="J29" s="4">
        <v>30695151.450576052</v>
      </c>
      <c r="K29" s="4">
        <v>32316815.461455241</v>
      </c>
      <c r="L29" s="4">
        <v>30735938.998764683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6"/>
      <c r="FR29" s="6"/>
      <c r="FS29" s="6"/>
    </row>
    <row r="30" spans="1:176" ht="15.75" x14ac:dyDescent="0.25">
      <c r="A30" s="20" t="s">
        <v>39</v>
      </c>
      <c r="B30" s="19" t="s">
        <v>54</v>
      </c>
      <c r="C30" s="4">
        <v>1488762.3019821355</v>
      </c>
      <c r="D30" s="4">
        <v>1666149.0561933853</v>
      </c>
      <c r="E30" s="4">
        <v>1796173.2473210457</v>
      </c>
      <c r="F30" s="4">
        <v>1887868.4141324512</v>
      </c>
      <c r="G30" s="4">
        <v>1952165.6384097766</v>
      </c>
      <c r="H30" s="4">
        <v>1993021.6187508206</v>
      </c>
      <c r="I30" s="4">
        <v>2093362.4543211062</v>
      </c>
      <c r="J30" s="4">
        <v>2501219.0473480094</v>
      </c>
      <c r="K30" s="4">
        <v>2771587.0119856191</v>
      </c>
      <c r="L30" s="4">
        <v>2997581.7099864059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6"/>
      <c r="FR30" s="6"/>
      <c r="FS30" s="6"/>
    </row>
    <row r="31" spans="1:176" ht="15.75" x14ac:dyDescent="0.25">
      <c r="A31" s="20" t="s">
        <v>40</v>
      </c>
      <c r="B31" s="19" t="s">
        <v>20</v>
      </c>
      <c r="C31" s="4">
        <v>3256051.018741684</v>
      </c>
      <c r="D31" s="4">
        <v>3548366.9899040558</v>
      </c>
      <c r="E31" s="4">
        <v>3794977.2565370155</v>
      </c>
      <c r="F31" s="4">
        <v>4147328.2309297314</v>
      </c>
      <c r="G31" s="4">
        <v>4455970.2480724109</v>
      </c>
      <c r="H31" s="4">
        <v>4985826.7182820803</v>
      </c>
      <c r="I31" s="4">
        <v>5490609.1820912333</v>
      </c>
      <c r="J31" s="4">
        <v>6139685.9649561634</v>
      </c>
      <c r="K31" s="4">
        <v>6863282.4545021793</v>
      </c>
      <c r="L31" s="4">
        <v>7016949.8962553525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6"/>
      <c r="FR31" s="6"/>
      <c r="FS31" s="6"/>
    </row>
    <row r="32" spans="1:176" ht="15.75" x14ac:dyDescent="0.25">
      <c r="A32" s="24"/>
      <c r="B32" s="25" t="s">
        <v>30</v>
      </c>
      <c r="C32" s="26">
        <f>C17+C20+C28+C29+C30+C31</f>
        <v>31386326.49304796</v>
      </c>
      <c r="D32" s="26">
        <f t="shared" ref="D32:G32" si="9">D17+D20+D28+D29+D30+D31</f>
        <v>34841904.408042341</v>
      </c>
      <c r="E32" s="26">
        <f t="shared" si="9"/>
        <v>38664525.199166842</v>
      </c>
      <c r="F32" s="26">
        <f t="shared" si="9"/>
        <v>42264864.630671933</v>
      </c>
      <c r="G32" s="26">
        <f t="shared" si="9"/>
        <v>47473658.413403608</v>
      </c>
      <c r="H32" s="26">
        <f t="shared" ref="H32:I32" si="10">H17+H20+H28+H29+H30+H31</f>
        <v>52816447.460343659</v>
      </c>
      <c r="I32" s="26">
        <f t="shared" si="10"/>
        <v>56300064.070679002</v>
      </c>
      <c r="J32" s="26">
        <f t="shared" ref="J32:K32" si="11">J17+J20+J28+J29+J30+J31</f>
        <v>61206818.804665238</v>
      </c>
      <c r="K32" s="26">
        <f t="shared" si="11"/>
        <v>65327650.945061512</v>
      </c>
      <c r="L32" s="26">
        <f t="shared" ref="L32" si="12">L17+L20+L28+L29+L30+L31</f>
        <v>63332237.140085138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6"/>
      <c r="FR32" s="6"/>
      <c r="FS32" s="6"/>
    </row>
    <row r="33" spans="1:176" s="17" customFormat="1" ht="15.75" x14ac:dyDescent="0.25">
      <c r="A33" s="27" t="s">
        <v>27</v>
      </c>
      <c r="B33" s="28" t="s">
        <v>41</v>
      </c>
      <c r="C33" s="29">
        <f t="shared" ref="C33:G33" si="13">C6+C11+C13+C14+C15+C17+C20+C28+C29+C30+C31</f>
        <v>55221364.41080565</v>
      </c>
      <c r="D33" s="29">
        <f t="shared" si="13"/>
        <v>58512350.677694775</v>
      </c>
      <c r="E33" s="29">
        <f t="shared" si="13"/>
        <v>64200747.843981028</v>
      </c>
      <c r="F33" s="29">
        <f t="shared" si="13"/>
        <v>68394432.903240874</v>
      </c>
      <c r="G33" s="29">
        <f t="shared" si="13"/>
        <v>75531446.161291108</v>
      </c>
      <c r="H33" s="29">
        <f t="shared" ref="H33:I33" si="14">H6+H11+H13+H14+H15+H17+H20+H28+H29+H30+H31</f>
        <v>84519586.523469448</v>
      </c>
      <c r="I33" s="29">
        <f t="shared" si="14"/>
        <v>90296734.344140261</v>
      </c>
      <c r="J33" s="29">
        <f t="shared" ref="J33:K33" si="15">J6+J11+J13+J14+J15+J17+J20+J28+J29+J30+J31</f>
        <v>96066124.65423958</v>
      </c>
      <c r="K33" s="29">
        <f t="shared" si="15"/>
        <v>101286349.56276214</v>
      </c>
      <c r="L33" s="29">
        <f t="shared" ref="L33" si="16">L6+L11+L13+L14+L15+L17+L20+L28+L29+L30+L31</f>
        <v>98578890.194320515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6"/>
      <c r="FR33" s="6"/>
      <c r="FS33" s="6"/>
      <c r="FT33" s="7"/>
    </row>
    <row r="34" spans="1:176" ht="15.75" x14ac:dyDescent="0.25">
      <c r="A34" s="22" t="s">
        <v>43</v>
      </c>
      <c r="B34" s="5" t="s">
        <v>25</v>
      </c>
      <c r="C34" s="4">
        <v>7019220.6330578076</v>
      </c>
      <c r="D34" s="4">
        <v>7456237.7287568636</v>
      </c>
      <c r="E34" s="4">
        <v>8045314.5811906196</v>
      </c>
      <c r="F34" s="4">
        <v>8492577.4395905696</v>
      </c>
      <c r="G34" s="4">
        <v>9514675.0557021815</v>
      </c>
      <c r="H34" s="4">
        <v>11393480.589601627</v>
      </c>
      <c r="I34" s="4">
        <v>13681596.098015562</v>
      </c>
      <c r="J34" s="4">
        <v>14929059.385578806</v>
      </c>
      <c r="K34" s="4">
        <v>15315539.218836173</v>
      </c>
      <c r="L34" s="4">
        <v>14863804.347591372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</row>
    <row r="35" spans="1:176" ht="15.75" x14ac:dyDescent="0.25">
      <c r="A35" s="22" t="s">
        <v>44</v>
      </c>
      <c r="B35" s="5" t="s">
        <v>24</v>
      </c>
      <c r="C35" s="4">
        <v>1639604</v>
      </c>
      <c r="D35" s="4">
        <v>1665286.6535212051</v>
      </c>
      <c r="E35" s="4">
        <v>1799458.7218340104</v>
      </c>
      <c r="F35" s="4">
        <v>2044099.5458143174</v>
      </c>
      <c r="G35" s="4">
        <v>1913129.91006981</v>
      </c>
      <c r="H35" s="4">
        <v>1735661.6304317743</v>
      </c>
      <c r="I35" s="4">
        <v>1692122.8516426447</v>
      </c>
      <c r="J35" s="4">
        <v>2068088.3738691241</v>
      </c>
      <c r="K35" s="4">
        <v>2223761.6132838377</v>
      </c>
      <c r="L35" s="4">
        <v>2060895.7060252393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</row>
    <row r="36" spans="1:176" ht="15.75" x14ac:dyDescent="0.25">
      <c r="A36" s="30" t="s">
        <v>45</v>
      </c>
      <c r="B36" s="31" t="s">
        <v>55</v>
      </c>
      <c r="C36" s="26">
        <f>C33+C34-C35</f>
        <v>60600981.04386346</v>
      </c>
      <c r="D36" s="26">
        <f t="shared" ref="D36:L36" si="17">D33+D34-D35</f>
        <v>64303301.75293044</v>
      </c>
      <c r="E36" s="26">
        <f t="shared" si="17"/>
        <v>70446603.70333764</v>
      </c>
      <c r="F36" s="26">
        <f t="shared" si="17"/>
        <v>74842910.797017127</v>
      </c>
      <c r="G36" s="26">
        <f t="shared" si="17"/>
        <v>83132991.306923479</v>
      </c>
      <c r="H36" s="26">
        <f t="shared" si="17"/>
        <v>94177405.482639298</v>
      </c>
      <c r="I36" s="26">
        <f t="shared" si="17"/>
        <v>102286207.59051318</v>
      </c>
      <c r="J36" s="26">
        <f t="shared" si="17"/>
        <v>108927095.66594927</v>
      </c>
      <c r="K36" s="26">
        <f t="shared" si="17"/>
        <v>114378127.16831447</v>
      </c>
      <c r="L36" s="26">
        <f t="shared" si="17"/>
        <v>111381798.83588664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</row>
    <row r="37" spans="1:176" ht="15.75" x14ac:dyDescent="0.25">
      <c r="A37" s="22" t="s">
        <v>46</v>
      </c>
      <c r="B37" s="5" t="s">
        <v>42</v>
      </c>
      <c r="C37" s="4">
        <f>GSVA_cur!C37</f>
        <v>614820</v>
      </c>
      <c r="D37" s="4">
        <f>GSVA_cur!D37</f>
        <v>621510</v>
      </c>
      <c r="E37" s="4">
        <f>GSVA_cur!E37</f>
        <v>628270</v>
      </c>
      <c r="F37" s="4">
        <f>GSVA_cur!F37</f>
        <v>635100</v>
      </c>
      <c r="G37" s="4">
        <f>GSVA_cur!G37</f>
        <v>642010</v>
      </c>
      <c r="H37" s="4">
        <f>GSVA_cur!H37</f>
        <v>649000</v>
      </c>
      <c r="I37" s="4">
        <f>GSVA_cur!I37</f>
        <v>650570</v>
      </c>
      <c r="J37" s="4">
        <f>GSVA_cur!J37</f>
        <v>655800</v>
      </c>
      <c r="K37" s="4">
        <f>GSVA_cur!K37</f>
        <v>661040</v>
      </c>
      <c r="L37" s="4">
        <f>GSVA_cur!L37</f>
        <v>666270</v>
      </c>
    </row>
    <row r="38" spans="1:176" ht="15.75" x14ac:dyDescent="0.25">
      <c r="A38" s="30" t="s">
        <v>47</v>
      </c>
      <c r="B38" s="31" t="s">
        <v>58</v>
      </c>
      <c r="C38" s="26">
        <f>C36/C37*1000</f>
        <v>98567.029445794644</v>
      </c>
      <c r="D38" s="26">
        <f t="shared" ref="D38:L38" si="18">D36/D37*1000</f>
        <v>103463.0203101003</v>
      </c>
      <c r="E38" s="26">
        <f t="shared" si="18"/>
        <v>112127.91268616619</v>
      </c>
      <c r="F38" s="26">
        <f t="shared" si="18"/>
        <v>117844.29349239038</v>
      </c>
      <c r="G38" s="26">
        <f t="shared" si="18"/>
        <v>129488.62370823426</v>
      </c>
      <c r="H38" s="26">
        <f t="shared" si="18"/>
        <v>145111.56468819614</v>
      </c>
      <c r="I38" s="26">
        <f t="shared" si="18"/>
        <v>157225.52160492056</v>
      </c>
      <c r="J38" s="26">
        <f t="shared" si="18"/>
        <v>166098.04157662284</v>
      </c>
      <c r="K38" s="26">
        <f t="shared" si="18"/>
        <v>173027.54321722509</v>
      </c>
      <c r="L38" s="26">
        <f t="shared" si="18"/>
        <v>167172.16569241695</v>
      </c>
      <c r="BL38" s="9"/>
      <c r="BM38" s="9"/>
      <c r="BN38" s="9"/>
      <c r="BO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3" max="1048575" man="1"/>
    <brk id="39" max="1048575" man="1"/>
    <brk id="103" max="95" man="1"/>
    <brk id="139" max="1048575" man="1"/>
    <brk id="163" max="1048575" man="1"/>
    <brk id="171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38"/>
  <sheetViews>
    <sheetView zoomScale="115" zoomScaleNormal="115" zoomScaleSheetLayoutView="100" workbookViewId="0">
      <pane xSplit="2" ySplit="5" topLeftCell="C30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7" customWidth="1"/>
    <col min="7" max="12" width="11.85546875" style="6" customWidth="1"/>
    <col min="13" max="15" width="11.42578125" style="7" customWidth="1"/>
    <col min="16" max="43" width="9.140625" style="7" customWidth="1"/>
    <col min="44" max="44" width="12.42578125" style="7" customWidth="1"/>
    <col min="45" max="66" width="9.140625" style="7" customWidth="1"/>
    <col min="67" max="67" width="12.140625" style="7" customWidth="1"/>
    <col min="68" max="71" width="9.140625" style="7" customWidth="1"/>
    <col min="72" max="76" width="9.140625" style="7" hidden="1" customWidth="1"/>
    <col min="77" max="77" width="9.140625" style="7" customWidth="1"/>
    <col min="78" max="82" width="9.140625" style="7" hidden="1" customWidth="1"/>
    <col min="83" max="83" width="9.140625" style="7" customWidth="1"/>
    <col min="84" max="88" width="9.140625" style="7" hidden="1" customWidth="1"/>
    <col min="89" max="89" width="9.140625" style="7" customWidth="1"/>
    <col min="90" max="94" width="9.140625" style="7" hidden="1" customWidth="1"/>
    <col min="95" max="95" width="9.140625" style="7" customWidth="1"/>
    <col min="96" max="100" width="9.140625" style="7" hidden="1" customWidth="1"/>
    <col min="101" max="101" width="9.140625" style="6" customWidth="1"/>
    <col min="102" max="106" width="9.140625" style="6" hidden="1" customWidth="1"/>
    <col min="107" max="107" width="9.140625" style="6" customWidth="1"/>
    <col min="108" max="112" width="9.140625" style="6" hidden="1" customWidth="1"/>
    <col min="113" max="113" width="9.140625" style="6" customWidth="1"/>
    <col min="114" max="118" width="9.140625" style="6" hidden="1" customWidth="1"/>
    <col min="119" max="119" width="9.140625" style="6" customWidth="1"/>
    <col min="120" max="149" width="9.140625" style="7" customWidth="1"/>
    <col min="150" max="150" width="9.140625" style="7" hidden="1" customWidth="1"/>
    <col min="151" max="158" width="9.140625" style="7" customWidth="1"/>
    <col min="159" max="159" width="9.140625" style="7" hidden="1" customWidth="1"/>
    <col min="160" max="164" width="9.140625" style="7" customWidth="1"/>
    <col min="165" max="165" width="9.140625" style="7" hidden="1" customWidth="1"/>
    <col min="166" max="175" width="9.140625" style="7" customWidth="1"/>
    <col min="176" max="179" width="8.85546875" style="7"/>
    <col min="180" max="180" width="12.7109375" style="7" bestFit="1" customWidth="1"/>
    <col min="181" max="16384" width="8.85546875" style="2"/>
  </cols>
  <sheetData>
    <row r="1" spans="1:180" ht="18.75" x14ac:dyDescent="0.3">
      <c r="A1" s="2" t="s">
        <v>53</v>
      </c>
      <c r="B1" s="33" t="s">
        <v>66</v>
      </c>
    </row>
    <row r="2" spans="1:180" ht="15.75" x14ac:dyDescent="0.25">
      <c r="A2" s="12" t="s">
        <v>50</v>
      </c>
      <c r="I2" s="6" t="s">
        <v>72</v>
      </c>
    </row>
    <row r="3" spans="1:180" ht="15.75" x14ac:dyDescent="0.25">
      <c r="A3" s="12"/>
    </row>
    <row r="4" spans="1:180" ht="15.75" x14ac:dyDescent="0.25">
      <c r="A4" s="12"/>
      <c r="E4" s="11"/>
      <c r="F4" s="11" t="s">
        <v>57</v>
      </c>
    </row>
    <row r="5" spans="1:180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80" s="17" customFormat="1" ht="15.75" x14ac:dyDescent="0.25">
      <c r="A6" s="15" t="s">
        <v>26</v>
      </c>
      <c r="B6" s="16" t="s">
        <v>2</v>
      </c>
      <c r="C6" s="1">
        <f>SUM(C7:C10)</f>
        <v>6964391.8928584633</v>
      </c>
      <c r="D6" s="1">
        <f t="shared" ref="D6:L6" si="0">SUM(D7:D10)</f>
        <v>7510318.3523837943</v>
      </c>
      <c r="E6" s="1">
        <f t="shared" si="0"/>
        <v>8897659.6823612861</v>
      </c>
      <c r="F6" s="1">
        <f t="shared" si="0"/>
        <v>10097582.385099217</v>
      </c>
      <c r="G6" s="1">
        <f t="shared" si="0"/>
        <v>10395311.134434059</v>
      </c>
      <c r="H6" s="1">
        <f t="shared" si="0"/>
        <v>11001386.833181478</v>
      </c>
      <c r="I6" s="1">
        <f t="shared" si="0"/>
        <v>14026844.321040476</v>
      </c>
      <c r="J6" s="1">
        <f t="shared" si="0"/>
        <v>14258531.626776494</v>
      </c>
      <c r="K6" s="1">
        <f t="shared" si="0"/>
        <v>16690392.757453799</v>
      </c>
      <c r="L6" s="1">
        <f t="shared" si="0"/>
        <v>18406638.24904906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6"/>
      <c r="FV6" s="6"/>
      <c r="FW6" s="6"/>
      <c r="FX6" s="7"/>
    </row>
    <row r="7" spans="1:180" ht="15.75" x14ac:dyDescent="0.25">
      <c r="A7" s="18">
        <v>1.1000000000000001</v>
      </c>
      <c r="B7" s="19" t="s">
        <v>59</v>
      </c>
      <c r="C7" s="4">
        <v>4807446.0713280682</v>
      </c>
      <c r="D7" s="4">
        <v>5143511.636370617</v>
      </c>
      <c r="E7" s="4">
        <v>6293219.1503556073</v>
      </c>
      <c r="F7" s="4">
        <v>7144327.802679088</v>
      </c>
      <c r="G7" s="4">
        <v>7202738.0442000013</v>
      </c>
      <c r="H7" s="4">
        <v>7379227.8279846488</v>
      </c>
      <c r="I7" s="4">
        <v>9985398.6736347862</v>
      </c>
      <c r="J7" s="4">
        <v>9936901.8644388653</v>
      </c>
      <c r="K7" s="4">
        <v>11061532.870226599</v>
      </c>
      <c r="L7" s="4">
        <v>11684337.027106442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6"/>
      <c r="FV7" s="6"/>
      <c r="FW7" s="6"/>
    </row>
    <row r="8" spans="1:180" ht="15.75" x14ac:dyDescent="0.25">
      <c r="A8" s="18">
        <v>1.2</v>
      </c>
      <c r="B8" s="19" t="s">
        <v>60</v>
      </c>
      <c r="C8" s="4">
        <v>1329695.0605227009</v>
      </c>
      <c r="D8" s="4">
        <v>1484130.531382852</v>
      </c>
      <c r="E8" s="4">
        <v>1608825.1556250618</v>
      </c>
      <c r="F8" s="4">
        <v>1844195.504049089</v>
      </c>
      <c r="G8" s="4">
        <v>1950450.3854649356</v>
      </c>
      <c r="H8" s="4">
        <v>2259473.7322490998</v>
      </c>
      <c r="I8" s="4">
        <v>2600257.1752728242</v>
      </c>
      <c r="J8" s="4">
        <v>3032381.2721180241</v>
      </c>
      <c r="K8" s="4">
        <v>4170612.8404868599</v>
      </c>
      <c r="L8" s="4">
        <v>5208969.3158969162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6"/>
      <c r="FV8" s="6"/>
      <c r="FW8" s="6"/>
    </row>
    <row r="9" spans="1:180" ht="15.75" x14ac:dyDescent="0.25">
      <c r="A9" s="18">
        <v>1.3</v>
      </c>
      <c r="B9" s="19" t="s">
        <v>61</v>
      </c>
      <c r="C9" s="4">
        <v>586959.38511839288</v>
      </c>
      <c r="D9" s="4">
        <v>598145.40889911714</v>
      </c>
      <c r="E9" s="4">
        <v>651242.97146774817</v>
      </c>
      <c r="F9" s="4">
        <v>655290.60534174868</v>
      </c>
      <c r="G9" s="4">
        <v>832281.53973045631</v>
      </c>
      <c r="H9" s="4">
        <v>960388.5145149841</v>
      </c>
      <c r="I9" s="4">
        <v>866894.90234310995</v>
      </c>
      <c r="J9" s="4">
        <v>851218.82575389114</v>
      </c>
      <c r="K9" s="4">
        <v>977101.0846749167</v>
      </c>
      <c r="L9" s="4">
        <v>987227.20565880486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6"/>
      <c r="FV9" s="6"/>
      <c r="FW9" s="6"/>
    </row>
    <row r="10" spans="1:180" ht="15.75" x14ac:dyDescent="0.25">
      <c r="A10" s="18">
        <v>1.4</v>
      </c>
      <c r="B10" s="19" t="s">
        <v>62</v>
      </c>
      <c r="C10" s="4">
        <v>240291.37588930136</v>
      </c>
      <c r="D10" s="4">
        <v>284530.77573120809</v>
      </c>
      <c r="E10" s="4">
        <v>344372.40491286915</v>
      </c>
      <c r="F10" s="4">
        <v>453768.47302929201</v>
      </c>
      <c r="G10" s="4">
        <v>409841.1650386671</v>
      </c>
      <c r="H10" s="4">
        <v>402296.75843274343</v>
      </c>
      <c r="I10" s="4">
        <v>574293.56978975574</v>
      </c>
      <c r="J10" s="4">
        <v>438029.6644657118</v>
      </c>
      <c r="K10" s="4">
        <v>481145.96206542302</v>
      </c>
      <c r="L10" s="4">
        <v>526104.7003868972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6"/>
      <c r="FV10" s="6"/>
      <c r="FW10" s="6"/>
    </row>
    <row r="11" spans="1:180" ht="15.75" x14ac:dyDescent="0.25">
      <c r="A11" s="20" t="s">
        <v>31</v>
      </c>
      <c r="B11" s="19" t="s">
        <v>3</v>
      </c>
      <c r="C11" s="4">
        <v>395905.82543950673</v>
      </c>
      <c r="D11" s="4">
        <v>357911.58713232237</v>
      </c>
      <c r="E11" s="4">
        <v>528514.23750399996</v>
      </c>
      <c r="F11" s="4">
        <v>723797.49216000002</v>
      </c>
      <c r="G11" s="4">
        <v>510603.47307883273</v>
      </c>
      <c r="H11" s="4">
        <v>570277.83160000003</v>
      </c>
      <c r="I11" s="4">
        <v>757197.26701860002</v>
      </c>
      <c r="J11" s="4">
        <v>794312.91869679966</v>
      </c>
      <c r="K11" s="4">
        <v>768606.96170892322</v>
      </c>
      <c r="L11" s="4">
        <v>656799.4862302636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6"/>
      <c r="FV11" s="6"/>
      <c r="FW11" s="6"/>
    </row>
    <row r="12" spans="1:180" ht="15.75" x14ac:dyDescent="0.25">
      <c r="A12" s="24"/>
      <c r="B12" s="25" t="s">
        <v>28</v>
      </c>
      <c r="C12" s="26">
        <f>C6+C11</f>
        <v>7360297.7182979705</v>
      </c>
      <c r="D12" s="26">
        <f t="shared" ref="D12:L12" si="1">D6+D11</f>
        <v>7868229.9395161169</v>
      </c>
      <c r="E12" s="26">
        <f t="shared" si="1"/>
        <v>9426173.919865286</v>
      </c>
      <c r="F12" s="26">
        <f t="shared" si="1"/>
        <v>10821379.877259217</v>
      </c>
      <c r="G12" s="26">
        <f t="shared" si="1"/>
        <v>10905914.607512891</v>
      </c>
      <c r="H12" s="26">
        <f t="shared" si="1"/>
        <v>11571664.664781477</v>
      </c>
      <c r="I12" s="26">
        <f t="shared" si="1"/>
        <v>14784041.588059075</v>
      </c>
      <c r="J12" s="26">
        <f t="shared" si="1"/>
        <v>15052844.545473294</v>
      </c>
      <c r="K12" s="26">
        <f t="shared" si="1"/>
        <v>17458999.719162721</v>
      </c>
      <c r="L12" s="26">
        <f t="shared" si="1"/>
        <v>19063437.735279325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6"/>
      <c r="FV12" s="6"/>
      <c r="FW12" s="6"/>
    </row>
    <row r="13" spans="1:180" s="17" customFormat="1" ht="15.75" x14ac:dyDescent="0.25">
      <c r="A13" s="15" t="s">
        <v>32</v>
      </c>
      <c r="B13" s="16" t="s">
        <v>4</v>
      </c>
      <c r="C13" s="4">
        <v>8343501.3432913413</v>
      </c>
      <c r="D13" s="4">
        <v>9292604.0087183975</v>
      </c>
      <c r="E13" s="4">
        <v>9971262.4460000005</v>
      </c>
      <c r="F13" s="4">
        <v>10098360.850378029</v>
      </c>
      <c r="G13" s="4">
        <v>12358288.449109005</v>
      </c>
      <c r="H13" s="4">
        <v>16256230.031520212</v>
      </c>
      <c r="I13" s="4">
        <v>17016798.229321323</v>
      </c>
      <c r="J13" s="4">
        <v>18388178.243582781</v>
      </c>
      <c r="K13" s="4">
        <v>18136660.593692008</v>
      </c>
      <c r="L13" s="4">
        <v>17427261.909772418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6"/>
      <c r="FV13" s="6"/>
      <c r="FW13" s="6"/>
      <c r="FX13" s="7"/>
    </row>
    <row r="14" spans="1:180" ht="30" x14ac:dyDescent="0.25">
      <c r="A14" s="20" t="s">
        <v>33</v>
      </c>
      <c r="B14" s="19" t="s">
        <v>5</v>
      </c>
      <c r="C14" s="4">
        <v>719384.26684064069</v>
      </c>
      <c r="D14" s="4">
        <v>750505.43196773599</v>
      </c>
      <c r="E14" s="4">
        <v>837634.63331240532</v>
      </c>
      <c r="F14" s="4">
        <v>937348.45008317183</v>
      </c>
      <c r="G14" s="4">
        <v>1117304.544562032</v>
      </c>
      <c r="H14" s="4">
        <v>1014757.6485301749</v>
      </c>
      <c r="I14" s="4">
        <v>1255788.4440418798</v>
      </c>
      <c r="J14" s="4">
        <v>1424806.5172654588</v>
      </c>
      <c r="K14" s="4">
        <v>1523192.4220496076</v>
      </c>
      <c r="L14" s="4">
        <v>1505612.440766078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8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8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6"/>
      <c r="FV14" s="6"/>
      <c r="FW14" s="6"/>
    </row>
    <row r="15" spans="1:180" ht="15.75" x14ac:dyDescent="0.25">
      <c r="A15" s="20" t="s">
        <v>34</v>
      </c>
      <c r="B15" s="19" t="s">
        <v>6</v>
      </c>
      <c r="C15" s="4">
        <v>4801597.8171082055</v>
      </c>
      <c r="D15" s="4">
        <v>4965441.933527749</v>
      </c>
      <c r="E15" s="4">
        <v>5579221.4703135891</v>
      </c>
      <c r="F15" s="4">
        <v>5776508.0414000005</v>
      </c>
      <c r="G15" s="4">
        <v>5747323.2327042911</v>
      </c>
      <c r="H15" s="4">
        <v>6037324.0309834369</v>
      </c>
      <c r="I15" s="4">
        <v>6678171.9649883239</v>
      </c>
      <c r="J15" s="4">
        <v>7502783.903092457</v>
      </c>
      <c r="K15" s="4">
        <v>7783647.9147006338</v>
      </c>
      <c r="L15" s="4">
        <v>7289745.0947991647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8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8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6"/>
      <c r="FV15" s="6"/>
      <c r="FW15" s="6"/>
    </row>
    <row r="16" spans="1:180" ht="15.75" x14ac:dyDescent="0.25">
      <c r="A16" s="24"/>
      <c r="B16" s="25" t="s">
        <v>29</v>
      </c>
      <c r="C16" s="26">
        <f>+C13+C14+C15</f>
        <v>13864483.427240189</v>
      </c>
      <c r="D16" s="26">
        <f t="shared" ref="D16:I16" si="2">+D13+D14+D15</f>
        <v>15008551.374213882</v>
      </c>
      <c r="E16" s="26">
        <f t="shared" si="2"/>
        <v>16388118.549625997</v>
      </c>
      <c r="F16" s="26">
        <f t="shared" si="2"/>
        <v>16812217.341861203</v>
      </c>
      <c r="G16" s="26">
        <f t="shared" si="2"/>
        <v>19222916.226375327</v>
      </c>
      <c r="H16" s="26">
        <f t="shared" si="2"/>
        <v>23308311.711033825</v>
      </c>
      <c r="I16" s="26">
        <f t="shared" si="2"/>
        <v>24950758.638351526</v>
      </c>
      <c r="J16" s="26">
        <f t="shared" ref="J16:K16" si="3">+J13+J14+J15</f>
        <v>27315768.663940698</v>
      </c>
      <c r="K16" s="26">
        <f t="shared" si="3"/>
        <v>27443500.930442251</v>
      </c>
      <c r="L16" s="26">
        <f t="shared" ref="L16" si="4">+L13+L14+L15</f>
        <v>26222619.445337661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8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8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6"/>
      <c r="FV16" s="6"/>
      <c r="FW16" s="6"/>
    </row>
    <row r="17" spans="1:180" s="17" customFormat="1" ht="15.75" x14ac:dyDescent="0.25">
      <c r="A17" s="15" t="s">
        <v>35</v>
      </c>
      <c r="B17" s="16" t="s">
        <v>7</v>
      </c>
      <c r="C17" s="1">
        <f>C18+C19</f>
        <v>5794547.1372169759</v>
      </c>
      <c r="D17" s="1">
        <f t="shared" ref="D17:I17" si="5">D18+D19</f>
        <v>6673157.0267323181</v>
      </c>
      <c r="E17" s="1">
        <f t="shared" si="5"/>
        <v>7969885.2286999999</v>
      </c>
      <c r="F17" s="1">
        <f t="shared" si="5"/>
        <v>9028827.4294999987</v>
      </c>
      <c r="G17" s="1">
        <f t="shared" si="5"/>
        <v>9666400.1630000006</v>
      </c>
      <c r="H17" s="1">
        <f t="shared" si="5"/>
        <v>11135564.2664</v>
      </c>
      <c r="I17" s="1">
        <f t="shared" si="5"/>
        <v>12812246.791999999</v>
      </c>
      <c r="J17" s="1">
        <f t="shared" ref="J17:K17" si="6">J18+J19</f>
        <v>14675368.9025</v>
      </c>
      <c r="K17" s="1">
        <f t="shared" si="6"/>
        <v>16294996.223169785</v>
      </c>
      <c r="L17" s="1">
        <f t="shared" ref="L17" si="7">L18+L19</f>
        <v>17108410.189780548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6"/>
      <c r="FV17" s="6"/>
      <c r="FW17" s="6"/>
      <c r="FX17" s="7"/>
    </row>
    <row r="18" spans="1:180" ht="15.75" x14ac:dyDescent="0.25">
      <c r="A18" s="18">
        <v>6.1</v>
      </c>
      <c r="B18" s="19" t="s">
        <v>8</v>
      </c>
      <c r="C18" s="4">
        <v>4752139.8708662549</v>
      </c>
      <c r="D18" s="4">
        <v>5532638.4991402309</v>
      </c>
      <c r="E18" s="4">
        <v>6737004.9451000001</v>
      </c>
      <c r="F18" s="4">
        <v>7737797.4119999995</v>
      </c>
      <c r="G18" s="4">
        <v>8283977.7090000007</v>
      </c>
      <c r="H18" s="4">
        <v>9616745.8763999995</v>
      </c>
      <c r="I18" s="4">
        <v>11041185.8594</v>
      </c>
      <c r="J18" s="4">
        <v>12663266.7425</v>
      </c>
      <c r="K18" s="4">
        <v>14142458.657346329</v>
      </c>
      <c r="L18" s="4">
        <v>14848050.48565531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6"/>
      <c r="FV18" s="6"/>
      <c r="FW18" s="6"/>
    </row>
    <row r="19" spans="1:180" ht="15.75" x14ac:dyDescent="0.25">
      <c r="A19" s="18">
        <v>6.2</v>
      </c>
      <c r="B19" s="19" t="s">
        <v>9</v>
      </c>
      <c r="C19" s="4">
        <v>1042407.266350721</v>
      </c>
      <c r="D19" s="4">
        <v>1140518.5275920874</v>
      </c>
      <c r="E19" s="4">
        <v>1232880.2836</v>
      </c>
      <c r="F19" s="4">
        <v>1291030.0175000001</v>
      </c>
      <c r="G19" s="4">
        <v>1382422.4539999999</v>
      </c>
      <c r="H19" s="4">
        <v>1518818.39</v>
      </c>
      <c r="I19" s="4">
        <v>1771060.9325999997</v>
      </c>
      <c r="J19" s="4">
        <v>2012102.16</v>
      </c>
      <c r="K19" s="4">
        <v>2152537.5658234563</v>
      </c>
      <c r="L19" s="4">
        <v>2260359.7041252381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6"/>
      <c r="FV19" s="6"/>
      <c r="FW19" s="6"/>
    </row>
    <row r="20" spans="1:180" s="17" customFormat="1" ht="30" x14ac:dyDescent="0.25">
      <c r="A20" s="21" t="s">
        <v>36</v>
      </c>
      <c r="B20" s="23" t="s">
        <v>10</v>
      </c>
      <c r="C20" s="1">
        <f>SUM(C21:C27)</f>
        <v>2940286.2767409445</v>
      </c>
      <c r="D20" s="1">
        <f t="shared" ref="D20:L20" si="8">SUM(D21:D27)</f>
        <v>3394690.0892944192</v>
      </c>
      <c r="E20" s="1">
        <f t="shared" si="8"/>
        <v>3893865.5642233985</v>
      </c>
      <c r="F20" s="1">
        <f t="shared" si="8"/>
        <v>4418574.9315000009</v>
      </c>
      <c r="G20" s="1">
        <f t="shared" si="8"/>
        <v>5156946.7398366844</v>
      </c>
      <c r="H20" s="1">
        <f t="shared" si="8"/>
        <v>5407177.7280000001</v>
      </c>
      <c r="I20" s="1">
        <f t="shared" si="8"/>
        <v>5466432.9023000002</v>
      </c>
      <c r="J20" s="1">
        <f t="shared" si="8"/>
        <v>5917820.9178999998</v>
      </c>
      <c r="K20" s="1">
        <f t="shared" si="8"/>
        <v>6729150.8435166022</v>
      </c>
      <c r="L20" s="1">
        <f t="shared" si="8"/>
        <v>6853012.5140423076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6"/>
      <c r="FV20" s="6"/>
      <c r="FW20" s="6"/>
      <c r="FX20" s="7"/>
    </row>
    <row r="21" spans="1:180" ht="15.75" x14ac:dyDescent="0.25">
      <c r="A21" s="18">
        <v>7.1</v>
      </c>
      <c r="B21" s="19" t="s">
        <v>11</v>
      </c>
      <c r="C21" s="4">
        <v>157682.53690188372</v>
      </c>
      <c r="D21" s="4">
        <v>179679.44982949673</v>
      </c>
      <c r="E21" s="4">
        <v>167621</v>
      </c>
      <c r="F21" s="4">
        <v>189386</v>
      </c>
      <c r="G21" s="4">
        <v>251017.99999999997</v>
      </c>
      <c r="H21" s="4">
        <v>174498</v>
      </c>
      <c r="I21" s="4">
        <v>198226</v>
      </c>
      <c r="J21" s="4">
        <v>203954</v>
      </c>
      <c r="K21" s="4">
        <v>229892.49084104798</v>
      </c>
      <c r="L21" s="4">
        <v>179087.324509695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6"/>
      <c r="FV21" s="6"/>
      <c r="FW21" s="6"/>
    </row>
    <row r="22" spans="1:180" ht="15.75" x14ac:dyDescent="0.25">
      <c r="A22" s="18">
        <v>7.2</v>
      </c>
      <c r="B22" s="19" t="s">
        <v>12</v>
      </c>
      <c r="C22" s="4">
        <v>1996702.6050015881</v>
      </c>
      <c r="D22" s="4">
        <v>2318108.0264747129</v>
      </c>
      <c r="E22" s="4">
        <v>2648772.8111999999</v>
      </c>
      <c r="F22" s="4">
        <v>3042512.5783000002</v>
      </c>
      <c r="G22" s="4">
        <v>3448588.3906000005</v>
      </c>
      <c r="H22" s="4">
        <v>3745282.7384000001</v>
      </c>
      <c r="I22" s="4">
        <v>3936072.4505000007</v>
      </c>
      <c r="J22" s="4">
        <v>4324745.1009999998</v>
      </c>
      <c r="K22" s="4">
        <v>5023224.1169543937</v>
      </c>
      <c r="L22" s="4">
        <v>5464470.2950994503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6"/>
      <c r="FV22" s="6"/>
      <c r="FW22" s="6"/>
    </row>
    <row r="23" spans="1:180" ht="15.75" x14ac:dyDescent="0.25">
      <c r="A23" s="18">
        <v>7.3</v>
      </c>
      <c r="B23" s="19" t="s">
        <v>13</v>
      </c>
      <c r="C23" s="4">
        <v>24468.333629199504</v>
      </c>
      <c r="D23" s="4">
        <v>23181.509659352923</v>
      </c>
      <c r="E23" s="4">
        <v>12482.852800000001</v>
      </c>
      <c r="F23" s="4">
        <v>14479.719299999999</v>
      </c>
      <c r="G23" s="4">
        <v>12261.326000000001</v>
      </c>
      <c r="H23" s="4">
        <v>20562.305700000001</v>
      </c>
      <c r="I23" s="4">
        <v>22570.244500000001</v>
      </c>
      <c r="J23" s="4">
        <v>25892.883999999998</v>
      </c>
      <c r="K23" s="4">
        <v>26340.530274208446</v>
      </c>
      <c r="L23" s="4">
        <v>28752.785667119286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6"/>
      <c r="FV23" s="6"/>
      <c r="FW23" s="6"/>
    </row>
    <row r="24" spans="1:180" ht="15.75" x14ac:dyDescent="0.25">
      <c r="A24" s="18">
        <v>7.4</v>
      </c>
      <c r="B24" s="19" t="s">
        <v>14</v>
      </c>
      <c r="C24" s="4">
        <v>33978.062339962307</v>
      </c>
      <c r="D24" s="4">
        <v>62054.526161155765</v>
      </c>
      <c r="E24" s="4">
        <v>27526.7808</v>
      </c>
      <c r="F24" s="4">
        <v>67355.740000000005</v>
      </c>
      <c r="G24" s="4">
        <v>155849.91459999999</v>
      </c>
      <c r="H24" s="4">
        <v>174932.1923</v>
      </c>
      <c r="I24" s="4">
        <v>180888.228</v>
      </c>
      <c r="J24" s="4">
        <v>138661.64350000001</v>
      </c>
      <c r="K24" s="4">
        <v>146006.44381577719</v>
      </c>
      <c r="L24" s="4">
        <v>101800.24502937382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6"/>
      <c r="FV24" s="6"/>
      <c r="FW24" s="6"/>
    </row>
    <row r="25" spans="1:180" ht="15.75" x14ac:dyDescent="0.25">
      <c r="A25" s="18">
        <v>7.5</v>
      </c>
      <c r="B25" s="19" t="s">
        <v>15</v>
      </c>
      <c r="C25" s="4">
        <v>42927.456399228307</v>
      </c>
      <c r="D25" s="4">
        <v>36443.8720136294</v>
      </c>
      <c r="E25" s="4">
        <v>38621.7232</v>
      </c>
      <c r="F25" s="4">
        <v>49625.195099999997</v>
      </c>
      <c r="G25" s="4">
        <v>50656.346400000002</v>
      </c>
      <c r="H25" s="4">
        <v>86917.747300000003</v>
      </c>
      <c r="I25" s="4">
        <v>89318.774000000005</v>
      </c>
      <c r="J25" s="4">
        <v>101990.921</v>
      </c>
      <c r="K25" s="4">
        <v>108511.31640602219</v>
      </c>
      <c r="L25" s="4">
        <v>79535.351974612408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6"/>
      <c r="FV25" s="6"/>
      <c r="FW25" s="6"/>
    </row>
    <row r="26" spans="1:180" ht="15.75" x14ac:dyDescent="0.25">
      <c r="A26" s="18">
        <v>7.6</v>
      </c>
      <c r="B26" s="19" t="s">
        <v>16</v>
      </c>
      <c r="C26" s="4">
        <v>23663.989187820229</v>
      </c>
      <c r="D26" s="4">
        <v>27285.661879593936</v>
      </c>
      <c r="E26" s="4">
        <v>29664.846522854117</v>
      </c>
      <c r="F26" s="4">
        <v>32883.583299999998</v>
      </c>
      <c r="G26" s="4">
        <v>34457.381999999998</v>
      </c>
      <c r="H26" s="4">
        <v>35138.150699999998</v>
      </c>
      <c r="I26" s="4">
        <v>36247.630100000002</v>
      </c>
      <c r="J26" s="4">
        <v>39118.208400000003</v>
      </c>
      <c r="K26" s="4">
        <v>42499.418245451991</v>
      </c>
      <c r="L26" s="4">
        <v>33888.419000266491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6"/>
      <c r="FV26" s="6"/>
      <c r="FW26" s="6"/>
    </row>
    <row r="27" spans="1:180" ht="30" x14ac:dyDescent="0.25">
      <c r="A27" s="18">
        <v>7.7</v>
      </c>
      <c r="B27" s="19" t="s">
        <v>17</v>
      </c>
      <c r="C27" s="4">
        <v>660863.29328126216</v>
      </c>
      <c r="D27" s="4">
        <v>747937.04327647772</v>
      </c>
      <c r="E27" s="4">
        <v>969175.54970054445</v>
      </c>
      <c r="F27" s="4">
        <v>1022332.1155000002</v>
      </c>
      <c r="G27" s="4">
        <v>1204115.3802366836</v>
      </c>
      <c r="H27" s="4">
        <v>1169846.5936</v>
      </c>
      <c r="I27" s="4">
        <v>1003109.5752000001</v>
      </c>
      <c r="J27" s="4">
        <v>1083458.1599999999</v>
      </c>
      <c r="K27" s="4">
        <v>1152676.5269797004</v>
      </c>
      <c r="L27" s="4">
        <v>965478.09276179073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6"/>
      <c r="FV27" s="6"/>
      <c r="FW27" s="6"/>
    </row>
    <row r="28" spans="1:180" ht="15.75" x14ac:dyDescent="0.25">
      <c r="A28" s="20" t="s">
        <v>37</v>
      </c>
      <c r="B28" s="19" t="s">
        <v>18</v>
      </c>
      <c r="C28" s="4">
        <v>2833927.1554829152</v>
      </c>
      <c r="D28" s="4">
        <v>3155050.4262483297</v>
      </c>
      <c r="E28" s="4">
        <v>3542558.1496788696</v>
      </c>
      <c r="F28" s="4">
        <v>4117711</v>
      </c>
      <c r="G28" s="4">
        <v>4799058</v>
      </c>
      <c r="H28" s="4">
        <v>5075041</v>
      </c>
      <c r="I28" s="4">
        <v>5743094</v>
      </c>
      <c r="J28" s="4">
        <v>6529447</v>
      </c>
      <c r="K28" s="4">
        <v>7185310.5516769839</v>
      </c>
      <c r="L28" s="4">
        <v>7149615.6405972429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6"/>
      <c r="FV28" s="6"/>
      <c r="FW28" s="6"/>
    </row>
    <row r="29" spans="1:180" ht="30" x14ac:dyDescent="0.25">
      <c r="A29" s="20" t="s">
        <v>38</v>
      </c>
      <c r="B29" s="19" t="s">
        <v>19</v>
      </c>
      <c r="C29" s="4">
        <v>13359757.534623539</v>
      </c>
      <c r="D29" s="4">
        <v>16352977.327915125</v>
      </c>
      <c r="E29" s="4">
        <v>20207282.647808086</v>
      </c>
      <c r="F29" s="4">
        <v>22538677.872496281</v>
      </c>
      <c r="G29" s="4">
        <v>27571500.044431757</v>
      </c>
      <c r="H29" s="4">
        <v>32762654.080436837</v>
      </c>
      <c r="I29" s="4">
        <v>34583609.242665425</v>
      </c>
      <c r="J29" s="4">
        <v>39284228.991380215</v>
      </c>
      <c r="K29" s="4">
        <v>43187986.866924681</v>
      </c>
      <c r="L29" s="4">
        <v>43306812.845350929</v>
      </c>
      <c r="M29" s="10"/>
      <c r="N29" s="10"/>
      <c r="O29" s="1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6"/>
      <c r="FV29" s="6"/>
      <c r="FW29" s="6"/>
    </row>
    <row r="30" spans="1:180" ht="15.75" x14ac:dyDescent="0.25">
      <c r="A30" s="20" t="s">
        <v>39</v>
      </c>
      <c r="B30" s="19" t="s">
        <v>54</v>
      </c>
      <c r="C30" s="4">
        <v>1148694.932827201</v>
      </c>
      <c r="D30" s="4">
        <v>1388450</v>
      </c>
      <c r="E30" s="4">
        <v>1612487</v>
      </c>
      <c r="F30" s="4">
        <v>1807940.0000000002</v>
      </c>
      <c r="G30" s="4">
        <v>1958322</v>
      </c>
      <c r="H30" s="4">
        <v>2093618.9999999998</v>
      </c>
      <c r="I30" s="4">
        <v>2285656.85</v>
      </c>
      <c r="J30" s="4">
        <v>2898860.18</v>
      </c>
      <c r="K30" s="4">
        <v>3316797.4987188927</v>
      </c>
      <c r="L30" s="4">
        <v>3819278.7219353728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6"/>
      <c r="FV30" s="6"/>
      <c r="FW30" s="6"/>
    </row>
    <row r="31" spans="1:180" ht="15.75" x14ac:dyDescent="0.25">
      <c r="A31" s="20" t="s">
        <v>40</v>
      </c>
      <c r="B31" s="19" t="s">
        <v>20</v>
      </c>
      <c r="C31" s="4">
        <v>2813609.475655762</v>
      </c>
      <c r="D31" s="4">
        <v>3365765.0678254054</v>
      </c>
      <c r="E31" s="4">
        <v>3987261.9919366823</v>
      </c>
      <c r="F31" s="4">
        <v>4772210.5409064218</v>
      </c>
      <c r="G31" s="4">
        <v>5555643.1956232367</v>
      </c>
      <c r="H31" s="4">
        <v>6488266.049856307</v>
      </c>
      <c r="I31" s="4">
        <v>7228374.3265208686</v>
      </c>
      <c r="J31" s="4">
        <v>8518618.6153899059</v>
      </c>
      <c r="K31" s="4">
        <v>9898068.8902715966</v>
      </c>
      <c r="L31" s="4">
        <v>10511807.441326201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6"/>
      <c r="FV31" s="6"/>
      <c r="FW31" s="6"/>
    </row>
    <row r="32" spans="1:180" ht="15.75" x14ac:dyDescent="0.25">
      <c r="A32" s="24"/>
      <c r="B32" s="25" t="s">
        <v>30</v>
      </c>
      <c r="C32" s="26">
        <f>C17+C20+C28+C29+C30+C31</f>
        <v>28890822.512547337</v>
      </c>
      <c r="D32" s="26">
        <f t="shared" ref="D32:G32" si="9">D17+D20+D28+D29+D30+D31</f>
        <v>34330089.938015595</v>
      </c>
      <c r="E32" s="26">
        <f t="shared" si="9"/>
        <v>41213340.582347035</v>
      </c>
      <c r="F32" s="26">
        <f t="shared" si="9"/>
        <v>46683941.7744027</v>
      </c>
      <c r="G32" s="26">
        <f t="shared" si="9"/>
        <v>54707870.142891675</v>
      </c>
      <c r="H32" s="26">
        <f t="shared" ref="H32:I32" si="10">H17+H20+H28+H29+H30+H31</f>
        <v>62962322.12469314</v>
      </c>
      <c r="I32" s="26">
        <f t="shared" si="10"/>
        <v>68119414.11348629</v>
      </c>
      <c r="J32" s="26">
        <f t="shared" ref="J32:K32" si="11">J17+J20+J28+J29+J30+J31</f>
        <v>77824344.607170135</v>
      </c>
      <c r="K32" s="26">
        <f t="shared" si="11"/>
        <v>86612310.874278545</v>
      </c>
      <c r="L32" s="26">
        <f t="shared" ref="L32" si="12">L17+L20+L28+L29+L30+L31</f>
        <v>88748937.353032604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6"/>
      <c r="FV32" s="6"/>
      <c r="FW32" s="6"/>
    </row>
    <row r="33" spans="1:180" s="17" customFormat="1" ht="15.75" x14ac:dyDescent="0.25">
      <c r="A33" s="27" t="s">
        <v>27</v>
      </c>
      <c r="B33" s="28" t="s">
        <v>51</v>
      </c>
      <c r="C33" s="29">
        <f t="shared" ref="C33:G33" si="13">C6+C11+C13+C14+C15+C17+C20+C28+C29+C30+C31</f>
        <v>50115603.658085503</v>
      </c>
      <c r="D33" s="29">
        <f t="shared" si="13"/>
        <v>57206871.251745597</v>
      </c>
      <c r="E33" s="29">
        <f t="shared" si="13"/>
        <v>67027633.051838323</v>
      </c>
      <c r="F33" s="29">
        <f t="shared" si="13"/>
        <v>74317538.993523121</v>
      </c>
      <c r="G33" s="29">
        <f t="shared" si="13"/>
        <v>84836700.976779893</v>
      </c>
      <c r="H33" s="29">
        <f t="shared" ref="H33:I33" si="14">H6+H11+H13+H14+H15+H17+H20+H28+H29+H30+H31</f>
        <v>97842298.500508443</v>
      </c>
      <c r="I33" s="29">
        <f t="shared" si="14"/>
        <v>107854214.33989689</v>
      </c>
      <c r="J33" s="29">
        <f t="shared" ref="J33:K33" si="15">J6+J11+J13+J14+J15+J17+J20+J28+J29+J30+J31</f>
        <v>120192957.81658411</v>
      </c>
      <c r="K33" s="29">
        <f t="shared" si="15"/>
        <v>131514811.52388352</v>
      </c>
      <c r="L33" s="29">
        <f t="shared" ref="L33" si="16">L6+L11+L13+L14+L15+L17+L20+L28+L29+L30+L31</f>
        <v>134034994.53364958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6"/>
      <c r="FV33" s="6"/>
      <c r="FW33" s="6"/>
      <c r="FX33" s="7"/>
    </row>
    <row r="34" spans="1:180" ht="15.75" x14ac:dyDescent="0.25">
      <c r="A34" s="22" t="s">
        <v>43</v>
      </c>
      <c r="B34" s="5" t="s">
        <v>25</v>
      </c>
      <c r="C34" s="4">
        <f>GSVA_cur!C34</f>
        <v>7019220.6330578076</v>
      </c>
      <c r="D34" s="4">
        <f>GSVA_cur!D34</f>
        <v>8182953.1675144779</v>
      </c>
      <c r="E34" s="4">
        <f>GSVA_cur!E34</f>
        <v>9704436</v>
      </c>
      <c r="F34" s="4">
        <f>GSVA_cur!F34</f>
        <v>10745258</v>
      </c>
      <c r="G34" s="4">
        <f>GSVA_cur!G34</f>
        <v>12637616</v>
      </c>
      <c r="H34" s="4">
        <f>GSVA_cur!H34</f>
        <v>14646146.999999996</v>
      </c>
      <c r="I34" s="4">
        <f>GSVA_cur!I34</f>
        <v>15669076.999999998</v>
      </c>
      <c r="J34" s="4">
        <f>GSVA_cur!J34</f>
        <v>17595652</v>
      </c>
      <c r="K34" s="4">
        <f>GSVA_cur!K34</f>
        <v>19237642.650823843</v>
      </c>
      <c r="L34" s="4">
        <f>GSVA_cur!L34</f>
        <v>20196727.335534304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</row>
    <row r="35" spans="1:180" ht="15.75" x14ac:dyDescent="0.25">
      <c r="A35" s="22" t="s">
        <v>44</v>
      </c>
      <c r="B35" s="5" t="s">
        <v>24</v>
      </c>
      <c r="C35" s="4">
        <f>GSVA_cur!C35</f>
        <v>1639604</v>
      </c>
      <c r="D35" s="4">
        <f>GSVA_cur!D35</f>
        <v>1797441</v>
      </c>
      <c r="E35" s="4">
        <f>GSVA_cur!E35</f>
        <v>2075165.0000000002</v>
      </c>
      <c r="F35" s="4">
        <f>GSVA_cur!F35</f>
        <v>2484548</v>
      </c>
      <c r="G35" s="4">
        <f>GSVA_cur!G35</f>
        <v>2387678</v>
      </c>
      <c r="H35" s="4">
        <f>GSVA_cur!H35</f>
        <v>2224817</v>
      </c>
      <c r="I35" s="4">
        <f>GSVA_cur!I35</f>
        <v>2253927</v>
      </c>
      <c r="J35" s="4">
        <f>GSVA_cur!J35</f>
        <v>2892452</v>
      </c>
      <c r="K35" s="4">
        <f>GSVA_cur!K35</f>
        <v>3224777.5349574471</v>
      </c>
      <c r="L35" s="4">
        <f>GSVA_cur!L35</f>
        <v>3124615.7048875657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</row>
    <row r="36" spans="1:180" ht="15.75" x14ac:dyDescent="0.25">
      <c r="A36" s="30" t="s">
        <v>45</v>
      </c>
      <c r="B36" s="31" t="s">
        <v>63</v>
      </c>
      <c r="C36" s="26">
        <f>C33+C34-C35</f>
        <v>55495220.291143313</v>
      </c>
      <c r="D36" s="26">
        <f t="shared" ref="D36:L36" si="17">D33+D34-D35</f>
        <v>63592383.419260077</v>
      </c>
      <c r="E36" s="26">
        <f t="shared" si="17"/>
        <v>74656904.051838323</v>
      </c>
      <c r="F36" s="26">
        <f t="shared" si="17"/>
        <v>82578248.993523121</v>
      </c>
      <c r="G36" s="26">
        <f t="shared" si="17"/>
        <v>95086638.976779893</v>
      </c>
      <c r="H36" s="26">
        <f t="shared" si="17"/>
        <v>110263628.50050844</v>
      </c>
      <c r="I36" s="26">
        <f t="shared" si="17"/>
        <v>121269364.33989689</v>
      </c>
      <c r="J36" s="26">
        <f t="shared" si="17"/>
        <v>134896157.81658411</v>
      </c>
      <c r="K36" s="26">
        <f t="shared" si="17"/>
        <v>147527676.63974991</v>
      </c>
      <c r="L36" s="26">
        <f t="shared" si="17"/>
        <v>151107106.16429633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</row>
    <row r="37" spans="1:180" ht="15.75" x14ac:dyDescent="0.25">
      <c r="A37" s="22" t="s">
        <v>46</v>
      </c>
      <c r="B37" s="5" t="s">
        <v>42</v>
      </c>
      <c r="C37" s="4">
        <f>GSVA_cur!C37</f>
        <v>614820</v>
      </c>
      <c r="D37" s="4">
        <f>GSVA_cur!D37</f>
        <v>621510</v>
      </c>
      <c r="E37" s="4">
        <f>GSVA_cur!E37</f>
        <v>628270</v>
      </c>
      <c r="F37" s="4">
        <f>GSVA_cur!F37</f>
        <v>635100</v>
      </c>
      <c r="G37" s="4">
        <f>GSVA_cur!G37</f>
        <v>642010</v>
      </c>
      <c r="H37" s="4">
        <f>GSVA_cur!H37</f>
        <v>649000</v>
      </c>
      <c r="I37" s="4">
        <f>GSVA_cur!I37</f>
        <v>650570</v>
      </c>
      <c r="J37" s="4">
        <f>GSVA_cur!J37</f>
        <v>655800</v>
      </c>
      <c r="K37" s="4">
        <f>GSVA_cur!K37</f>
        <v>661040</v>
      </c>
      <c r="L37" s="4">
        <f>GSVA_cur!L37</f>
        <v>666270</v>
      </c>
      <c r="M37" s="6"/>
      <c r="N37" s="6"/>
      <c r="O37" s="6"/>
    </row>
    <row r="38" spans="1:180" ht="15.75" x14ac:dyDescent="0.25">
      <c r="A38" s="30" t="s">
        <v>47</v>
      </c>
      <c r="B38" s="31" t="s">
        <v>64</v>
      </c>
      <c r="C38" s="26">
        <f>C36/C37*1000</f>
        <v>90262.548861688483</v>
      </c>
      <c r="D38" s="26">
        <f t="shared" ref="D38:L38" si="18">D36/D37*1000</f>
        <v>102319.16368080977</v>
      </c>
      <c r="E38" s="26">
        <f t="shared" si="18"/>
        <v>118829.33142094692</v>
      </c>
      <c r="F38" s="26">
        <f t="shared" si="18"/>
        <v>130024.01038186604</v>
      </c>
      <c r="G38" s="26">
        <f t="shared" si="18"/>
        <v>148107.72258497513</v>
      </c>
      <c r="H38" s="26">
        <f t="shared" si="18"/>
        <v>169897.73266642287</v>
      </c>
      <c r="I38" s="26">
        <f t="shared" si="18"/>
        <v>186404.79016846287</v>
      </c>
      <c r="J38" s="26">
        <f t="shared" si="18"/>
        <v>205697.0994458434</v>
      </c>
      <c r="K38" s="26">
        <f t="shared" si="18"/>
        <v>223175.11291260729</v>
      </c>
      <c r="L38" s="26">
        <f t="shared" si="18"/>
        <v>226795.60263000935</v>
      </c>
      <c r="M38" s="8"/>
      <c r="N38" s="8"/>
      <c r="O38" s="8"/>
      <c r="BP38" s="9"/>
      <c r="BQ38" s="9"/>
      <c r="BR38" s="9"/>
      <c r="BS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5" max="1048575" man="1"/>
    <brk id="27" max="1048575" man="1"/>
    <brk id="43" max="1048575" man="1"/>
    <brk id="107" max="95" man="1"/>
    <brk id="143" max="1048575" man="1"/>
    <brk id="167" max="1048575" man="1"/>
    <brk id="175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38"/>
  <sheetViews>
    <sheetView zoomScale="130" zoomScaleNormal="130" zoomScaleSheetLayoutView="100" workbookViewId="0">
      <pane xSplit="2" ySplit="5" topLeftCell="C30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8.42578125" style="2" customWidth="1"/>
    <col min="2" max="2" width="30.28515625" style="2" customWidth="1"/>
    <col min="3" max="5" width="10.85546875" style="2" customWidth="1"/>
    <col min="6" max="6" width="10.85546875" style="7" customWidth="1"/>
    <col min="7" max="12" width="11.85546875" style="6" customWidth="1"/>
    <col min="13" max="39" width="9.140625" style="7" customWidth="1"/>
    <col min="40" max="40" width="12.42578125" style="7" customWidth="1"/>
    <col min="41" max="62" width="9.140625" style="7" customWidth="1"/>
    <col min="63" max="63" width="12.140625" style="7" customWidth="1"/>
    <col min="64" max="67" width="9.140625" style="7" customWidth="1"/>
    <col min="68" max="72" width="9.140625" style="7" hidden="1" customWidth="1"/>
    <col min="73" max="73" width="9.140625" style="7" customWidth="1"/>
    <col min="74" max="78" width="9.140625" style="7" hidden="1" customWidth="1"/>
    <col min="79" max="79" width="9.140625" style="7" customWidth="1"/>
    <col min="80" max="84" width="9.140625" style="7" hidden="1" customWidth="1"/>
    <col min="85" max="85" width="9.140625" style="7" customWidth="1"/>
    <col min="86" max="90" width="9.140625" style="7" hidden="1" customWidth="1"/>
    <col min="91" max="91" width="9.140625" style="7" customWidth="1"/>
    <col min="92" max="96" width="9.140625" style="7" hidden="1" customWidth="1"/>
    <col min="97" max="97" width="9.140625" style="6" customWidth="1"/>
    <col min="98" max="102" width="9.140625" style="6" hidden="1" customWidth="1"/>
    <col min="103" max="103" width="9.140625" style="6" customWidth="1"/>
    <col min="104" max="108" width="9.140625" style="6" hidden="1" customWidth="1"/>
    <col min="109" max="109" width="9.140625" style="6" customWidth="1"/>
    <col min="110" max="114" width="9.140625" style="6" hidden="1" customWidth="1"/>
    <col min="115" max="115" width="9.140625" style="6" customWidth="1"/>
    <col min="116" max="145" width="9.140625" style="7" customWidth="1"/>
    <col min="146" max="146" width="9.140625" style="7" hidden="1" customWidth="1"/>
    <col min="147" max="154" width="9.140625" style="7" customWidth="1"/>
    <col min="155" max="155" width="9.140625" style="7" hidden="1" customWidth="1"/>
    <col min="156" max="160" width="9.140625" style="7" customWidth="1"/>
    <col min="161" max="161" width="9.140625" style="7" hidden="1" customWidth="1"/>
    <col min="162" max="171" width="9.140625" style="7" customWidth="1"/>
    <col min="172" max="175" width="8.85546875" style="7"/>
    <col min="176" max="176" width="12.7109375" style="7" bestFit="1" customWidth="1"/>
    <col min="177" max="16384" width="8.85546875" style="2"/>
  </cols>
  <sheetData>
    <row r="1" spans="1:176" ht="18.75" x14ac:dyDescent="0.3">
      <c r="A1" s="2" t="s">
        <v>53</v>
      </c>
      <c r="B1" s="33" t="s">
        <v>66</v>
      </c>
    </row>
    <row r="2" spans="1:176" ht="15.75" x14ac:dyDescent="0.25">
      <c r="A2" s="12" t="s">
        <v>52</v>
      </c>
      <c r="I2" s="6" t="s">
        <v>72</v>
      </c>
    </row>
    <row r="3" spans="1:176" ht="15.75" x14ac:dyDescent="0.25">
      <c r="A3" s="12"/>
    </row>
    <row r="4" spans="1:176" ht="15.75" x14ac:dyDescent="0.25">
      <c r="A4" s="12"/>
      <c r="E4" s="11"/>
      <c r="F4" s="11" t="s">
        <v>57</v>
      </c>
    </row>
    <row r="5" spans="1:176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76" s="17" customFormat="1" ht="15.75" x14ac:dyDescent="0.25">
      <c r="A6" s="15" t="s">
        <v>26</v>
      </c>
      <c r="B6" s="16" t="s">
        <v>2</v>
      </c>
      <c r="C6" s="1">
        <f>SUM(C7:C10)</f>
        <v>6964392.0458712848</v>
      </c>
      <c r="D6" s="1">
        <f t="shared" ref="D6:L6" si="0">SUM(D7:D10)</f>
        <v>6548061.6701517263</v>
      </c>
      <c r="E6" s="1">
        <f t="shared" si="0"/>
        <v>7032797.5300765652</v>
      </c>
      <c r="F6" s="1">
        <f t="shared" si="0"/>
        <v>7365068.6252911221</v>
      </c>
      <c r="G6" s="1">
        <f t="shared" si="0"/>
        <v>6563560.1258307332</v>
      </c>
      <c r="H6" s="1">
        <f t="shared" si="0"/>
        <v>6765261.6679514796</v>
      </c>
      <c r="I6" s="1">
        <f t="shared" si="0"/>
        <v>8367939.3463461911</v>
      </c>
      <c r="J6" s="1">
        <f t="shared" si="0"/>
        <v>8010489.409914651</v>
      </c>
      <c r="K6" s="1">
        <f t="shared" si="0"/>
        <v>9003294.7113115583</v>
      </c>
      <c r="L6" s="1">
        <f t="shared" si="0"/>
        <v>9602132.3921617232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6"/>
      <c r="FR6" s="6"/>
      <c r="FS6" s="6"/>
      <c r="FT6" s="7"/>
    </row>
    <row r="7" spans="1:176" ht="15.75" x14ac:dyDescent="0.25">
      <c r="A7" s="18">
        <v>1.1000000000000001</v>
      </c>
      <c r="B7" s="19" t="s">
        <v>59</v>
      </c>
      <c r="C7" s="4">
        <v>4807446.4041419616</v>
      </c>
      <c r="D7" s="4">
        <v>4358182.8066517264</v>
      </c>
      <c r="E7" s="4">
        <v>4807503.7220021524</v>
      </c>
      <c r="F7" s="4">
        <v>5069293.8970641652</v>
      </c>
      <c r="G7" s="4">
        <v>4228125.9359727222</v>
      </c>
      <c r="H7" s="4">
        <v>4303891.7472698176</v>
      </c>
      <c r="I7" s="4">
        <v>5734300.3325832989</v>
      </c>
      <c r="J7" s="4">
        <v>5185711.5627353033</v>
      </c>
      <c r="K7" s="4">
        <v>5787927.8890715213</v>
      </c>
      <c r="L7" s="4">
        <v>5967094.6894611716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6"/>
      <c r="FR7" s="6"/>
      <c r="FS7" s="6"/>
    </row>
    <row r="8" spans="1:176" ht="15.75" x14ac:dyDescent="0.25">
      <c r="A8" s="18">
        <v>1.2</v>
      </c>
      <c r="B8" s="19" t="s">
        <v>60</v>
      </c>
      <c r="C8" s="4">
        <v>1329695.0603399535</v>
      </c>
      <c r="D8" s="4">
        <v>1386606.110411057</v>
      </c>
      <c r="E8" s="4">
        <v>1429126.4425341506</v>
      </c>
      <c r="F8" s="4">
        <v>1493795.6559562357</v>
      </c>
      <c r="G8" s="4">
        <v>1549628.4491939035</v>
      </c>
      <c r="H8" s="4">
        <v>1611588.4232179602</v>
      </c>
      <c r="I8" s="4">
        <v>1731603.521722499</v>
      </c>
      <c r="J8" s="4">
        <v>1983317.8479407653</v>
      </c>
      <c r="K8" s="4">
        <v>2375824.4520233823</v>
      </c>
      <c r="L8" s="4">
        <v>2765799.6224486753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6"/>
      <c r="FR8" s="6"/>
      <c r="FS8" s="6"/>
    </row>
    <row r="9" spans="1:176" ht="15.75" x14ac:dyDescent="0.25">
      <c r="A9" s="18">
        <v>1.3</v>
      </c>
      <c r="B9" s="19" t="s">
        <v>61</v>
      </c>
      <c r="C9" s="4">
        <v>586959.20551059721</v>
      </c>
      <c r="D9" s="4">
        <v>570121.8843812698</v>
      </c>
      <c r="E9" s="4">
        <v>554011.52595412103</v>
      </c>
      <c r="F9" s="4">
        <v>532477.14645879657</v>
      </c>
      <c r="G9" s="4">
        <v>525505.71123451157</v>
      </c>
      <c r="H9" s="4">
        <v>600321.00813949364</v>
      </c>
      <c r="I9" s="4">
        <v>598234.40486006171</v>
      </c>
      <c r="J9" s="4">
        <v>580992.94173208484</v>
      </c>
      <c r="K9" s="4">
        <v>569495.4238541642</v>
      </c>
      <c r="L9" s="4">
        <v>587712.06574110535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6"/>
      <c r="FR9" s="6"/>
      <c r="FS9" s="6"/>
    </row>
    <row r="10" spans="1:176" ht="15.75" x14ac:dyDescent="0.25">
      <c r="A10" s="18">
        <v>1.4</v>
      </c>
      <c r="B10" s="19" t="s">
        <v>62</v>
      </c>
      <c r="C10" s="4">
        <v>240291.37587877258</v>
      </c>
      <c r="D10" s="4">
        <v>233150.86870767272</v>
      </c>
      <c r="E10" s="4">
        <v>242155.83958614137</v>
      </c>
      <c r="F10" s="4">
        <v>269501.92581192544</v>
      </c>
      <c r="G10" s="4">
        <v>260300.02942959624</v>
      </c>
      <c r="H10" s="4">
        <v>249460.48932420718</v>
      </c>
      <c r="I10" s="4">
        <v>303801.08718033106</v>
      </c>
      <c r="J10" s="4">
        <v>260467.0575064969</v>
      </c>
      <c r="K10" s="4">
        <v>270046.94636248908</v>
      </c>
      <c r="L10" s="4">
        <v>281526.01451077167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6"/>
      <c r="FR10" s="6"/>
      <c r="FS10" s="6"/>
    </row>
    <row r="11" spans="1:176" ht="15.75" x14ac:dyDescent="0.25">
      <c r="A11" s="20" t="s">
        <v>31</v>
      </c>
      <c r="B11" s="19" t="s">
        <v>3</v>
      </c>
      <c r="C11" s="4">
        <v>395905.82489653834</v>
      </c>
      <c r="D11" s="4">
        <v>344918.0327962921</v>
      </c>
      <c r="E11" s="4">
        <v>478435.99251989461</v>
      </c>
      <c r="F11" s="4">
        <v>627235.72749333607</v>
      </c>
      <c r="G11" s="4">
        <v>821458.13009231095</v>
      </c>
      <c r="H11" s="4">
        <v>760346.05831709912</v>
      </c>
      <c r="I11" s="4">
        <v>721008.56177085417</v>
      </c>
      <c r="J11" s="4">
        <v>710296.94090001902</v>
      </c>
      <c r="K11" s="4">
        <v>704641.42292266095</v>
      </c>
      <c r="L11" s="4">
        <v>682411.78346784948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6"/>
      <c r="FR11" s="6"/>
      <c r="FS11" s="6"/>
    </row>
    <row r="12" spans="1:176" ht="15.75" x14ac:dyDescent="0.25">
      <c r="A12" s="24"/>
      <c r="B12" s="25" t="s">
        <v>28</v>
      </c>
      <c r="C12" s="26">
        <f>C6+C11</f>
        <v>7360297.8707678234</v>
      </c>
      <c r="D12" s="26">
        <f t="shared" ref="D12:L12" si="1">D6+D11</f>
        <v>6892979.7029480189</v>
      </c>
      <c r="E12" s="26">
        <f t="shared" si="1"/>
        <v>7511233.5225964598</v>
      </c>
      <c r="F12" s="26">
        <f t="shared" si="1"/>
        <v>7992304.3527844585</v>
      </c>
      <c r="G12" s="26">
        <f t="shared" si="1"/>
        <v>7385018.2559230439</v>
      </c>
      <c r="H12" s="26">
        <f t="shared" si="1"/>
        <v>7525607.7262685783</v>
      </c>
      <c r="I12" s="26">
        <f t="shared" si="1"/>
        <v>9088947.9081170447</v>
      </c>
      <c r="J12" s="26">
        <f t="shared" si="1"/>
        <v>8720786.3508146703</v>
      </c>
      <c r="K12" s="26">
        <f t="shared" si="1"/>
        <v>9707936.1342342198</v>
      </c>
      <c r="L12" s="26">
        <f t="shared" si="1"/>
        <v>10284544.175629573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6"/>
      <c r="FR12" s="6"/>
      <c r="FS12" s="6"/>
    </row>
    <row r="13" spans="1:176" s="17" customFormat="1" ht="15.75" x14ac:dyDescent="0.25">
      <c r="A13" s="15" t="s">
        <v>32</v>
      </c>
      <c r="B13" s="16" t="s">
        <v>4</v>
      </c>
      <c r="C13" s="4">
        <v>8343501.2574879741</v>
      </c>
      <c r="D13" s="4">
        <v>8778246.9163748343</v>
      </c>
      <c r="E13" s="4">
        <v>9081836.9866297245</v>
      </c>
      <c r="F13" s="4">
        <v>9019470.2557506841</v>
      </c>
      <c r="G13" s="4">
        <v>11302091.542521834</v>
      </c>
      <c r="H13" s="4">
        <v>14887347.207275804</v>
      </c>
      <c r="I13" s="4">
        <v>15061321.00179093</v>
      </c>
      <c r="J13" s="4">
        <v>15693579.826428797</v>
      </c>
      <c r="K13" s="4">
        <v>15362377.68685361</v>
      </c>
      <c r="L13" s="4">
        <v>14567214.104144167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6"/>
      <c r="FR13" s="6"/>
      <c r="FS13" s="6"/>
      <c r="FT13" s="7"/>
    </row>
    <row r="14" spans="1:176" ht="30" x14ac:dyDescent="0.25">
      <c r="A14" s="20" t="s">
        <v>33</v>
      </c>
      <c r="B14" s="19" t="s">
        <v>5</v>
      </c>
      <c r="C14" s="4">
        <v>719384.2459188709</v>
      </c>
      <c r="D14" s="4">
        <v>694460.79733332968</v>
      </c>
      <c r="E14" s="4">
        <v>705974.04097551061</v>
      </c>
      <c r="F14" s="4">
        <v>781504.04509267723</v>
      </c>
      <c r="G14" s="4">
        <v>871824.46963020344</v>
      </c>
      <c r="H14" s="4">
        <v>719491.64386885101</v>
      </c>
      <c r="I14" s="4">
        <v>863081.90094211698</v>
      </c>
      <c r="J14" s="4">
        <v>939684.62653126696</v>
      </c>
      <c r="K14" s="4">
        <v>1013468.072860208</v>
      </c>
      <c r="L14" s="4">
        <v>1008577.4888913424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8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8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8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6"/>
      <c r="FR14" s="6"/>
      <c r="FS14" s="6"/>
    </row>
    <row r="15" spans="1:176" ht="15.75" x14ac:dyDescent="0.25">
      <c r="A15" s="20" t="s">
        <v>34</v>
      </c>
      <c r="B15" s="19" t="s">
        <v>6</v>
      </c>
      <c r="C15" s="4">
        <v>4801597.7839072272</v>
      </c>
      <c r="D15" s="4">
        <v>4516224.3448872641</v>
      </c>
      <c r="E15" s="4">
        <v>5042356.9033279298</v>
      </c>
      <c r="F15" s="4">
        <v>5065439.618941132</v>
      </c>
      <c r="G15" s="4">
        <v>5210481.4798124069</v>
      </c>
      <c r="H15" s="4">
        <v>5203669.1517969631</v>
      </c>
      <c r="I15" s="4">
        <v>5388888.4626111742</v>
      </c>
      <c r="J15" s="4">
        <v>5671231.1172574628</v>
      </c>
      <c r="K15" s="4">
        <v>5932698.4033949096</v>
      </c>
      <c r="L15" s="4">
        <v>5550634.6214957982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8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8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8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6"/>
      <c r="FR15" s="6"/>
      <c r="FS15" s="6"/>
    </row>
    <row r="16" spans="1:176" ht="15.75" x14ac:dyDescent="0.25">
      <c r="A16" s="24"/>
      <c r="B16" s="25" t="s">
        <v>29</v>
      </c>
      <c r="C16" s="26">
        <f>+C13+C14+C15</f>
        <v>13864483.287314072</v>
      </c>
      <c r="D16" s="26">
        <f t="shared" ref="D16:I16" si="2">+D13+D14+D15</f>
        <v>13988932.058595428</v>
      </c>
      <c r="E16" s="26">
        <f t="shared" si="2"/>
        <v>14830167.930933166</v>
      </c>
      <c r="F16" s="26">
        <f t="shared" si="2"/>
        <v>14866413.919784494</v>
      </c>
      <c r="G16" s="26">
        <f t="shared" si="2"/>
        <v>17384397.491964445</v>
      </c>
      <c r="H16" s="26">
        <f t="shared" si="2"/>
        <v>20810508.002941616</v>
      </c>
      <c r="I16" s="26">
        <f t="shared" si="2"/>
        <v>21313291.365344219</v>
      </c>
      <c r="J16" s="26">
        <f t="shared" ref="J16:K16" si="3">+J13+J14+J15</f>
        <v>22304495.570217527</v>
      </c>
      <c r="K16" s="26">
        <f t="shared" si="3"/>
        <v>22308544.163108729</v>
      </c>
      <c r="L16" s="26">
        <f t="shared" ref="L16" si="4">+L13+L14+L15</f>
        <v>21126426.21453131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8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8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8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6"/>
      <c r="FR16" s="6"/>
      <c r="FS16" s="6"/>
    </row>
    <row r="17" spans="1:176" s="17" customFormat="1" ht="30" x14ac:dyDescent="0.25">
      <c r="A17" s="15" t="s">
        <v>35</v>
      </c>
      <c r="B17" s="16" t="s">
        <v>7</v>
      </c>
      <c r="C17" s="1">
        <f>C18+C19</f>
        <v>5794547.0999939172</v>
      </c>
      <c r="D17" s="1">
        <f t="shared" ref="D17:I17" si="5">D18+D19</f>
        <v>6166059.7775286818</v>
      </c>
      <c r="E17" s="1">
        <f t="shared" si="5"/>
        <v>6784889.794866791</v>
      </c>
      <c r="F17" s="1">
        <f t="shared" si="5"/>
        <v>7209469.8915575091</v>
      </c>
      <c r="G17" s="1">
        <f t="shared" si="5"/>
        <v>7372682.4663601648</v>
      </c>
      <c r="H17" s="1">
        <f t="shared" si="5"/>
        <v>8156100.2977815578</v>
      </c>
      <c r="I17" s="1">
        <f t="shared" si="5"/>
        <v>9167743.2120794542</v>
      </c>
      <c r="J17" s="1">
        <f t="shared" ref="J17:K17" si="6">J18+J19</f>
        <v>10012975.587099472</v>
      </c>
      <c r="K17" s="1">
        <f t="shared" si="6"/>
        <v>10711192.788426034</v>
      </c>
      <c r="L17" s="1">
        <f t="shared" ref="L17" si="7">L18+L19</f>
        <v>10536266.216271166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6"/>
      <c r="FR17" s="6"/>
      <c r="FS17" s="6"/>
      <c r="FT17" s="7"/>
    </row>
    <row r="18" spans="1:176" ht="15.75" x14ac:dyDescent="0.25">
      <c r="A18" s="18">
        <v>6.1</v>
      </c>
      <c r="B18" s="19" t="s">
        <v>8</v>
      </c>
      <c r="C18" s="4">
        <v>4752139.8395325374</v>
      </c>
      <c r="D18" s="4">
        <v>5112105.9807072068</v>
      </c>
      <c r="E18" s="4">
        <v>5736688.6251683068</v>
      </c>
      <c r="F18" s="4">
        <v>6182797.9873534581</v>
      </c>
      <c r="G18" s="4">
        <v>6326607.4670306779</v>
      </c>
      <c r="H18" s="4">
        <v>7054666.4664543159</v>
      </c>
      <c r="I18" s="4">
        <v>7907729.6195855113</v>
      </c>
      <c r="J18" s="4">
        <v>8647017.4717425704</v>
      </c>
      <c r="K18" s="4">
        <v>9304850.1979926862</v>
      </c>
      <c r="L18" s="4">
        <v>9154229.3316799905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6"/>
      <c r="FR18" s="6"/>
      <c r="FS18" s="6"/>
    </row>
    <row r="19" spans="1:176" ht="15.75" x14ac:dyDescent="0.25">
      <c r="A19" s="18">
        <v>6.2</v>
      </c>
      <c r="B19" s="19" t="s">
        <v>9</v>
      </c>
      <c r="C19" s="4">
        <v>1042407.26046138</v>
      </c>
      <c r="D19" s="4">
        <v>1053953.7968214748</v>
      </c>
      <c r="E19" s="4">
        <v>1048201.1696984844</v>
      </c>
      <c r="F19" s="4">
        <v>1026671.9042040505</v>
      </c>
      <c r="G19" s="4">
        <v>1046074.9993294869</v>
      </c>
      <c r="H19" s="4">
        <v>1101433.8313272416</v>
      </c>
      <c r="I19" s="4">
        <v>1260013.5924939429</v>
      </c>
      <c r="J19" s="4">
        <v>1365958.115356901</v>
      </c>
      <c r="K19" s="4">
        <v>1406342.5904333473</v>
      </c>
      <c r="L19" s="4">
        <v>1382036.8845911755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6"/>
      <c r="FR19" s="6"/>
      <c r="FS19" s="6"/>
    </row>
    <row r="20" spans="1:176" s="17" customFormat="1" ht="45" x14ac:dyDescent="0.25">
      <c r="A20" s="21" t="s">
        <v>36</v>
      </c>
      <c r="B20" s="23" t="s">
        <v>10</v>
      </c>
      <c r="C20" s="1">
        <f>SUM(C21:C27)</f>
        <v>2940286.2670095195</v>
      </c>
      <c r="D20" s="1">
        <f t="shared" ref="D20:L20" si="8">SUM(D21:D27)</f>
        <v>3203295.3373199198</v>
      </c>
      <c r="E20" s="1">
        <f t="shared" si="8"/>
        <v>3449628.3863554201</v>
      </c>
      <c r="F20" s="1">
        <f t="shared" si="8"/>
        <v>3802259.3818688062</v>
      </c>
      <c r="G20" s="1">
        <f t="shared" si="8"/>
        <v>4499043.1108941417</v>
      </c>
      <c r="H20" s="1">
        <f t="shared" si="8"/>
        <v>4623308.8573331479</v>
      </c>
      <c r="I20" s="1">
        <f t="shared" si="8"/>
        <v>4751265.5137066264</v>
      </c>
      <c r="J20" s="1">
        <f t="shared" si="8"/>
        <v>4986105.7546855379</v>
      </c>
      <c r="K20" s="1">
        <f t="shared" si="8"/>
        <v>5231150.332463203</v>
      </c>
      <c r="L20" s="1">
        <f t="shared" si="8"/>
        <v>4823550.2888452196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6"/>
      <c r="FR20" s="6"/>
      <c r="FS20" s="6"/>
      <c r="FT20" s="7"/>
    </row>
    <row r="21" spans="1:176" ht="15.75" x14ac:dyDescent="0.25">
      <c r="A21" s="18">
        <v>7.1</v>
      </c>
      <c r="B21" s="19" t="s">
        <v>11</v>
      </c>
      <c r="C21" s="4">
        <v>157682.53690188372</v>
      </c>
      <c r="D21" s="4">
        <v>172832.5030524155</v>
      </c>
      <c r="E21" s="4">
        <v>158329</v>
      </c>
      <c r="F21" s="4">
        <v>165592</v>
      </c>
      <c r="G21" s="4">
        <v>211704</v>
      </c>
      <c r="H21" s="4">
        <v>125784.99999999999</v>
      </c>
      <c r="I21" s="4">
        <v>142308</v>
      </c>
      <c r="J21" s="4">
        <v>145091</v>
      </c>
      <c r="K21" s="4">
        <v>157034.00070958131</v>
      </c>
      <c r="L21" s="4">
        <v>117849.9664195873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6"/>
      <c r="FR21" s="6"/>
      <c r="FS21" s="6"/>
    </row>
    <row r="22" spans="1:176" ht="15.75" x14ac:dyDescent="0.25">
      <c r="A22" s="18">
        <v>7.2</v>
      </c>
      <c r="B22" s="19" t="s">
        <v>12</v>
      </c>
      <c r="C22" s="4">
        <v>1996702.5986694277</v>
      </c>
      <c r="D22" s="4">
        <v>2189848.7260340825</v>
      </c>
      <c r="E22" s="4">
        <v>2369791.5671468484</v>
      </c>
      <c r="F22" s="4">
        <v>2663805.353540313</v>
      </c>
      <c r="G22" s="4">
        <v>3075329.4943033918</v>
      </c>
      <c r="H22" s="4">
        <v>3301694.7561063762</v>
      </c>
      <c r="I22" s="4">
        <v>3533101.70552648</v>
      </c>
      <c r="J22" s="4">
        <v>3759577.7272871789</v>
      </c>
      <c r="K22" s="4">
        <v>3941904.2691973476</v>
      </c>
      <c r="L22" s="4">
        <v>3863342.2792735132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6"/>
      <c r="FR22" s="6"/>
      <c r="FS22" s="6"/>
    </row>
    <row r="23" spans="1:176" ht="15.75" x14ac:dyDescent="0.25">
      <c r="A23" s="18">
        <v>7.3</v>
      </c>
      <c r="B23" s="19" t="s">
        <v>13</v>
      </c>
      <c r="C23" s="4">
        <v>24468.333551602864</v>
      </c>
      <c r="D23" s="4">
        <v>21898.892896842546</v>
      </c>
      <c r="E23" s="4">
        <v>10324.787397843385</v>
      </c>
      <c r="F23" s="4">
        <v>11189.383712191044</v>
      </c>
      <c r="G23" s="4">
        <v>9496.5409660205296</v>
      </c>
      <c r="H23" s="4">
        <v>15862.307173740883</v>
      </c>
      <c r="I23" s="4">
        <v>17911.680986936641</v>
      </c>
      <c r="J23" s="4">
        <v>19942.73241606688</v>
      </c>
      <c r="K23" s="4">
        <v>20584.947807357268</v>
      </c>
      <c r="L23" s="4">
        <v>20245.803150981217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6"/>
      <c r="FR23" s="6"/>
      <c r="FS23" s="6"/>
    </row>
    <row r="24" spans="1:176" ht="15.75" x14ac:dyDescent="0.25">
      <c r="A24" s="18">
        <v>7.4</v>
      </c>
      <c r="B24" s="19" t="s">
        <v>14</v>
      </c>
      <c r="C24" s="4">
        <v>33978.062232207383</v>
      </c>
      <c r="D24" s="4">
        <v>58621.092505905246</v>
      </c>
      <c r="E24" s="4">
        <v>22387.240738981505</v>
      </c>
      <c r="F24" s="4">
        <v>52563.70768307196</v>
      </c>
      <c r="G24" s="4">
        <v>127562.05248160625</v>
      </c>
      <c r="H24" s="4">
        <v>139821.9265370628</v>
      </c>
      <c r="I24" s="4">
        <v>146738.39828144663</v>
      </c>
      <c r="J24" s="4">
        <v>107982.7233688087</v>
      </c>
      <c r="K24" s="4">
        <v>114729.22542277879</v>
      </c>
      <c r="L24" s="4">
        <v>72056.983730462423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6"/>
      <c r="FR24" s="6"/>
      <c r="FS24" s="6"/>
    </row>
    <row r="25" spans="1:176" ht="15.75" x14ac:dyDescent="0.25">
      <c r="A25" s="18">
        <v>7.5</v>
      </c>
      <c r="B25" s="19" t="s">
        <v>15</v>
      </c>
      <c r="C25" s="4">
        <v>42927.456263092085</v>
      </c>
      <c r="D25" s="4">
        <v>34427.457991318108</v>
      </c>
      <c r="E25" s="4">
        <v>33282.6457240702</v>
      </c>
      <c r="F25" s="4">
        <v>40903.253027811203</v>
      </c>
      <c r="G25" s="4">
        <v>42102.972497954725</v>
      </c>
      <c r="H25" s="4">
        <v>70257.374435893435</v>
      </c>
      <c r="I25" s="4">
        <v>73144.353875008281</v>
      </c>
      <c r="J25" s="4">
        <v>81062.010728338108</v>
      </c>
      <c r="K25" s="4">
        <v>86172.80214900116</v>
      </c>
      <c r="L25" s="4">
        <v>57172.06960423624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6"/>
      <c r="FR25" s="6"/>
      <c r="FS25" s="6"/>
    </row>
    <row r="26" spans="1:176" ht="15.75" x14ac:dyDescent="0.25">
      <c r="A26" s="18">
        <v>7.6</v>
      </c>
      <c r="B26" s="19" t="s">
        <v>16</v>
      </c>
      <c r="C26" s="4">
        <v>23663.989158811095</v>
      </c>
      <c r="D26" s="4">
        <v>25210.772523202977</v>
      </c>
      <c r="E26" s="4">
        <v>25130.074711179404</v>
      </c>
      <c r="F26" s="4">
        <v>26055.309190397315</v>
      </c>
      <c r="G26" s="4">
        <v>25827.660090325895</v>
      </c>
      <c r="H26" s="4">
        <v>25161.127324949241</v>
      </c>
      <c r="I26" s="4">
        <v>25542.078883658422</v>
      </c>
      <c r="J26" s="4">
        <v>26293.952261272269</v>
      </c>
      <c r="K26" s="4">
        <v>27556.8208749433</v>
      </c>
      <c r="L26" s="4">
        <v>20636.182536468699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6"/>
      <c r="FR26" s="6"/>
      <c r="FS26" s="6"/>
    </row>
    <row r="27" spans="1:176" ht="30" x14ac:dyDescent="0.25">
      <c r="A27" s="18">
        <v>7.7</v>
      </c>
      <c r="B27" s="19" t="s">
        <v>17</v>
      </c>
      <c r="C27" s="4">
        <v>660863.29023249494</v>
      </c>
      <c r="D27" s="4">
        <v>700455.89231615292</v>
      </c>
      <c r="E27" s="4">
        <v>830383.07063649734</v>
      </c>
      <c r="F27" s="4">
        <v>842150.37471502181</v>
      </c>
      <c r="G27" s="4">
        <v>1007020.3905548428</v>
      </c>
      <c r="H27" s="4">
        <v>944726.36575512588</v>
      </c>
      <c r="I27" s="4">
        <v>812519.29615309648</v>
      </c>
      <c r="J27" s="4">
        <v>846155.60862387286</v>
      </c>
      <c r="K27" s="4">
        <v>883168.26630219386</v>
      </c>
      <c r="L27" s="4">
        <v>672247.00412997045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6"/>
      <c r="FR27" s="6"/>
      <c r="FS27" s="6"/>
    </row>
    <row r="28" spans="1:176" ht="15.75" x14ac:dyDescent="0.25">
      <c r="A28" s="20" t="s">
        <v>37</v>
      </c>
      <c r="B28" s="19" t="s">
        <v>18</v>
      </c>
      <c r="C28" s="4">
        <v>2833927.1554829152</v>
      </c>
      <c r="D28" s="4">
        <v>3114741.6633990756</v>
      </c>
      <c r="E28" s="4">
        <v>3416594.6460934561</v>
      </c>
      <c r="F28" s="4">
        <v>3909744</v>
      </c>
      <c r="G28" s="4">
        <v>4451354</v>
      </c>
      <c r="H28" s="4">
        <v>4714268</v>
      </c>
      <c r="I28" s="4">
        <v>4964308</v>
      </c>
      <c r="J28" s="4">
        <v>5232808</v>
      </c>
      <c r="K28" s="4">
        <v>5697080.5990993911</v>
      </c>
      <c r="L28" s="4">
        <v>5648835.7637031842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6"/>
      <c r="FR28" s="6"/>
      <c r="FS28" s="6"/>
    </row>
    <row r="29" spans="1:176" ht="30" x14ac:dyDescent="0.25">
      <c r="A29" s="20" t="s">
        <v>38</v>
      </c>
      <c r="B29" s="19" t="s">
        <v>19</v>
      </c>
      <c r="C29" s="4">
        <v>13359757.515891844</v>
      </c>
      <c r="D29" s="4">
        <v>15114598.45266542</v>
      </c>
      <c r="E29" s="4">
        <v>17056282.799804579</v>
      </c>
      <c r="F29" s="4">
        <v>17789698.712183435</v>
      </c>
      <c r="G29" s="4">
        <v>20783394.949667111</v>
      </c>
      <c r="H29" s="4">
        <v>23617873.968196053</v>
      </c>
      <c r="I29" s="4">
        <v>24106420.708480578</v>
      </c>
      <c r="J29" s="4">
        <v>25954497.450576048</v>
      </c>
      <c r="K29" s="4">
        <v>27325706.662683222</v>
      </c>
      <c r="L29" s="4">
        <v>25988985.643839464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6"/>
      <c r="FR29" s="6"/>
      <c r="FS29" s="6"/>
    </row>
    <row r="30" spans="1:176" ht="15.75" x14ac:dyDescent="0.25">
      <c r="A30" s="20" t="s">
        <v>39</v>
      </c>
      <c r="B30" s="19" t="s">
        <v>54</v>
      </c>
      <c r="C30" s="4">
        <v>1148694.932827201</v>
      </c>
      <c r="D30" s="4">
        <v>1284481.0307749351</v>
      </c>
      <c r="E30" s="4">
        <v>1378127.2473210457</v>
      </c>
      <c r="F30" s="4">
        <v>1454395.4141324514</v>
      </c>
      <c r="G30" s="4">
        <v>1509793.6384097764</v>
      </c>
      <c r="H30" s="4">
        <v>1544345.6187508204</v>
      </c>
      <c r="I30" s="4">
        <v>1650552.4543211064</v>
      </c>
      <c r="J30" s="4">
        <v>1998027.0473480094</v>
      </c>
      <c r="K30" s="4">
        <v>2214002.7359447917</v>
      </c>
      <c r="L30" s="4">
        <v>2394532.1140660639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6"/>
      <c r="FR30" s="6"/>
      <c r="FS30" s="6"/>
    </row>
    <row r="31" spans="1:176" ht="15.75" x14ac:dyDescent="0.25">
      <c r="A31" s="20" t="s">
        <v>40</v>
      </c>
      <c r="B31" s="19" t="s">
        <v>20</v>
      </c>
      <c r="C31" s="4">
        <v>2813609.4630732336</v>
      </c>
      <c r="D31" s="4">
        <v>3099121.7501390139</v>
      </c>
      <c r="E31" s="4">
        <v>3321235.6731587197</v>
      </c>
      <c r="F31" s="4">
        <v>3655586.2309297305</v>
      </c>
      <c r="G31" s="4">
        <v>4007932.2480724105</v>
      </c>
      <c r="H31" s="4">
        <v>4489567.7182820803</v>
      </c>
      <c r="I31" s="4">
        <v>4847577.1820912333</v>
      </c>
      <c r="J31" s="4">
        <v>5440424.9649561634</v>
      </c>
      <c r="K31" s="4">
        <v>6081609.6165410094</v>
      </c>
      <c r="L31" s="4">
        <v>6217775.568869302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6"/>
      <c r="FR31" s="6"/>
      <c r="FS31" s="6"/>
    </row>
    <row r="32" spans="1:176" ht="15.75" x14ac:dyDescent="0.25">
      <c r="A32" s="24"/>
      <c r="B32" s="25" t="s">
        <v>30</v>
      </c>
      <c r="C32" s="26">
        <f>C17+C20+C28+C29+C30+C31</f>
        <v>28890822.43427863</v>
      </c>
      <c r="D32" s="26">
        <f t="shared" ref="D32:G32" si="9">D17+D20+D28+D29+D30+D31</f>
        <v>31982298.011827048</v>
      </c>
      <c r="E32" s="26">
        <f t="shared" si="9"/>
        <v>35406758.547600016</v>
      </c>
      <c r="F32" s="26">
        <f t="shared" si="9"/>
        <v>37821153.630671933</v>
      </c>
      <c r="G32" s="26">
        <f t="shared" si="9"/>
        <v>42624200.413403608</v>
      </c>
      <c r="H32" s="26">
        <f t="shared" ref="H32:I32" si="10">H17+H20+H28+H29+H30+H31</f>
        <v>47145464.460343659</v>
      </c>
      <c r="I32" s="26">
        <f t="shared" si="10"/>
        <v>49487867.070679002</v>
      </c>
      <c r="J32" s="26">
        <f t="shared" ref="J32:K32" si="11">J17+J20+J28+J29+J30+J31</f>
        <v>53624838.80466523</v>
      </c>
      <c r="K32" s="26">
        <f t="shared" si="11"/>
        <v>57260742.735157654</v>
      </c>
      <c r="L32" s="26">
        <f t="shared" ref="L32" si="12">L17+L20+L28+L29+L30+L31</f>
        <v>55609945.595594399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6"/>
      <c r="FR32" s="6"/>
      <c r="FS32" s="6"/>
    </row>
    <row r="33" spans="1:176" s="17" customFormat="1" ht="15.75" x14ac:dyDescent="0.25">
      <c r="A33" s="27" t="s">
        <v>27</v>
      </c>
      <c r="B33" s="28" t="s">
        <v>51</v>
      </c>
      <c r="C33" s="29">
        <f t="shared" ref="C33:G33" si="13">C6+C11+C13+C14+C15+C17+C20+C28+C29+C30+C31</f>
        <v>50115603.592360526</v>
      </c>
      <c r="D33" s="29">
        <f t="shared" si="13"/>
        <v>52864209.773370489</v>
      </c>
      <c r="E33" s="29">
        <f t="shared" si="13"/>
        <v>57748160.001129635</v>
      </c>
      <c r="F33" s="29">
        <f t="shared" si="13"/>
        <v>60679871.903240882</v>
      </c>
      <c r="G33" s="29">
        <f t="shared" si="13"/>
        <v>67393616.161291093</v>
      </c>
      <c r="H33" s="29">
        <f t="shared" ref="H33:I33" si="14">H6+H11+H13+H14+H15+H17+H20+H28+H29+H30+H31</f>
        <v>75481580.189553857</v>
      </c>
      <c r="I33" s="29">
        <f t="shared" si="14"/>
        <v>79890106.344140261</v>
      </c>
      <c r="J33" s="29">
        <f t="shared" ref="J33:K33" si="15">J6+J11+J13+J14+J15+J17+J20+J28+J29+J30+J31</f>
        <v>84650120.725697428</v>
      </c>
      <c r="K33" s="29">
        <f t="shared" si="15"/>
        <v>89277223.03250061</v>
      </c>
      <c r="L33" s="29">
        <f t="shared" ref="L33" si="16">L6+L11+L13+L14+L15+L17+L20+L28+L29+L30+L31</f>
        <v>87020915.98575528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6"/>
      <c r="FR33" s="6"/>
      <c r="FS33" s="6"/>
      <c r="FT33" s="7"/>
    </row>
    <row r="34" spans="1:176" ht="15.75" x14ac:dyDescent="0.25">
      <c r="A34" s="22" t="s">
        <v>43</v>
      </c>
      <c r="B34" s="5" t="s">
        <v>25</v>
      </c>
      <c r="C34" s="4">
        <f>GSVA_const!C34</f>
        <v>7019220.6330578076</v>
      </c>
      <c r="D34" s="4">
        <f>GSVA_const!D34</f>
        <v>7456237.7287568636</v>
      </c>
      <c r="E34" s="4">
        <f>GSVA_const!E34</f>
        <v>8045314.5811906196</v>
      </c>
      <c r="F34" s="4">
        <f>GSVA_const!F34</f>
        <v>8492577.4395905696</v>
      </c>
      <c r="G34" s="4">
        <f>GSVA_const!G34</f>
        <v>9514675.0557021815</v>
      </c>
      <c r="H34" s="4">
        <f>GSVA_const!H34</f>
        <v>11393480.589601627</v>
      </c>
      <c r="I34" s="4">
        <f>GSVA_const!I34</f>
        <v>13681596.098015562</v>
      </c>
      <c r="J34" s="4">
        <f>GSVA_const!J34</f>
        <v>14929059.385578806</v>
      </c>
      <c r="K34" s="4">
        <f>GSVA_const!K34</f>
        <v>15315539.218836173</v>
      </c>
      <c r="L34" s="4">
        <f>GSVA_const!L34</f>
        <v>14863804.347591372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</row>
    <row r="35" spans="1:176" ht="15.75" x14ac:dyDescent="0.25">
      <c r="A35" s="22" t="s">
        <v>44</v>
      </c>
      <c r="B35" s="5" t="s">
        <v>24</v>
      </c>
      <c r="C35" s="4">
        <f>GSVA_const!C35</f>
        <v>1639604</v>
      </c>
      <c r="D35" s="4">
        <f>GSVA_const!D35</f>
        <v>1665286.6535212051</v>
      </c>
      <c r="E35" s="4">
        <f>GSVA_const!E35</f>
        <v>1799458.7218340104</v>
      </c>
      <c r="F35" s="4">
        <f>GSVA_const!F35</f>
        <v>2044099.5458143174</v>
      </c>
      <c r="G35" s="4">
        <f>GSVA_const!G35</f>
        <v>1913129.91006981</v>
      </c>
      <c r="H35" s="4">
        <f>GSVA_const!H35</f>
        <v>1735661.6304317743</v>
      </c>
      <c r="I35" s="4">
        <f>GSVA_const!I35</f>
        <v>1692122.8516426447</v>
      </c>
      <c r="J35" s="4">
        <f>GSVA_const!J35</f>
        <v>2068088.3738691241</v>
      </c>
      <c r="K35" s="4">
        <f>GSVA_const!K35</f>
        <v>2223761.6132838377</v>
      </c>
      <c r="L35" s="4">
        <f>GSVA_const!L35</f>
        <v>2060895.7060252393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</row>
    <row r="36" spans="1:176" ht="15.75" x14ac:dyDescent="0.25">
      <c r="A36" s="30" t="s">
        <v>45</v>
      </c>
      <c r="B36" s="31" t="s">
        <v>63</v>
      </c>
      <c r="C36" s="26">
        <f>C33+C34-C35</f>
        <v>55495220.225418337</v>
      </c>
      <c r="D36" s="26">
        <f t="shared" ref="D36:L36" si="17">D33+D34-D35</f>
        <v>58655160.848606147</v>
      </c>
      <c r="E36" s="26">
        <f t="shared" si="17"/>
        <v>63994015.860486247</v>
      </c>
      <c r="F36" s="26">
        <f t="shared" si="17"/>
        <v>67128349.797017127</v>
      </c>
      <c r="G36" s="26">
        <f t="shared" si="17"/>
        <v>74995161.306923464</v>
      </c>
      <c r="H36" s="26">
        <f t="shared" si="17"/>
        <v>85139399.148723707</v>
      </c>
      <c r="I36" s="26">
        <f t="shared" si="17"/>
        <v>91879579.590513185</v>
      </c>
      <c r="J36" s="26">
        <f t="shared" si="17"/>
        <v>97511091.737407118</v>
      </c>
      <c r="K36" s="26">
        <f t="shared" si="17"/>
        <v>102369000.63805294</v>
      </c>
      <c r="L36" s="26">
        <f t="shared" si="17"/>
        <v>99823824.627321407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</row>
    <row r="37" spans="1:176" ht="15.75" x14ac:dyDescent="0.25">
      <c r="A37" s="22" t="s">
        <v>46</v>
      </c>
      <c r="B37" s="5" t="s">
        <v>42</v>
      </c>
      <c r="C37" s="4">
        <f>GSVA_cur!C37</f>
        <v>614820</v>
      </c>
      <c r="D37" s="4">
        <f>GSVA_cur!D37</f>
        <v>621510</v>
      </c>
      <c r="E37" s="4">
        <f>GSVA_cur!E37</f>
        <v>628270</v>
      </c>
      <c r="F37" s="4">
        <f>GSVA_cur!F37</f>
        <v>635100</v>
      </c>
      <c r="G37" s="4">
        <f>GSVA_cur!G37</f>
        <v>642010</v>
      </c>
      <c r="H37" s="4">
        <f>GSVA_cur!H37</f>
        <v>649000</v>
      </c>
      <c r="I37" s="4">
        <f>GSVA_cur!I37</f>
        <v>650570</v>
      </c>
      <c r="J37" s="4">
        <f>GSVA_cur!J37</f>
        <v>655800</v>
      </c>
      <c r="K37" s="4">
        <f>GSVA_cur!K37</f>
        <v>661040</v>
      </c>
      <c r="L37" s="4">
        <f>GSVA_cur!L37</f>
        <v>666270</v>
      </c>
    </row>
    <row r="38" spans="1:176" ht="15.75" x14ac:dyDescent="0.25">
      <c r="A38" s="30" t="s">
        <v>47</v>
      </c>
      <c r="B38" s="31" t="s">
        <v>64</v>
      </c>
      <c r="C38" s="26">
        <f>C36/C37*1000</f>
        <v>90262.54875478732</v>
      </c>
      <c r="D38" s="26">
        <f t="shared" ref="D38:L38" si="18">D36/D37*1000</f>
        <v>94375.248746771802</v>
      </c>
      <c r="E38" s="26">
        <f t="shared" si="18"/>
        <v>101857.50690067367</v>
      </c>
      <c r="F38" s="26">
        <f t="shared" si="18"/>
        <v>105697.29144546864</v>
      </c>
      <c r="G38" s="26">
        <f t="shared" si="18"/>
        <v>116813.07348315987</v>
      </c>
      <c r="H38" s="26">
        <f t="shared" si="18"/>
        <v>131185.51486706271</v>
      </c>
      <c r="I38" s="26">
        <f t="shared" si="18"/>
        <v>141229.35209203188</v>
      </c>
      <c r="J38" s="26">
        <f t="shared" si="18"/>
        <v>148690.28932206027</v>
      </c>
      <c r="K38" s="26">
        <f t="shared" si="18"/>
        <v>154860.52377776374</v>
      </c>
      <c r="L38" s="26">
        <f t="shared" si="18"/>
        <v>149824.88274621611</v>
      </c>
      <c r="BL38" s="9"/>
      <c r="BM38" s="9"/>
      <c r="BN38" s="9"/>
      <c r="BO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3" max="1048575" man="1"/>
    <brk id="39" max="1048575" man="1"/>
    <brk id="103" max="95" man="1"/>
    <brk id="139" max="1048575" man="1"/>
    <brk id="163" max="1048575" man="1"/>
    <brk id="17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2021-03-15T04:44:42Z</dcterms:modified>
</cp:coreProperties>
</file>