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"/>
    </mc:Choice>
  </mc:AlternateContent>
  <bookViews>
    <workbookView xWindow="0" yWindow="0" windowWidth="24000" windowHeight="9630" activeTab="3"/>
  </bookViews>
  <sheets>
    <sheet name=" 8.1" sheetId="1" r:id="rId1"/>
    <sheet name=" 8.2" sheetId="2" r:id="rId2"/>
    <sheet name="8.3" sheetId="3" r:id="rId3"/>
    <sheet name=" 8.4 " sheetId="4" r:id="rId4"/>
  </sheets>
  <externalReferences>
    <externalReference r:id="rId5"/>
    <externalReference r:id="rId6"/>
  </externalReferences>
  <definedNames>
    <definedName name="\I" localSheetId="3">#REF!</definedName>
    <definedName name="\I">#REF!</definedName>
    <definedName name="\P" localSheetId="3">#REF!</definedName>
    <definedName name="\P">#REF!</definedName>
    <definedName name="aa" localSheetId="3">'[2]Oil Consumption – barrels'!#REF!</definedName>
    <definedName name="aa">'[2]Oil Consumption – barrels'!#REF!</definedName>
    <definedName name="INIT" localSheetId="3">#REF!</definedName>
    <definedName name="INIT">#REF!</definedName>
    <definedName name="LEAP" localSheetId="3">#REF!</definedName>
    <definedName name="LEAP">#REF!</definedName>
    <definedName name="NONLEAP" localSheetId="3">#REF!</definedName>
    <definedName name="NONLEAP">#REF!</definedName>
    <definedName name="_xlnm.Print_Area" localSheetId="1">' 8.2'!$A$1:$F$18</definedName>
    <definedName name="Print1" localSheetId="3">#REF!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D14" i="2"/>
  <c r="C14" i="2"/>
  <c r="D13" i="2"/>
  <c r="C13" i="2"/>
  <c r="E12" i="2"/>
  <c r="B13" i="2"/>
  <c r="F11" i="2"/>
  <c r="F10" i="2"/>
  <c r="E10" i="2"/>
  <c r="F9" i="2"/>
  <c r="E9" i="2"/>
  <c r="F8" i="2"/>
  <c r="F7" i="2"/>
  <c r="F6" i="2"/>
  <c r="F5" i="2"/>
  <c r="E5" i="2"/>
  <c r="E4" i="2"/>
  <c r="F4" i="2"/>
  <c r="F3" i="2"/>
  <c r="C40" i="1"/>
  <c r="E14" i="2" l="1"/>
  <c r="E11" i="2"/>
  <c r="E13" i="2" s="1"/>
  <c r="E8" i="2"/>
  <c r="E3" i="2"/>
  <c r="E6" i="2"/>
  <c r="B14" i="2"/>
  <c r="E7" i="2"/>
  <c r="F12" i="2"/>
  <c r="F13" i="2" l="1"/>
  <c r="F14" i="2"/>
</calcChain>
</file>

<file path=xl/sharedStrings.xml><?xml version="1.0" encoding="utf-8"?>
<sst xmlns="http://schemas.openxmlformats.org/spreadsheetml/2006/main" count="186" uniqueCount="141">
  <si>
    <t xml:space="preserve">Table 8.1 : State-wise Number of Villages Electrified </t>
  </si>
  <si>
    <t>Sl. No.</t>
  </si>
  <si>
    <t>States/ UTs</t>
  </si>
  <si>
    <t>No. of villages as per 2011  Census</t>
  </si>
  <si>
    <t>Villages Electrified as on 31.3.2020</t>
  </si>
  <si>
    <t>Villages Electrified as on 31.03.2021</t>
  </si>
  <si>
    <t>Andhra Pradesh</t>
  </si>
  <si>
    <t>All Villages have been Electrified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</si>
  <si>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</si>
  <si>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</si>
  <si>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</si>
  <si>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</si>
  <si>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</si>
  <si>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</si>
  <si>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</si>
  <si>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</si>
  <si>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</si>
  <si>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</si>
  <si>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</si>
  <si>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</si>
  <si>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</si>
  <si>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</si>
  <si>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</si>
  <si>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</si>
  <si>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</si>
  <si>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</si>
  <si>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</si>
  <si>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</si>
  <si>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</si>
  <si>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</si>
  <si>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</si>
  <si>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</si>
  <si>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</si>
  <si>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</si>
  <si>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</si>
  <si>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</si>
  <si>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</si>
  <si>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</si>
  <si>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</si>
  <si>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</si>
  <si>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</si>
  <si>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</si>
  <si>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Puducherry</t>
  </si>
  <si>
    <t xml:space="preserve">Total  </t>
  </si>
  <si>
    <t>Source: Central Electricity Authority</t>
  </si>
  <si>
    <t>Table 8.2: Per-Capita Energy Consumption and Energy Intensity</t>
  </si>
  <si>
    <t>Year</t>
  </si>
  <si>
    <t>Energy Consumption in petajoules</t>
  </si>
  <si>
    <t>Mid year population (in Million) *</t>
  </si>
  <si>
    <t xml:space="preserve">GDP at 2011-12 prices ( Rs. crore) ** </t>
  </si>
  <si>
    <t>Per Capita Energy Consumption (in Megajoules)</t>
  </si>
  <si>
    <t>Energy Intensity (Megajoules  per rupee)</t>
  </si>
  <si>
    <t>2011-12</t>
  </si>
  <si>
    <t>2012-13</t>
  </si>
  <si>
    <t>2013-14</t>
  </si>
  <si>
    <t>2014-15</t>
  </si>
  <si>
    <t xml:space="preserve">2015-16 </t>
  </si>
  <si>
    <t>2016-17</t>
  </si>
  <si>
    <t>2017-18</t>
  </si>
  <si>
    <t xml:space="preserve">2018-19 </t>
  </si>
  <si>
    <t>2019-20</t>
  </si>
  <si>
    <t>2020-21</t>
  </si>
  <si>
    <t>Growth rate of 2020-21 (P) over 2019-20 (%)</t>
  </si>
  <si>
    <t>CAGR 2011-12 to 2020-21 (P) (%)</t>
  </si>
  <si>
    <t>(P): Provisional</t>
  </si>
  <si>
    <t>Energy Intensity=Amount of energy consumed for producing one unit of Gross Domestic Product.</t>
  </si>
  <si>
    <t>* Mid-Year (as on 1st October) population has been taken from population projections for India and states 2011 – 2036; Report of the Technical Group On Population Projections</t>
  </si>
  <si>
    <t>**  GDP  estimates are  at base 2011-12 price as per the National Accounts Divisions's, NSO, MoSPI.</t>
  </si>
  <si>
    <t>Table 8.3 India's Total Emissions related to Energy Sector</t>
  </si>
  <si>
    <t>(GgCO2 Equivalent)*</t>
  </si>
  <si>
    <t>GHG sources and removals</t>
  </si>
  <si>
    <t>A. Fuel Combustion activities</t>
  </si>
  <si>
    <t>1. Energy Industries</t>
  </si>
  <si>
    <t>2. Manufacturing industries &amp; construction</t>
  </si>
  <si>
    <t>3. Transport</t>
  </si>
  <si>
    <t>4. Other sectors</t>
  </si>
  <si>
    <t>B. Fugitive emission from fuels</t>
  </si>
  <si>
    <t>1. Solid fuels</t>
  </si>
  <si>
    <t>2. Oil and natural gas</t>
  </si>
  <si>
    <t>Total Energy (A+B)</t>
  </si>
  <si>
    <t>Source: India Third Biennial Update Report to The United Nations Framework Convention on Climate Change, Ministry of Environment, Forest and Climate Change, February 2021</t>
  </si>
  <si>
    <t>*GgCO2 Equivalent : Gigagrams of carbon dioxide equivalent</t>
  </si>
  <si>
    <t>Table 8.4 Energy Indicators for Sustainability</t>
  </si>
  <si>
    <t>Theme</t>
  </si>
  <si>
    <t>Sub-theme</t>
  </si>
  <si>
    <t>Indicator</t>
  </si>
  <si>
    <t>Category</t>
  </si>
  <si>
    <t>Unit</t>
  </si>
  <si>
    <t>2020-21(P)</t>
  </si>
  <si>
    <t>Use and Production Pattern</t>
  </si>
  <si>
    <t>Overall Use</t>
  </si>
  <si>
    <t>Energy use per capita</t>
  </si>
  <si>
    <t>TPES</t>
  </si>
  <si>
    <t>toe/person</t>
  </si>
  <si>
    <t>TFC</t>
  </si>
  <si>
    <t xml:space="preserve">Electricity </t>
  </si>
  <si>
    <t>Kwh/person</t>
  </si>
  <si>
    <t>Overall Productivity</t>
  </si>
  <si>
    <t>Energy use per unit of GDP</t>
  </si>
  <si>
    <t>toe/000'rupees</t>
  </si>
  <si>
    <t>Kwh/000'rupees</t>
  </si>
  <si>
    <t>Supply Efficiency</t>
  </si>
  <si>
    <t>Efficiency of energy conversion and distribution</t>
  </si>
  <si>
    <t>All</t>
  </si>
  <si>
    <t>%</t>
  </si>
  <si>
    <t>Production</t>
  </si>
  <si>
    <t>Reserves-to-production ratio</t>
  </si>
  <si>
    <t>years</t>
  </si>
  <si>
    <t>coal</t>
  </si>
  <si>
    <t>lignite</t>
  </si>
  <si>
    <t>Resources-to-production ratio</t>
  </si>
  <si>
    <t>Crude oil</t>
  </si>
  <si>
    <t>Natural Gas</t>
  </si>
  <si>
    <t>Coal</t>
  </si>
  <si>
    <t>Lignite</t>
  </si>
  <si>
    <t>End Use</t>
  </si>
  <si>
    <t>Sectoral Energy Intensities</t>
  </si>
  <si>
    <t>Industry</t>
  </si>
  <si>
    <t>Agriculture</t>
  </si>
  <si>
    <t>Sectoral Electricity Intensities</t>
  </si>
  <si>
    <t>Diversification (Fuel Mix)</t>
  </si>
  <si>
    <t>Fuel shares in TPES</t>
  </si>
  <si>
    <t>Crude Oil</t>
  </si>
  <si>
    <t>RE &amp;Others</t>
  </si>
  <si>
    <t>Fuel share in TFC</t>
  </si>
  <si>
    <t>Oil Products</t>
  </si>
  <si>
    <t>Electricity</t>
  </si>
  <si>
    <t>Fuel share in electricity</t>
  </si>
  <si>
    <t>Thermal</t>
  </si>
  <si>
    <t>Nuclear</t>
  </si>
  <si>
    <t>Hydro</t>
  </si>
  <si>
    <t>RE (other than Hydro)</t>
  </si>
  <si>
    <t>Security</t>
  </si>
  <si>
    <t>Imports</t>
  </si>
  <si>
    <t>Net energy import dependency</t>
  </si>
  <si>
    <t>Overall</t>
  </si>
  <si>
    <t>Natural gas</t>
  </si>
  <si>
    <t xml:space="preserve">Coal </t>
  </si>
  <si>
    <t>Strategic Fuel Stocks</t>
  </si>
  <si>
    <t>Stocks of critical fuels per corresponding fuel consumption</t>
  </si>
  <si>
    <t xml:space="preserve">Note: Import Dependency figures has been computed based on 'supply-based' approach.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</si>
</sst>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1" fontId="5" fillId="3" borderId="2" xfId="0" applyNumberFormat="1" applyFont="1" applyFill="1" applyBorder="1" applyAlignment="1">
      <alignment horizontal="right"/>
    </xf>
    <xf numFmtId="1" fontId="6" fillId="3" borderId="5" xfId="0" applyNumberFormat="1" applyFont="1" applyFill="1" applyBorder="1" applyAlignment="1">
      <alignment horizontal="center" vertical="center" textRotation="90"/>
    </xf>
    <xf numFmtId="1" fontId="6" fillId="3" borderId="6" xfId="0" applyNumberFormat="1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7" fillId="3" borderId="7" xfId="0" applyFont="1" applyFill="1" applyBorder="1"/>
    <xf numFmtId="1" fontId="6" fillId="3" borderId="8" xfId="0" applyNumberFormat="1" applyFont="1" applyFill="1" applyBorder="1" applyAlignment="1">
      <alignment horizontal="center" vertical="center" textRotation="90"/>
    </xf>
    <xf numFmtId="1" fontId="6" fillId="3" borderId="9" xfId="0" applyNumberFormat="1" applyFont="1" applyFill="1" applyBorder="1" applyAlignment="1">
      <alignment horizontal="center" vertical="center" textRotation="90"/>
    </xf>
    <xf numFmtId="1" fontId="5" fillId="3" borderId="7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7" fillId="3" borderId="4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" fontId="9" fillId="3" borderId="3" xfId="0" applyNumberFormat="1" applyFont="1" applyFill="1" applyBorder="1"/>
    <xf numFmtId="1" fontId="6" fillId="3" borderId="12" xfId="0" applyNumberFormat="1" applyFont="1" applyFill="1" applyBorder="1" applyAlignment="1">
      <alignment horizontal="center" vertical="center" textRotation="90"/>
    </xf>
    <xf numFmtId="1" fontId="6" fillId="3" borderId="13" xfId="0" applyNumberFormat="1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/>
    <xf numFmtId="0" fontId="11" fillId="2" borderId="14" xfId="0" applyFont="1" applyFill="1" applyBorder="1" applyAlignment="1"/>
    <xf numFmtId="0" fontId="0" fillId="2" borderId="0" xfId="0" applyFill="1"/>
    <xf numFmtId="0" fontId="12" fillId="2" borderId="0" xfId="0" applyFont="1" applyFill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3" borderId="7" xfId="0" applyFont="1" applyFill="1" applyBorder="1"/>
    <xf numFmtId="1" fontId="5" fillId="3" borderId="7" xfId="0" applyNumberFormat="1" applyFont="1" applyFill="1" applyBorder="1" applyAlignment="1">
      <alignment horizontal="right" vertical="center" wrapText="1"/>
    </xf>
    <xf numFmtId="1" fontId="5" fillId="3" borderId="7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 wrapText="1"/>
    </xf>
    <xf numFmtId="164" fontId="5" fillId="3" borderId="7" xfId="0" applyNumberFormat="1" applyFont="1" applyFill="1" applyBorder="1" applyAlignment="1">
      <alignment horizontal="right" vertical="center"/>
    </xf>
    <xf numFmtId="1" fontId="0" fillId="0" borderId="0" xfId="0" applyNumberFormat="1"/>
    <xf numFmtId="3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4" fontId="0" fillId="0" borderId="0" xfId="0" applyNumberFormat="1" applyBorder="1"/>
    <xf numFmtId="0" fontId="14" fillId="3" borderId="3" xfId="0" applyFont="1" applyFill="1" applyBorder="1" applyAlignment="1">
      <alignment horizontal="left" vertical="center" wrapText="1"/>
    </xf>
    <xf numFmtId="2" fontId="14" fillId="3" borderId="3" xfId="1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2" fontId="14" fillId="3" borderId="13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/>
    </xf>
    <xf numFmtId="2" fontId="14" fillId="2" borderId="0" xfId="2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17" fillId="4" borderId="0" xfId="0" applyFont="1" applyFill="1"/>
    <xf numFmtId="0" fontId="17" fillId="2" borderId="0" xfId="0" applyFont="1" applyFill="1"/>
    <xf numFmtId="0" fontId="18" fillId="2" borderId="1" xfId="0" applyFont="1" applyFill="1" applyBorder="1" applyAlignment="1">
      <alignment horizontal="right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/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/>
    <xf numFmtId="0" fontId="21" fillId="2" borderId="0" xfId="0" applyFont="1" applyFill="1" applyAlignment="1">
      <alignment horizontal="center" vertical="center"/>
    </xf>
    <xf numFmtId="0" fontId="0" fillId="4" borderId="0" xfId="0" applyFill="1"/>
    <xf numFmtId="0" fontId="21" fillId="2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wrapText="1"/>
    </xf>
    <xf numFmtId="164" fontId="0" fillId="3" borderId="3" xfId="0" applyNumberFormat="1" applyFill="1" applyBorder="1" applyAlignment="1">
      <alignment horizontal="center"/>
    </xf>
    <xf numFmtId="0" fontId="0" fillId="4" borderId="0" xfId="0" applyFill="1" applyAlignment="1"/>
    <xf numFmtId="0" fontId="24" fillId="3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top"/>
    </xf>
    <xf numFmtId="0" fontId="2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0" fontId="2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/>
    </xf>
    <xf numFmtId="0" fontId="24" fillId="3" borderId="2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164" fontId="25" fillId="3" borderId="3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vertical="top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/>
    </xf>
    <xf numFmtId="164" fontId="0" fillId="3" borderId="3" xfId="0" applyNumberForma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top" wrapText="1"/>
    </xf>
    <xf numFmtId="0" fontId="0" fillId="4" borderId="0" xfId="0" applyFill="1" applyAlignment="1">
      <alignment vertical="top"/>
    </xf>
    <xf numFmtId="0" fontId="2" fillId="4" borderId="0" xfId="0" applyFont="1" applyFill="1"/>
    <xf numFmtId="0" fontId="2" fillId="4" borderId="0" xfId="0" applyFont="1" applyFill="1" applyAlignment="1">
      <alignment horizontal="left"/>
    </xf>
  </cellXfs>
  <cellStyles count="3">
    <cellStyle name="Comma 2" xfId="1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tatistics-%202022_All%20Table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6.7"/>
      <sheetName val="6.8"/>
      <sheetName val="6.9"/>
      <sheetName val="Energy Balance"/>
      <sheetName val="7.1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 8.4 "/>
      <sheetName val="Supporting Tables(Ch-8)"/>
      <sheetName val="Annexure I"/>
      <sheetName val="Annexure IV"/>
      <sheetName val="7.1-source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55"/>
  <sheetViews>
    <sheetView showGridLines="0" topLeftCell="A19" zoomScaleNormal="100" workbookViewId="0">
      <selection activeCell="O21" sqref="O21"/>
    </sheetView>
  </sheetViews>
  <sheetFormatPr defaultColWidth="9.140625" defaultRowHeight="15" x14ac:dyDescent="0.25"/>
  <cols>
    <col min="1" max="1" width="4.85546875" style="2" customWidth="1"/>
    <col min="2" max="2" width="17.85546875" style="2" customWidth="1"/>
    <col min="3" max="3" width="16" style="2" customWidth="1"/>
    <col min="4" max="4" width="14.5703125" style="2" customWidth="1"/>
    <col min="5" max="5" width="13.85546875" style="2" customWidth="1"/>
    <col min="6" max="16384" width="9.140625" style="2"/>
  </cols>
  <sheetData>
    <row r="1" spans="1:7" ht="37.5" customHeight="1" x14ac:dyDescent="0.25">
      <c r="A1" s="1" t="s">
        <v>0</v>
      </c>
      <c r="B1" s="1"/>
      <c r="C1" s="1"/>
      <c r="D1" s="1"/>
      <c r="E1" s="1"/>
      <c r="G1" s="3"/>
    </row>
    <row r="2" spans="1:7" ht="1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</row>
    <row r="3" spans="1:7" ht="34.5" customHeight="1" x14ac:dyDescent="0.25">
      <c r="A3" s="7"/>
      <c r="B3" s="8"/>
      <c r="C3" s="4"/>
      <c r="D3" s="4"/>
      <c r="E3" s="7"/>
    </row>
    <row r="4" spans="1:7" ht="15" customHeight="1" x14ac:dyDescent="0.25">
      <c r="A4" s="9">
        <v>1</v>
      </c>
      <c r="B4" s="10" t="s">
        <v>6</v>
      </c>
      <c r="C4" s="11">
        <v>16158</v>
      </c>
      <c r="D4" s="12" t="s">
        <v>7</v>
      </c>
      <c r="E4" s="13"/>
    </row>
    <row r="5" spans="1:7" ht="15" customHeight="1" x14ac:dyDescent="0.25">
      <c r="A5" s="14">
        <v>2</v>
      </c>
      <c r="B5" s="15" t="s">
        <v>8</v>
      </c>
      <c r="C5" s="16">
        <v>5258</v>
      </c>
      <c r="D5" s="17"/>
      <c r="E5" s="18"/>
    </row>
    <row r="6" spans="1:7" ht="15" customHeight="1" x14ac:dyDescent="0.25">
      <c r="A6" s="14">
        <v>3</v>
      </c>
      <c r="B6" s="15" t="s">
        <v>9</v>
      </c>
      <c r="C6" s="16">
        <v>25372</v>
      </c>
      <c r="D6" s="17"/>
      <c r="E6" s="18"/>
    </row>
    <row r="7" spans="1:7" ht="15" customHeight="1" x14ac:dyDescent="0.25">
      <c r="A7" s="14">
        <v>4</v>
      </c>
      <c r="B7" s="15" t="s">
        <v>10</v>
      </c>
      <c r="C7" s="16">
        <v>39073</v>
      </c>
      <c r="D7" s="17"/>
      <c r="E7" s="18"/>
    </row>
    <row r="8" spans="1:7" ht="15" customHeight="1" x14ac:dyDescent="0.25">
      <c r="A8" s="14">
        <v>5</v>
      </c>
      <c r="B8" s="15" t="s">
        <v>11</v>
      </c>
      <c r="C8" s="16">
        <v>19567</v>
      </c>
      <c r="D8" s="17"/>
      <c r="E8" s="18"/>
    </row>
    <row r="9" spans="1:7" ht="15" customHeight="1" x14ac:dyDescent="0.25">
      <c r="A9" s="14">
        <v>6</v>
      </c>
      <c r="B9" s="15" t="s">
        <v>12</v>
      </c>
      <c r="C9" s="16">
        <v>320</v>
      </c>
      <c r="D9" s="17"/>
      <c r="E9" s="18"/>
    </row>
    <row r="10" spans="1:7" ht="15" customHeight="1" x14ac:dyDescent="0.25">
      <c r="A10" s="14">
        <v>7</v>
      </c>
      <c r="B10" s="15" t="s">
        <v>13</v>
      </c>
      <c r="C10" s="16">
        <v>17843</v>
      </c>
      <c r="D10" s="17"/>
      <c r="E10" s="18"/>
    </row>
    <row r="11" spans="1:7" ht="15" customHeight="1" x14ac:dyDescent="0.25">
      <c r="A11" s="14">
        <v>8</v>
      </c>
      <c r="B11" s="15" t="s">
        <v>14</v>
      </c>
      <c r="C11" s="16">
        <v>6642</v>
      </c>
      <c r="D11" s="17"/>
      <c r="E11" s="18"/>
    </row>
    <row r="12" spans="1:7" ht="15" customHeight="1" x14ac:dyDescent="0.25">
      <c r="A12" s="14">
        <v>9</v>
      </c>
      <c r="B12" s="15" t="s">
        <v>15</v>
      </c>
      <c r="C12" s="16">
        <v>17882</v>
      </c>
      <c r="D12" s="17"/>
      <c r="E12" s="18"/>
    </row>
    <row r="13" spans="1:7" ht="15" customHeight="1" x14ac:dyDescent="0.25">
      <c r="A13" s="14">
        <v>10</v>
      </c>
      <c r="B13" s="15" t="s">
        <v>16</v>
      </c>
      <c r="C13" s="16">
        <v>6337</v>
      </c>
      <c r="D13" s="17"/>
      <c r="E13" s="18"/>
    </row>
    <row r="14" spans="1:7" ht="15" customHeight="1" x14ac:dyDescent="0.25">
      <c r="A14" s="14">
        <v>11</v>
      </c>
      <c r="B14" s="15" t="s">
        <v>17</v>
      </c>
      <c r="C14" s="16">
        <v>29492</v>
      </c>
      <c r="D14" s="17"/>
      <c r="E14" s="18"/>
    </row>
    <row r="15" spans="1:7" ht="15" customHeight="1" x14ac:dyDescent="0.25">
      <c r="A15" s="14">
        <v>12</v>
      </c>
      <c r="B15" s="15" t="s">
        <v>18</v>
      </c>
      <c r="C15" s="16">
        <v>27397</v>
      </c>
      <c r="D15" s="17"/>
      <c r="E15" s="18"/>
    </row>
    <row r="16" spans="1:7" ht="15" customHeight="1" x14ac:dyDescent="0.25">
      <c r="A16" s="14">
        <v>13</v>
      </c>
      <c r="B16" s="15" t="s">
        <v>19</v>
      </c>
      <c r="C16" s="16">
        <v>1017</v>
      </c>
      <c r="D16" s="17"/>
      <c r="E16" s="18"/>
    </row>
    <row r="17" spans="1:5" ht="15" customHeight="1" x14ac:dyDescent="0.25">
      <c r="A17" s="14">
        <v>14</v>
      </c>
      <c r="B17" s="15" t="s">
        <v>20</v>
      </c>
      <c r="C17" s="16">
        <v>51929</v>
      </c>
      <c r="D17" s="17"/>
      <c r="E17" s="18"/>
    </row>
    <row r="18" spans="1:5" ht="15" customHeight="1" x14ac:dyDescent="0.25">
      <c r="A18" s="14">
        <v>15</v>
      </c>
      <c r="B18" s="15" t="s">
        <v>21</v>
      </c>
      <c r="C18" s="16">
        <v>40956</v>
      </c>
      <c r="D18" s="17"/>
      <c r="E18" s="18"/>
    </row>
    <row r="19" spans="1:5" ht="15" customHeight="1" x14ac:dyDescent="0.25">
      <c r="A19" s="14">
        <v>16</v>
      </c>
      <c r="B19" s="15" t="s">
        <v>22</v>
      </c>
      <c r="C19" s="16">
        <v>2379</v>
      </c>
      <c r="D19" s="17"/>
      <c r="E19" s="18"/>
    </row>
    <row r="20" spans="1:5" ht="15" customHeight="1" x14ac:dyDescent="0.25">
      <c r="A20" s="14">
        <v>17</v>
      </c>
      <c r="B20" s="15" t="s">
        <v>23</v>
      </c>
      <c r="C20" s="16">
        <v>6459</v>
      </c>
      <c r="D20" s="17"/>
      <c r="E20" s="18"/>
    </row>
    <row r="21" spans="1:5" ht="15" customHeight="1" x14ac:dyDescent="0.25">
      <c r="A21" s="14">
        <v>18</v>
      </c>
      <c r="B21" s="15" t="s">
        <v>24</v>
      </c>
      <c r="C21" s="16">
        <v>704</v>
      </c>
      <c r="D21" s="17"/>
      <c r="E21" s="18"/>
    </row>
    <row r="22" spans="1:5" ht="15" customHeight="1" x14ac:dyDescent="0.25">
      <c r="A22" s="14">
        <v>19</v>
      </c>
      <c r="B22" s="15" t="s">
        <v>25</v>
      </c>
      <c r="C22" s="16">
        <v>1400</v>
      </c>
      <c r="D22" s="17"/>
      <c r="E22" s="18"/>
    </row>
    <row r="23" spans="1:5" ht="15" customHeight="1" x14ac:dyDescent="0.25">
      <c r="A23" s="14">
        <v>20</v>
      </c>
      <c r="B23" s="15" t="s">
        <v>26</v>
      </c>
      <c r="C23" s="16">
        <v>47677</v>
      </c>
      <c r="D23" s="17"/>
      <c r="E23" s="18"/>
    </row>
    <row r="24" spans="1:5" ht="15" customHeight="1" x14ac:dyDescent="0.25">
      <c r="A24" s="14">
        <v>21</v>
      </c>
      <c r="B24" s="15" t="s">
        <v>27</v>
      </c>
      <c r="C24" s="16">
        <v>12168</v>
      </c>
      <c r="D24" s="17"/>
      <c r="E24" s="18"/>
    </row>
    <row r="25" spans="1:5" ht="15" customHeight="1" x14ac:dyDescent="0.25">
      <c r="A25" s="14">
        <v>22</v>
      </c>
      <c r="B25" s="15" t="s">
        <v>28</v>
      </c>
      <c r="C25" s="16">
        <v>43264</v>
      </c>
      <c r="D25" s="17"/>
      <c r="E25" s="18"/>
    </row>
    <row r="26" spans="1:5" ht="15" customHeight="1" x14ac:dyDescent="0.25">
      <c r="A26" s="14">
        <v>23</v>
      </c>
      <c r="B26" s="15" t="s">
        <v>29</v>
      </c>
      <c r="C26" s="16">
        <v>425</v>
      </c>
      <c r="D26" s="17"/>
      <c r="E26" s="18"/>
    </row>
    <row r="27" spans="1:5" ht="15" customHeight="1" x14ac:dyDescent="0.25">
      <c r="A27" s="14">
        <v>24</v>
      </c>
      <c r="B27" s="15" t="s">
        <v>30</v>
      </c>
      <c r="C27" s="16">
        <v>15049</v>
      </c>
      <c r="D27" s="17"/>
      <c r="E27" s="18"/>
    </row>
    <row r="28" spans="1:5" ht="15" customHeight="1" x14ac:dyDescent="0.25">
      <c r="A28" s="14">
        <v>25</v>
      </c>
      <c r="B28" s="15" t="s">
        <v>31</v>
      </c>
      <c r="C28" s="16">
        <v>10128</v>
      </c>
      <c r="D28" s="17"/>
      <c r="E28" s="18"/>
    </row>
    <row r="29" spans="1:5" ht="15" customHeight="1" x14ac:dyDescent="0.25">
      <c r="A29" s="14">
        <v>26</v>
      </c>
      <c r="B29" s="15" t="s">
        <v>32</v>
      </c>
      <c r="C29" s="16">
        <v>863</v>
      </c>
      <c r="D29" s="17"/>
      <c r="E29" s="18"/>
    </row>
    <row r="30" spans="1:5" ht="15" customHeight="1" x14ac:dyDescent="0.25">
      <c r="A30" s="14">
        <v>27</v>
      </c>
      <c r="B30" s="15" t="s">
        <v>33</v>
      </c>
      <c r="C30" s="16">
        <v>97813</v>
      </c>
      <c r="D30" s="17"/>
      <c r="E30" s="18"/>
    </row>
    <row r="31" spans="1:5" ht="15" customHeight="1" x14ac:dyDescent="0.25">
      <c r="A31" s="14">
        <v>28</v>
      </c>
      <c r="B31" s="15" t="s">
        <v>34</v>
      </c>
      <c r="C31" s="16">
        <v>15745</v>
      </c>
      <c r="D31" s="17"/>
      <c r="E31" s="18"/>
    </row>
    <row r="32" spans="1:5" ht="15" customHeight="1" x14ac:dyDescent="0.25">
      <c r="A32" s="14">
        <v>29</v>
      </c>
      <c r="B32" s="15" t="s">
        <v>35</v>
      </c>
      <c r="C32" s="16">
        <v>37463</v>
      </c>
      <c r="D32" s="17"/>
      <c r="E32" s="18"/>
    </row>
    <row r="33" spans="1:5" ht="15" customHeight="1" x14ac:dyDescent="0.25">
      <c r="A33" s="14">
        <v>30</v>
      </c>
      <c r="B33" s="15" t="s">
        <v>36</v>
      </c>
      <c r="C33" s="16">
        <v>396</v>
      </c>
      <c r="D33" s="17"/>
      <c r="E33" s="18"/>
    </row>
    <row r="34" spans="1:5" ht="15" customHeight="1" x14ac:dyDescent="0.25">
      <c r="A34" s="14">
        <v>31</v>
      </c>
      <c r="B34" s="15" t="s">
        <v>37</v>
      </c>
      <c r="C34" s="16">
        <v>5</v>
      </c>
      <c r="D34" s="17"/>
      <c r="E34" s="18"/>
    </row>
    <row r="35" spans="1:5" ht="15" customHeight="1" x14ac:dyDescent="0.25">
      <c r="A35" s="14">
        <v>32</v>
      </c>
      <c r="B35" s="15" t="s">
        <v>38</v>
      </c>
      <c r="C35" s="16">
        <v>65</v>
      </c>
      <c r="D35" s="17"/>
      <c r="E35" s="18"/>
    </row>
    <row r="36" spans="1:5" ht="15" customHeight="1" x14ac:dyDescent="0.25">
      <c r="A36" s="14">
        <v>33</v>
      </c>
      <c r="B36" s="15" t="s">
        <v>39</v>
      </c>
      <c r="C36" s="16">
        <v>19</v>
      </c>
      <c r="D36" s="17"/>
      <c r="E36" s="18"/>
    </row>
    <row r="37" spans="1:5" ht="15" customHeight="1" x14ac:dyDescent="0.25">
      <c r="A37" s="14">
        <v>34</v>
      </c>
      <c r="B37" s="15" t="s">
        <v>40</v>
      </c>
      <c r="C37" s="19">
        <v>103</v>
      </c>
      <c r="D37" s="17"/>
      <c r="E37" s="18"/>
    </row>
    <row r="38" spans="1:5" ht="15" customHeight="1" x14ac:dyDescent="0.25">
      <c r="A38" s="14">
        <v>35</v>
      </c>
      <c r="B38" s="15" t="s">
        <v>41</v>
      </c>
      <c r="C38" s="16">
        <v>6</v>
      </c>
      <c r="D38" s="17"/>
      <c r="E38" s="18"/>
    </row>
    <row r="39" spans="1:5" ht="15" customHeight="1" x14ac:dyDescent="0.25">
      <c r="A39" s="20">
        <v>36</v>
      </c>
      <c r="B39" s="21" t="s">
        <v>42</v>
      </c>
      <c r="C39" s="22">
        <v>90</v>
      </c>
      <c r="D39" s="17"/>
      <c r="E39" s="18"/>
    </row>
    <row r="40" spans="1:5" ht="15" customHeight="1" x14ac:dyDescent="0.25">
      <c r="A40" s="23" t="s">
        <v>43</v>
      </c>
      <c r="B40" s="24"/>
      <c r="C40" s="25">
        <f>SUM(C4:C39)</f>
        <v>597464</v>
      </c>
      <c r="D40" s="26"/>
      <c r="E40" s="27"/>
    </row>
    <row r="41" spans="1:5" ht="15" customHeight="1" x14ac:dyDescent="0.25">
      <c r="A41" s="28" t="s">
        <v>44</v>
      </c>
      <c r="B41" s="29"/>
      <c r="C41" s="30"/>
      <c r="D41" s="30"/>
      <c r="E41" s="30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23.25" customHeight="1" x14ac:dyDescent="0.25"/>
    <row r="52" ht="24" customHeight="1" x14ac:dyDescent="0.25"/>
    <row r="53" ht="15" customHeight="1" x14ac:dyDescent="0.25"/>
    <row r="54" ht="24" customHeight="1" x14ac:dyDescent="0.25"/>
    <row r="55" ht="15" customHeight="1" x14ac:dyDescent="0.25"/>
  </sheetData>
  <mergeCells count="8">
    <mergeCell ref="D4:E40"/>
    <mergeCell ref="A40:B40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18"/>
  <sheetViews>
    <sheetView showGridLines="0" workbookViewId="0">
      <selection activeCell="J6" sqref="J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4.85546875" customWidth="1"/>
    <col min="4" max="4" width="13.42578125" customWidth="1"/>
    <col min="5" max="5" width="15.85546875" customWidth="1"/>
    <col min="6" max="6" width="14" customWidth="1"/>
    <col min="8" max="13" width="12.7109375" customWidth="1"/>
    <col min="14" max="14" width="15.28515625" customWidth="1"/>
    <col min="15" max="15" width="9.28515625" customWidth="1"/>
  </cols>
  <sheetData>
    <row r="1" spans="1:16" ht="40.5" customHeight="1" x14ac:dyDescent="0.25">
      <c r="A1" s="31" t="s">
        <v>45</v>
      </c>
      <c r="B1" s="31"/>
      <c r="C1" s="31"/>
      <c r="D1" s="31"/>
      <c r="E1" s="31"/>
      <c r="F1" s="31"/>
    </row>
    <row r="2" spans="1:16" s="34" customFormat="1" ht="58.5" customHeight="1" x14ac:dyDescent="0.25">
      <c r="A2" s="32" t="s">
        <v>46</v>
      </c>
      <c r="B2" s="33" t="s">
        <v>47</v>
      </c>
      <c r="C2" s="33" t="s">
        <v>48</v>
      </c>
      <c r="D2" s="33" t="s">
        <v>49</v>
      </c>
      <c r="E2" s="33" t="s">
        <v>50</v>
      </c>
      <c r="F2" s="33" t="s">
        <v>51</v>
      </c>
      <c r="M2"/>
      <c r="N2"/>
      <c r="O2"/>
      <c r="P2"/>
    </row>
    <row r="3" spans="1:16" x14ac:dyDescent="0.25">
      <c r="A3" s="35" t="s">
        <v>52</v>
      </c>
      <c r="B3" s="36">
        <v>23996.145819450001</v>
      </c>
      <c r="C3" s="37">
        <v>1220</v>
      </c>
      <c r="D3" s="38">
        <v>8736329</v>
      </c>
      <c r="E3" s="37">
        <f>( (B3*10^9) / (C3*10^6) )</f>
        <v>19668.971983155738</v>
      </c>
      <c r="F3" s="39">
        <f>(B3*10^9)/(D3*10^7)</f>
        <v>0.27467081218495776</v>
      </c>
      <c r="H3" s="40"/>
      <c r="J3" s="41"/>
      <c r="K3" s="42"/>
      <c r="L3" s="43"/>
    </row>
    <row r="4" spans="1:16" x14ac:dyDescent="0.25">
      <c r="A4" s="35" t="s">
        <v>53</v>
      </c>
      <c r="B4" s="36">
        <v>25675.712255093815</v>
      </c>
      <c r="C4" s="37">
        <v>1235</v>
      </c>
      <c r="D4" s="38">
        <v>9213017</v>
      </c>
      <c r="E4" s="37">
        <f t="shared" ref="E4:E12" si="0">( (B4*10^9) / (C4*10^6) )</f>
        <v>20790.050408982846</v>
      </c>
      <c r="F4" s="39">
        <f t="shared" ref="F4:F12" si="1">(B4*10^9)/(D4*10^7)</f>
        <v>0.27868951349046484</v>
      </c>
      <c r="H4" s="40"/>
      <c r="J4" s="41"/>
      <c r="K4" s="42"/>
      <c r="L4" s="43"/>
    </row>
    <row r="5" spans="1:16" x14ac:dyDescent="0.25">
      <c r="A5" s="35" t="s">
        <v>54</v>
      </c>
      <c r="B5" s="36">
        <v>26165.797938153712</v>
      </c>
      <c r="C5" s="37">
        <v>1251</v>
      </c>
      <c r="D5" s="38">
        <v>9801370</v>
      </c>
      <c r="E5" s="37">
        <f t="shared" si="0"/>
        <v>20915.905626022151</v>
      </c>
      <c r="F5" s="39">
        <f t="shared" si="1"/>
        <v>0.26696061813964489</v>
      </c>
      <c r="H5" s="40"/>
      <c r="J5" s="41"/>
      <c r="K5" s="42"/>
      <c r="L5" s="43"/>
    </row>
    <row r="6" spans="1:16" x14ac:dyDescent="0.25">
      <c r="A6" s="35" t="s">
        <v>55</v>
      </c>
      <c r="B6" s="36">
        <v>27710.526981805204</v>
      </c>
      <c r="C6" s="37">
        <v>1267</v>
      </c>
      <c r="D6" s="38">
        <v>10527674</v>
      </c>
      <c r="E6" s="37">
        <f t="shared" si="0"/>
        <v>21870.976307659988</v>
      </c>
      <c r="F6" s="39">
        <f t="shared" si="1"/>
        <v>0.26321604356104877</v>
      </c>
      <c r="H6" s="40"/>
      <c r="J6" s="41"/>
      <c r="K6" s="42"/>
      <c r="L6" s="43"/>
    </row>
    <row r="7" spans="1:16" x14ac:dyDescent="0.25">
      <c r="A7" s="35" t="s">
        <v>56</v>
      </c>
      <c r="B7" s="36">
        <v>28516.929948666308</v>
      </c>
      <c r="C7" s="37">
        <v>1283</v>
      </c>
      <c r="D7" s="38">
        <v>11369493</v>
      </c>
      <c r="E7" s="37">
        <f t="shared" si="0"/>
        <v>22226.757559365789</v>
      </c>
      <c r="F7" s="39">
        <f t="shared" si="1"/>
        <v>0.2508197150802266</v>
      </c>
      <c r="H7" s="40"/>
      <c r="J7" s="41"/>
      <c r="K7" s="42"/>
      <c r="L7" s="43"/>
    </row>
    <row r="8" spans="1:16" x14ac:dyDescent="0.25">
      <c r="A8" s="35" t="s">
        <v>57</v>
      </c>
      <c r="B8" s="36">
        <v>29396.825630571529</v>
      </c>
      <c r="C8" s="37">
        <v>1299</v>
      </c>
      <c r="D8" s="38">
        <v>12308193</v>
      </c>
      <c r="E8" s="37">
        <f t="shared" si="0"/>
        <v>22630.35075486646</v>
      </c>
      <c r="F8" s="39">
        <f t="shared" si="1"/>
        <v>0.23883949195931142</v>
      </c>
      <c r="H8" s="40"/>
      <c r="J8" s="41"/>
      <c r="K8" s="42"/>
      <c r="L8" s="43"/>
    </row>
    <row r="9" spans="1:16" x14ac:dyDescent="0.25">
      <c r="A9" s="35" t="s">
        <v>58</v>
      </c>
      <c r="B9" s="36">
        <v>30992.924290206316</v>
      </c>
      <c r="C9" s="37">
        <v>1314</v>
      </c>
      <c r="D9" s="38">
        <v>13144582</v>
      </c>
      <c r="E9" s="37">
        <f t="shared" si="0"/>
        <v>23586.700373064166</v>
      </c>
      <c r="F9" s="39">
        <f t="shared" si="1"/>
        <v>0.23578478410501236</v>
      </c>
      <c r="H9" s="40"/>
      <c r="J9" s="41"/>
      <c r="K9" s="42"/>
      <c r="L9" s="43"/>
    </row>
    <row r="10" spans="1:16" x14ac:dyDescent="0.25">
      <c r="A10" s="35" t="s">
        <v>59</v>
      </c>
      <c r="B10" s="36">
        <v>32639.206708252652</v>
      </c>
      <c r="C10" s="37">
        <v>1327</v>
      </c>
      <c r="D10" s="38">
        <v>14003316</v>
      </c>
      <c r="E10" s="37">
        <f t="shared" si="0"/>
        <v>24596.237157688509</v>
      </c>
      <c r="F10" s="39">
        <f t="shared" si="1"/>
        <v>0.23308198364053667</v>
      </c>
      <c r="H10" s="40"/>
      <c r="J10" s="41"/>
      <c r="K10" s="42"/>
      <c r="L10" s="43"/>
    </row>
    <row r="11" spans="1:16" x14ac:dyDescent="0.25">
      <c r="A11" s="35" t="s">
        <v>60</v>
      </c>
      <c r="B11" s="36">
        <v>32558.781094991955</v>
      </c>
      <c r="C11" s="37">
        <v>1341</v>
      </c>
      <c r="D11" s="38">
        <v>14569268</v>
      </c>
      <c r="E11" s="37">
        <f t="shared" si="0"/>
        <v>24279.478818040232</v>
      </c>
      <c r="F11" s="39">
        <f t="shared" si="1"/>
        <v>0.2234757511152376</v>
      </c>
      <c r="H11" s="40"/>
      <c r="J11" s="41"/>
      <c r="K11" s="44"/>
      <c r="L11" s="43"/>
    </row>
    <row r="12" spans="1:16" x14ac:dyDescent="0.25">
      <c r="A12" s="35" t="s">
        <v>61</v>
      </c>
      <c r="B12" s="36">
        <v>30171.085846699687</v>
      </c>
      <c r="C12" s="37">
        <v>1355</v>
      </c>
      <c r="D12" s="38">
        <v>13512740</v>
      </c>
      <c r="E12" s="37">
        <f t="shared" si="0"/>
        <v>22266.484019704567</v>
      </c>
      <c r="F12" s="39">
        <f t="shared" si="1"/>
        <v>0.22327881574499092</v>
      </c>
      <c r="H12" s="40"/>
      <c r="J12" s="45"/>
      <c r="K12" s="44"/>
      <c r="L12" s="43"/>
    </row>
    <row r="13" spans="1:16" ht="40.5" customHeight="1" x14ac:dyDescent="0.25">
      <c r="A13" s="46" t="s">
        <v>62</v>
      </c>
      <c r="B13" s="47">
        <f t="shared" ref="B13:F13" si="2">((B12-B11)/B11)*100</f>
        <v>-7.3334908985875167</v>
      </c>
      <c r="C13" s="47">
        <f t="shared" si="2"/>
        <v>1.0439970171513795</v>
      </c>
      <c r="D13" s="47">
        <f t="shared" si="2"/>
        <v>-7.251757603745089</v>
      </c>
      <c r="E13" s="47">
        <f t="shared" si="2"/>
        <v>-8.2909308450227606</v>
      </c>
      <c r="F13" s="47">
        <f t="shared" si="2"/>
        <v>-8.8123820711592138E-2</v>
      </c>
      <c r="J13" s="42"/>
      <c r="K13" s="42"/>
      <c r="L13" s="42"/>
    </row>
    <row r="14" spans="1:16" ht="36.75" customHeight="1" x14ac:dyDescent="0.25">
      <c r="A14" s="48" t="s">
        <v>63</v>
      </c>
      <c r="B14" s="49">
        <f>((B12/B3)^(1/9)-1)*100</f>
        <v>2.5769870771592984</v>
      </c>
      <c r="C14" s="49">
        <f t="shared" ref="C14:F14" si="3">((C12/C3)^(1/9)-1)*100</f>
        <v>1.1729433874614559</v>
      </c>
      <c r="D14" s="49">
        <f t="shared" si="3"/>
        <v>4.9653719053706524</v>
      </c>
      <c r="E14" s="49">
        <f t="shared" si="3"/>
        <v>1.3877659803973375</v>
      </c>
      <c r="F14" s="49">
        <f t="shared" si="3"/>
        <v>-2.2754026255101922</v>
      </c>
    </row>
    <row r="15" spans="1:16" ht="23.25" customHeight="1" x14ac:dyDescent="0.25">
      <c r="A15" s="50" t="s">
        <v>64</v>
      </c>
      <c r="B15" s="50"/>
      <c r="C15" s="51"/>
      <c r="D15" s="51"/>
      <c r="E15" s="51"/>
      <c r="F15" s="51"/>
    </row>
    <row r="16" spans="1:16" ht="15.75" customHeight="1" x14ac:dyDescent="0.25">
      <c r="A16" s="52" t="s">
        <v>65</v>
      </c>
      <c r="B16" s="52"/>
      <c r="C16" s="52"/>
      <c r="D16" s="52"/>
      <c r="E16" s="52"/>
      <c r="F16" s="52"/>
    </row>
    <row r="17" spans="1:6" ht="33.75" customHeight="1" x14ac:dyDescent="0.25">
      <c r="A17" s="53" t="s">
        <v>66</v>
      </c>
      <c r="B17" s="53"/>
      <c r="C17" s="53"/>
      <c r="D17" s="53"/>
      <c r="E17" s="53"/>
      <c r="F17" s="53"/>
    </row>
    <row r="18" spans="1:6" x14ac:dyDescent="0.25">
      <c r="A18" s="52" t="s">
        <v>67</v>
      </c>
      <c r="B18" s="52"/>
      <c r="C18" s="52"/>
      <c r="D18" s="52"/>
      <c r="E18" s="52"/>
      <c r="F18" s="52"/>
    </row>
  </sheetData>
  <mergeCells count="5">
    <mergeCell ref="A1:F1"/>
    <mergeCell ref="A15:B15"/>
    <mergeCell ref="A16:F16"/>
    <mergeCell ref="A17:F17"/>
    <mergeCell ref="A18:F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14"/>
  <sheetViews>
    <sheetView workbookViewId="0">
      <selection activeCell="E18" sqref="E18"/>
    </sheetView>
  </sheetViews>
  <sheetFormatPr defaultColWidth="9.140625" defaultRowHeight="15" x14ac:dyDescent="0.25"/>
  <cols>
    <col min="1" max="1" width="25.5703125" style="55" customWidth="1"/>
    <col min="2" max="7" width="12.7109375" style="55" customWidth="1"/>
    <col min="8" max="8" width="13" style="55" customWidth="1"/>
    <col min="9" max="16384" width="9.140625" style="55"/>
  </cols>
  <sheetData>
    <row r="1" spans="1:7" ht="21.75" customHeight="1" x14ac:dyDescent="0.25">
      <c r="A1" s="54" t="s">
        <v>68</v>
      </c>
      <c r="B1" s="54"/>
      <c r="C1" s="54"/>
      <c r="D1" s="54"/>
      <c r="E1" s="54"/>
      <c r="F1" s="54"/>
      <c r="G1" s="54"/>
    </row>
    <row r="2" spans="1:7" x14ac:dyDescent="0.25">
      <c r="A2" s="56"/>
      <c r="B2" s="56"/>
      <c r="C2" s="56"/>
      <c r="D2" s="56"/>
      <c r="E2" s="56"/>
      <c r="F2" s="57" t="s">
        <v>69</v>
      </c>
      <c r="G2" s="57"/>
    </row>
    <row r="3" spans="1:7" ht="36" customHeight="1" x14ac:dyDescent="0.25">
      <c r="A3" s="58" t="s">
        <v>70</v>
      </c>
      <c r="B3" s="59">
        <v>2011</v>
      </c>
      <c r="C3" s="59">
        <v>2012</v>
      </c>
      <c r="D3" s="59">
        <v>2013</v>
      </c>
      <c r="E3" s="59">
        <v>2014</v>
      </c>
      <c r="F3" s="59">
        <v>2015</v>
      </c>
      <c r="G3" s="59">
        <v>2016</v>
      </c>
    </row>
    <row r="4" spans="1:7" ht="25.5" customHeight="1" x14ac:dyDescent="0.25">
      <c r="A4" s="58" t="s">
        <v>71</v>
      </c>
      <c r="B4" s="60">
        <v>1604503</v>
      </c>
      <c r="C4" s="60">
        <v>1704639</v>
      </c>
      <c r="D4" s="60">
        <v>1774788</v>
      </c>
      <c r="E4" s="60">
        <v>1871709</v>
      </c>
      <c r="F4" s="60">
        <v>2055017</v>
      </c>
      <c r="G4" s="60">
        <v>2092250</v>
      </c>
    </row>
    <row r="5" spans="1:7" ht="23.25" customHeight="1" x14ac:dyDescent="0.25">
      <c r="A5" s="61" t="s">
        <v>72</v>
      </c>
      <c r="B5" s="62">
        <v>924258</v>
      </c>
      <c r="C5" s="62">
        <v>1005813</v>
      </c>
      <c r="D5" s="62">
        <v>1053981</v>
      </c>
      <c r="E5" s="62">
        <v>1140983</v>
      </c>
      <c r="F5" s="62">
        <v>1197123</v>
      </c>
      <c r="G5" s="62">
        <v>1206587</v>
      </c>
    </row>
    <row r="6" spans="1:7" ht="25.5" x14ac:dyDescent="0.25">
      <c r="A6" s="63" t="s">
        <v>73</v>
      </c>
      <c r="B6" s="62">
        <v>338816</v>
      </c>
      <c r="C6" s="62">
        <v>343603</v>
      </c>
      <c r="D6" s="62">
        <v>356771</v>
      </c>
      <c r="E6" s="62">
        <v>351910</v>
      </c>
      <c r="F6" s="62">
        <v>394092</v>
      </c>
      <c r="G6" s="62">
        <v>397739</v>
      </c>
    </row>
    <row r="7" spans="1:7" x14ac:dyDescent="0.25">
      <c r="A7" s="61" t="s">
        <v>74</v>
      </c>
      <c r="B7" s="62">
        <v>221202</v>
      </c>
      <c r="C7" s="62">
        <v>236020</v>
      </c>
      <c r="D7" s="62">
        <v>241253</v>
      </c>
      <c r="E7" s="62">
        <v>250173</v>
      </c>
      <c r="F7" s="62">
        <v>261517</v>
      </c>
      <c r="G7" s="62">
        <v>274434</v>
      </c>
    </row>
    <row r="8" spans="1:7" x14ac:dyDescent="0.25">
      <c r="A8" s="61" t="s">
        <v>75</v>
      </c>
      <c r="B8" s="62">
        <v>120228</v>
      </c>
      <c r="C8" s="62">
        <v>119202</v>
      </c>
      <c r="D8" s="62">
        <v>122783</v>
      </c>
      <c r="E8" s="62">
        <v>128643</v>
      </c>
      <c r="F8" s="62">
        <v>202286</v>
      </c>
      <c r="G8" s="62">
        <v>213490</v>
      </c>
    </row>
    <row r="9" spans="1:7" ht="25.5" x14ac:dyDescent="0.25">
      <c r="A9" s="58" t="s">
        <v>76</v>
      </c>
      <c r="B9" s="60">
        <v>47426</v>
      </c>
      <c r="C9" s="60">
        <v>43047</v>
      </c>
      <c r="D9" s="60">
        <v>38771</v>
      </c>
      <c r="E9" s="60">
        <v>38057</v>
      </c>
      <c r="F9" s="60">
        <v>37084</v>
      </c>
      <c r="G9" s="60">
        <v>37179</v>
      </c>
    </row>
    <row r="10" spans="1:7" x14ac:dyDescent="0.25">
      <c r="A10" s="64" t="s">
        <v>77</v>
      </c>
      <c r="B10" s="62">
        <v>16388</v>
      </c>
      <c r="C10" s="62">
        <v>16086</v>
      </c>
      <c r="D10" s="62">
        <v>15568</v>
      </c>
      <c r="E10" s="62">
        <v>16547</v>
      </c>
      <c r="F10" s="62">
        <v>16614</v>
      </c>
      <c r="G10" s="62">
        <v>17121</v>
      </c>
    </row>
    <row r="11" spans="1:7" x14ac:dyDescent="0.25">
      <c r="A11" s="64" t="s">
        <v>78</v>
      </c>
      <c r="B11" s="62">
        <v>31037</v>
      </c>
      <c r="C11" s="62">
        <v>26961</v>
      </c>
      <c r="D11" s="62">
        <v>23203</v>
      </c>
      <c r="E11" s="62">
        <v>21511</v>
      </c>
      <c r="F11" s="62">
        <v>20470</v>
      </c>
      <c r="G11" s="62">
        <v>20058</v>
      </c>
    </row>
    <row r="12" spans="1:7" x14ac:dyDescent="0.25">
      <c r="A12" s="58" t="s">
        <v>79</v>
      </c>
      <c r="B12" s="60">
        <v>1651928</v>
      </c>
      <c r="C12" s="60">
        <v>1747686</v>
      </c>
      <c r="D12" s="60">
        <v>1813559</v>
      </c>
      <c r="E12" s="60">
        <v>1909766</v>
      </c>
      <c r="F12" s="60">
        <v>2092102</v>
      </c>
      <c r="G12" s="60">
        <v>2129428</v>
      </c>
    </row>
    <row r="13" spans="1:7" ht="25.5" customHeight="1" x14ac:dyDescent="0.25">
      <c r="A13" s="65" t="s">
        <v>80</v>
      </c>
      <c r="B13" s="65"/>
      <c r="C13" s="65"/>
      <c r="D13" s="65"/>
      <c r="E13" s="65"/>
      <c r="F13" s="65"/>
      <c r="G13" s="65"/>
    </row>
    <row r="14" spans="1:7" x14ac:dyDescent="0.25">
      <c r="A14" s="66" t="s">
        <v>81</v>
      </c>
      <c r="B14" s="56"/>
      <c r="C14" s="56"/>
      <c r="D14" s="56"/>
      <c r="E14" s="56"/>
      <c r="F14" s="56"/>
      <c r="G14" s="56"/>
    </row>
  </sheetData>
  <mergeCells count="3">
    <mergeCell ref="A1:G1"/>
    <mergeCell ref="F2:G2"/>
    <mergeCell ref="A13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41"/>
  <sheetViews>
    <sheetView tabSelected="1" zoomScale="85" zoomScaleNormal="85" workbookViewId="0">
      <pane xSplit="5" ySplit="3" topLeftCell="F4" activePane="bottomRight" state="frozen"/>
      <selection pane="topRight" activeCell="G1" sqref="G1"/>
      <selection pane="bottomLeft" activeCell="A4" sqref="A4"/>
      <selection pane="bottomRight" sqref="A1:F2"/>
    </sheetView>
  </sheetViews>
  <sheetFormatPr defaultColWidth="9.140625" defaultRowHeight="15" x14ac:dyDescent="0.25"/>
  <cols>
    <col min="1" max="1" width="17.42578125" style="68" customWidth="1"/>
    <col min="2" max="2" width="18" style="100" customWidth="1"/>
    <col min="3" max="3" width="29.140625" style="100" customWidth="1"/>
    <col min="4" max="4" width="13.28515625" style="101" customWidth="1"/>
    <col min="5" max="5" width="13.42578125" style="68" customWidth="1"/>
    <col min="6" max="6" width="19.28515625" style="68" customWidth="1"/>
    <col min="7" max="16384" width="9.140625" style="68"/>
  </cols>
  <sheetData>
    <row r="1" spans="1:6" ht="21.75" customHeight="1" x14ac:dyDescent="0.25">
      <c r="A1" s="67" t="s">
        <v>82</v>
      </c>
      <c r="B1" s="67"/>
      <c r="C1" s="67"/>
      <c r="D1" s="67"/>
      <c r="E1" s="67"/>
      <c r="F1" s="67"/>
    </row>
    <row r="2" spans="1:6" ht="15" hidden="1" customHeight="1" x14ac:dyDescent="0.25">
      <c r="A2" s="69"/>
      <c r="B2" s="69"/>
      <c r="C2" s="69"/>
      <c r="D2" s="69"/>
      <c r="E2" s="69"/>
      <c r="F2" s="69"/>
    </row>
    <row r="3" spans="1:6" s="72" customFormat="1" ht="49.5" customHeight="1" x14ac:dyDescent="0.25">
      <c r="A3" s="70" t="s">
        <v>83</v>
      </c>
      <c r="B3" s="70" t="s">
        <v>84</v>
      </c>
      <c r="C3" s="70" t="s">
        <v>85</v>
      </c>
      <c r="D3" s="70" t="s">
        <v>86</v>
      </c>
      <c r="E3" s="70" t="s">
        <v>87</v>
      </c>
      <c r="F3" s="71" t="s">
        <v>88</v>
      </c>
    </row>
    <row r="4" spans="1:6" s="77" customFormat="1" ht="18.75" customHeight="1" x14ac:dyDescent="0.25">
      <c r="A4" s="73" t="s">
        <v>89</v>
      </c>
      <c r="B4" s="74" t="s">
        <v>90</v>
      </c>
      <c r="C4" s="74" t="s">
        <v>91</v>
      </c>
      <c r="D4" s="75" t="s">
        <v>92</v>
      </c>
      <c r="E4" s="75" t="s">
        <v>93</v>
      </c>
      <c r="F4" s="76">
        <v>0.65573639309191878</v>
      </c>
    </row>
    <row r="5" spans="1:6" x14ac:dyDescent="0.25">
      <c r="A5" s="78"/>
      <c r="B5" s="79"/>
      <c r="C5" s="79"/>
      <c r="D5" s="80" t="s">
        <v>94</v>
      </c>
      <c r="E5" s="75" t="s">
        <v>93</v>
      </c>
      <c r="F5" s="76">
        <v>0.43348443889909372</v>
      </c>
    </row>
    <row r="6" spans="1:6" x14ac:dyDescent="0.25">
      <c r="A6" s="78"/>
      <c r="B6" s="81"/>
      <c r="C6" s="81"/>
      <c r="D6" s="80" t="s">
        <v>95</v>
      </c>
      <c r="E6" s="75" t="s">
        <v>96</v>
      </c>
      <c r="F6" s="76">
        <v>905.53505535055353</v>
      </c>
    </row>
    <row r="7" spans="1:6" x14ac:dyDescent="0.25">
      <c r="A7" s="78"/>
      <c r="B7" s="82" t="s">
        <v>97</v>
      </c>
      <c r="C7" s="82" t="s">
        <v>98</v>
      </c>
      <c r="D7" s="80" t="s">
        <v>92</v>
      </c>
      <c r="E7" s="75" t="s">
        <v>99</v>
      </c>
      <c r="F7" s="76">
        <v>6.5754451920154609E-3</v>
      </c>
    </row>
    <row r="8" spans="1:6" x14ac:dyDescent="0.25">
      <c r="A8" s="78"/>
      <c r="B8" s="82"/>
      <c r="C8" s="82"/>
      <c r="D8" s="80" t="s">
        <v>94</v>
      </c>
      <c r="E8" s="75" t="s">
        <v>99</v>
      </c>
      <c r="F8" s="76">
        <v>4.346797279517492E-3</v>
      </c>
    </row>
    <row r="9" spans="1:6" x14ac:dyDescent="0.25">
      <c r="A9" s="78"/>
      <c r="B9" s="82"/>
      <c r="C9" s="82"/>
      <c r="D9" s="80" t="s">
        <v>95</v>
      </c>
      <c r="E9" s="75" t="s">
        <v>100</v>
      </c>
      <c r="F9" s="76">
        <v>9.0803197575029202</v>
      </c>
    </row>
    <row r="10" spans="1:6" ht="30" customHeight="1" x14ac:dyDescent="0.25">
      <c r="A10" s="78"/>
      <c r="B10" s="83" t="s">
        <v>101</v>
      </c>
      <c r="C10" s="84" t="s">
        <v>102</v>
      </c>
      <c r="D10" s="85" t="s">
        <v>103</v>
      </c>
      <c r="E10" s="85" t="s">
        <v>104</v>
      </c>
      <c r="F10" s="76">
        <v>19.470327359085534</v>
      </c>
    </row>
    <row r="11" spans="1:6" ht="18" customHeight="1" x14ac:dyDescent="0.25">
      <c r="A11" s="78"/>
      <c r="B11" s="86" t="s">
        <v>105</v>
      </c>
      <c r="C11" s="86" t="s">
        <v>106</v>
      </c>
      <c r="D11" s="85" t="s">
        <v>103</v>
      </c>
      <c r="E11" s="87" t="s">
        <v>107</v>
      </c>
      <c r="F11" s="76">
        <v>208.48335438877172</v>
      </c>
    </row>
    <row r="12" spans="1:6" ht="18.75" customHeight="1" x14ac:dyDescent="0.25">
      <c r="A12" s="78"/>
      <c r="B12" s="86"/>
      <c r="C12" s="86"/>
      <c r="D12" s="85" t="s">
        <v>108</v>
      </c>
      <c r="E12" s="87" t="s">
        <v>107</v>
      </c>
      <c r="F12" s="76">
        <v>247.42759229364154</v>
      </c>
    </row>
    <row r="13" spans="1:6" ht="15" customHeight="1" x14ac:dyDescent="0.25">
      <c r="A13" s="78"/>
      <c r="B13" s="86"/>
      <c r="C13" s="86"/>
      <c r="D13" s="85" t="s">
        <v>109</v>
      </c>
      <c r="E13" s="87" t="s">
        <v>107</v>
      </c>
      <c r="F13" s="76">
        <v>201.4011034030699</v>
      </c>
    </row>
    <row r="14" spans="1:6" ht="19.5" customHeight="1" x14ac:dyDescent="0.25">
      <c r="A14" s="78"/>
      <c r="B14" s="86"/>
      <c r="C14" s="88" t="s">
        <v>110</v>
      </c>
      <c r="D14" s="85" t="s">
        <v>103</v>
      </c>
      <c r="E14" s="87" t="s">
        <v>107</v>
      </c>
      <c r="F14" s="76">
        <v>434.88858866612992</v>
      </c>
    </row>
    <row r="15" spans="1:6" ht="19.5" customHeight="1" x14ac:dyDescent="0.25">
      <c r="A15" s="78"/>
      <c r="B15" s="86"/>
      <c r="C15" s="89"/>
      <c r="D15" s="85" t="s">
        <v>111</v>
      </c>
      <c r="E15" s="87" t="s">
        <v>107</v>
      </c>
      <c r="F15" s="76">
        <v>19.260542788985308</v>
      </c>
    </row>
    <row r="16" spans="1:6" ht="18.75" customHeight="1" x14ac:dyDescent="0.25">
      <c r="A16" s="78"/>
      <c r="B16" s="86"/>
      <c r="C16" s="89"/>
      <c r="D16" s="85" t="s">
        <v>112</v>
      </c>
      <c r="E16" s="87" t="s">
        <v>107</v>
      </c>
      <c r="F16" s="76">
        <v>47.872077691892436</v>
      </c>
    </row>
    <row r="17" spans="1:6" x14ac:dyDescent="0.25">
      <c r="A17" s="78"/>
      <c r="B17" s="86"/>
      <c r="C17" s="89"/>
      <c r="D17" s="85" t="s">
        <v>113</v>
      </c>
      <c r="E17" s="87" t="s">
        <v>107</v>
      </c>
      <c r="F17" s="76">
        <v>491.73835751113006</v>
      </c>
    </row>
    <row r="18" spans="1:6" x14ac:dyDescent="0.25">
      <c r="A18" s="78"/>
      <c r="B18" s="86"/>
      <c r="C18" s="90"/>
      <c r="D18" s="85" t="s">
        <v>114</v>
      </c>
      <c r="E18" s="87" t="s">
        <v>107</v>
      </c>
      <c r="F18" s="76">
        <v>1256.854427268258</v>
      </c>
    </row>
    <row r="19" spans="1:6" ht="18.75" customHeight="1" x14ac:dyDescent="0.25">
      <c r="A19" s="78"/>
      <c r="B19" s="86" t="s">
        <v>115</v>
      </c>
      <c r="C19" s="86" t="s">
        <v>116</v>
      </c>
      <c r="D19" s="85" t="s">
        <v>117</v>
      </c>
      <c r="E19" s="85" t="s">
        <v>99</v>
      </c>
      <c r="F19" s="76">
        <v>9.3020653550794363E-3</v>
      </c>
    </row>
    <row r="20" spans="1:6" ht="13.5" customHeight="1" x14ac:dyDescent="0.25">
      <c r="A20" s="78"/>
      <c r="B20" s="86"/>
      <c r="C20" s="86"/>
      <c r="D20" s="85" t="s">
        <v>118</v>
      </c>
      <c r="E20" s="85" t="s">
        <v>99</v>
      </c>
      <c r="F20" s="91">
        <v>9.4936069593821613E-4</v>
      </c>
    </row>
    <row r="21" spans="1:6" ht="16.5" customHeight="1" x14ac:dyDescent="0.25">
      <c r="A21" s="78"/>
      <c r="B21" s="86"/>
      <c r="C21" s="86" t="s">
        <v>119</v>
      </c>
      <c r="D21" s="85" t="s">
        <v>117</v>
      </c>
      <c r="E21" s="85" t="s">
        <v>100</v>
      </c>
      <c r="F21" s="91">
        <v>15.059251374208957</v>
      </c>
    </row>
    <row r="22" spans="1:6" ht="20.25" customHeight="1" x14ac:dyDescent="0.25">
      <c r="A22" s="78"/>
      <c r="B22" s="86"/>
      <c r="C22" s="86"/>
      <c r="D22" s="85" t="s">
        <v>118</v>
      </c>
      <c r="E22" s="85" t="s">
        <v>100</v>
      </c>
      <c r="F22" s="91">
        <v>10.538807565785442</v>
      </c>
    </row>
    <row r="23" spans="1:6" ht="18" customHeight="1" x14ac:dyDescent="0.25">
      <c r="A23" s="78"/>
      <c r="B23" s="86" t="s">
        <v>120</v>
      </c>
      <c r="C23" s="86" t="s">
        <v>121</v>
      </c>
      <c r="D23" s="92" t="s">
        <v>122</v>
      </c>
      <c r="E23" s="87" t="s">
        <v>104</v>
      </c>
      <c r="F23" s="76">
        <v>26.294629974983373</v>
      </c>
    </row>
    <row r="24" spans="1:6" x14ac:dyDescent="0.25">
      <c r="A24" s="78"/>
      <c r="B24" s="86"/>
      <c r="C24" s="86"/>
      <c r="D24" s="92" t="s">
        <v>112</v>
      </c>
      <c r="E24" s="87" t="s">
        <v>104</v>
      </c>
      <c r="F24" s="76">
        <v>6.3703619574888695</v>
      </c>
    </row>
    <row r="25" spans="1:6" x14ac:dyDescent="0.25">
      <c r="A25" s="78"/>
      <c r="B25" s="86"/>
      <c r="C25" s="86"/>
      <c r="D25" s="92" t="s">
        <v>113</v>
      </c>
      <c r="E25" s="87" t="s">
        <v>104</v>
      </c>
      <c r="F25" s="76">
        <v>64.926191164210977</v>
      </c>
    </row>
    <row r="26" spans="1:6" x14ac:dyDescent="0.25">
      <c r="A26" s="78"/>
      <c r="B26" s="86"/>
      <c r="C26" s="86"/>
      <c r="D26" s="92" t="s">
        <v>123</v>
      </c>
      <c r="E26" s="87" t="s">
        <v>104</v>
      </c>
      <c r="F26" s="76">
        <v>4.2157589708407261</v>
      </c>
    </row>
    <row r="27" spans="1:6" x14ac:dyDescent="0.25">
      <c r="A27" s="78"/>
      <c r="B27" s="86"/>
      <c r="C27" s="86" t="s">
        <v>124</v>
      </c>
      <c r="D27" s="92" t="s">
        <v>125</v>
      </c>
      <c r="E27" s="87" t="s">
        <v>104</v>
      </c>
      <c r="F27" s="76">
        <v>34.949956401162282</v>
      </c>
    </row>
    <row r="28" spans="1:6" x14ac:dyDescent="0.25">
      <c r="A28" s="78"/>
      <c r="B28" s="86"/>
      <c r="C28" s="86"/>
      <c r="D28" s="92" t="s">
        <v>112</v>
      </c>
      <c r="E28" s="87" t="s">
        <v>104</v>
      </c>
      <c r="F28" s="76">
        <v>7.3661344757191287</v>
      </c>
    </row>
    <row r="29" spans="1:6" x14ac:dyDescent="0.25">
      <c r="A29" s="78"/>
      <c r="B29" s="86"/>
      <c r="C29" s="86"/>
      <c r="D29" s="92" t="s">
        <v>113</v>
      </c>
      <c r="E29" s="87" t="s">
        <v>104</v>
      </c>
      <c r="F29" s="76">
        <v>39.022520685376413</v>
      </c>
    </row>
    <row r="30" spans="1:6" x14ac:dyDescent="0.25">
      <c r="A30" s="78"/>
      <c r="B30" s="86"/>
      <c r="C30" s="86"/>
      <c r="D30" s="92" t="s">
        <v>126</v>
      </c>
      <c r="E30" s="87" t="s">
        <v>104</v>
      </c>
      <c r="F30" s="76">
        <v>18.661388437742161</v>
      </c>
    </row>
    <row r="31" spans="1:6" x14ac:dyDescent="0.25">
      <c r="A31" s="78"/>
      <c r="B31" s="86"/>
      <c r="C31" s="86" t="s">
        <v>127</v>
      </c>
      <c r="D31" s="92" t="s">
        <v>128</v>
      </c>
      <c r="E31" s="87" t="s">
        <v>104</v>
      </c>
      <c r="F31" s="76">
        <v>77.866907885639534</v>
      </c>
    </row>
    <row r="32" spans="1:6" x14ac:dyDescent="0.25">
      <c r="A32" s="78"/>
      <c r="B32" s="86"/>
      <c r="C32" s="86"/>
      <c r="D32" s="92" t="s">
        <v>129</v>
      </c>
      <c r="E32" s="87" t="s">
        <v>104</v>
      </c>
      <c r="F32" s="76">
        <v>2.73515375720554</v>
      </c>
    </row>
    <row r="33" spans="1:6" x14ac:dyDescent="0.25">
      <c r="A33" s="78"/>
      <c r="B33" s="86"/>
      <c r="C33" s="86"/>
      <c r="D33" s="92" t="s">
        <v>130</v>
      </c>
      <c r="E33" s="87" t="s">
        <v>104</v>
      </c>
      <c r="F33" s="76">
        <v>9.5761082138803264</v>
      </c>
    </row>
    <row r="34" spans="1:6" ht="25.5" x14ac:dyDescent="0.25">
      <c r="A34" s="93"/>
      <c r="B34" s="86"/>
      <c r="C34" s="86"/>
      <c r="D34" s="92" t="s">
        <v>131</v>
      </c>
      <c r="E34" s="87" t="s">
        <v>104</v>
      </c>
      <c r="F34" s="76">
        <v>9.8218301432746031</v>
      </c>
    </row>
    <row r="35" spans="1:6" ht="18" customHeight="1" x14ac:dyDescent="0.25">
      <c r="A35" s="94" t="s">
        <v>132</v>
      </c>
      <c r="B35" s="86" t="s">
        <v>133</v>
      </c>
      <c r="C35" s="86" t="s">
        <v>134</v>
      </c>
      <c r="D35" s="85" t="s">
        <v>135</v>
      </c>
      <c r="E35" s="87" t="s">
        <v>104</v>
      </c>
      <c r="F35" s="76">
        <f t="shared" ref="F35" si="0">(F36+F37+F38+F39)/4</f>
        <v>41.199749601465612</v>
      </c>
    </row>
    <row r="36" spans="1:6" ht="18.75" customHeight="1" x14ac:dyDescent="0.25">
      <c r="A36" s="94"/>
      <c r="B36" s="86"/>
      <c r="C36" s="86"/>
      <c r="D36" s="85" t="s">
        <v>122</v>
      </c>
      <c r="E36" s="87" t="s">
        <v>104</v>
      </c>
      <c r="F36" s="76">
        <v>86.660834189978345</v>
      </c>
    </row>
    <row r="37" spans="1:6" ht="19.5" customHeight="1" x14ac:dyDescent="0.25">
      <c r="A37" s="94"/>
      <c r="B37" s="86"/>
      <c r="C37" s="86"/>
      <c r="D37" s="85" t="s">
        <v>136</v>
      </c>
      <c r="E37" s="87" t="s">
        <v>104</v>
      </c>
      <c r="F37" s="76">
        <v>53.403384335897165</v>
      </c>
    </row>
    <row r="38" spans="1:6" ht="15" customHeight="1" x14ac:dyDescent="0.25">
      <c r="A38" s="94"/>
      <c r="B38" s="86"/>
      <c r="C38" s="86"/>
      <c r="D38" s="85" t="s">
        <v>137</v>
      </c>
      <c r="E38" s="87" t="s">
        <v>104</v>
      </c>
      <c r="F38" s="76">
        <v>24.142427469549951</v>
      </c>
    </row>
    <row r="39" spans="1:6" ht="17.25" customHeight="1" x14ac:dyDescent="0.25">
      <c r="A39" s="94"/>
      <c r="B39" s="86"/>
      <c r="C39" s="86"/>
      <c r="D39" s="85" t="s">
        <v>126</v>
      </c>
      <c r="E39" s="87" t="s">
        <v>104</v>
      </c>
      <c r="F39" s="76">
        <v>0.59235241043701237</v>
      </c>
    </row>
    <row r="40" spans="1:6" s="72" customFormat="1" ht="41.25" customHeight="1" x14ac:dyDescent="0.25">
      <c r="A40" s="94"/>
      <c r="B40" s="95" t="s">
        <v>138</v>
      </c>
      <c r="C40" s="95" t="s">
        <v>139</v>
      </c>
      <c r="D40" s="80" t="s">
        <v>113</v>
      </c>
      <c r="E40" s="96" t="s">
        <v>104</v>
      </c>
      <c r="F40" s="97">
        <v>12.050260462652307</v>
      </c>
    </row>
    <row r="41" spans="1:6" s="99" customFormat="1" ht="21.75" customHeight="1" x14ac:dyDescent="0.25">
      <c r="A41" s="98" t="s">
        <v>140</v>
      </c>
      <c r="B41" s="98"/>
      <c r="C41" s="98"/>
      <c r="D41" s="98"/>
      <c r="E41" s="98"/>
      <c r="F41" s="98"/>
    </row>
  </sheetData>
  <mergeCells count="20">
    <mergeCell ref="A35:A40"/>
    <mergeCell ref="B35:B39"/>
    <mergeCell ref="C35:C39"/>
    <mergeCell ref="A41:F41"/>
    <mergeCell ref="C19:C20"/>
    <mergeCell ref="C21:C22"/>
    <mergeCell ref="B23:B34"/>
    <mergeCell ref="C23:C26"/>
    <mergeCell ref="C27:C30"/>
    <mergeCell ref="C31:C34"/>
    <mergeCell ref="A1:F2"/>
    <mergeCell ref="A4:A34"/>
    <mergeCell ref="B4:B6"/>
    <mergeCell ref="C4:C6"/>
    <mergeCell ref="B7:B9"/>
    <mergeCell ref="C7:C9"/>
    <mergeCell ref="B11:B18"/>
    <mergeCell ref="C11:C13"/>
    <mergeCell ref="C14:C18"/>
    <mergeCell ref="B19:B2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8.1</vt:lpstr>
      <vt:lpstr> 8.2</vt:lpstr>
      <vt:lpstr>8.3</vt:lpstr>
      <vt:lpstr> 8.4 </vt:lpstr>
      <vt:lpstr>' 8.2'!Print_Area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2022-02-08T07:30:38Z</dcterms:created>
  <dcterms:modified xsi:type="dcterms:W3CDTF">2022-02-08T07:33:09Z</dcterms:modified>
</cp:coreProperties>
</file>