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E5E0EE91-2DC4-438C-B5AF-63204C6FDF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7" i="12" l="1"/>
  <c r="O37" i="12"/>
  <c r="N35" i="12"/>
  <c r="O35" i="12"/>
  <c r="N34" i="12"/>
  <c r="O34" i="12"/>
  <c r="N35" i="11"/>
  <c r="O35" i="11"/>
  <c r="N34" i="11"/>
  <c r="O34" i="11"/>
  <c r="P34" i="12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6" i="12"/>
  <c r="P6" i="10"/>
  <c r="P33" i="12" l="1"/>
  <c r="P36" i="12" s="1"/>
  <c r="P32" i="1"/>
  <c r="P12" i="10"/>
  <c r="P33" i="10"/>
  <c r="P12" i="12"/>
  <c r="P32" i="10"/>
  <c r="P33" i="1"/>
  <c r="P12" i="11"/>
  <c r="P32" i="12"/>
  <c r="P12" i="1"/>
  <c r="P33" i="11"/>
  <c r="P32" i="11"/>
  <c r="C16" i="10"/>
  <c r="D16" i="10"/>
  <c r="E16" i="10"/>
  <c r="F16" i="10"/>
  <c r="G16" i="10"/>
  <c r="H16" i="10"/>
  <c r="I16" i="10"/>
  <c r="J16" i="10"/>
  <c r="K16" i="10"/>
  <c r="L16" i="10"/>
  <c r="M16" i="10"/>
  <c r="N16" i="10"/>
  <c r="O16" i="10"/>
  <c r="P38" i="12" l="1"/>
  <c r="P36" i="11"/>
  <c r="P36" i="1"/>
  <c r="P36" i="10"/>
  <c r="P38" i="1" l="1"/>
  <c r="P38" i="10"/>
  <c r="P38" i="11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C35" i="11"/>
  <c r="C34" i="11"/>
  <c r="D34" i="12" l="1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C6" i="10"/>
  <c r="C6" i="1"/>
  <c r="C6" i="11"/>
  <c r="C6" i="12"/>
  <c r="C17" i="10"/>
  <c r="O6" i="10"/>
  <c r="N6" i="10"/>
  <c r="M6" i="10"/>
  <c r="L6" i="10"/>
  <c r="K6" i="10"/>
  <c r="J6" i="10"/>
  <c r="I6" i="10"/>
  <c r="H6" i="10"/>
  <c r="G6" i="10"/>
  <c r="F6" i="10"/>
  <c r="E6" i="10"/>
  <c r="D6" i="10"/>
  <c r="O20" i="1" l="1"/>
  <c r="O20" i="11"/>
  <c r="O20" i="12"/>
  <c r="O20" i="10"/>
  <c r="O17" i="1"/>
  <c r="O17" i="11"/>
  <c r="O17" i="12"/>
  <c r="O17" i="10"/>
  <c r="O16" i="1"/>
  <c r="O16" i="11"/>
  <c r="O16" i="12"/>
  <c r="N17" i="10"/>
  <c r="N20" i="10"/>
  <c r="N17" i="12"/>
  <c r="N20" i="12"/>
  <c r="N32" i="12" s="1"/>
  <c r="N17" i="11"/>
  <c r="N20" i="11"/>
  <c r="N17" i="1"/>
  <c r="N20" i="1"/>
  <c r="O12" i="10"/>
  <c r="O6" i="1"/>
  <c r="O6" i="11"/>
  <c r="O6" i="12"/>
  <c r="O32" i="12" l="1"/>
  <c r="N32" i="10"/>
  <c r="O32" i="10"/>
  <c r="O33" i="12"/>
  <c r="O32" i="1"/>
  <c r="O12" i="12"/>
  <c r="O32" i="11"/>
  <c r="N32" i="11"/>
  <c r="O12" i="11"/>
  <c r="O33" i="11"/>
  <c r="N32" i="1"/>
  <c r="O33" i="1"/>
  <c r="O12" i="1"/>
  <c r="H3" i="1"/>
  <c r="H3" i="11"/>
  <c r="H3" i="12"/>
  <c r="H3" i="10"/>
  <c r="O36" i="1" l="1"/>
  <c r="O36" i="12"/>
  <c r="O36" i="11"/>
  <c r="O38" i="1" l="1"/>
  <c r="O38" i="12"/>
  <c r="O38" i="11"/>
  <c r="M37" i="12"/>
  <c r="M37" i="11"/>
  <c r="M37" i="1"/>
  <c r="M20" i="1"/>
  <c r="M20" i="11"/>
  <c r="M20" i="12"/>
  <c r="M20" i="10"/>
  <c r="M16" i="1"/>
  <c r="N16" i="1"/>
  <c r="M17" i="1"/>
  <c r="M16" i="11"/>
  <c r="N16" i="11"/>
  <c r="M17" i="11"/>
  <c r="M16" i="12"/>
  <c r="N16" i="12"/>
  <c r="M17" i="12"/>
  <c r="M17" i="10"/>
  <c r="M12" i="10"/>
  <c r="N12" i="10"/>
  <c r="N6" i="1"/>
  <c r="N6" i="11"/>
  <c r="N6" i="12"/>
  <c r="M32" i="10" l="1"/>
  <c r="N33" i="12"/>
  <c r="N36" i="12" s="1"/>
  <c r="N12" i="12"/>
  <c r="N33" i="11"/>
  <c r="N33" i="1"/>
  <c r="N12" i="1"/>
  <c r="M32" i="12"/>
  <c r="M32" i="11"/>
  <c r="N12" i="11"/>
  <c r="M32" i="1"/>
  <c r="L37" i="12"/>
  <c r="L37" i="11"/>
  <c r="L37" i="1"/>
  <c r="N36" i="11" l="1"/>
  <c r="N36" i="1"/>
  <c r="L20" i="1"/>
  <c r="L20" i="11"/>
  <c r="L20" i="12"/>
  <c r="L20" i="10"/>
  <c r="L16" i="1"/>
  <c r="L17" i="1"/>
  <c r="L16" i="11"/>
  <c r="L17" i="11"/>
  <c r="L16" i="12"/>
  <c r="L17" i="12"/>
  <c r="L17" i="10"/>
  <c r="L6" i="1"/>
  <c r="M6" i="1"/>
  <c r="L6" i="11"/>
  <c r="M6" i="11"/>
  <c r="L6" i="12"/>
  <c r="M6" i="12"/>
  <c r="L32" i="10" l="1"/>
  <c r="L12" i="12"/>
  <c r="N38" i="12"/>
  <c r="N38" i="11"/>
  <c r="L12" i="11"/>
  <c r="N38" i="1"/>
  <c r="M12" i="12"/>
  <c r="M33" i="12"/>
  <c r="M36" i="12" s="1"/>
  <c r="M33" i="11"/>
  <c r="M12" i="11"/>
  <c r="M12" i="1"/>
  <c r="M33" i="1"/>
  <c r="L32" i="12"/>
  <c r="L33" i="12"/>
  <c r="L32" i="11"/>
  <c r="L33" i="11"/>
  <c r="L32" i="1"/>
  <c r="L33" i="1"/>
  <c r="L12" i="1"/>
  <c r="L12" i="10"/>
  <c r="L36" i="12" l="1"/>
  <c r="M36" i="11"/>
  <c r="M36" i="1"/>
  <c r="L36" i="11"/>
  <c r="L36" i="1"/>
  <c r="D37" i="12"/>
  <c r="E37" i="12"/>
  <c r="F37" i="12"/>
  <c r="G37" i="12"/>
  <c r="H37" i="12"/>
  <c r="I37" i="12"/>
  <c r="J37" i="12"/>
  <c r="K37" i="12"/>
  <c r="M38" i="12" l="1"/>
  <c r="M38" i="11"/>
  <c r="M38" i="1"/>
  <c r="L38" i="12"/>
  <c r="L38" i="11"/>
  <c r="L38" i="1"/>
  <c r="D37" i="11"/>
  <c r="E37" i="11"/>
  <c r="F37" i="11"/>
  <c r="G37" i="11"/>
  <c r="H37" i="11"/>
  <c r="I37" i="11"/>
  <c r="J37" i="11"/>
  <c r="K37" i="11"/>
  <c r="D37" i="1"/>
  <c r="E37" i="1"/>
  <c r="F37" i="1"/>
  <c r="G37" i="1"/>
  <c r="H37" i="1"/>
  <c r="I37" i="1"/>
  <c r="J37" i="1"/>
  <c r="K37" i="1"/>
  <c r="I20" i="1" l="1"/>
  <c r="J20" i="1"/>
  <c r="K20" i="1"/>
  <c r="I20" i="11"/>
  <c r="J20" i="11"/>
  <c r="K20" i="11"/>
  <c r="I20" i="12"/>
  <c r="J20" i="12"/>
  <c r="K20" i="12"/>
  <c r="I20" i="10"/>
  <c r="I32" i="10" s="1"/>
  <c r="J20" i="10"/>
  <c r="J32" i="10" s="1"/>
  <c r="K20" i="10"/>
  <c r="K32" i="10" s="1"/>
  <c r="I17" i="1"/>
  <c r="J17" i="1"/>
  <c r="K17" i="1"/>
  <c r="I17" i="11"/>
  <c r="J17" i="11"/>
  <c r="K17" i="11"/>
  <c r="I17" i="12"/>
  <c r="J17" i="12"/>
  <c r="K17" i="12"/>
  <c r="I17" i="10"/>
  <c r="J17" i="10"/>
  <c r="K17" i="10"/>
  <c r="I16" i="1"/>
  <c r="J16" i="1"/>
  <c r="K16" i="1"/>
  <c r="I16" i="11"/>
  <c r="J16" i="11"/>
  <c r="K16" i="11"/>
  <c r="I16" i="12"/>
  <c r="J16" i="12"/>
  <c r="K16" i="12"/>
  <c r="I6" i="1"/>
  <c r="J6" i="1"/>
  <c r="K6" i="1"/>
  <c r="I6" i="11"/>
  <c r="J6" i="11"/>
  <c r="K6" i="11"/>
  <c r="I6" i="12"/>
  <c r="J6" i="12"/>
  <c r="K6" i="12"/>
  <c r="K12" i="12" l="1"/>
  <c r="K12" i="1"/>
  <c r="K32" i="12"/>
  <c r="K32" i="11"/>
  <c r="K32" i="1"/>
  <c r="K12" i="11"/>
  <c r="K33" i="12"/>
  <c r="K36" i="12" s="1"/>
  <c r="K33" i="11"/>
  <c r="K33" i="1"/>
  <c r="K12" i="10"/>
  <c r="I12" i="12"/>
  <c r="J12" i="12"/>
  <c r="J32" i="12"/>
  <c r="I32" i="12"/>
  <c r="J33" i="12"/>
  <c r="J32" i="11"/>
  <c r="J33" i="11"/>
  <c r="J36" i="11" s="1"/>
  <c r="J38" i="11" s="1"/>
  <c r="J12" i="11"/>
  <c r="J33" i="1"/>
  <c r="J32" i="1"/>
  <c r="J12" i="1"/>
  <c r="J12" i="10"/>
  <c r="I33" i="12"/>
  <c r="I32" i="11"/>
  <c r="I12" i="11"/>
  <c r="I33" i="11"/>
  <c r="I36" i="11" s="1"/>
  <c r="I38" i="11" s="1"/>
  <c r="I32" i="1"/>
  <c r="I12" i="1"/>
  <c r="I33" i="1"/>
  <c r="I12" i="10"/>
  <c r="J36" i="12" l="1"/>
  <c r="J38" i="12" s="1"/>
  <c r="I36" i="12"/>
  <c r="I38" i="12" s="1"/>
  <c r="K38" i="12"/>
  <c r="K36" i="11"/>
  <c r="K38" i="11" s="1"/>
  <c r="K36" i="1"/>
  <c r="J36" i="1"/>
  <c r="I36" i="1"/>
  <c r="K38" i="1" l="1"/>
  <c r="J38" i="1"/>
  <c r="I38" i="1"/>
  <c r="G20" i="1" l="1"/>
  <c r="H20" i="1"/>
  <c r="G16" i="1"/>
  <c r="H16" i="1"/>
  <c r="G6" i="1"/>
  <c r="G12" i="1" l="1"/>
  <c r="G20" i="11" l="1"/>
  <c r="H20" i="11"/>
  <c r="G20" i="12"/>
  <c r="H20" i="12"/>
  <c r="G20" i="10"/>
  <c r="H20" i="10"/>
  <c r="G17" i="1"/>
  <c r="H17" i="1"/>
  <c r="G17" i="11"/>
  <c r="H17" i="11"/>
  <c r="G17" i="12"/>
  <c r="H17" i="12"/>
  <c r="G17" i="10"/>
  <c r="H17" i="10"/>
  <c r="G16" i="11"/>
  <c r="H16" i="11"/>
  <c r="G16" i="12"/>
  <c r="H16" i="12"/>
  <c r="H6" i="1"/>
  <c r="G6" i="11"/>
  <c r="H6" i="11"/>
  <c r="G6" i="12"/>
  <c r="H6" i="12"/>
  <c r="G32" i="10" l="1"/>
  <c r="H32" i="10"/>
  <c r="G32" i="1"/>
  <c r="G12" i="12"/>
  <c r="G12" i="11"/>
  <c r="G12" i="10"/>
  <c r="G33" i="10"/>
  <c r="G36" i="10" s="1"/>
  <c r="H32" i="11"/>
  <c r="H12" i="11"/>
  <c r="H32" i="1"/>
  <c r="H33" i="1"/>
  <c r="H33" i="12"/>
  <c r="H32" i="12"/>
  <c r="G32" i="12"/>
  <c r="G33" i="12"/>
  <c r="G32" i="11"/>
  <c r="G33" i="1"/>
  <c r="H12" i="1"/>
  <c r="H12" i="10"/>
  <c r="H33" i="11"/>
  <c r="H36" i="11" s="1"/>
  <c r="H38" i="11" s="1"/>
  <c r="G33" i="11"/>
  <c r="G36" i="11" s="1"/>
  <c r="G38" i="11" s="1"/>
  <c r="H12" i="12"/>
  <c r="G36" i="12" l="1"/>
  <c r="G38" i="12" s="1"/>
  <c r="H36" i="12"/>
  <c r="H38" i="12" s="1"/>
  <c r="G36" i="1"/>
  <c r="H36" i="1"/>
  <c r="G38" i="10"/>
  <c r="G38" i="1" l="1"/>
  <c r="H38" i="1"/>
  <c r="C37" i="12" l="1"/>
  <c r="C37" i="11"/>
  <c r="C37" i="1"/>
  <c r="C35" i="12"/>
  <c r="C34" i="12"/>
  <c r="F20" i="12" l="1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F20" i="10"/>
  <c r="F17" i="10"/>
  <c r="E20" i="10"/>
  <c r="D20" i="10"/>
  <c r="C20" i="10"/>
  <c r="C32" i="10" s="1"/>
  <c r="E17" i="10"/>
  <c r="D17" i="10"/>
  <c r="D32" i="10" l="1"/>
  <c r="E32" i="10"/>
  <c r="F32" i="10"/>
  <c r="E33" i="10"/>
  <c r="F32" i="1"/>
  <c r="F12" i="10"/>
  <c r="F33" i="10"/>
  <c r="D33" i="10"/>
  <c r="F32" i="12"/>
  <c r="E32" i="12"/>
  <c r="E12" i="12"/>
  <c r="F33" i="12"/>
  <c r="E32" i="11"/>
  <c r="E12" i="11"/>
  <c r="E32" i="1"/>
  <c r="D33" i="1"/>
  <c r="C12" i="10"/>
  <c r="F32" i="11"/>
  <c r="F33" i="11"/>
  <c r="F36" i="11" s="1"/>
  <c r="F38" i="11" s="1"/>
  <c r="E33" i="1"/>
  <c r="F33" i="1"/>
  <c r="C33" i="1"/>
  <c r="C32" i="1"/>
  <c r="C33" i="11"/>
  <c r="C32" i="11"/>
  <c r="C33" i="12"/>
  <c r="C32" i="12"/>
  <c r="D32" i="1"/>
  <c r="D33" i="11"/>
  <c r="D36" i="11" s="1"/>
  <c r="D38" i="11" s="1"/>
  <c r="D32" i="11"/>
  <c r="D33" i="12"/>
  <c r="D32" i="12"/>
  <c r="C12" i="12"/>
  <c r="D12" i="12"/>
  <c r="E33" i="12"/>
  <c r="F12" i="12"/>
  <c r="C12" i="11"/>
  <c r="D12" i="11"/>
  <c r="E33" i="11"/>
  <c r="E36" i="11" s="1"/>
  <c r="E38" i="11" s="1"/>
  <c r="F12" i="11"/>
  <c r="D12" i="1"/>
  <c r="C12" i="1"/>
  <c r="E12" i="1"/>
  <c r="F12" i="1"/>
  <c r="D12" i="10"/>
  <c r="C33" i="10"/>
  <c r="E12" i="10"/>
  <c r="D36" i="12" l="1"/>
  <c r="D38" i="12" s="1"/>
  <c r="F36" i="12"/>
  <c r="F38" i="12" s="1"/>
  <c r="E36" i="12"/>
  <c r="E38" i="12" s="1"/>
  <c r="C36" i="12"/>
  <c r="C36" i="1"/>
  <c r="C36" i="11"/>
  <c r="C36" i="10"/>
  <c r="E36" i="1"/>
  <c r="F36" i="1"/>
  <c r="D36" i="1"/>
  <c r="D36" i="10"/>
  <c r="E36" i="10"/>
  <c r="F36" i="10"/>
  <c r="C38" i="12" l="1"/>
  <c r="C38" i="1"/>
  <c r="C38" i="11"/>
  <c r="C38" i="10"/>
  <c r="F38" i="1"/>
  <c r="E38" i="1"/>
  <c r="D38" i="1"/>
  <c r="F38" i="10"/>
  <c r="E38" i="10"/>
  <c r="D38" i="10"/>
  <c r="L33" i="10" l="1"/>
  <c r="L36" i="10" s="1"/>
  <c r="H33" i="10"/>
  <c r="K33" i="10"/>
  <c r="M33" i="10"/>
  <c r="J33" i="10"/>
  <c r="J36" i="10" s="1"/>
  <c r="N33" i="10"/>
  <c r="I33" i="10"/>
  <c r="O33" i="10"/>
  <c r="O36" i="10" l="1"/>
  <c r="I36" i="10"/>
  <c r="N36" i="10"/>
  <c r="M36" i="10"/>
  <c r="J38" i="10"/>
  <c r="L38" i="10"/>
  <c r="K36" i="10"/>
  <c r="H36" i="10"/>
  <c r="O38" i="10" l="1"/>
  <c r="N38" i="10"/>
  <c r="I38" i="10"/>
  <c r="M38" i="10"/>
  <c r="K38" i="10"/>
  <c r="H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<sst xmlns="http://schemas.openxmlformats.org/spreadsheetml/2006/main" count="284" uniqueCount="77">
  <si>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</si>
  <si>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</si>
  <si>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</si>
  <si>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</si>
  <si>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</si>
  <si>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</si>
  <si>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</si>
  <si>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</si>
  <si>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</si>
  <si>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</si>
  <si>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</si>
  <si>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</si>
  <si>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</si>
  <si>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</si>
  <si>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</si>
  <si>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</si>
  <si>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</si>
  <si>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</si>
  <si>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</si>
  <si>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</si>
  <si>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</si>
  <si>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</si>
  <si>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</si>
  <si>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</si>
  <si>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</si>
  <si>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</si>
  <si>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</si>
  <si>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</si>
  <si>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</si>
  <si>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</si>
  <si>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</si>
  <si>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</si>
  <si>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</si>
  <si>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</si>
  <si>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</si>
  <si>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</si>
  <si>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</si>
  <si>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</si>
  <si>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</si>
  <si>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</si>
  <si>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</si>
  <si>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</si>
  <si>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</si>
  <si>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</si>
  <si>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</si>
  <si>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</si>
  <si>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</si>
  <si>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</si>
  <si>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</si>
  <si>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</si>
  <si>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</si>
  <si>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</si>
  <si>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</si>
  <si>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</si>
  <si>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</si>
  <si>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</si>
  <si>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</si>
  <si>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</si>
  <si>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</si>
  <si>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</si>
  <si>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</si>
  <si>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</si>
  <si>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</si>
  <si>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</si>
  <si>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</si>
  <si>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</si>
  <si>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Assam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</si>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</sst>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2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2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1" fontId="7" fillId="0" borderId="1" xfId="0" applyNumberFormat="1" applyFont="1" applyBorder="1"/>
    <xf numFmtId="0" fontId="7" fillId="0" borderId="0" xfId="0" applyFont="1" applyProtection="1">
      <protection locked="0"/>
    </xf>
    <xf numFmtId="0" fontId="7" fillId="0" borderId="1" xfId="0" applyFont="1" applyBorder="1" applyProtection="1">
      <protection locked="0"/>
    </xf>
    <xf numFmtId="1" fontId="7" fillId="0" borderId="1" xfId="0" applyNumberFormat="1" applyFont="1" applyBorder="1" applyProtection="1">
      <protection locked="0"/>
    </xf>
    <xf numFmtId="0" fontId="7" fillId="0" borderId="0" xfId="0" applyFont="1"/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7" fillId="0" borderId="0" xfId="0" quotePrefix="1" applyFont="1" applyProtection="1">
      <protection locked="0"/>
    </xf>
    <xf numFmtId="0" fontId="1" fillId="0" borderId="0" xfId="0" applyFont="1" applyAlignment="1">
      <alignment horizontal="left" vertical="center"/>
    </xf>
    <xf numFmtId="49" fontId="11" fillId="0" borderId="1" xfId="0" applyNumberFormat="1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49" fontId="12" fillId="0" borderId="1" xfId="0" applyNumberFormat="1" applyFont="1" applyBorder="1" applyAlignment="1">
      <alignment vertical="center" wrapText="1"/>
    </xf>
    <xf numFmtId="49" fontId="12" fillId="0" borderId="1" xfId="0" applyNumberFormat="1" applyFont="1" applyBorder="1" applyAlignment="1" applyProtection="1">
      <alignment horizontal="right" vertical="center" wrapText="1"/>
      <protection locked="0"/>
    </xf>
    <xf numFmtId="49" fontId="12" fillId="0" borderId="1" xfId="0" applyNumberFormat="1" applyFont="1" applyBorder="1" applyAlignment="1" applyProtection="1">
      <alignment vertical="center" wrapText="1"/>
      <protection locked="0"/>
    </xf>
    <xf numFmtId="49" fontId="12" fillId="0" borderId="1" xfId="0" quotePrefix="1" applyNumberFormat="1" applyFont="1" applyBorder="1" applyAlignment="1">
      <alignment vertical="center" wrapText="1"/>
    </xf>
    <xf numFmtId="0" fontId="7" fillId="0" borderId="1" xfId="0" applyFont="1" applyBorder="1"/>
    <xf numFmtId="0" fontId="16" fillId="0" borderId="0" xfId="0" applyFont="1" applyProtection="1">
      <protection locked="0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 applyAlignment="1" applyProtection="1">
      <alignment horizontal="left" vertical="center" wrapText="1"/>
      <protection locked="0"/>
    </xf>
    <xf numFmtId="0" fontId="7" fillId="0" borderId="4" xfId="0" applyFont="1" applyBorder="1" applyAlignment="1" applyProtection="1">
      <alignment vertical="center" wrapText="1"/>
      <protection locked="0"/>
    </xf>
    <xf numFmtId="49" fontId="12" fillId="4" borderId="1" xfId="0" applyNumberFormat="1" applyFont="1" applyFill="1" applyBorder="1" applyAlignment="1">
      <alignment vertical="center" wrapText="1"/>
    </xf>
    <xf numFmtId="0" fontId="7" fillId="4" borderId="4" xfId="0" applyFont="1" applyFill="1" applyBorder="1" applyAlignment="1">
      <alignment horizontal="left" vertical="center" wrapText="1"/>
    </xf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49" fontId="12" fillId="4" borderId="1" xfId="0" applyNumberFormat="1" applyFont="1" applyFill="1" applyBorder="1" applyAlignment="1" applyProtection="1">
      <alignment vertical="center" wrapText="1"/>
      <protection locked="0"/>
    </xf>
    <xf numFmtId="0" fontId="15" fillId="4" borderId="4" xfId="0" applyFont="1" applyFill="1" applyBorder="1" applyAlignment="1" applyProtection="1">
      <alignment horizontal="left" vertical="center" wrapText="1"/>
      <protection locked="0"/>
    </xf>
    <xf numFmtId="1" fontId="7" fillId="4" borderId="0" xfId="0" applyNumberFormat="1" applyFont="1" applyFill="1" applyProtection="1">
      <protection locked="0"/>
    </xf>
    <xf numFmtId="49" fontId="14" fillId="4" borderId="1" xfId="0" applyNumberFormat="1" applyFont="1" applyFill="1" applyBorder="1" applyAlignment="1">
      <alignment vertical="center" wrapText="1"/>
    </xf>
    <xf numFmtId="0" fontId="7" fillId="4" borderId="4" xfId="0" applyFont="1" applyFill="1" applyBorder="1" applyAlignment="1">
      <alignment horizontal="left" vertical="top" wrapText="1"/>
    </xf>
    <xf numFmtId="0" fontId="10" fillId="4" borderId="4" xfId="0" applyFont="1" applyFill="1" applyBorder="1" applyAlignment="1">
      <alignment horizontal="left" vertical="center" wrapText="1"/>
    </xf>
    <xf numFmtId="49" fontId="12" fillId="4" borderId="1" xfId="0" quotePrefix="1" applyNumberFormat="1" applyFont="1" applyFill="1" applyBorder="1" applyAlignment="1">
      <alignment vertical="center" wrapText="1"/>
    </xf>
    <xf numFmtId="0" fontId="7" fillId="4" borderId="4" xfId="0" applyFont="1" applyFill="1" applyBorder="1" applyAlignment="1" applyProtection="1">
      <alignment vertical="center" wrapText="1"/>
      <protection locked="0"/>
    </xf>
    <xf numFmtId="49" fontId="12" fillId="4" borderId="5" xfId="0" applyNumberFormat="1" applyFont="1" applyFill="1" applyBorder="1" applyAlignment="1">
      <alignment vertical="center" wrapText="1"/>
    </xf>
    <xf numFmtId="0" fontId="7" fillId="4" borderId="3" xfId="0" applyFont="1" applyFill="1" applyBorder="1" applyAlignment="1">
      <alignment horizontal="left" vertical="center" wrapText="1"/>
    </xf>
    <xf numFmtId="1" fontId="7" fillId="4" borderId="1" xfId="0" applyNumberFormat="1" applyFont="1" applyFill="1" applyBorder="1"/>
    <xf numFmtId="1" fontId="17" fillId="0" borderId="1" xfId="0" applyNumberFormat="1" applyFont="1" applyBorder="1" applyAlignment="1">
      <alignment horizontal="right" vertical="center"/>
    </xf>
    <xf numFmtId="1" fontId="12" fillId="0" borderId="1" xfId="10" applyNumberFormat="1" applyFont="1" applyBorder="1" applyAlignment="1" applyProtection="1">
      <alignment horizontal="right" vertical="center"/>
      <protection locked="0"/>
    </xf>
    <xf numFmtId="1" fontId="18" fillId="0" borderId="1" xfId="0" applyNumberFormat="1" applyFont="1" applyBorder="1" applyAlignment="1">
      <alignment horizontal="right" vertical="center" wrapText="1"/>
    </xf>
    <xf numFmtId="1" fontId="12" fillId="0" borderId="1" xfId="0" applyNumberFormat="1" applyFont="1" applyBorder="1" applyAlignment="1">
      <alignment horizontal="right" vertical="center"/>
    </xf>
    <xf numFmtId="1" fontId="12" fillId="0" borderId="1" xfId="0" applyNumberFormat="1" applyFont="1" applyBorder="1" applyAlignment="1">
      <alignment vertical="center"/>
    </xf>
    <xf numFmtId="1" fontId="12" fillId="3" borderId="1" xfId="0" applyNumberFormat="1" applyFont="1" applyFill="1" applyBorder="1" applyAlignment="1">
      <alignment horizontal="right" vertical="center"/>
    </xf>
    <xf numFmtId="1" fontId="12" fillId="0" borderId="1" xfId="0" applyNumberFormat="1" applyFont="1" applyBorder="1"/>
    <xf numFmtId="1" fontId="7" fillId="4" borderId="1" xfId="0" applyNumberFormat="1" applyFont="1" applyFill="1" applyBorder="1" applyProtection="1">
      <protection locked="0"/>
    </xf>
    <xf numFmtId="1" fontId="12" fillId="0" borderId="1" xfId="10" applyNumberFormat="1" applyFont="1" applyBorder="1" applyAlignment="1">
      <alignment horizontal="right" vertical="center"/>
    </xf>
    <xf numFmtId="1" fontId="19" fillId="0" borderId="1" xfId="0" applyNumberFormat="1" applyFont="1" applyBorder="1" applyAlignment="1">
      <alignment horizontal="right" vertical="center"/>
    </xf>
    <xf numFmtId="1" fontId="19" fillId="0" borderId="1" xfId="0" applyNumberFormat="1" applyFont="1" applyBorder="1" applyAlignment="1">
      <alignment vertical="center"/>
    </xf>
    <xf numFmtId="0" fontId="7" fillId="4" borderId="1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V39"/>
  <sheetViews>
    <sheetView tabSelected="1" zoomScale="73" zoomScaleNormal="73" zoomScaleSheetLayoutView="100" workbookViewId="0">
      <pane xSplit="2" ySplit="5" topLeftCell="C6" activePane="bottomRight" state="frozen"/>
      <selection activeCell="N7" sqref="N7:O11"/>
      <selection pane="topRight" activeCell="N7" sqref="N7:O11"/>
      <selection pane="bottomLeft" activeCell="N7" sqref="N7:O11"/>
      <selection pane="bottomRight" activeCell="S25" sqref="S25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7" width="10.7109375" style="2" customWidth="1"/>
    <col min="8" max="16" width="11.85546875" style="5" customWidth="1"/>
    <col min="17" max="17" width="11.85546875" style="2" customWidth="1"/>
    <col min="18" max="18" width="11.28515625" style="2" customWidth="1"/>
    <col min="19" max="19" width="11.7109375" style="5" customWidth="1"/>
    <col min="20" max="20" width="9.140625" style="2" customWidth="1"/>
    <col min="21" max="21" width="10.85546875" style="2" customWidth="1"/>
    <col min="22" max="22" width="10.85546875" style="5" customWidth="1"/>
    <col min="23" max="23" width="11" style="2" customWidth="1"/>
    <col min="24" max="26" width="11.42578125" style="2" customWidth="1"/>
    <col min="27" max="54" width="9.140625" style="2" customWidth="1"/>
    <col min="55" max="55" width="12.42578125" style="2" customWidth="1"/>
    <col min="56" max="77" width="9.140625" style="2" customWidth="1"/>
    <col min="78" max="78" width="12.140625" style="2" customWidth="1"/>
    <col min="79" max="82" width="9.140625" style="2" customWidth="1"/>
    <col min="83" max="87" width="9.140625" style="2" hidden="1" customWidth="1"/>
    <col min="88" max="88" width="9.140625" style="2" customWidth="1"/>
    <col min="89" max="93" width="9.140625" style="2" hidden="1" customWidth="1"/>
    <col min="94" max="94" width="9.140625" style="2" customWidth="1"/>
    <col min="95" max="99" width="9.140625" style="2" hidden="1" customWidth="1"/>
    <col min="100" max="100" width="9.140625" style="2" customWidth="1"/>
    <col min="101" max="105" width="9.140625" style="2" hidden="1" customWidth="1"/>
    <col min="106" max="106" width="9.140625" style="2" customWidth="1"/>
    <col min="107" max="111" width="9.140625" style="2" hidden="1" customWidth="1"/>
    <col min="112" max="112" width="9.140625" style="5" customWidth="1"/>
    <col min="113" max="117" width="9.140625" style="5" hidden="1" customWidth="1"/>
    <col min="118" max="118" width="9.140625" style="5" customWidth="1"/>
    <col min="119" max="123" width="9.140625" style="5" hidden="1" customWidth="1"/>
    <col min="124" max="124" width="9.140625" style="5" customWidth="1"/>
    <col min="125" max="129" width="9.140625" style="5" hidden="1" customWidth="1"/>
    <col min="130" max="130" width="9.140625" style="5" customWidth="1"/>
    <col min="131" max="160" width="9.140625" style="2" customWidth="1"/>
    <col min="161" max="161" width="9.140625" style="2" hidden="1" customWidth="1"/>
    <col min="162" max="169" width="9.140625" style="2" customWidth="1"/>
    <col min="170" max="170" width="9.140625" style="2" hidden="1" customWidth="1"/>
    <col min="171" max="175" width="9.140625" style="2" customWidth="1"/>
    <col min="176" max="176" width="9.140625" style="2" hidden="1" customWidth="1"/>
    <col min="177" max="186" width="9.140625" style="2" customWidth="1"/>
    <col min="187" max="190" width="8.85546875" style="2"/>
    <col min="191" max="191" width="12.7109375" style="2" bestFit="1" customWidth="1"/>
    <col min="192" max="16384" width="8.85546875" style="2"/>
  </cols>
  <sheetData>
    <row r="1" spans="1:191" ht="18.75" x14ac:dyDescent="0.3">
      <c r="A1" s="2" t="s">
        <v>53</v>
      </c>
      <c r="B1" s="18" t="s">
        <v>66</v>
      </c>
      <c r="U1" s="6"/>
    </row>
    <row r="2" spans="1:191" ht="15.75" x14ac:dyDescent="0.25">
      <c r="A2" s="10" t="s">
        <v>48</v>
      </c>
    </row>
    <row r="3" spans="1:191" ht="15.75" x14ac:dyDescent="0.25">
      <c r="A3" s="10"/>
      <c r="H3" s="5" t="str">
        <f>[1]GSVA_cur!$I$3</f>
        <v>As on 17.03.2025</v>
      </c>
    </row>
    <row r="4" spans="1:191" ht="15.75" x14ac:dyDescent="0.25">
      <c r="A4" s="10"/>
      <c r="E4" s="9"/>
      <c r="F4" s="9" t="s">
        <v>57</v>
      </c>
      <c r="G4" s="9"/>
    </row>
    <row r="5" spans="1:191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17" t="s">
        <v>76</v>
      </c>
    </row>
    <row r="6" spans="1:191" s="25" customFormat="1" ht="15.75" x14ac:dyDescent="0.25">
      <c r="A6" s="35" t="s">
        <v>26</v>
      </c>
      <c r="B6" s="36" t="s">
        <v>2</v>
      </c>
      <c r="C6" s="37">
        <f>SUM(C7:C10)</f>
        <v>2848113</v>
      </c>
      <c r="D6" s="37">
        <f t="shared" ref="D6:P6" si="0">SUM(D7:D10)</f>
        <v>3391548</v>
      </c>
      <c r="E6" s="37">
        <f t="shared" si="0"/>
        <v>3692959</v>
      </c>
      <c r="F6" s="37">
        <f t="shared" si="0"/>
        <v>3959543</v>
      </c>
      <c r="G6" s="37">
        <f t="shared" si="0"/>
        <v>4373933</v>
      </c>
      <c r="H6" s="37">
        <f t="shared" si="0"/>
        <v>4576441</v>
      </c>
      <c r="I6" s="37">
        <f t="shared" si="0"/>
        <v>4755643</v>
      </c>
      <c r="J6" s="37">
        <f t="shared" si="0"/>
        <v>5035434</v>
      </c>
      <c r="K6" s="37">
        <f t="shared" si="0"/>
        <v>7579337</v>
      </c>
      <c r="L6" s="37">
        <f t="shared" si="0"/>
        <v>8191966</v>
      </c>
      <c r="M6" s="37">
        <f t="shared" si="0"/>
        <v>8003433</v>
      </c>
      <c r="N6" s="37">
        <f t="shared" si="0"/>
        <v>9703568</v>
      </c>
      <c r="O6" s="37">
        <f t="shared" si="0"/>
        <v>10943493</v>
      </c>
      <c r="P6" s="37">
        <f t="shared" si="0"/>
        <v>12346684</v>
      </c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I6" s="26"/>
    </row>
    <row r="7" spans="1:191" ht="15.75" x14ac:dyDescent="0.25">
      <c r="A7" s="14">
        <v>1.1000000000000001</v>
      </c>
      <c r="B7" s="20" t="s">
        <v>59</v>
      </c>
      <c r="C7" s="38">
        <v>2061487</v>
      </c>
      <c r="D7" s="39">
        <v>2496905</v>
      </c>
      <c r="E7" s="39">
        <v>2720261</v>
      </c>
      <c r="F7" s="39">
        <v>2942082</v>
      </c>
      <c r="G7" s="40">
        <v>3210429</v>
      </c>
      <c r="H7" s="41">
        <v>3419844</v>
      </c>
      <c r="I7" s="41">
        <v>3447408</v>
      </c>
      <c r="J7" s="41">
        <v>3685044</v>
      </c>
      <c r="K7" s="41">
        <v>4176675</v>
      </c>
      <c r="L7" s="41">
        <v>4933169</v>
      </c>
      <c r="M7" s="41">
        <v>5035373</v>
      </c>
      <c r="N7" s="42">
        <v>6011944</v>
      </c>
      <c r="O7" s="42">
        <v>6849992</v>
      </c>
      <c r="P7" s="42">
        <v>7758991</v>
      </c>
      <c r="Q7" s="7"/>
      <c r="R7" s="7"/>
      <c r="S7" s="6"/>
      <c r="T7" s="7"/>
      <c r="U7" s="7"/>
      <c r="V7" s="6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5"/>
      <c r="GG7" s="5"/>
      <c r="GH7" s="5"/>
    </row>
    <row r="8" spans="1:191" ht="15.75" x14ac:dyDescent="0.25">
      <c r="A8" s="14">
        <v>1.2</v>
      </c>
      <c r="B8" s="20" t="s">
        <v>60</v>
      </c>
      <c r="C8" s="38">
        <v>159289</v>
      </c>
      <c r="D8" s="39">
        <v>179160</v>
      </c>
      <c r="E8" s="39">
        <v>155267</v>
      </c>
      <c r="F8" s="39">
        <v>173606</v>
      </c>
      <c r="G8" s="40">
        <v>271183</v>
      </c>
      <c r="H8" s="41">
        <v>250298</v>
      </c>
      <c r="I8" s="41">
        <v>331703</v>
      </c>
      <c r="J8" s="41">
        <v>350498</v>
      </c>
      <c r="K8" s="41">
        <v>738534</v>
      </c>
      <c r="L8" s="42">
        <v>906627</v>
      </c>
      <c r="M8" s="42">
        <v>948638</v>
      </c>
      <c r="N8" s="42">
        <v>1037835</v>
      </c>
      <c r="O8" s="42">
        <v>1224621</v>
      </c>
      <c r="P8" s="42">
        <v>1468662</v>
      </c>
      <c r="Q8" s="7"/>
      <c r="R8" s="7"/>
      <c r="S8" s="6"/>
      <c r="T8" s="7"/>
      <c r="U8" s="7"/>
      <c r="V8" s="6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5"/>
      <c r="GG8" s="5"/>
      <c r="GH8" s="5"/>
    </row>
    <row r="9" spans="1:191" ht="15.75" x14ac:dyDescent="0.25">
      <c r="A9" s="14">
        <v>1.3</v>
      </c>
      <c r="B9" s="20" t="s">
        <v>61</v>
      </c>
      <c r="C9" s="38">
        <v>231388</v>
      </c>
      <c r="D9" s="39">
        <v>246368</v>
      </c>
      <c r="E9" s="39">
        <v>311458</v>
      </c>
      <c r="F9" s="39">
        <v>307004</v>
      </c>
      <c r="G9" s="40">
        <v>321284</v>
      </c>
      <c r="H9" s="41">
        <v>269621</v>
      </c>
      <c r="I9" s="41">
        <v>296298</v>
      </c>
      <c r="J9" s="41">
        <v>309904</v>
      </c>
      <c r="K9" s="41">
        <v>1224117</v>
      </c>
      <c r="L9" s="41">
        <v>740400</v>
      </c>
      <c r="M9" s="42">
        <v>543650</v>
      </c>
      <c r="N9" s="42">
        <v>1098319</v>
      </c>
      <c r="O9" s="42">
        <v>1131565</v>
      </c>
      <c r="P9" s="42">
        <v>1176054</v>
      </c>
      <c r="Q9" s="7"/>
      <c r="R9" s="7"/>
      <c r="S9" s="6"/>
      <c r="T9" s="7"/>
      <c r="U9" s="7"/>
      <c r="V9" s="6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5"/>
      <c r="GG9" s="5"/>
      <c r="GH9" s="5"/>
    </row>
    <row r="10" spans="1:191" ht="15.75" x14ac:dyDescent="0.25">
      <c r="A10" s="14">
        <v>1.4</v>
      </c>
      <c r="B10" s="20" t="s">
        <v>62</v>
      </c>
      <c r="C10" s="38">
        <v>395949</v>
      </c>
      <c r="D10" s="39">
        <v>469115</v>
      </c>
      <c r="E10" s="39">
        <v>505973</v>
      </c>
      <c r="F10" s="39">
        <v>536851</v>
      </c>
      <c r="G10" s="40">
        <v>571037</v>
      </c>
      <c r="H10" s="41">
        <v>636678</v>
      </c>
      <c r="I10" s="41">
        <v>680234</v>
      </c>
      <c r="J10" s="41">
        <v>689988</v>
      </c>
      <c r="K10" s="43">
        <v>1440011</v>
      </c>
      <c r="L10" s="42">
        <v>1611770</v>
      </c>
      <c r="M10" s="42">
        <v>1475772</v>
      </c>
      <c r="N10" s="42">
        <v>1555470</v>
      </c>
      <c r="O10" s="42">
        <v>1737315</v>
      </c>
      <c r="P10" s="42">
        <v>1942977</v>
      </c>
      <c r="Q10" s="7"/>
      <c r="R10" s="7"/>
      <c r="S10" s="6"/>
      <c r="T10" s="7"/>
      <c r="U10" s="7"/>
      <c r="V10" s="6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5"/>
      <c r="GG10" s="5"/>
      <c r="GH10" s="5"/>
    </row>
    <row r="11" spans="1:191" ht="15.75" x14ac:dyDescent="0.25">
      <c r="A11" s="15" t="s">
        <v>31</v>
      </c>
      <c r="B11" s="20" t="s">
        <v>3</v>
      </c>
      <c r="C11" s="41">
        <v>1464989</v>
      </c>
      <c r="D11" s="41">
        <v>1448306</v>
      </c>
      <c r="E11" s="41">
        <v>1423477</v>
      </c>
      <c r="F11" s="41">
        <v>1481001</v>
      </c>
      <c r="G11" s="41">
        <v>2746865</v>
      </c>
      <c r="H11" s="44">
        <v>2780892</v>
      </c>
      <c r="I11" s="44">
        <v>3017341</v>
      </c>
      <c r="J11" s="44">
        <v>3623744</v>
      </c>
      <c r="K11" s="44">
        <v>3374885</v>
      </c>
      <c r="L11" s="44">
        <v>2442722</v>
      </c>
      <c r="M11" s="44">
        <v>5961794</v>
      </c>
      <c r="N11" s="42">
        <v>6695748</v>
      </c>
      <c r="O11" s="42">
        <v>7556372</v>
      </c>
      <c r="P11" s="44">
        <v>8218769</v>
      </c>
      <c r="Q11" s="7"/>
      <c r="R11" s="7"/>
      <c r="S11" s="6"/>
      <c r="T11" s="7"/>
      <c r="U11" s="7"/>
      <c r="V11" s="6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5"/>
      <c r="GG11" s="5"/>
      <c r="GH11" s="5"/>
    </row>
    <row r="12" spans="1:191" s="26" customFormat="1" ht="15.75" x14ac:dyDescent="0.25">
      <c r="A12" s="27"/>
      <c r="B12" s="28" t="s">
        <v>28</v>
      </c>
      <c r="C12" s="45">
        <f>C6+C11</f>
        <v>4313102</v>
      </c>
      <c r="D12" s="45">
        <f t="shared" ref="D12:G12" si="1">D6+D11</f>
        <v>4839854</v>
      </c>
      <c r="E12" s="45">
        <f t="shared" si="1"/>
        <v>5116436</v>
      </c>
      <c r="F12" s="45">
        <f t="shared" si="1"/>
        <v>5440544</v>
      </c>
      <c r="G12" s="45">
        <f t="shared" si="1"/>
        <v>7120798</v>
      </c>
      <c r="H12" s="45">
        <f t="shared" ref="H12:P12" si="2">H6+H11</f>
        <v>7357333</v>
      </c>
      <c r="I12" s="45">
        <f t="shared" si="2"/>
        <v>7772984</v>
      </c>
      <c r="J12" s="45">
        <f t="shared" si="2"/>
        <v>8659178</v>
      </c>
      <c r="K12" s="45">
        <f t="shared" si="2"/>
        <v>10954222</v>
      </c>
      <c r="L12" s="45">
        <f t="shared" si="2"/>
        <v>10634688</v>
      </c>
      <c r="M12" s="45">
        <f t="shared" si="2"/>
        <v>13965227</v>
      </c>
      <c r="N12" s="45">
        <f t="shared" si="2"/>
        <v>16399316</v>
      </c>
      <c r="O12" s="45">
        <f t="shared" si="2"/>
        <v>18499865</v>
      </c>
      <c r="P12" s="45">
        <f t="shared" si="2"/>
        <v>20565453</v>
      </c>
      <c r="Q12" s="7"/>
      <c r="R12" s="7"/>
      <c r="S12" s="6"/>
      <c r="T12" s="7"/>
      <c r="U12" s="7"/>
      <c r="V12" s="6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5"/>
      <c r="GG12" s="25"/>
      <c r="GH12" s="25"/>
    </row>
    <row r="13" spans="1:191" s="5" customFormat="1" ht="15.75" x14ac:dyDescent="0.25">
      <c r="A13" s="13" t="s">
        <v>32</v>
      </c>
      <c r="B13" s="19" t="s">
        <v>4</v>
      </c>
      <c r="C13" s="1">
        <v>1540255</v>
      </c>
      <c r="D13" s="1">
        <v>1531538</v>
      </c>
      <c r="E13" s="1">
        <v>1904299</v>
      </c>
      <c r="F13" s="1">
        <v>2092300</v>
      </c>
      <c r="G13" s="1">
        <v>2616441</v>
      </c>
      <c r="H13" s="1">
        <v>3170604</v>
      </c>
      <c r="I13" s="1">
        <v>3365031</v>
      </c>
      <c r="J13" s="1">
        <v>3651565</v>
      </c>
      <c r="K13" s="1">
        <v>3619149</v>
      </c>
      <c r="L13" s="1">
        <v>4028446</v>
      </c>
      <c r="M13" s="1">
        <v>4522489</v>
      </c>
      <c r="N13" s="1">
        <v>4863697</v>
      </c>
      <c r="O13" s="1">
        <v>5396844</v>
      </c>
      <c r="P13" s="1">
        <v>5960465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I13" s="2"/>
    </row>
    <row r="14" spans="1:191" ht="30" x14ac:dyDescent="0.25">
      <c r="A14" s="15" t="s">
        <v>33</v>
      </c>
      <c r="B14" s="20" t="s">
        <v>5</v>
      </c>
      <c r="C14" s="4">
        <v>191883</v>
      </c>
      <c r="D14" s="4">
        <v>210901</v>
      </c>
      <c r="E14" s="4">
        <v>257083</v>
      </c>
      <c r="F14" s="4">
        <v>344289</v>
      </c>
      <c r="G14" s="4">
        <v>393251</v>
      </c>
      <c r="H14" s="1">
        <v>468703</v>
      </c>
      <c r="I14" s="1">
        <v>664534</v>
      </c>
      <c r="J14" s="1">
        <v>684608</v>
      </c>
      <c r="K14" s="1">
        <v>676782</v>
      </c>
      <c r="L14" s="1">
        <v>613962</v>
      </c>
      <c r="M14" s="1">
        <v>853663</v>
      </c>
      <c r="N14" s="1">
        <v>977862</v>
      </c>
      <c r="O14" s="1">
        <v>1165719</v>
      </c>
      <c r="P14" s="1">
        <v>1368923</v>
      </c>
      <c r="Q14" s="7"/>
      <c r="R14" s="7"/>
      <c r="S14" s="6"/>
      <c r="T14" s="7"/>
      <c r="U14" s="7"/>
      <c r="V14" s="6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6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6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6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5"/>
      <c r="GG14" s="5"/>
      <c r="GH14" s="5"/>
    </row>
    <row r="15" spans="1:191" ht="15.75" x14ac:dyDescent="0.25">
      <c r="A15" s="15" t="s">
        <v>34</v>
      </c>
      <c r="B15" s="20" t="s">
        <v>6</v>
      </c>
      <c r="C15" s="4">
        <v>1188747</v>
      </c>
      <c r="D15" s="4">
        <v>1270304</v>
      </c>
      <c r="E15" s="4">
        <v>1537481</v>
      </c>
      <c r="F15" s="4">
        <v>1678700</v>
      </c>
      <c r="G15" s="4">
        <v>1615093</v>
      </c>
      <c r="H15" s="1">
        <v>1968864</v>
      </c>
      <c r="I15" s="1">
        <v>2164602</v>
      </c>
      <c r="J15" s="1">
        <v>2093851</v>
      </c>
      <c r="K15" s="1">
        <v>2129336</v>
      </c>
      <c r="L15" s="1">
        <v>2166735</v>
      </c>
      <c r="M15" s="1">
        <v>2916037</v>
      </c>
      <c r="N15" s="1">
        <v>3640982</v>
      </c>
      <c r="O15" s="1">
        <v>4581523</v>
      </c>
      <c r="P15" s="1">
        <v>5800397</v>
      </c>
      <c r="Q15" s="7"/>
      <c r="R15" s="7"/>
      <c r="S15" s="6"/>
      <c r="T15" s="7"/>
      <c r="U15" s="7"/>
      <c r="V15" s="6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6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6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6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5"/>
      <c r="GG15" s="5"/>
      <c r="GH15" s="5"/>
    </row>
    <row r="16" spans="1:191" s="26" customFormat="1" ht="15.75" x14ac:dyDescent="0.25">
      <c r="A16" s="27"/>
      <c r="B16" s="28" t="s">
        <v>29</v>
      </c>
      <c r="C16" s="45">
        <f>+C13+C14+C15</f>
        <v>2920885</v>
      </c>
      <c r="D16" s="45">
        <f t="shared" ref="D16:E16" si="3">+D13+D14+D15</f>
        <v>3012743</v>
      </c>
      <c r="E16" s="45">
        <f t="shared" si="3"/>
        <v>3698863</v>
      </c>
      <c r="F16" s="45">
        <f t="shared" ref="F16:K16" si="4">+F13+F14+F15</f>
        <v>4115289</v>
      </c>
      <c r="G16" s="45">
        <f t="shared" si="4"/>
        <v>4624785</v>
      </c>
      <c r="H16" s="45">
        <f t="shared" si="4"/>
        <v>5608171</v>
      </c>
      <c r="I16" s="45">
        <f t="shared" si="4"/>
        <v>6194167</v>
      </c>
      <c r="J16" s="45">
        <f t="shared" si="4"/>
        <v>6430024</v>
      </c>
      <c r="K16" s="45">
        <f t="shared" si="4"/>
        <v>6425267</v>
      </c>
      <c r="L16" s="45">
        <f t="shared" ref="L16:O16" si="5">+L13+L14+L15</f>
        <v>6809143</v>
      </c>
      <c r="M16" s="45">
        <f t="shared" si="5"/>
        <v>8292189</v>
      </c>
      <c r="N16" s="45">
        <f t="shared" si="5"/>
        <v>9482541</v>
      </c>
      <c r="O16" s="45">
        <f t="shared" si="5"/>
        <v>11144086</v>
      </c>
      <c r="P16" s="45">
        <f t="shared" ref="P16" si="6">+P13+P14+P15</f>
        <v>13129785</v>
      </c>
      <c r="Q16" s="7"/>
      <c r="R16" s="7"/>
      <c r="S16" s="6"/>
      <c r="T16" s="7"/>
      <c r="U16" s="7"/>
      <c r="V16" s="6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9"/>
      <c r="CV16" s="24"/>
      <c r="CW16" s="29"/>
      <c r="CX16" s="29"/>
      <c r="CY16" s="29"/>
      <c r="CZ16" s="29"/>
      <c r="DA16" s="29"/>
      <c r="DB16" s="29"/>
      <c r="DC16" s="29"/>
      <c r="DD16" s="29"/>
      <c r="DE16" s="29"/>
      <c r="DF16" s="29"/>
      <c r="DG16" s="29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9"/>
      <c r="ER16" s="24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9"/>
      <c r="FP16" s="24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29"/>
      <c r="GF16" s="25"/>
      <c r="GG16" s="25"/>
      <c r="GH16" s="25"/>
    </row>
    <row r="17" spans="1:191" s="25" customFormat="1" ht="15.75" x14ac:dyDescent="0.25">
      <c r="A17" s="22" t="s">
        <v>35</v>
      </c>
      <c r="B17" s="23" t="s">
        <v>7</v>
      </c>
      <c r="C17" s="37">
        <f>C18+C19</f>
        <v>2045676</v>
      </c>
      <c r="D17" s="37">
        <f t="shared" ref="D17:E17" si="7">D18+D19</f>
        <v>2284041</v>
      </c>
      <c r="E17" s="37">
        <f t="shared" si="7"/>
        <v>2573962</v>
      </c>
      <c r="F17" s="37">
        <f t="shared" ref="F17:K17" si="8">F18+F19</f>
        <v>2940861</v>
      </c>
      <c r="G17" s="37">
        <f t="shared" si="8"/>
        <v>2841530</v>
      </c>
      <c r="H17" s="37">
        <f t="shared" si="8"/>
        <v>3541639</v>
      </c>
      <c r="I17" s="37">
        <f t="shared" si="8"/>
        <v>3863733</v>
      </c>
      <c r="J17" s="37">
        <f t="shared" si="8"/>
        <v>4367349</v>
      </c>
      <c r="K17" s="37">
        <f t="shared" si="8"/>
        <v>4682682</v>
      </c>
      <c r="L17" s="37">
        <f t="shared" ref="L17:O17" si="9">L18+L19</f>
        <v>3778776</v>
      </c>
      <c r="M17" s="37">
        <f t="shared" si="9"/>
        <v>4344830</v>
      </c>
      <c r="N17" s="37">
        <f t="shared" si="9"/>
        <v>5195121</v>
      </c>
      <c r="O17" s="37">
        <f t="shared" si="9"/>
        <v>6134965</v>
      </c>
      <c r="P17" s="37">
        <f t="shared" ref="P17" si="10">P18+P19</f>
        <v>6990819</v>
      </c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I17" s="26"/>
    </row>
    <row r="18" spans="1:191" ht="15.75" x14ac:dyDescent="0.25">
      <c r="A18" s="14">
        <v>6.1</v>
      </c>
      <c r="B18" s="20" t="s">
        <v>8</v>
      </c>
      <c r="C18" s="38">
        <v>1961211</v>
      </c>
      <c r="D18" s="46">
        <v>2191727</v>
      </c>
      <c r="E18" s="46">
        <v>2473790</v>
      </c>
      <c r="F18" s="46">
        <v>2832073</v>
      </c>
      <c r="G18" s="40">
        <v>2727336</v>
      </c>
      <c r="H18" s="47">
        <v>3412068</v>
      </c>
      <c r="I18" s="47">
        <v>3725420</v>
      </c>
      <c r="J18" s="47">
        <v>4212501</v>
      </c>
      <c r="K18" s="47">
        <v>4511359</v>
      </c>
      <c r="L18" s="41">
        <v>3700357</v>
      </c>
      <c r="M18" s="48">
        <v>4225166</v>
      </c>
      <c r="N18" s="48">
        <v>4972976</v>
      </c>
      <c r="O18" s="48">
        <v>5854128</v>
      </c>
      <c r="P18" s="48">
        <v>6623473</v>
      </c>
      <c r="Q18" s="7"/>
      <c r="R18" s="7"/>
      <c r="S18" s="6"/>
      <c r="T18" s="7"/>
      <c r="U18" s="7"/>
      <c r="V18" s="6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5"/>
      <c r="GG18" s="5"/>
      <c r="GH18" s="5"/>
    </row>
    <row r="19" spans="1:191" ht="15.75" x14ac:dyDescent="0.25">
      <c r="A19" s="14">
        <v>6.2</v>
      </c>
      <c r="B19" s="20" t="s">
        <v>9</v>
      </c>
      <c r="C19" s="38">
        <v>84465</v>
      </c>
      <c r="D19" s="39">
        <v>92314</v>
      </c>
      <c r="E19" s="39">
        <v>100172</v>
      </c>
      <c r="F19" s="39">
        <v>108788</v>
      </c>
      <c r="G19" s="40">
        <v>114194</v>
      </c>
      <c r="H19" s="47">
        <v>129571</v>
      </c>
      <c r="I19" s="47">
        <v>138313</v>
      </c>
      <c r="J19" s="47">
        <v>154848</v>
      </c>
      <c r="K19" s="47">
        <v>171323</v>
      </c>
      <c r="L19" s="41">
        <v>78419</v>
      </c>
      <c r="M19" s="48">
        <v>119664</v>
      </c>
      <c r="N19" s="48">
        <v>222145</v>
      </c>
      <c r="O19" s="48">
        <v>280837</v>
      </c>
      <c r="P19" s="48">
        <v>367346</v>
      </c>
      <c r="Q19" s="7"/>
      <c r="R19" s="7"/>
      <c r="S19" s="6"/>
      <c r="T19" s="7"/>
      <c r="U19" s="7"/>
      <c r="V19" s="6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5"/>
      <c r="GG19" s="5"/>
      <c r="GH19" s="5"/>
    </row>
    <row r="20" spans="1:191" s="25" customFormat="1" ht="30" x14ac:dyDescent="0.25">
      <c r="A20" s="30" t="s">
        <v>36</v>
      </c>
      <c r="B20" s="31" t="s">
        <v>10</v>
      </c>
      <c r="C20" s="37">
        <f>SUM(C21:C27)</f>
        <v>810091</v>
      </c>
      <c r="D20" s="37">
        <f t="shared" ref="D20:E20" si="11">SUM(D21:D27)</f>
        <v>929196</v>
      </c>
      <c r="E20" s="37">
        <f t="shared" si="11"/>
        <v>1086729</v>
      </c>
      <c r="F20" s="37">
        <f t="shared" ref="F20:P20" si="12">SUM(F21:F27)</f>
        <v>1141031</v>
      </c>
      <c r="G20" s="37">
        <f t="shared" si="12"/>
        <v>1450602</v>
      </c>
      <c r="H20" s="37">
        <f t="shared" si="12"/>
        <v>1437617</v>
      </c>
      <c r="I20" s="37">
        <f t="shared" si="12"/>
        <v>1521029</v>
      </c>
      <c r="J20" s="37">
        <f t="shared" si="12"/>
        <v>1635792</v>
      </c>
      <c r="K20" s="37">
        <f t="shared" si="12"/>
        <v>2021589</v>
      </c>
      <c r="L20" s="37">
        <f t="shared" si="12"/>
        <v>1915364</v>
      </c>
      <c r="M20" s="37">
        <f t="shared" si="12"/>
        <v>2224542</v>
      </c>
      <c r="N20" s="37">
        <f t="shared" si="12"/>
        <v>2521902</v>
      </c>
      <c r="O20" s="37">
        <f t="shared" si="12"/>
        <v>3056080</v>
      </c>
      <c r="P20" s="37">
        <f t="shared" si="12"/>
        <v>3492521</v>
      </c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I20" s="26"/>
    </row>
    <row r="21" spans="1:191" ht="15.75" x14ac:dyDescent="0.25">
      <c r="A21" s="14">
        <v>7.1</v>
      </c>
      <c r="B21" s="20" t="s">
        <v>11</v>
      </c>
      <c r="C21" s="4">
        <v>158334</v>
      </c>
      <c r="D21" s="4">
        <v>186316</v>
      </c>
      <c r="E21" s="4">
        <v>215234</v>
      </c>
      <c r="F21" s="4">
        <v>252509</v>
      </c>
      <c r="G21" s="4">
        <v>312914</v>
      </c>
      <c r="H21" s="1">
        <v>269623</v>
      </c>
      <c r="I21" s="1">
        <v>281927</v>
      </c>
      <c r="J21" s="1">
        <v>303310</v>
      </c>
      <c r="K21" s="1">
        <v>583011</v>
      </c>
      <c r="L21" s="1">
        <v>549967</v>
      </c>
      <c r="M21" s="1">
        <v>386047</v>
      </c>
      <c r="N21" s="1">
        <v>446428</v>
      </c>
      <c r="O21" s="1">
        <v>537352</v>
      </c>
      <c r="P21" s="1">
        <v>642341</v>
      </c>
      <c r="Q21" s="7"/>
      <c r="R21" s="7"/>
      <c r="S21" s="6"/>
      <c r="T21" s="7"/>
      <c r="U21" s="7"/>
      <c r="V21" s="6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5"/>
      <c r="GG21" s="5"/>
      <c r="GH21" s="5"/>
    </row>
    <row r="22" spans="1:191" ht="15.75" x14ac:dyDescent="0.25">
      <c r="A22" s="14">
        <v>7.2</v>
      </c>
      <c r="B22" s="20" t="s">
        <v>12</v>
      </c>
      <c r="C22" s="4">
        <v>356262</v>
      </c>
      <c r="D22" s="4">
        <v>422930</v>
      </c>
      <c r="E22" s="4">
        <v>474743</v>
      </c>
      <c r="F22" s="4">
        <v>519253</v>
      </c>
      <c r="G22" s="4">
        <v>556176</v>
      </c>
      <c r="H22" s="1">
        <v>607321</v>
      </c>
      <c r="I22" s="1">
        <v>644659</v>
      </c>
      <c r="J22" s="1">
        <v>724845</v>
      </c>
      <c r="K22" s="1">
        <v>715493</v>
      </c>
      <c r="L22" s="1">
        <v>579847</v>
      </c>
      <c r="M22" s="1">
        <v>932972</v>
      </c>
      <c r="N22" s="1">
        <v>1000906</v>
      </c>
      <c r="O22" s="1">
        <v>1155241</v>
      </c>
      <c r="P22" s="1">
        <v>1268211</v>
      </c>
      <c r="Q22" s="7"/>
      <c r="R22" s="7"/>
      <c r="S22" s="6"/>
      <c r="T22" s="7"/>
      <c r="U22" s="7"/>
      <c r="V22" s="6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5"/>
      <c r="GG22" s="5"/>
      <c r="GH22" s="5"/>
    </row>
    <row r="23" spans="1:191" ht="15.75" x14ac:dyDescent="0.25">
      <c r="A23" s="14">
        <v>7.3</v>
      </c>
      <c r="B23" s="20" t="s">
        <v>13</v>
      </c>
      <c r="C23" s="4">
        <v>43626</v>
      </c>
      <c r="D23" s="4">
        <v>47129</v>
      </c>
      <c r="E23" s="4">
        <v>25033</v>
      </c>
      <c r="F23" s="4">
        <v>4395</v>
      </c>
      <c r="G23" s="4">
        <v>27714</v>
      </c>
      <c r="H23" s="1">
        <v>29185</v>
      </c>
      <c r="I23" s="1">
        <v>31877</v>
      </c>
      <c r="J23" s="1">
        <v>35950</v>
      </c>
      <c r="K23" s="1">
        <v>41931</v>
      </c>
      <c r="L23" s="1">
        <v>46450</v>
      </c>
      <c r="M23" s="1">
        <v>54949</v>
      </c>
      <c r="N23" s="1">
        <v>73667</v>
      </c>
      <c r="O23" s="1">
        <v>92911</v>
      </c>
      <c r="P23" s="1">
        <v>116067</v>
      </c>
      <c r="Q23" s="7"/>
      <c r="R23" s="7"/>
      <c r="S23" s="6"/>
      <c r="T23" s="7"/>
      <c r="U23" s="7"/>
      <c r="V23" s="6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5"/>
      <c r="GG23" s="5"/>
      <c r="GH23" s="5"/>
    </row>
    <row r="24" spans="1:191" ht="15.75" x14ac:dyDescent="0.25">
      <c r="A24" s="14">
        <v>7.4</v>
      </c>
      <c r="B24" s="20" t="s">
        <v>14</v>
      </c>
      <c r="C24" s="4">
        <v>0</v>
      </c>
      <c r="D24" s="4">
        <v>255</v>
      </c>
      <c r="E24" s="4">
        <v>9711</v>
      </c>
      <c r="F24" s="4">
        <v>16949</v>
      </c>
      <c r="G24" s="4">
        <v>30620</v>
      </c>
      <c r="H24" s="1">
        <v>37284</v>
      </c>
      <c r="I24" s="1">
        <v>40040</v>
      </c>
      <c r="J24" s="1">
        <v>24624</v>
      </c>
      <c r="K24" s="1">
        <v>43280</v>
      </c>
      <c r="L24" s="1">
        <v>27246</v>
      </c>
      <c r="M24" s="1">
        <v>24111</v>
      </c>
      <c r="N24" s="1">
        <v>32137</v>
      </c>
      <c r="O24" s="1">
        <v>53219</v>
      </c>
      <c r="P24" s="1">
        <v>69795</v>
      </c>
      <c r="Q24" s="7"/>
      <c r="R24" s="7"/>
      <c r="S24" s="6"/>
      <c r="T24" s="7"/>
      <c r="U24" s="7"/>
      <c r="V24" s="6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5"/>
      <c r="GG24" s="5"/>
      <c r="GH24" s="5"/>
    </row>
    <row r="25" spans="1:191" ht="15.75" x14ac:dyDescent="0.25">
      <c r="A25" s="14">
        <v>7.5</v>
      </c>
      <c r="B25" s="20" t="s">
        <v>15</v>
      </c>
      <c r="C25" s="4">
        <v>36400</v>
      </c>
      <c r="D25" s="4">
        <v>39855</v>
      </c>
      <c r="E25" s="4">
        <v>36798</v>
      </c>
      <c r="F25" s="4">
        <v>36254</v>
      </c>
      <c r="G25" s="4">
        <v>66172</v>
      </c>
      <c r="H25" s="1">
        <v>27361</v>
      </c>
      <c r="I25" s="1">
        <v>29640</v>
      </c>
      <c r="J25" s="1">
        <v>37690</v>
      </c>
      <c r="K25" s="1">
        <v>37492</v>
      </c>
      <c r="L25" s="1">
        <v>15300</v>
      </c>
      <c r="M25" s="1">
        <v>18807</v>
      </c>
      <c r="N25" s="1">
        <v>33435</v>
      </c>
      <c r="O25" s="1">
        <v>38555</v>
      </c>
      <c r="P25" s="1">
        <v>43176</v>
      </c>
      <c r="Q25" s="7"/>
      <c r="R25" s="7"/>
      <c r="S25" s="6"/>
      <c r="T25" s="7"/>
      <c r="U25" s="7"/>
      <c r="V25" s="6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5"/>
      <c r="GG25" s="5"/>
      <c r="GH25" s="5"/>
    </row>
    <row r="26" spans="1:191" ht="15.75" x14ac:dyDescent="0.25">
      <c r="A26" s="14">
        <v>7.6</v>
      </c>
      <c r="B26" s="20" t="s">
        <v>16</v>
      </c>
      <c r="C26" s="4">
        <v>6594</v>
      </c>
      <c r="D26" s="4">
        <v>7277</v>
      </c>
      <c r="E26" s="4">
        <v>8377</v>
      </c>
      <c r="F26" s="4">
        <v>8874</v>
      </c>
      <c r="G26" s="4">
        <v>9501</v>
      </c>
      <c r="H26" s="1">
        <v>10525</v>
      </c>
      <c r="I26" s="1">
        <v>11071</v>
      </c>
      <c r="J26" s="1">
        <v>19009</v>
      </c>
      <c r="K26" s="1">
        <v>19929</v>
      </c>
      <c r="L26" s="1">
        <v>20800</v>
      </c>
      <c r="M26" s="1">
        <v>22527</v>
      </c>
      <c r="N26" s="1">
        <v>25131</v>
      </c>
      <c r="O26" s="1">
        <v>34398</v>
      </c>
      <c r="P26" s="1">
        <v>35649</v>
      </c>
      <c r="Q26" s="7"/>
      <c r="R26" s="7"/>
      <c r="S26" s="6"/>
      <c r="T26" s="7"/>
      <c r="U26" s="7"/>
      <c r="V26" s="6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5"/>
      <c r="GG26" s="5"/>
      <c r="GH26" s="5"/>
    </row>
    <row r="27" spans="1:191" ht="30" x14ac:dyDescent="0.25">
      <c r="A27" s="14">
        <v>7.7</v>
      </c>
      <c r="B27" s="20" t="s">
        <v>17</v>
      </c>
      <c r="C27" s="4">
        <v>208875</v>
      </c>
      <c r="D27" s="4">
        <v>225434</v>
      </c>
      <c r="E27" s="4">
        <v>316833</v>
      </c>
      <c r="F27" s="4">
        <v>302797</v>
      </c>
      <c r="G27" s="4">
        <v>447505</v>
      </c>
      <c r="H27" s="1">
        <v>456318</v>
      </c>
      <c r="I27" s="1">
        <v>481815</v>
      </c>
      <c r="J27" s="1">
        <v>490364</v>
      </c>
      <c r="K27" s="1">
        <v>580453</v>
      </c>
      <c r="L27" s="1">
        <v>675754</v>
      </c>
      <c r="M27" s="1">
        <v>785129</v>
      </c>
      <c r="N27" s="1">
        <v>910198</v>
      </c>
      <c r="O27" s="1">
        <v>1144404</v>
      </c>
      <c r="P27" s="1">
        <v>1317282</v>
      </c>
      <c r="Q27" s="7"/>
      <c r="R27" s="7"/>
      <c r="S27" s="6"/>
      <c r="T27" s="7"/>
      <c r="U27" s="7"/>
      <c r="V27" s="6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5"/>
      <c r="GG27" s="5"/>
      <c r="GH27" s="5"/>
    </row>
    <row r="28" spans="1:191" ht="15.75" x14ac:dyDescent="0.25">
      <c r="A28" s="15" t="s">
        <v>37</v>
      </c>
      <c r="B28" s="20" t="s">
        <v>18</v>
      </c>
      <c r="C28" s="4">
        <v>427077</v>
      </c>
      <c r="D28" s="4">
        <v>457213</v>
      </c>
      <c r="E28" s="4">
        <v>515905</v>
      </c>
      <c r="F28" s="4">
        <v>543651</v>
      </c>
      <c r="G28" s="4">
        <v>647536</v>
      </c>
      <c r="H28" s="1">
        <v>665033</v>
      </c>
      <c r="I28" s="1">
        <v>795261</v>
      </c>
      <c r="J28" s="1">
        <v>871795</v>
      </c>
      <c r="K28" s="1">
        <v>1012700</v>
      </c>
      <c r="L28" s="1">
        <v>1014591</v>
      </c>
      <c r="M28" s="1">
        <v>1115297</v>
      </c>
      <c r="N28" s="1">
        <v>1355135</v>
      </c>
      <c r="O28" s="1">
        <v>1646008</v>
      </c>
      <c r="P28" s="1">
        <v>1868219</v>
      </c>
      <c r="Q28" s="7"/>
      <c r="R28" s="7"/>
      <c r="S28" s="6"/>
      <c r="T28" s="7"/>
      <c r="U28" s="7"/>
      <c r="V28" s="6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5"/>
      <c r="GG28" s="5"/>
      <c r="GH28" s="5"/>
    </row>
    <row r="29" spans="1:191" ht="30" x14ac:dyDescent="0.25">
      <c r="A29" s="15" t="s">
        <v>38</v>
      </c>
      <c r="B29" s="20" t="s">
        <v>19</v>
      </c>
      <c r="C29" s="4">
        <v>1112543</v>
      </c>
      <c r="D29" s="4">
        <v>1225917</v>
      </c>
      <c r="E29" s="4">
        <v>1316472</v>
      </c>
      <c r="F29" s="4">
        <v>1395607</v>
      </c>
      <c r="G29" s="4">
        <v>1379694</v>
      </c>
      <c r="H29" s="1">
        <v>1448680</v>
      </c>
      <c r="I29" s="1">
        <v>1532750</v>
      </c>
      <c r="J29" s="1">
        <v>1636719</v>
      </c>
      <c r="K29" s="1">
        <v>1684935</v>
      </c>
      <c r="L29" s="1">
        <v>1731168</v>
      </c>
      <c r="M29" s="1">
        <v>1889239</v>
      </c>
      <c r="N29" s="1">
        <v>2052517</v>
      </c>
      <c r="O29" s="1">
        <v>2303047</v>
      </c>
      <c r="P29" s="1">
        <v>2476456</v>
      </c>
      <c r="Q29" s="7"/>
      <c r="R29" s="7"/>
      <c r="S29" s="6"/>
      <c r="T29" s="7"/>
      <c r="U29" s="7"/>
      <c r="V29" s="6"/>
      <c r="W29" s="8"/>
      <c r="X29" s="8"/>
      <c r="Y29" s="8"/>
      <c r="Z29" s="8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5"/>
      <c r="GG29" s="5"/>
      <c r="GH29" s="5"/>
    </row>
    <row r="30" spans="1:191" ht="15.75" x14ac:dyDescent="0.25">
      <c r="A30" s="15" t="s">
        <v>39</v>
      </c>
      <c r="B30" s="20" t="s">
        <v>54</v>
      </c>
      <c r="C30" s="4">
        <v>821723</v>
      </c>
      <c r="D30" s="4">
        <v>929477</v>
      </c>
      <c r="E30" s="4">
        <v>982734</v>
      </c>
      <c r="F30" s="4">
        <v>1177074</v>
      </c>
      <c r="G30" s="4">
        <v>1712363</v>
      </c>
      <c r="H30" s="1">
        <v>1358632</v>
      </c>
      <c r="I30" s="1">
        <v>1944603</v>
      </c>
      <c r="J30" s="1">
        <v>1643045</v>
      </c>
      <c r="K30" s="1">
        <v>1923175</v>
      </c>
      <c r="L30" s="1">
        <v>1941718</v>
      </c>
      <c r="M30" s="1">
        <v>2235080</v>
      </c>
      <c r="N30" s="1">
        <v>2720254</v>
      </c>
      <c r="O30" s="1">
        <v>3292778</v>
      </c>
      <c r="P30" s="1">
        <v>4043973</v>
      </c>
      <c r="Q30" s="7"/>
      <c r="R30" s="7"/>
      <c r="S30" s="6"/>
      <c r="T30" s="7"/>
      <c r="U30" s="7"/>
      <c r="V30" s="6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5"/>
      <c r="GG30" s="5"/>
      <c r="GH30" s="5"/>
    </row>
    <row r="31" spans="1:191" ht="15.75" x14ac:dyDescent="0.25">
      <c r="A31" s="15" t="s">
        <v>40</v>
      </c>
      <c r="B31" s="20" t="s">
        <v>20</v>
      </c>
      <c r="C31" s="4">
        <v>1077923</v>
      </c>
      <c r="D31" s="4">
        <v>1182533</v>
      </c>
      <c r="E31" s="4">
        <v>1493924</v>
      </c>
      <c r="F31" s="4">
        <v>1675355</v>
      </c>
      <c r="G31" s="4">
        <v>1740134</v>
      </c>
      <c r="H31" s="1">
        <v>2314436</v>
      </c>
      <c r="I31" s="1">
        <v>2646052</v>
      </c>
      <c r="J31" s="1">
        <v>2970898</v>
      </c>
      <c r="K31" s="1">
        <v>3192541</v>
      </c>
      <c r="L31" s="1">
        <v>3071384</v>
      </c>
      <c r="M31" s="1">
        <v>3817675</v>
      </c>
      <c r="N31" s="1">
        <v>4373402</v>
      </c>
      <c r="O31" s="1">
        <v>5272246</v>
      </c>
      <c r="P31" s="1">
        <v>5937809</v>
      </c>
      <c r="Q31" s="7"/>
      <c r="R31" s="7"/>
      <c r="S31" s="6"/>
      <c r="T31" s="7"/>
      <c r="U31" s="7"/>
      <c r="V31" s="6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5"/>
      <c r="GG31" s="5"/>
      <c r="GH31" s="5"/>
    </row>
    <row r="32" spans="1:191" s="26" customFormat="1" ht="15.75" x14ac:dyDescent="0.25">
      <c r="A32" s="27"/>
      <c r="B32" s="28" t="s">
        <v>30</v>
      </c>
      <c r="C32" s="45">
        <f>C17+C20+C28+C29+C30+C31</f>
        <v>6295033</v>
      </c>
      <c r="D32" s="45">
        <f t="shared" ref="D32:J32" si="13">D17+D20+D28+D29+D30+D31</f>
        <v>7008377</v>
      </c>
      <c r="E32" s="45">
        <f t="shared" si="13"/>
        <v>7969726</v>
      </c>
      <c r="F32" s="45">
        <f t="shared" si="13"/>
        <v>8873579</v>
      </c>
      <c r="G32" s="45">
        <f t="shared" si="13"/>
        <v>9771859</v>
      </c>
      <c r="H32" s="45">
        <f t="shared" si="13"/>
        <v>10766037</v>
      </c>
      <c r="I32" s="45">
        <f t="shared" si="13"/>
        <v>12303428</v>
      </c>
      <c r="J32" s="45">
        <f t="shared" si="13"/>
        <v>13125598</v>
      </c>
      <c r="K32" s="45">
        <f t="shared" ref="K32" si="14">K17+K20+K28+K29+K30+K31</f>
        <v>14517622</v>
      </c>
      <c r="L32" s="45">
        <f t="shared" ref="L32:N32" si="15">L17+L20+L28+L29+L30+L31</f>
        <v>13453001</v>
      </c>
      <c r="M32" s="45">
        <f t="shared" si="15"/>
        <v>15626663</v>
      </c>
      <c r="N32" s="45">
        <f t="shared" si="15"/>
        <v>18218331</v>
      </c>
      <c r="O32" s="45">
        <f t="shared" ref="O32:P32" si="16">O17+O20+O28+O29+O30+O31</f>
        <v>21705124</v>
      </c>
      <c r="P32" s="45">
        <f t="shared" si="16"/>
        <v>24809797</v>
      </c>
      <c r="Q32" s="7"/>
      <c r="R32" s="7"/>
      <c r="S32" s="6"/>
      <c r="T32" s="7"/>
      <c r="U32" s="7"/>
      <c r="V32" s="6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29"/>
      <c r="GF32" s="25"/>
      <c r="GG32" s="25"/>
      <c r="GH32" s="25"/>
    </row>
    <row r="33" spans="1:191" s="25" customFormat="1" ht="15.75" x14ac:dyDescent="0.25">
      <c r="A33" s="22" t="s">
        <v>27</v>
      </c>
      <c r="B33" s="32" t="s">
        <v>41</v>
      </c>
      <c r="C33" s="37">
        <f>C6+C11+C13+C14+C15+C17+C20+C28+C29+C30+C31</f>
        <v>13529020</v>
      </c>
      <c r="D33" s="37">
        <f t="shared" ref="D33:J33" si="17">D6+D11+D13+D14+D15+D17+D20+D28+D29+D30+D31</f>
        <v>14860974</v>
      </c>
      <c r="E33" s="37">
        <f t="shared" si="17"/>
        <v>16785025</v>
      </c>
      <c r="F33" s="37">
        <f t="shared" si="17"/>
        <v>18429412</v>
      </c>
      <c r="G33" s="37">
        <f t="shared" si="17"/>
        <v>21517442</v>
      </c>
      <c r="H33" s="37">
        <f t="shared" si="17"/>
        <v>23731541</v>
      </c>
      <c r="I33" s="37">
        <f t="shared" si="17"/>
        <v>26270579</v>
      </c>
      <c r="J33" s="37">
        <f t="shared" si="17"/>
        <v>28214800</v>
      </c>
      <c r="K33" s="37">
        <f t="shared" ref="K33" si="18">K6+K11+K13+K14+K15+K17+K20+K28+K29+K30+K31</f>
        <v>31897111</v>
      </c>
      <c r="L33" s="37">
        <f t="shared" ref="L33:N33" si="19">L6+L11+L13+L14+L15+L17+L20+L28+L29+L30+L31</f>
        <v>30896832</v>
      </c>
      <c r="M33" s="37">
        <f t="shared" si="19"/>
        <v>37884079</v>
      </c>
      <c r="N33" s="37">
        <f t="shared" si="19"/>
        <v>44100188</v>
      </c>
      <c r="O33" s="37">
        <f t="shared" ref="O33:P33" si="20">O6+O11+O13+O14+O15+O17+O20+O28+O29+O30+O31</f>
        <v>51349075</v>
      </c>
      <c r="P33" s="37">
        <f t="shared" si="20"/>
        <v>58505035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I33" s="26"/>
    </row>
    <row r="34" spans="1:191" ht="15.75" x14ac:dyDescent="0.25">
      <c r="A34" s="16" t="s">
        <v>43</v>
      </c>
      <c r="B34" s="21" t="s">
        <v>25</v>
      </c>
      <c r="C34" s="3">
        <v>1203476</v>
      </c>
      <c r="D34" s="3">
        <v>1346785</v>
      </c>
      <c r="E34" s="3">
        <v>1519305</v>
      </c>
      <c r="F34" s="3">
        <v>1725309</v>
      </c>
      <c r="G34" s="3">
        <v>1773533</v>
      </c>
      <c r="H34" s="17">
        <v>2061573</v>
      </c>
      <c r="I34" s="17">
        <v>2355537</v>
      </c>
      <c r="J34" s="17">
        <v>3076218</v>
      </c>
      <c r="K34" s="17">
        <v>3163297</v>
      </c>
      <c r="L34" s="17">
        <v>3822543</v>
      </c>
      <c r="M34" s="17">
        <v>4264219.1022893963</v>
      </c>
      <c r="N34" s="17">
        <v>4946139.099653326</v>
      </c>
      <c r="O34" s="17">
        <v>6980021</v>
      </c>
      <c r="P34" s="17">
        <v>7535423</v>
      </c>
      <c r="Q34" s="7"/>
      <c r="R34" s="7"/>
      <c r="S34" s="6"/>
      <c r="T34" s="7"/>
      <c r="U34" s="7"/>
      <c r="V34" s="6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</row>
    <row r="35" spans="1:191" ht="15.75" x14ac:dyDescent="0.25">
      <c r="A35" s="16" t="s">
        <v>44</v>
      </c>
      <c r="B35" s="21" t="s">
        <v>24</v>
      </c>
      <c r="C35" s="3">
        <v>415005</v>
      </c>
      <c r="D35" s="3">
        <v>521335</v>
      </c>
      <c r="E35" s="3">
        <v>529808</v>
      </c>
      <c r="F35" s="3">
        <v>582406</v>
      </c>
      <c r="G35" s="3">
        <v>495093</v>
      </c>
      <c r="H35" s="17">
        <v>354878</v>
      </c>
      <c r="I35" s="17">
        <v>309625</v>
      </c>
      <c r="J35" s="17">
        <v>357386</v>
      </c>
      <c r="K35" s="17">
        <v>375340</v>
      </c>
      <c r="L35" s="17">
        <v>739077</v>
      </c>
      <c r="M35" s="17">
        <v>1075942</v>
      </c>
      <c r="N35" s="17">
        <v>1107273</v>
      </c>
      <c r="O35" s="17">
        <v>1234683</v>
      </c>
      <c r="P35" s="17">
        <v>1673789</v>
      </c>
      <c r="Q35" s="7"/>
      <c r="R35" s="7"/>
      <c r="S35" s="6"/>
      <c r="T35" s="7"/>
      <c r="U35" s="7"/>
      <c r="V35" s="6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</row>
    <row r="36" spans="1:191" s="26" customFormat="1" ht="15.75" x14ac:dyDescent="0.25">
      <c r="A36" s="33" t="s">
        <v>45</v>
      </c>
      <c r="B36" s="34" t="s">
        <v>55</v>
      </c>
      <c r="C36" s="45">
        <f>C33+C34-C35</f>
        <v>14317491</v>
      </c>
      <c r="D36" s="45">
        <f t="shared" ref="D36:E36" si="21">D33+D34-D35</f>
        <v>15686424</v>
      </c>
      <c r="E36" s="45">
        <f t="shared" si="21"/>
        <v>17774522</v>
      </c>
      <c r="F36" s="45">
        <f t="shared" ref="F36:P36" si="22">F33+F34-F35</f>
        <v>19572315</v>
      </c>
      <c r="G36" s="45">
        <f t="shared" si="22"/>
        <v>22795882</v>
      </c>
      <c r="H36" s="45">
        <f t="shared" si="22"/>
        <v>25438236</v>
      </c>
      <c r="I36" s="45">
        <f t="shared" si="22"/>
        <v>28316491</v>
      </c>
      <c r="J36" s="45">
        <f t="shared" si="22"/>
        <v>30933632</v>
      </c>
      <c r="K36" s="45">
        <f t="shared" si="22"/>
        <v>34685068</v>
      </c>
      <c r="L36" s="45">
        <f t="shared" si="22"/>
        <v>33980298</v>
      </c>
      <c r="M36" s="45">
        <f t="shared" si="22"/>
        <v>41072356.102289394</v>
      </c>
      <c r="N36" s="45">
        <f t="shared" si="22"/>
        <v>47939054.099653326</v>
      </c>
      <c r="O36" s="45">
        <f t="shared" si="22"/>
        <v>57094413</v>
      </c>
      <c r="P36" s="45">
        <f t="shared" si="22"/>
        <v>64366669</v>
      </c>
      <c r="Q36" s="7"/>
      <c r="R36" s="7"/>
      <c r="S36" s="6"/>
      <c r="T36" s="7"/>
      <c r="U36" s="7"/>
      <c r="V36" s="6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  <c r="GD36" s="29"/>
    </row>
    <row r="37" spans="1:191" ht="15.75" x14ac:dyDescent="0.25">
      <c r="A37" s="16" t="s">
        <v>46</v>
      </c>
      <c r="B37" s="21" t="s">
        <v>42</v>
      </c>
      <c r="C37" s="3">
        <v>314410</v>
      </c>
      <c r="D37" s="3">
        <v>318480</v>
      </c>
      <c r="E37" s="3">
        <v>322600</v>
      </c>
      <c r="F37" s="3">
        <v>326780</v>
      </c>
      <c r="G37" s="3">
        <v>331010</v>
      </c>
      <c r="H37" s="17">
        <v>335290</v>
      </c>
      <c r="I37" s="17">
        <v>337620</v>
      </c>
      <c r="J37" s="17">
        <v>341370</v>
      </c>
      <c r="K37" s="1">
        <v>345120</v>
      </c>
      <c r="L37" s="1">
        <v>348870</v>
      </c>
      <c r="M37" s="1">
        <v>352390</v>
      </c>
      <c r="N37" s="1">
        <v>355730</v>
      </c>
      <c r="O37" s="1">
        <v>359080</v>
      </c>
      <c r="P37" s="1">
        <v>362420</v>
      </c>
      <c r="W37" s="5"/>
      <c r="X37" s="5"/>
      <c r="Y37" s="5"/>
      <c r="Z37" s="5"/>
    </row>
    <row r="38" spans="1:191" s="26" customFormat="1" ht="15.75" x14ac:dyDescent="0.25">
      <c r="A38" s="33" t="s">
        <v>47</v>
      </c>
      <c r="B38" s="34" t="s">
        <v>58</v>
      </c>
      <c r="C38" s="45">
        <f>C36/C37*1000</f>
        <v>45537.645113068924</v>
      </c>
      <c r="D38" s="45">
        <f t="shared" ref="D38:E38" si="23">D36/D37*1000</f>
        <v>49254.031650339108</v>
      </c>
      <c r="E38" s="45">
        <f t="shared" si="23"/>
        <v>55097.712337259763</v>
      </c>
      <c r="F38" s="45">
        <f t="shared" ref="F38:P38" si="24">F36/F37*1000</f>
        <v>59894.470285819203</v>
      </c>
      <c r="G38" s="45">
        <f t="shared" si="24"/>
        <v>68867.653545210123</v>
      </c>
      <c r="H38" s="45">
        <f t="shared" si="24"/>
        <v>75869.354886814413</v>
      </c>
      <c r="I38" s="45">
        <f t="shared" si="24"/>
        <v>83870.893312007582</v>
      </c>
      <c r="J38" s="45">
        <f t="shared" si="24"/>
        <v>90616.140844245252</v>
      </c>
      <c r="K38" s="45">
        <f t="shared" si="24"/>
        <v>100501.47195178489</v>
      </c>
      <c r="L38" s="45">
        <f t="shared" si="24"/>
        <v>97401.031903001116</v>
      </c>
      <c r="M38" s="45">
        <f t="shared" si="24"/>
        <v>116553.69364138991</v>
      </c>
      <c r="N38" s="45">
        <f t="shared" si="24"/>
        <v>134762.47181753951</v>
      </c>
      <c r="O38" s="45">
        <f t="shared" si="24"/>
        <v>159001.92993204857</v>
      </c>
      <c r="P38" s="45">
        <f t="shared" si="24"/>
        <v>177602.41984437944</v>
      </c>
      <c r="Q38" s="2"/>
      <c r="R38" s="2"/>
      <c r="S38" s="5"/>
      <c r="T38" s="2"/>
      <c r="U38" s="2"/>
      <c r="V38" s="6"/>
      <c r="W38" s="6"/>
      <c r="X38" s="6"/>
      <c r="Y38" s="6"/>
      <c r="Z38" s="6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CA38" s="29"/>
      <c r="CB38" s="29"/>
      <c r="CC38" s="29"/>
      <c r="CD38" s="29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  <c r="DY38" s="25"/>
      <c r="DZ38" s="25"/>
    </row>
    <row r="39" spans="1:191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6" max="1048575" man="1"/>
    <brk id="38" max="1048575" man="1"/>
    <brk id="54" max="1048575" man="1"/>
    <brk id="118" max="95" man="1"/>
    <brk id="154" max="1048575" man="1"/>
    <brk id="178" max="1048575" man="1"/>
    <brk id="186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R39"/>
  <sheetViews>
    <sheetView zoomScale="73" zoomScaleNormal="73" zoomScaleSheetLayoutView="100" workbookViewId="0">
      <pane xSplit="2" ySplit="5" topLeftCell="C12" activePane="bottomRight" state="frozen"/>
      <selection activeCell="S25" sqref="S25"/>
      <selection pane="topRight" activeCell="S25" sqref="S25"/>
      <selection pane="bottomLeft" activeCell="S25" sqref="S25"/>
      <selection pane="bottomRight" activeCell="S25" sqref="S25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7" width="11.140625" style="2" customWidth="1"/>
    <col min="8" max="16" width="11.85546875" style="5" customWidth="1"/>
    <col min="17" max="17" width="10.85546875" style="2" customWidth="1"/>
    <col min="18" max="18" width="10.85546875" style="5" customWidth="1"/>
    <col min="19" max="19" width="11" style="2" customWidth="1"/>
    <col min="20" max="22" width="11.42578125" style="2" customWidth="1"/>
    <col min="23" max="50" width="9.140625" style="2" customWidth="1"/>
    <col min="51" max="51" width="12.42578125" style="2" customWidth="1"/>
    <col min="52" max="73" width="9.140625" style="2" customWidth="1"/>
    <col min="74" max="74" width="12.140625" style="2" customWidth="1"/>
    <col min="75" max="78" width="9.140625" style="2" customWidth="1"/>
    <col min="79" max="83" width="9.140625" style="2" hidden="1" customWidth="1"/>
    <col min="84" max="84" width="9.140625" style="2" customWidth="1"/>
    <col min="85" max="89" width="9.140625" style="2" hidden="1" customWidth="1"/>
    <col min="90" max="90" width="9.140625" style="2" customWidth="1"/>
    <col min="91" max="95" width="9.140625" style="2" hidden="1" customWidth="1"/>
    <col min="96" max="96" width="9.140625" style="2" customWidth="1"/>
    <col min="97" max="101" width="9.140625" style="2" hidden="1" customWidth="1"/>
    <col min="102" max="102" width="9.140625" style="2" customWidth="1"/>
    <col min="103" max="107" width="9.140625" style="2" hidden="1" customWidth="1"/>
    <col min="108" max="108" width="9.140625" style="5" customWidth="1"/>
    <col min="109" max="113" width="9.140625" style="5" hidden="1" customWidth="1"/>
    <col min="114" max="114" width="9.140625" style="5" customWidth="1"/>
    <col min="115" max="119" width="9.140625" style="5" hidden="1" customWidth="1"/>
    <col min="120" max="120" width="9.140625" style="5" customWidth="1"/>
    <col min="121" max="125" width="9.140625" style="5" hidden="1" customWidth="1"/>
    <col min="126" max="126" width="9.140625" style="5" customWidth="1"/>
    <col min="127" max="156" width="9.140625" style="2" customWidth="1"/>
    <col min="157" max="157" width="9.140625" style="2" hidden="1" customWidth="1"/>
    <col min="158" max="165" width="9.140625" style="2" customWidth="1"/>
    <col min="166" max="166" width="9.140625" style="2" hidden="1" customWidth="1"/>
    <col min="167" max="171" width="9.140625" style="2" customWidth="1"/>
    <col min="172" max="172" width="9.140625" style="2" hidden="1" customWidth="1"/>
    <col min="173" max="182" width="9.140625" style="2" customWidth="1"/>
    <col min="183" max="183" width="9.140625" style="2"/>
    <col min="184" max="186" width="8.85546875" style="2"/>
    <col min="187" max="187" width="12.7109375" style="2" bestFit="1" customWidth="1"/>
    <col min="188" max="16384" width="8.85546875" style="2"/>
  </cols>
  <sheetData>
    <row r="1" spans="1:187" ht="18.75" x14ac:dyDescent="0.3">
      <c r="A1" s="2" t="s">
        <v>53</v>
      </c>
      <c r="B1" s="18" t="s">
        <v>66</v>
      </c>
      <c r="Q1" s="6"/>
    </row>
    <row r="2" spans="1:187" ht="15.75" x14ac:dyDescent="0.25">
      <c r="A2" s="10" t="s">
        <v>49</v>
      </c>
    </row>
    <row r="3" spans="1:187" ht="15.75" x14ac:dyDescent="0.25">
      <c r="A3" s="10"/>
      <c r="H3" s="5" t="str">
        <f>[1]GSVA_cur!$I$3</f>
        <v>As on 17.03.2025</v>
      </c>
    </row>
    <row r="4" spans="1:187" ht="15.75" x14ac:dyDescent="0.25">
      <c r="A4" s="10"/>
      <c r="E4" s="9"/>
      <c r="F4" s="9" t="s">
        <v>57</v>
      </c>
      <c r="G4" s="9"/>
    </row>
    <row r="5" spans="1:187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17" t="s">
        <v>76</v>
      </c>
    </row>
    <row r="6" spans="1:187" s="25" customFormat="1" ht="15.75" x14ac:dyDescent="0.25">
      <c r="A6" s="35" t="s">
        <v>26</v>
      </c>
      <c r="B6" s="36" t="s">
        <v>2</v>
      </c>
      <c r="C6" s="37">
        <f>SUM(C7:C10)</f>
        <v>2848113</v>
      </c>
      <c r="D6" s="37">
        <f t="shared" ref="D6:P6" si="0">SUM(D7:D10)</f>
        <v>3314074</v>
      </c>
      <c r="E6" s="37">
        <f t="shared" si="0"/>
        <v>3209159</v>
      </c>
      <c r="F6" s="37">
        <f t="shared" si="0"/>
        <v>3295165.1349999998</v>
      </c>
      <c r="G6" s="37">
        <f t="shared" si="0"/>
        <v>3433874</v>
      </c>
      <c r="H6" s="37">
        <f t="shared" si="0"/>
        <v>3500559</v>
      </c>
      <c r="I6" s="37">
        <f t="shared" si="0"/>
        <v>3614529</v>
      </c>
      <c r="J6" s="37">
        <f t="shared" si="0"/>
        <v>3638721</v>
      </c>
      <c r="K6" s="37">
        <f t="shared" si="0"/>
        <v>3929547</v>
      </c>
      <c r="L6" s="37">
        <f t="shared" si="0"/>
        <v>3867451</v>
      </c>
      <c r="M6" s="37">
        <f t="shared" si="0"/>
        <v>4008829</v>
      </c>
      <c r="N6" s="37">
        <f t="shared" si="0"/>
        <v>4156321.27</v>
      </c>
      <c r="O6" s="37">
        <f t="shared" si="0"/>
        <v>4331581</v>
      </c>
      <c r="P6" s="37">
        <f t="shared" si="0"/>
        <v>4446679.5552000003</v>
      </c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E6" s="26"/>
    </row>
    <row r="7" spans="1:187" ht="15.75" x14ac:dyDescent="0.25">
      <c r="A7" s="14">
        <v>1.1000000000000001</v>
      </c>
      <c r="B7" s="20" t="s">
        <v>59</v>
      </c>
      <c r="C7" s="4">
        <v>2061487</v>
      </c>
      <c r="D7" s="4">
        <v>2496905</v>
      </c>
      <c r="E7" s="4">
        <v>2372688</v>
      </c>
      <c r="F7" s="4">
        <v>2442685</v>
      </c>
      <c r="G7" s="4">
        <v>2559454</v>
      </c>
      <c r="H7" s="1">
        <v>2625728</v>
      </c>
      <c r="I7" s="1">
        <v>2663201</v>
      </c>
      <c r="J7" s="1">
        <v>2719183</v>
      </c>
      <c r="K7" s="1">
        <v>2589529</v>
      </c>
      <c r="L7" s="1">
        <v>2522695</v>
      </c>
      <c r="M7" s="1">
        <v>2617986</v>
      </c>
      <c r="N7" s="1">
        <v>2645746</v>
      </c>
      <c r="O7" s="1">
        <v>2703159</v>
      </c>
      <c r="P7" s="1">
        <v>2739921.9624000001</v>
      </c>
      <c r="Q7" s="7"/>
      <c r="R7" s="6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5"/>
      <c r="GC7" s="5"/>
      <c r="GD7" s="5"/>
    </row>
    <row r="8" spans="1:187" ht="15.75" x14ac:dyDescent="0.25">
      <c r="A8" s="14">
        <v>1.2</v>
      </c>
      <c r="B8" s="20" t="s">
        <v>60</v>
      </c>
      <c r="C8" s="4">
        <v>159289</v>
      </c>
      <c r="D8" s="4">
        <v>172234</v>
      </c>
      <c r="E8" s="4">
        <v>162088</v>
      </c>
      <c r="F8" s="4">
        <v>168554</v>
      </c>
      <c r="G8" s="4">
        <v>173148</v>
      </c>
      <c r="H8" s="1">
        <v>186202</v>
      </c>
      <c r="I8" s="1">
        <v>225962</v>
      </c>
      <c r="J8" s="1">
        <v>170997</v>
      </c>
      <c r="K8" s="1">
        <v>404275</v>
      </c>
      <c r="L8" s="1">
        <v>480836</v>
      </c>
      <c r="M8" s="1">
        <v>497010</v>
      </c>
      <c r="N8" s="1">
        <v>519691</v>
      </c>
      <c r="O8" s="1">
        <v>579473</v>
      </c>
      <c r="P8" s="1">
        <v>598769.45090000005</v>
      </c>
      <c r="Q8" s="7"/>
      <c r="R8" s="6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5"/>
      <c r="GC8" s="5"/>
      <c r="GD8" s="5"/>
    </row>
    <row r="9" spans="1:187" ht="15.75" x14ac:dyDescent="0.25">
      <c r="A9" s="14">
        <v>1.3</v>
      </c>
      <c r="B9" s="20" t="s">
        <v>61</v>
      </c>
      <c r="C9" s="4">
        <v>231388</v>
      </c>
      <c r="D9" s="4">
        <v>231855</v>
      </c>
      <c r="E9" s="4">
        <v>232953</v>
      </c>
      <c r="F9" s="4">
        <v>221406</v>
      </c>
      <c r="G9" s="4">
        <v>225456</v>
      </c>
      <c r="H9" s="1">
        <v>167815</v>
      </c>
      <c r="I9" s="1">
        <v>168032</v>
      </c>
      <c r="J9" s="1">
        <v>173932</v>
      </c>
      <c r="K9" s="1">
        <v>294137</v>
      </c>
      <c r="L9" s="1">
        <v>194351</v>
      </c>
      <c r="M9" s="1">
        <v>171765</v>
      </c>
      <c r="N9" s="1">
        <v>220314.7</v>
      </c>
      <c r="O9" s="1">
        <v>226029</v>
      </c>
      <c r="P9" s="1">
        <v>232154.38589999999</v>
      </c>
      <c r="Q9" s="7"/>
      <c r="R9" s="6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5"/>
      <c r="GC9" s="5"/>
      <c r="GD9" s="5"/>
    </row>
    <row r="10" spans="1:187" ht="15.75" x14ac:dyDescent="0.25">
      <c r="A10" s="14">
        <v>1.4</v>
      </c>
      <c r="B10" s="20" t="s">
        <v>62</v>
      </c>
      <c r="C10" s="4">
        <v>395949</v>
      </c>
      <c r="D10" s="4">
        <v>413080</v>
      </c>
      <c r="E10" s="4">
        <v>441430</v>
      </c>
      <c r="F10" s="4">
        <v>462520.13500000001</v>
      </c>
      <c r="G10" s="4">
        <v>475816</v>
      </c>
      <c r="H10" s="1">
        <v>520814</v>
      </c>
      <c r="I10" s="1">
        <v>557334</v>
      </c>
      <c r="J10" s="1">
        <v>574609</v>
      </c>
      <c r="K10" s="1">
        <v>641606</v>
      </c>
      <c r="L10" s="1">
        <v>669569</v>
      </c>
      <c r="M10" s="1">
        <v>722068</v>
      </c>
      <c r="N10" s="1">
        <v>770569.57</v>
      </c>
      <c r="O10" s="1">
        <v>822920</v>
      </c>
      <c r="P10" s="1">
        <v>875833.75600000005</v>
      </c>
      <c r="Q10" s="7"/>
      <c r="R10" s="6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5"/>
      <c r="GC10" s="5"/>
      <c r="GD10" s="5"/>
    </row>
    <row r="11" spans="1:187" ht="15.75" x14ac:dyDescent="0.25">
      <c r="A11" s="15" t="s">
        <v>31</v>
      </c>
      <c r="B11" s="20" t="s">
        <v>3</v>
      </c>
      <c r="C11" s="4">
        <v>1464989</v>
      </c>
      <c r="D11" s="4">
        <v>1349018</v>
      </c>
      <c r="E11" s="4">
        <v>1251079</v>
      </c>
      <c r="F11" s="4">
        <v>1276493</v>
      </c>
      <c r="G11" s="4">
        <v>2477702</v>
      </c>
      <c r="H11" s="1">
        <v>2437241</v>
      </c>
      <c r="I11" s="1">
        <v>2667679</v>
      </c>
      <c r="J11" s="1">
        <v>3024828</v>
      </c>
      <c r="K11" s="1">
        <v>2817099</v>
      </c>
      <c r="L11" s="1">
        <v>1987997</v>
      </c>
      <c r="M11" s="1">
        <v>3705930</v>
      </c>
      <c r="N11" s="1">
        <v>4165527</v>
      </c>
      <c r="O11" s="1">
        <v>4748297</v>
      </c>
      <c r="P11" s="1">
        <v>5056936.3049999997</v>
      </c>
      <c r="Q11" s="7"/>
      <c r="R11" s="6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5"/>
      <c r="GC11" s="5"/>
      <c r="GD11" s="5"/>
    </row>
    <row r="12" spans="1:187" s="26" customFormat="1" ht="15.75" x14ac:dyDescent="0.25">
      <c r="A12" s="27"/>
      <c r="B12" s="28" t="s">
        <v>28</v>
      </c>
      <c r="C12" s="45">
        <f>C6+C11</f>
        <v>4313102</v>
      </c>
      <c r="D12" s="45">
        <f t="shared" ref="D12:P12" si="1">D6+D11</f>
        <v>4663092</v>
      </c>
      <c r="E12" s="45">
        <f t="shared" si="1"/>
        <v>4460238</v>
      </c>
      <c r="F12" s="45">
        <f t="shared" si="1"/>
        <v>4571658.1349999998</v>
      </c>
      <c r="G12" s="45">
        <f t="shared" si="1"/>
        <v>5911576</v>
      </c>
      <c r="H12" s="45">
        <f t="shared" si="1"/>
        <v>5937800</v>
      </c>
      <c r="I12" s="45">
        <f t="shared" si="1"/>
        <v>6282208</v>
      </c>
      <c r="J12" s="45">
        <f t="shared" si="1"/>
        <v>6663549</v>
      </c>
      <c r="K12" s="45">
        <f t="shared" si="1"/>
        <v>6746646</v>
      </c>
      <c r="L12" s="45">
        <f t="shared" si="1"/>
        <v>5855448</v>
      </c>
      <c r="M12" s="45">
        <f t="shared" si="1"/>
        <v>7714759</v>
      </c>
      <c r="N12" s="45">
        <f t="shared" si="1"/>
        <v>8321848.2699999996</v>
      </c>
      <c r="O12" s="45">
        <f t="shared" si="1"/>
        <v>9079878</v>
      </c>
      <c r="P12" s="45">
        <f t="shared" si="1"/>
        <v>9503615.8601999991</v>
      </c>
      <c r="Q12" s="7"/>
      <c r="R12" s="6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5"/>
      <c r="GC12" s="25"/>
      <c r="GD12" s="25"/>
    </row>
    <row r="13" spans="1:187" s="5" customFormat="1" ht="15.75" x14ac:dyDescent="0.25">
      <c r="A13" s="13" t="s">
        <v>32</v>
      </c>
      <c r="B13" s="19" t="s">
        <v>4</v>
      </c>
      <c r="C13" s="1">
        <v>1540255</v>
      </c>
      <c r="D13" s="1">
        <v>1426544</v>
      </c>
      <c r="E13" s="1">
        <v>1673668</v>
      </c>
      <c r="F13" s="1">
        <v>1802930</v>
      </c>
      <c r="G13" s="1">
        <v>2531956.0952428533</v>
      </c>
      <c r="H13" s="1">
        <v>2944863</v>
      </c>
      <c r="I13" s="1">
        <v>3343622</v>
      </c>
      <c r="J13" s="1">
        <v>3363102</v>
      </c>
      <c r="K13" s="1">
        <v>3469328</v>
      </c>
      <c r="L13" s="1">
        <v>3961311</v>
      </c>
      <c r="M13" s="1">
        <v>4362342</v>
      </c>
      <c r="N13" s="1">
        <v>4761496.3</v>
      </c>
      <c r="O13" s="1">
        <v>5292403</v>
      </c>
      <c r="P13" s="1">
        <v>5718970.6818000004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E13" s="2"/>
    </row>
    <row r="14" spans="1:187" ht="30" x14ac:dyDescent="0.25">
      <c r="A14" s="15" t="s">
        <v>33</v>
      </c>
      <c r="B14" s="20" t="s">
        <v>5</v>
      </c>
      <c r="C14" s="4">
        <v>191883</v>
      </c>
      <c r="D14" s="4">
        <v>198124</v>
      </c>
      <c r="E14" s="4">
        <v>215835</v>
      </c>
      <c r="F14" s="4">
        <v>271628</v>
      </c>
      <c r="G14" s="4">
        <v>296011</v>
      </c>
      <c r="H14" s="1">
        <v>343775</v>
      </c>
      <c r="I14" s="1">
        <v>495984</v>
      </c>
      <c r="J14" s="1">
        <v>482251</v>
      </c>
      <c r="K14" s="1">
        <v>423412</v>
      </c>
      <c r="L14" s="1">
        <v>379140</v>
      </c>
      <c r="M14" s="1">
        <v>512342</v>
      </c>
      <c r="N14" s="1">
        <v>546831</v>
      </c>
      <c r="O14" s="1">
        <v>594252</v>
      </c>
      <c r="P14" s="1">
        <v>640856.44699999993</v>
      </c>
      <c r="Q14" s="7"/>
      <c r="R14" s="6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6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6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6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5"/>
      <c r="GC14" s="5"/>
      <c r="GD14" s="5"/>
    </row>
    <row r="15" spans="1:187" ht="15.75" x14ac:dyDescent="0.25">
      <c r="A15" s="15" t="s">
        <v>34</v>
      </c>
      <c r="B15" s="20" t="s">
        <v>6</v>
      </c>
      <c r="C15" s="4">
        <v>1188747</v>
      </c>
      <c r="D15" s="4">
        <v>1183219</v>
      </c>
      <c r="E15" s="4">
        <v>1351276</v>
      </c>
      <c r="F15" s="4">
        <v>1446532</v>
      </c>
      <c r="G15" s="4">
        <v>1509561</v>
      </c>
      <c r="H15" s="1">
        <v>1725258</v>
      </c>
      <c r="I15" s="1">
        <v>1849704</v>
      </c>
      <c r="J15" s="1">
        <v>1817144</v>
      </c>
      <c r="K15" s="1">
        <v>2056402</v>
      </c>
      <c r="L15" s="1">
        <v>1823309</v>
      </c>
      <c r="M15" s="1">
        <v>2432034</v>
      </c>
      <c r="N15" s="1">
        <v>3033832</v>
      </c>
      <c r="O15" s="1">
        <v>3915767</v>
      </c>
      <c r="P15" s="1">
        <v>4891184.5597000001</v>
      </c>
      <c r="Q15" s="7"/>
      <c r="R15" s="6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6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6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6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5"/>
      <c r="GC15" s="5"/>
      <c r="GD15" s="5"/>
    </row>
    <row r="16" spans="1:187" s="26" customFormat="1" ht="15.75" x14ac:dyDescent="0.25">
      <c r="A16" s="27"/>
      <c r="B16" s="28" t="s">
        <v>29</v>
      </c>
      <c r="C16" s="45">
        <f>+C13+C14+C15</f>
        <v>2920885</v>
      </c>
      <c r="D16" s="45">
        <f t="shared" ref="D16:K16" si="2">+D13+D14+D15</f>
        <v>2807887</v>
      </c>
      <c r="E16" s="45">
        <f t="shared" si="2"/>
        <v>3240779</v>
      </c>
      <c r="F16" s="45">
        <f t="shared" si="2"/>
        <v>3521090</v>
      </c>
      <c r="G16" s="45">
        <f t="shared" si="2"/>
        <v>4337528.0952428533</v>
      </c>
      <c r="H16" s="45">
        <f t="shared" si="2"/>
        <v>5013896</v>
      </c>
      <c r="I16" s="45">
        <f t="shared" si="2"/>
        <v>5689310</v>
      </c>
      <c r="J16" s="45">
        <f t="shared" si="2"/>
        <v>5662497</v>
      </c>
      <c r="K16" s="45">
        <f t="shared" si="2"/>
        <v>5949142</v>
      </c>
      <c r="L16" s="45">
        <f t="shared" ref="L16:O16" si="3">+L13+L14+L15</f>
        <v>6163760</v>
      </c>
      <c r="M16" s="45">
        <f t="shared" si="3"/>
        <v>7306718</v>
      </c>
      <c r="N16" s="45">
        <f t="shared" si="3"/>
        <v>8342159.2999999998</v>
      </c>
      <c r="O16" s="45">
        <f t="shared" si="3"/>
        <v>9802422</v>
      </c>
      <c r="P16" s="45">
        <f t="shared" ref="P16" si="4">+P13+P14+P15</f>
        <v>11251011.6885</v>
      </c>
      <c r="Q16" s="7"/>
      <c r="R16" s="6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4"/>
      <c r="CS16" s="29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9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4"/>
      <c r="EO16" s="29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4"/>
      <c r="FM16" s="29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5"/>
      <c r="GC16" s="25"/>
      <c r="GD16" s="25"/>
    </row>
    <row r="17" spans="1:187" s="25" customFormat="1" ht="15.75" x14ac:dyDescent="0.25">
      <c r="A17" s="22" t="s">
        <v>35</v>
      </c>
      <c r="B17" s="23" t="s">
        <v>7</v>
      </c>
      <c r="C17" s="37">
        <f>C18+C19</f>
        <v>2045676</v>
      </c>
      <c r="D17" s="37">
        <f t="shared" ref="D17:K17" si="5">D18+D19</f>
        <v>2127460</v>
      </c>
      <c r="E17" s="37">
        <f t="shared" si="5"/>
        <v>2262227</v>
      </c>
      <c r="F17" s="37">
        <f t="shared" si="5"/>
        <v>2534132</v>
      </c>
      <c r="G17" s="37">
        <f t="shared" si="5"/>
        <v>2223850</v>
      </c>
      <c r="H17" s="37">
        <f t="shared" si="5"/>
        <v>2206094</v>
      </c>
      <c r="I17" s="37">
        <f t="shared" si="5"/>
        <v>2372154</v>
      </c>
      <c r="J17" s="37">
        <f t="shared" si="5"/>
        <v>2313574</v>
      </c>
      <c r="K17" s="37">
        <f t="shared" si="5"/>
        <v>2410026</v>
      </c>
      <c r="L17" s="37">
        <f t="shared" ref="L17:O17" si="6">L18+L19</f>
        <v>3778776</v>
      </c>
      <c r="M17" s="37">
        <f t="shared" si="6"/>
        <v>1839162</v>
      </c>
      <c r="N17" s="37">
        <f t="shared" si="6"/>
        <v>1984816</v>
      </c>
      <c r="O17" s="37">
        <f t="shared" si="6"/>
        <v>2166045</v>
      </c>
      <c r="P17" s="37">
        <f t="shared" ref="P17" si="7">P18+P19</f>
        <v>2350952.8048999999</v>
      </c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E17" s="26"/>
    </row>
    <row r="18" spans="1:187" ht="15.75" x14ac:dyDescent="0.25">
      <c r="A18" s="14">
        <v>6.1</v>
      </c>
      <c r="B18" s="20" t="s">
        <v>8</v>
      </c>
      <c r="C18" s="4">
        <v>1961211</v>
      </c>
      <c r="D18" s="4">
        <v>2041474</v>
      </c>
      <c r="E18" s="4">
        <v>2174187</v>
      </c>
      <c r="F18" s="4">
        <v>2440390</v>
      </c>
      <c r="G18" s="4">
        <v>2133298</v>
      </c>
      <c r="H18" s="1">
        <v>2127332</v>
      </c>
      <c r="I18" s="1">
        <v>2286085</v>
      </c>
      <c r="J18" s="1">
        <v>2225097</v>
      </c>
      <c r="K18" s="1">
        <v>2321852</v>
      </c>
      <c r="L18" s="1">
        <v>3700357</v>
      </c>
      <c r="M18" s="1">
        <v>1788506</v>
      </c>
      <c r="N18" s="1">
        <v>1931703</v>
      </c>
      <c r="O18" s="1">
        <v>2110192</v>
      </c>
      <c r="P18" s="1">
        <v>2292301.5696</v>
      </c>
      <c r="Q18" s="7"/>
      <c r="R18" s="6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5"/>
      <c r="GC18" s="5"/>
      <c r="GD18" s="5"/>
    </row>
    <row r="19" spans="1:187" ht="15.75" x14ac:dyDescent="0.25">
      <c r="A19" s="14">
        <v>6.2</v>
      </c>
      <c r="B19" s="20" t="s">
        <v>9</v>
      </c>
      <c r="C19" s="4">
        <v>84465</v>
      </c>
      <c r="D19" s="4">
        <v>85986</v>
      </c>
      <c r="E19" s="4">
        <v>88040</v>
      </c>
      <c r="F19" s="4">
        <v>93742</v>
      </c>
      <c r="G19" s="4">
        <v>90552</v>
      </c>
      <c r="H19" s="1">
        <v>78762</v>
      </c>
      <c r="I19" s="1">
        <v>86069</v>
      </c>
      <c r="J19" s="1">
        <v>88477</v>
      </c>
      <c r="K19" s="1">
        <v>88174</v>
      </c>
      <c r="L19" s="1">
        <v>78419</v>
      </c>
      <c r="M19" s="1">
        <v>50656</v>
      </c>
      <c r="N19" s="1">
        <v>53113</v>
      </c>
      <c r="O19" s="1">
        <v>55853</v>
      </c>
      <c r="P19" s="1">
        <v>58651.2353</v>
      </c>
      <c r="Q19" s="7"/>
      <c r="R19" s="6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5"/>
      <c r="GC19" s="5"/>
      <c r="GD19" s="5"/>
    </row>
    <row r="20" spans="1:187" s="25" customFormat="1" ht="30" x14ac:dyDescent="0.25">
      <c r="A20" s="30" t="s">
        <v>36</v>
      </c>
      <c r="B20" s="31" t="s">
        <v>10</v>
      </c>
      <c r="C20" s="37">
        <f>SUM(C21:C27)</f>
        <v>810091</v>
      </c>
      <c r="D20" s="37">
        <f t="shared" ref="D20:P20" si="8">SUM(D21:D27)</f>
        <v>867559</v>
      </c>
      <c r="E20" s="37">
        <f t="shared" si="8"/>
        <v>963007</v>
      </c>
      <c r="F20" s="37">
        <f t="shared" si="8"/>
        <v>1028904.7411583802</v>
      </c>
      <c r="G20" s="37">
        <f t="shared" si="8"/>
        <v>1224030</v>
      </c>
      <c r="H20" s="37">
        <f t="shared" si="8"/>
        <v>1152819</v>
      </c>
      <c r="I20" s="37">
        <f t="shared" si="8"/>
        <v>1212499</v>
      </c>
      <c r="J20" s="37">
        <f t="shared" si="8"/>
        <v>1268736</v>
      </c>
      <c r="K20" s="37">
        <f t="shared" si="8"/>
        <v>1435660</v>
      </c>
      <c r="L20" s="37">
        <f t="shared" si="8"/>
        <v>1251098</v>
      </c>
      <c r="M20" s="37">
        <f t="shared" si="8"/>
        <v>1289946</v>
      </c>
      <c r="N20" s="37">
        <f t="shared" si="8"/>
        <v>1374867.3909999998</v>
      </c>
      <c r="O20" s="37">
        <f t="shared" si="8"/>
        <v>1471244</v>
      </c>
      <c r="P20" s="37">
        <f t="shared" si="8"/>
        <v>1557122.7302999999</v>
      </c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E20" s="26"/>
    </row>
    <row r="21" spans="1:187" ht="15.75" x14ac:dyDescent="0.25">
      <c r="A21" s="14">
        <v>7.1</v>
      </c>
      <c r="B21" s="20" t="s">
        <v>11</v>
      </c>
      <c r="C21" s="4">
        <v>158334</v>
      </c>
      <c r="D21" s="4">
        <v>177728</v>
      </c>
      <c r="E21" s="4">
        <v>199736</v>
      </c>
      <c r="F21" s="4">
        <v>215650</v>
      </c>
      <c r="G21" s="4">
        <v>266230</v>
      </c>
      <c r="H21" s="1">
        <v>195682</v>
      </c>
      <c r="I21" s="1">
        <v>213137</v>
      </c>
      <c r="J21" s="1">
        <v>224354</v>
      </c>
      <c r="K21" s="1">
        <v>354179</v>
      </c>
      <c r="L21" s="1">
        <v>278785</v>
      </c>
      <c r="M21" s="1">
        <v>211803</v>
      </c>
      <c r="N21" s="1">
        <v>221228.23</v>
      </c>
      <c r="O21" s="1">
        <v>232821</v>
      </c>
      <c r="P21" s="1">
        <v>244112.81849999999</v>
      </c>
      <c r="Q21" s="7"/>
      <c r="R21" s="6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5"/>
      <c r="GC21" s="5"/>
      <c r="GD21" s="5"/>
    </row>
    <row r="22" spans="1:187" ht="15.75" x14ac:dyDescent="0.25">
      <c r="A22" s="14">
        <v>7.2</v>
      </c>
      <c r="B22" s="20" t="s">
        <v>12</v>
      </c>
      <c r="C22" s="4">
        <v>356262</v>
      </c>
      <c r="D22" s="4">
        <v>392293</v>
      </c>
      <c r="E22" s="4">
        <v>412390</v>
      </c>
      <c r="F22" s="4">
        <v>443578.50674867583</v>
      </c>
      <c r="G22" s="4">
        <v>470846</v>
      </c>
      <c r="H22" s="1">
        <v>497682</v>
      </c>
      <c r="I22" s="1">
        <v>523195</v>
      </c>
      <c r="J22" s="1">
        <v>555766</v>
      </c>
      <c r="K22" s="1">
        <v>527313</v>
      </c>
      <c r="L22" s="1">
        <v>383824</v>
      </c>
      <c r="M22" s="1">
        <v>566476</v>
      </c>
      <c r="N22" s="1">
        <v>588895.76</v>
      </c>
      <c r="O22" s="1">
        <v>621167</v>
      </c>
      <c r="P22" s="1">
        <v>654896.36809999996</v>
      </c>
      <c r="Q22" s="7"/>
      <c r="R22" s="6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5"/>
      <c r="GC22" s="5"/>
      <c r="GD22" s="5"/>
    </row>
    <row r="23" spans="1:187" ht="15.75" x14ac:dyDescent="0.25">
      <c r="A23" s="14">
        <v>7.3</v>
      </c>
      <c r="B23" s="20" t="s">
        <v>13</v>
      </c>
      <c r="C23" s="4">
        <v>43626</v>
      </c>
      <c r="D23" s="4">
        <v>43715</v>
      </c>
      <c r="E23" s="4">
        <v>21745</v>
      </c>
      <c r="F23" s="4">
        <v>3754.4848795489493</v>
      </c>
      <c r="G23" s="4">
        <v>23462</v>
      </c>
      <c r="H23" s="1">
        <v>23916</v>
      </c>
      <c r="I23" s="1">
        <v>25844</v>
      </c>
      <c r="J23" s="1">
        <v>27564</v>
      </c>
      <c r="K23" s="1">
        <v>30903</v>
      </c>
      <c r="L23" s="1">
        <v>30747</v>
      </c>
      <c r="M23" s="1">
        <v>33363</v>
      </c>
      <c r="N23" s="1">
        <v>41688.400999999998</v>
      </c>
      <c r="O23" s="1">
        <v>44502</v>
      </c>
      <c r="P23" s="1">
        <v>47799.5982</v>
      </c>
      <c r="Q23" s="7"/>
      <c r="R23" s="6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5"/>
      <c r="GC23" s="5"/>
      <c r="GD23" s="5"/>
    </row>
    <row r="24" spans="1:187" ht="15.75" x14ac:dyDescent="0.25">
      <c r="A24" s="14">
        <v>7.4</v>
      </c>
      <c r="B24" s="20" t="s">
        <v>14</v>
      </c>
      <c r="C24" s="4">
        <v>0</v>
      </c>
      <c r="D24" s="4">
        <v>237</v>
      </c>
      <c r="E24" s="4">
        <v>8436</v>
      </c>
      <c r="F24" s="4">
        <v>14478.899709550657</v>
      </c>
      <c r="G24" s="4">
        <v>25922</v>
      </c>
      <c r="H24" s="1">
        <v>30553</v>
      </c>
      <c r="I24" s="1">
        <v>32462</v>
      </c>
      <c r="J24" s="1">
        <v>18880</v>
      </c>
      <c r="K24" s="1">
        <v>31897</v>
      </c>
      <c r="L24" s="1">
        <v>18035</v>
      </c>
      <c r="M24" s="1">
        <v>14639</v>
      </c>
      <c r="N24" s="1">
        <v>18060</v>
      </c>
      <c r="O24" s="1">
        <v>20159</v>
      </c>
      <c r="P24" s="1">
        <v>22309.9653</v>
      </c>
      <c r="Q24" s="7"/>
      <c r="R24" s="6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5"/>
      <c r="GC24" s="5"/>
      <c r="GD24" s="5"/>
    </row>
    <row r="25" spans="1:187" ht="15.75" x14ac:dyDescent="0.25">
      <c r="A25" s="14">
        <v>7.5</v>
      </c>
      <c r="B25" s="20" t="s">
        <v>15</v>
      </c>
      <c r="C25" s="4">
        <v>36400</v>
      </c>
      <c r="D25" s="4">
        <v>36968</v>
      </c>
      <c r="E25" s="4">
        <v>31965</v>
      </c>
      <c r="F25" s="4">
        <v>30970.442508115495</v>
      </c>
      <c r="G25" s="4">
        <v>56020</v>
      </c>
      <c r="H25" s="1">
        <v>22422</v>
      </c>
      <c r="I25" s="1">
        <v>24030</v>
      </c>
      <c r="J25" s="1">
        <v>28898</v>
      </c>
      <c r="K25" s="1">
        <v>27631</v>
      </c>
      <c r="L25" s="1">
        <v>10128</v>
      </c>
      <c r="M25" s="1">
        <v>11419</v>
      </c>
      <c r="N25" s="1">
        <v>13017</v>
      </c>
      <c r="O25" s="1">
        <v>14757</v>
      </c>
      <c r="P25" s="1">
        <v>16775.757600000001</v>
      </c>
      <c r="Q25" s="7"/>
      <c r="R25" s="6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5"/>
      <c r="GC25" s="5"/>
      <c r="GD25" s="5"/>
    </row>
    <row r="26" spans="1:187" ht="15.75" x14ac:dyDescent="0.25">
      <c r="A26" s="14">
        <v>7.6</v>
      </c>
      <c r="B26" s="20" t="s">
        <v>16</v>
      </c>
      <c r="C26" s="4">
        <v>6594</v>
      </c>
      <c r="D26" s="4">
        <v>6750</v>
      </c>
      <c r="E26" s="4">
        <v>7276</v>
      </c>
      <c r="F26" s="4">
        <v>7671.2796856313007</v>
      </c>
      <c r="G26" s="4">
        <v>8007</v>
      </c>
      <c r="H26" s="1">
        <v>8625</v>
      </c>
      <c r="I26" s="1">
        <v>8871</v>
      </c>
      <c r="J26" s="1">
        <v>14345</v>
      </c>
      <c r="K26" s="1">
        <v>14470</v>
      </c>
      <c r="L26" s="1">
        <v>13382</v>
      </c>
      <c r="M26" s="1">
        <v>13527</v>
      </c>
      <c r="N26" s="1">
        <v>14489</v>
      </c>
      <c r="O26" s="1">
        <v>16086</v>
      </c>
      <c r="P26" s="1">
        <v>17545.000199999999</v>
      </c>
      <c r="Q26" s="7"/>
      <c r="R26" s="6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5"/>
      <c r="GC26" s="5"/>
      <c r="GD26" s="5"/>
    </row>
    <row r="27" spans="1:187" ht="30" x14ac:dyDescent="0.25">
      <c r="A27" s="14">
        <v>7.7</v>
      </c>
      <c r="B27" s="20" t="s">
        <v>17</v>
      </c>
      <c r="C27" s="4">
        <v>208875</v>
      </c>
      <c r="D27" s="4">
        <v>209868</v>
      </c>
      <c r="E27" s="4">
        <v>281459</v>
      </c>
      <c r="F27" s="4">
        <v>312801.12762685801</v>
      </c>
      <c r="G27" s="4">
        <v>373543</v>
      </c>
      <c r="H27" s="1">
        <v>373939</v>
      </c>
      <c r="I27" s="1">
        <v>384960</v>
      </c>
      <c r="J27" s="1">
        <v>398929</v>
      </c>
      <c r="K27" s="1">
        <v>449267</v>
      </c>
      <c r="L27" s="1">
        <v>516197</v>
      </c>
      <c r="M27" s="1">
        <v>438719</v>
      </c>
      <c r="N27" s="1">
        <v>477489</v>
      </c>
      <c r="O27" s="1">
        <v>521752</v>
      </c>
      <c r="P27" s="1">
        <v>553683.22239999997</v>
      </c>
      <c r="Q27" s="7"/>
      <c r="R27" s="6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5"/>
      <c r="GC27" s="5"/>
      <c r="GD27" s="5"/>
    </row>
    <row r="28" spans="1:187" ht="15.75" x14ac:dyDescent="0.25">
      <c r="A28" s="15" t="s">
        <v>37</v>
      </c>
      <c r="B28" s="20" t="s">
        <v>18</v>
      </c>
      <c r="C28" s="4">
        <v>427077</v>
      </c>
      <c r="D28" s="4">
        <v>448132</v>
      </c>
      <c r="E28" s="4">
        <v>472252</v>
      </c>
      <c r="F28" s="4">
        <v>479116</v>
      </c>
      <c r="G28" s="4">
        <v>600139</v>
      </c>
      <c r="H28" s="1">
        <v>617944</v>
      </c>
      <c r="I28" s="1">
        <v>687214</v>
      </c>
      <c r="J28" s="1">
        <v>696411</v>
      </c>
      <c r="K28" s="1">
        <v>773476</v>
      </c>
      <c r="L28" s="1">
        <v>590222</v>
      </c>
      <c r="M28" s="1">
        <v>790250</v>
      </c>
      <c r="N28" s="1">
        <v>840430</v>
      </c>
      <c r="O28" s="1">
        <v>898504</v>
      </c>
      <c r="P28" s="1">
        <v>958074.81519999995</v>
      </c>
      <c r="Q28" s="7"/>
      <c r="R28" s="6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5"/>
      <c r="GC28" s="5"/>
      <c r="GD28" s="5"/>
    </row>
    <row r="29" spans="1:187" ht="30" x14ac:dyDescent="0.25">
      <c r="A29" s="15" t="s">
        <v>38</v>
      </c>
      <c r="B29" s="20" t="s">
        <v>19</v>
      </c>
      <c r="C29" s="4">
        <v>1112543</v>
      </c>
      <c r="D29" s="4">
        <v>1119995</v>
      </c>
      <c r="E29" s="4">
        <v>1105795</v>
      </c>
      <c r="F29" s="4">
        <v>1144127.7258566977</v>
      </c>
      <c r="G29" s="4">
        <v>1093453</v>
      </c>
      <c r="H29" s="1">
        <v>1094831</v>
      </c>
      <c r="I29" s="1">
        <v>1115335</v>
      </c>
      <c r="J29" s="1">
        <v>1132260</v>
      </c>
      <c r="K29" s="1">
        <v>1064663</v>
      </c>
      <c r="L29" s="1">
        <v>1065496</v>
      </c>
      <c r="M29" s="1">
        <v>1109625</v>
      </c>
      <c r="N29" s="1">
        <v>1145390</v>
      </c>
      <c r="O29" s="1">
        <v>1187540</v>
      </c>
      <c r="P29" s="1">
        <v>1220553.612</v>
      </c>
      <c r="Q29" s="7"/>
      <c r="R29" s="6"/>
      <c r="S29" s="8"/>
      <c r="T29" s="8"/>
      <c r="U29" s="8"/>
      <c r="V29" s="8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5"/>
      <c r="GC29" s="5"/>
      <c r="GD29" s="5"/>
    </row>
    <row r="30" spans="1:187" ht="15.75" x14ac:dyDescent="0.25">
      <c r="A30" s="15" t="s">
        <v>39</v>
      </c>
      <c r="B30" s="20" t="s">
        <v>54</v>
      </c>
      <c r="C30" s="4">
        <v>821723</v>
      </c>
      <c r="D30" s="4">
        <v>857488</v>
      </c>
      <c r="E30" s="4">
        <v>840311</v>
      </c>
      <c r="F30" s="4">
        <v>959113</v>
      </c>
      <c r="G30" s="4">
        <v>1342663</v>
      </c>
      <c r="H30" s="1">
        <v>1041880</v>
      </c>
      <c r="I30" s="1">
        <v>1428880</v>
      </c>
      <c r="J30" s="1">
        <v>1143067</v>
      </c>
      <c r="K30" s="1">
        <v>1535915</v>
      </c>
      <c r="L30" s="1">
        <v>1129563</v>
      </c>
      <c r="M30" s="1">
        <v>1325387</v>
      </c>
      <c r="N30" s="1">
        <v>1436984.6</v>
      </c>
      <c r="O30" s="1">
        <v>1559847</v>
      </c>
      <c r="P30" s="1">
        <v>1675119.6932999999</v>
      </c>
      <c r="Q30" s="7"/>
      <c r="R30" s="6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5"/>
      <c r="GC30" s="5"/>
      <c r="GD30" s="5"/>
    </row>
    <row r="31" spans="1:187" ht="15.75" x14ac:dyDescent="0.25">
      <c r="A31" s="15" t="s">
        <v>40</v>
      </c>
      <c r="B31" s="20" t="s">
        <v>20</v>
      </c>
      <c r="C31" s="4">
        <v>1077923</v>
      </c>
      <c r="D31" s="4">
        <v>1077970</v>
      </c>
      <c r="E31" s="4">
        <v>1249518</v>
      </c>
      <c r="F31" s="4">
        <v>1321779</v>
      </c>
      <c r="G31" s="4">
        <v>1334130</v>
      </c>
      <c r="H31" s="1">
        <v>1647032</v>
      </c>
      <c r="I31" s="1">
        <v>1893074</v>
      </c>
      <c r="J31" s="1">
        <v>2011991</v>
      </c>
      <c r="K31" s="1">
        <v>1997335</v>
      </c>
      <c r="L31" s="1">
        <v>1786688</v>
      </c>
      <c r="M31" s="1">
        <v>2179015</v>
      </c>
      <c r="N31" s="1">
        <v>2345434</v>
      </c>
      <c r="O31" s="1">
        <v>2591705</v>
      </c>
      <c r="P31" s="1">
        <v>2809149.0495000002</v>
      </c>
      <c r="Q31" s="7"/>
      <c r="R31" s="6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5"/>
      <c r="GC31" s="5"/>
      <c r="GD31" s="5"/>
    </row>
    <row r="32" spans="1:187" s="26" customFormat="1" ht="15.75" x14ac:dyDescent="0.25">
      <c r="A32" s="27"/>
      <c r="B32" s="28" t="s">
        <v>30</v>
      </c>
      <c r="C32" s="45">
        <f>C17+C20+C28+C29+C30+C31</f>
        <v>6295033</v>
      </c>
      <c r="D32" s="45">
        <f t="shared" ref="D32:K32" si="9">D17+D20+D28+D29+D30+D31</f>
        <v>6498604</v>
      </c>
      <c r="E32" s="45">
        <f t="shared" si="9"/>
        <v>6893110</v>
      </c>
      <c r="F32" s="45">
        <f t="shared" si="9"/>
        <v>7467172.4670150783</v>
      </c>
      <c r="G32" s="45">
        <f t="shared" si="9"/>
        <v>7818265</v>
      </c>
      <c r="H32" s="45">
        <f t="shared" si="9"/>
        <v>7760600</v>
      </c>
      <c r="I32" s="45">
        <f t="shared" si="9"/>
        <v>8709156</v>
      </c>
      <c r="J32" s="45">
        <f t="shared" si="9"/>
        <v>8566039</v>
      </c>
      <c r="K32" s="45">
        <f t="shared" si="9"/>
        <v>9217075</v>
      </c>
      <c r="L32" s="45">
        <f t="shared" ref="L32:N32" si="10">L17+L20+L28+L29+L30+L31</f>
        <v>9601843</v>
      </c>
      <c r="M32" s="45">
        <f t="shared" si="10"/>
        <v>8533385</v>
      </c>
      <c r="N32" s="45">
        <f t="shared" si="10"/>
        <v>9127921.9910000004</v>
      </c>
      <c r="O32" s="45">
        <f t="shared" ref="O32:P32" si="11">O17+O20+O28+O29+O30+O31</f>
        <v>9874885</v>
      </c>
      <c r="P32" s="45">
        <f t="shared" si="11"/>
        <v>10570972.7052</v>
      </c>
      <c r="Q32" s="7"/>
      <c r="R32" s="6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5"/>
      <c r="GC32" s="25"/>
      <c r="GD32" s="25"/>
    </row>
    <row r="33" spans="1:187" s="25" customFormat="1" ht="15.75" x14ac:dyDescent="0.25">
      <c r="A33" s="22" t="s">
        <v>27</v>
      </c>
      <c r="B33" s="32" t="s">
        <v>41</v>
      </c>
      <c r="C33" s="37">
        <f>C6+C11+C13+C14+C15+C17+C20+C28+C29+C30+C31</f>
        <v>13529020</v>
      </c>
      <c r="D33" s="37">
        <f>D6+D11+D13+D14+D15+D17+D20+D28+D29+D30+D31</f>
        <v>13969583</v>
      </c>
      <c r="E33" s="37">
        <f>E6+E11+E13+E14+E15+E17+E20+E28+E29+E30+E31</f>
        <v>14594127</v>
      </c>
      <c r="F33" s="37">
        <f>F6+F11+F13+F14+F15+F17+F20+F28+F29+F30+F31</f>
        <v>15559920.602015076</v>
      </c>
      <c r="G33" s="37">
        <f t="shared" ref="G33:K33" si="12">G6+G11+G13+G14+G15+G17+G20+G28+G29+G30+G31</f>
        <v>18067369.095242854</v>
      </c>
      <c r="H33" s="37">
        <f t="shared" si="12"/>
        <v>18712296</v>
      </c>
      <c r="I33" s="37">
        <f t="shared" si="12"/>
        <v>20680674</v>
      </c>
      <c r="J33" s="37">
        <f t="shared" si="12"/>
        <v>20892085</v>
      </c>
      <c r="K33" s="37">
        <f t="shared" si="12"/>
        <v>21912863</v>
      </c>
      <c r="L33" s="37">
        <f t="shared" ref="L33:N33" si="13">L6+L11+L13+L14+L15+L17+L20+L28+L29+L30+L31</f>
        <v>21621051</v>
      </c>
      <c r="M33" s="37">
        <f t="shared" si="13"/>
        <v>23554862</v>
      </c>
      <c r="N33" s="37">
        <f t="shared" si="13"/>
        <v>25791929.561000001</v>
      </c>
      <c r="O33" s="37">
        <f t="shared" ref="O33:P33" si="14">O6+O11+O13+O14+O15+O17+O20+O28+O29+O30+O31</f>
        <v>28757185</v>
      </c>
      <c r="P33" s="37">
        <f t="shared" si="14"/>
        <v>31325600.253900006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E33" s="26"/>
    </row>
    <row r="34" spans="1:187" ht="15.75" x14ac:dyDescent="0.25">
      <c r="A34" s="16" t="s">
        <v>43</v>
      </c>
      <c r="B34" s="21" t="s">
        <v>25</v>
      </c>
      <c r="C34" s="3">
        <v>1203476</v>
      </c>
      <c r="D34" s="3">
        <v>1247593</v>
      </c>
      <c r="E34" s="3">
        <v>1318035</v>
      </c>
      <c r="F34" s="3">
        <v>1451179</v>
      </c>
      <c r="G34" s="3">
        <v>1539995</v>
      </c>
      <c r="H34" s="17">
        <v>1806812</v>
      </c>
      <c r="I34" s="17">
        <v>1561486</v>
      </c>
      <c r="J34" s="17">
        <v>2502618</v>
      </c>
      <c r="K34" s="17">
        <v>2448372</v>
      </c>
      <c r="L34" s="17">
        <v>3752251</v>
      </c>
      <c r="M34" s="17">
        <v>3021483.1023094994</v>
      </c>
      <c r="N34" s="17">
        <v>3143999</v>
      </c>
      <c r="O34" s="17">
        <v>3540457</v>
      </c>
      <c r="P34" s="17">
        <v>3734474.0436</v>
      </c>
      <c r="Q34" s="7"/>
      <c r="R34" s="6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</row>
    <row r="35" spans="1:187" ht="15.75" x14ac:dyDescent="0.25">
      <c r="A35" s="16" t="s">
        <v>44</v>
      </c>
      <c r="B35" s="21" t="s">
        <v>24</v>
      </c>
      <c r="C35" s="3">
        <v>415005</v>
      </c>
      <c r="D35" s="3">
        <v>482938</v>
      </c>
      <c r="E35" s="3">
        <v>459622</v>
      </c>
      <c r="F35" s="3">
        <v>489869</v>
      </c>
      <c r="G35" s="3">
        <v>496465</v>
      </c>
      <c r="H35" s="17">
        <v>311024</v>
      </c>
      <c r="I35" s="17">
        <v>250222</v>
      </c>
      <c r="J35" s="17">
        <v>290747</v>
      </c>
      <c r="K35" s="17">
        <v>290511</v>
      </c>
      <c r="L35" s="17">
        <v>591379</v>
      </c>
      <c r="M35" s="17">
        <v>762376.53227520722</v>
      </c>
      <c r="N35" s="17">
        <v>878944</v>
      </c>
      <c r="O35" s="17">
        <v>991185</v>
      </c>
      <c r="P35" s="17">
        <v>1266734.4300000002</v>
      </c>
      <c r="Q35" s="7"/>
      <c r="R35" s="6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</row>
    <row r="36" spans="1:187" s="26" customFormat="1" ht="15.75" x14ac:dyDescent="0.25">
      <c r="A36" s="33" t="s">
        <v>45</v>
      </c>
      <c r="B36" s="34" t="s">
        <v>55</v>
      </c>
      <c r="C36" s="45">
        <f>C33+C34-C35</f>
        <v>14317491</v>
      </c>
      <c r="D36" s="45">
        <f t="shared" ref="D36:O36" si="15">D33+D34-D35</f>
        <v>14734238</v>
      </c>
      <c r="E36" s="45">
        <f t="shared" si="15"/>
        <v>15452540</v>
      </c>
      <c r="F36" s="45">
        <f t="shared" si="15"/>
        <v>16521230.602015078</v>
      </c>
      <c r="G36" s="45">
        <f t="shared" si="15"/>
        <v>19110899.095242854</v>
      </c>
      <c r="H36" s="45">
        <f t="shared" si="15"/>
        <v>20208084</v>
      </c>
      <c r="I36" s="45">
        <f t="shared" si="15"/>
        <v>21991938</v>
      </c>
      <c r="J36" s="45">
        <f t="shared" si="15"/>
        <v>23103956</v>
      </c>
      <c r="K36" s="45">
        <f t="shared" si="15"/>
        <v>24070724</v>
      </c>
      <c r="L36" s="45">
        <f t="shared" si="15"/>
        <v>24781923</v>
      </c>
      <c r="M36" s="45">
        <f t="shared" si="15"/>
        <v>25813968.570034292</v>
      </c>
      <c r="N36" s="45">
        <f t="shared" si="15"/>
        <v>28056984.561000001</v>
      </c>
      <c r="O36" s="45">
        <f t="shared" si="15"/>
        <v>31306457</v>
      </c>
      <c r="P36" s="45">
        <f t="shared" ref="P36" si="16">P33+P34-P35</f>
        <v>33793339.867500007</v>
      </c>
      <c r="Q36" s="7"/>
      <c r="R36" s="6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9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</row>
    <row r="37" spans="1:187" s="26" customFormat="1" ht="15.75" x14ac:dyDescent="0.25">
      <c r="A37" s="33" t="s">
        <v>46</v>
      </c>
      <c r="B37" s="34" t="s">
        <v>42</v>
      </c>
      <c r="C37" s="49">
        <f>GSVA_cur!C37</f>
        <v>314410</v>
      </c>
      <c r="D37" s="49">
        <f>GSVA_cur!D37</f>
        <v>318480</v>
      </c>
      <c r="E37" s="49">
        <f>GSVA_cur!E37</f>
        <v>322600</v>
      </c>
      <c r="F37" s="49">
        <f>GSVA_cur!F37</f>
        <v>326780</v>
      </c>
      <c r="G37" s="49">
        <f>GSVA_cur!G37</f>
        <v>331010</v>
      </c>
      <c r="H37" s="49">
        <f>GSVA_cur!H37</f>
        <v>335290</v>
      </c>
      <c r="I37" s="49">
        <f>GSVA_cur!I37</f>
        <v>337620</v>
      </c>
      <c r="J37" s="49">
        <f>GSVA_cur!J37</f>
        <v>341370</v>
      </c>
      <c r="K37" s="49">
        <f>GSVA_cur!K37</f>
        <v>345120</v>
      </c>
      <c r="L37" s="49">
        <f>GSVA_cur!L37</f>
        <v>348870</v>
      </c>
      <c r="M37" s="49">
        <f>GSVA_cur!M37</f>
        <v>352390</v>
      </c>
      <c r="N37" s="49">
        <v>355730</v>
      </c>
      <c r="O37" s="49">
        <v>359080</v>
      </c>
      <c r="P37" s="49">
        <f>GSVA_cur!P37</f>
        <v>362420</v>
      </c>
      <c r="Q37" s="2"/>
      <c r="R37" s="5"/>
      <c r="S37" s="5"/>
      <c r="T37" s="5"/>
      <c r="U37" s="5"/>
      <c r="V37" s="5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</row>
    <row r="38" spans="1:187" s="26" customFormat="1" ht="15.75" x14ac:dyDescent="0.25">
      <c r="A38" s="33" t="s">
        <v>47</v>
      </c>
      <c r="B38" s="34" t="s">
        <v>58</v>
      </c>
      <c r="C38" s="45">
        <f>C36/C37*1000</f>
        <v>45537.645113068924</v>
      </c>
      <c r="D38" s="45">
        <f t="shared" ref="D38:O38" si="17">D36/D37*1000</f>
        <v>46264.248932429044</v>
      </c>
      <c r="E38" s="45">
        <f t="shared" si="17"/>
        <v>47900</v>
      </c>
      <c r="F38" s="45">
        <f t="shared" si="17"/>
        <v>50557.655309428599</v>
      </c>
      <c r="G38" s="45">
        <f t="shared" si="17"/>
        <v>57735.111009464534</v>
      </c>
      <c r="H38" s="45">
        <f t="shared" si="17"/>
        <v>60270.464374123891</v>
      </c>
      <c r="I38" s="45">
        <f t="shared" si="17"/>
        <v>65138.137551092936</v>
      </c>
      <c r="J38" s="45">
        <f t="shared" si="17"/>
        <v>67680.100770425051</v>
      </c>
      <c r="K38" s="45">
        <f t="shared" si="17"/>
        <v>69745.955030134442</v>
      </c>
      <c r="L38" s="45">
        <f t="shared" si="17"/>
        <v>71034.835325479406</v>
      </c>
      <c r="M38" s="45">
        <f t="shared" si="17"/>
        <v>73253.975907472661</v>
      </c>
      <c r="N38" s="45">
        <f t="shared" si="17"/>
        <v>78871.572712450463</v>
      </c>
      <c r="O38" s="45">
        <f t="shared" si="17"/>
        <v>87185.18714492592</v>
      </c>
      <c r="P38" s="45">
        <f t="shared" ref="P38" si="18">P36/P37*1000</f>
        <v>93243.584425528417</v>
      </c>
      <c r="Q38" s="2"/>
      <c r="R38" s="6"/>
      <c r="S38" s="6"/>
      <c r="T38" s="6"/>
      <c r="U38" s="6"/>
      <c r="V38" s="6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BW38" s="29"/>
      <c r="BX38" s="29"/>
      <c r="BY38" s="29"/>
      <c r="BZ38" s="29"/>
      <c r="DD38" s="25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</row>
    <row r="39" spans="1:187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2" max="1048575" man="1"/>
    <brk id="34" max="1048575" man="1"/>
    <brk id="50" max="1048575" man="1"/>
    <brk id="114" max="95" man="1"/>
    <brk id="150" max="1048575" man="1"/>
    <brk id="174" max="1048575" man="1"/>
    <brk id="182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V39"/>
  <sheetViews>
    <sheetView zoomScale="73" zoomScaleNormal="73" zoomScaleSheetLayoutView="100" workbookViewId="0">
      <pane xSplit="2" ySplit="5" topLeftCell="C15" activePane="bottomRight" state="frozen"/>
      <selection activeCell="S25" sqref="S25"/>
      <selection pane="topRight" activeCell="S25" sqref="S25"/>
      <selection pane="bottomLeft" activeCell="S25" sqref="S25"/>
      <selection pane="bottomRight" activeCell="S25" sqref="S25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7" width="11.28515625" style="2" customWidth="1"/>
    <col min="8" max="16" width="11.85546875" style="5" customWidth="1"/>
    <col min="17" max="17" width="11.85546875" style="2" customWidth="1"/>
    <col min="18" max="18" width="11.28515625" style="2" customWidth="1"/>
    <col min="19" max="19" width="11.7109375" style="5" customWidth="1"/>
    <col min="20" max="20" width="9.140625" style="2" customWidth="1"/>
    <col min="21" max="21" width="10.85546875" style="2" customWidth="1"/>
    <col min="22" max="22" width="10.85546875" style="5" customWidth="1"/>
    <col min="23" max="23" width="11" style="2" customWidth="1"/>
    <col min="24" max="26" width="11.42578125" style="2" customWidth="1"/>
    <col min="27" max="54" width="9.140625" style="2" customWidth="1"/>
    <col min="55" max="55" width="12.42578125" style="2" customWidth="1"/>
    <col min="56" max="77" width="9.140625" style="2" customWidth="1"/>
    <col min="78" max="78" width="12.140625" style="2" customWidth="1"/>
    <col min="79" max="82" width="9.140625" style="2" customWidth="1"/>
    <col min="83" max="87" width="9.140625" style="2" hidden="1" customWidth="1"/>
    <col min="88" max="88" width="9.140625" style="2" customWidth="1"/>
    <col min="89" max="93" width="9.140625" style="2" hidden="1" customWidth="1"/>
    <col min="94" max="94" width="9.140625" style="2" customWidth="1"/>
    <col min="95" max="99" width="9.140625" style="2" hidden="1" customWidth="1"/>
    <col min="100" max="100" width="9.140625" style="2" customWidth="1"/>
    <col min="101" max="105" width="9.140625" style="2" hidden="1" customWidth="1"/>
    <col min="106" max="106" width="9.140625" style="2" customWidth="1"/>
    <col min="107" max="111" width="9.140625" style="2" hidden="1" customWidth="1"/>
    <col min="112" max="112" width="9.140625" style="5" customWidth="1"/>
    <col min="113" max="117" width="9.140625" style="5" hidden="1" customWidth="1"/>
    <col min="118" max="118" width="9.140625" style="5" customWidth="1"/>
    <col min="119" max="123" width="9.140625" style="5" hidden="1" customWidth="1"/>
    <col min="124" max="124" width="9.140625" style="5" customWidth="1"/>
    <col min="125" max="129" width="9.140625" style="5" hidden="1" customWidth="1"/>
    <col min="130" max="130" width="9.140625" style="5" customWidth="1"/>
    <col min="131" max="160" width="9.140625" style="2" customWidth="1"/>
    <col min="161" max="161" width="9.140625" style="2" hidden="1" customWidth="1"/>
    <col min="162" max="169" width="9.140625" style="2" customWidth="1"/>
    <col min="170" max="170" width="9.140625" style="2" hidden="1" customWidth="1"/>
    <col min="171" max="175" width="9.140625" style="2" customWidth="1"/>
    <col min="176" max="176" width="9.140625" style="2" hidden="1" customWidth="1"/>
    <col min="177" max="186" width="9.140625" style="2" customWidth="1"/>
    <col min="187" max="190" width="8.85546875" style="2"/>
    <col min="191" max="191" width="12.7109375" style="2" bestFit="1" customWidth="1"/>
    <col min="192" max="16384" width="8.85546875" style="2"/>
  </cols>
  <sheetData>
    <row r="1" spans="1:191" ht="18.75" x14ac:dyDescent="0.3">
      <c r="A1" s="2" t="s">
        <v>53</v>
      </c>
      <c r="B1" s="18" t="s">
        <v>66</v>
      </c>
      <c r="U1" s="6"/>
    </row>
    <row r="2" spans="1:191" ht="15.75" x14ac:dyDescent="0.25">
      <c r="A2" s="10" t="s">
        <v>50</v>
      </c>
      <c r="H2" s="6"/>
      <c r="I2" s="6"/>
      <c r="J2" s="6"/>
    </row>
    <row r="3" spans="1:191" ht="15.75" x14ac:dyDescent="0.25">
      <c r="A3" s="10"/>
      <c r="H3" s="5" t="str">
        <f>[1]GSVA_cur!$I$3</f>
        <v>As on 17.03.2025</v>
      </c>
    </row>
    <row r="4" spans="1:191" ht="15.75" x14ac:dyDescent="0.25">
      <c r="A4" s="10"/>
      <c r="E4" s="9"/>
      <c r="F4" s="9" t="s">
        <v>57</v>
      </c>
      <c r="G4" s="9"/>
    </row>
    <row r="5" spans="1:191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17" t="s">
        <v>76</v>
      </c>
    </row>
    <row r="6" spans="1:191" s="25" customFormat="1" ht="15.75" x14ac:dyDescent="0.25">
      <c r="A6" s="35" t="s">
        <v>26</v>
      </c>
      <c r="B6" s="36" t="s">
        <v>2</v>
      </c>
      <c r="C6" s="37">
        <f>SUM(C7:C10)</f>
        <v>2620851</v>
      </c>
      <c r="D6" s="37">
        <f t="shared" ref="D6:P6" si="0">SUM(D7:D10)</f>
        <v>3131489</v>
      </c>
      <c r="E6" s="37">
        <f t="shared" si="0"/>
        <v>3394131</v>
      </c>
      <c r="F6" s="37">
        <f t="shared" si="0"/>
        <v>3576248</v>
      </c>
      <c r="G6" s="37">
        <f t="shared" si="0"/>
        <v>4022029</v>
      </c>
      <c r="H6" s="37">
        <f t="shared" si="0"/>
        <v>4061751</v>
      </c>
      <c r="I6" s="37">
        <f t="shared" si="0"/>
        <v>4359715</v>
      </c>
      <c r="J6" s="37">
        <f t="shared" si="0"/>
        <v>4613642</v>
      </c>
      <c r="K6" s="37">
        <f t="shared" si="0"/>
        <v>7069942</v>
      </c>
      <c r="L6" s="37">
        <f t="shared" si="0"/>
        <v>7681804</v>
      </c>
      <c r="M6" s="37">
        <f t="shared" si="0"/>
        <v>7431729.3125285115</v>
      </c>
      <c r="N6" s="37">
        <f t="shared" si="0"/>
        <v>9075683</v>
      </c>
      <c r="O6" s="37">
        <f t="shared" si="0"/>
        <v>10239889</v>
      </c>
      <c r="P6" s="37">
        <f t="shared" si="0"/>
        <v>11198392.81605709</v>
      </c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I6" s="26"/>
    </row>
    <row r="7" spans="1:191" ht="15.75" x14ac:dyDescent="0.25">
      <c r="A7" s="14">
        <v>1.1000000000000001</v>
      </c>
      <c r="B7" s="20" t="s">
        <v>59</v>
      </c>
      <c r="C7" s="4">
        <v>1888760</v>
      </c>
      <c r="D7" s="4">
        <v>2298656</v>
      </c>
      <c r="E7" s="4">
        <v>2485157</v>
      </c>
      <c r="F7" s="4">
        <v>2625216</v>
      </c>
      <c r="G7" s="4">
        <v>2920425</v>
      </c>
      <c r="H7" s="1">
        <v>2967137</v>
      </c>
      <c r="I7" s="1">
        <v>3112293</v>
      </c>
      <c r="J7" s="1">
        <v>3323795</v>
      </c>
      <c r="K7" s="1">
        <v>3784860</v>
      </c>
      <c r="L7" s="1">
        <v>4500050</v>
      </c>
      <c r="M7" s="1">
        <v>4548132.8384459168</v>
      </c>
      <c r="N7" s="1">
        <v>5483842</v>
      </c>
      <c r="O7" s="1">
        <v>6260651</v>
      </c>
      <c r="P7" s="1">
        <v>7007964.4050707947</v>
      </c>
      <c r="Q7" s="7"/>
      <c r="R7" s="7"/>
      <c r="S7" s="6"/>
      <c r="T7" s="7"/>
      <c r="U7" s="7"/>
      <c r="V7" s="6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5"/>
      <c r="GG7" s="5"/>
      <c r="GH7" s="5"/>
    </row>
    <row r="8" spans="1:191" ht="15.75" x14ac:dyDescent="0.25">
      <c r="A8" s="14">
        <v>1.2</v>
      </c>
      <c r="B8" s="20" t="s">
        <v>60</v>
      </c>
      <c r="C8" s="4">
        <v>153834</v>
      </c>
      <c r="D8" s="4">
        <v>172787</v>
      </c>
      <c r="E8" s="4">
        <v>148379</v>
      </c>
      <c r="F8" s="4">
        <v>166229</v>
      </c>
      <c r="G8" s="4">
        <v>263417</v>
      </c>
      <c r="H8" s="1">
        <v>242439</v>
      </c>
      <c r="I8" s="1">
        <v>323360</v>
      </c>
      <c r="J8" s="1">
        <v>341693</v>
      </c>
      <c r="K8" s="1">
        <v>729258</v>
      </c>
      <c r="L8" s="1">
        <v>896526</v>
      </c>
      <c r="M8" s="1">
        <v>936881.38205584919</v>
      </c>
      <c r="N8" s="1">
        <v>1024018</v>
      </c>
      <c r="O8" s="1">
        <v>1208363</v>
      </c>
      <c r="P8" s="1">
        <v>1336449.6177319714</v>
      </c>
      <c r="Q8" s="7"/>
      <c r="R8" s="7"/>
      <c r="S8" s="6"/>
      <c r="T8" s="7"/>
      <c r="U8" s="7"/>
      <c r="V8" s="6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5"/>
      <c r="GG8" s="5"/>
      <c r="GH8" s="5"/>
    </row>
    <row r="9" spans="1:191" ht="15.75" x14ac:dyDescent="0.25">
      <c r="A9" s="14">
        <v>1.3</v>
      </c>
      <c r="B9" s="20" t="s">
        <v>61</v>
      </c>
      <c r="C9" s="4">
        <v>228850</v>
      </c>
      <c r="D9" s="4">
        <v>243579</v>
      </c>
      <c r="E9" s="4">
        <v>307943</v>
      </c>
      <c r="F9" s="4">
        <v>303339</v>
      </c>
      <c r="G9" s="4">
        <v>318280</v>
      </c>
      <c r="H9" s="1">
        <v>267511</v>
      </c>
      <c r="I9" s="1">
        <v>293481</v>
      </c>
      <c r="J9" s="1">
        <v>307065</v>
      </c>
      <c r="K9" s="1">
        <v>1218476</v>
      </c>
      <c r="L9" s="1">
        <v>735553</v>
      </c>
      <c r="M9" s="1">
        <v>537808.86123563978</v>
      </c>
      <c r="N9" s="1">
        <v>1092039</v>
      </c>
      <c r="O9" s="1">
        <v>1122934</v>
      </c>
      <c r="P9" s="1">
        <v>1165718.1606583104</v>
      </c>
      <c r="Q9" s="7"/>
      <c r="R9" s="7"/>
      <c r="S9" s="6"/>
      <c r="T9" s="7"/>
      <c r="U9" s="7"/>
      <c r="V9" s="6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5"/>
      <c r="GG9" s="5"/>
      <c r="GH9" s="5"/>
    </row>
    <row r="10" spans="1:191" ht="15.75" x14ac:dyDescent="0.25">
      <c r="A10" s="14">
        <v>1.4</v>
      </c>
      <c r="B10" s="20" t="s">
        <v>62</v>
      </c>
      <c r="C10" s="4">
        <v>349407</v>
      </c>
      <c r="D10" s="4">
        <v>416467</v>
      </c>
      <c r="E10" s="4">
        <v>452652</v>
      </c>
      <c r="F10" s="4">
        <v>481464</v>
      </c>
      <c r="G10" s="4">
        <v>519907</v>
      </c>
      <c r="H10" s="1">
        <v>584664</v>
      </c>
      <c r="I10" s="1">
        <v>630581</v>
      </c>
      <c r="J10" s="1">
        <v>641089</v>
      </c>
      <c r="K10" s="1">
        <v>1337348</v>
      </c>
      <c r="L10" s="1">
        <v>1549675</v>
      </c>
      <c r="M10" s="1">
        <v>1408906.2307911054</v>
      </c>
      <c r="N10" s="1">
        <v>1475784</v>
      </c>
      <c r="O10" s="1">
        <v>1647941</v>
      </c>
      <c r="P10" s="1">
        <v>1688260.6325960113</v>
      </c>
      <c r="Q10" s="7"/>
      <c r="R10" s="7"/>
      <c r="S10" s="6"/>
      <c r="T10" s="7"/>
      <c r="U10" s="7"/>
      <c r="V10" s="6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5"/>
      <c r="GG10" s="5"/>
      <c r="GH10" s="5"/>
    </row>
    <row r="11" spans="1:191" ht="15.75" x14ac:dyDescent="0.25">
      <c r="A11" s="15" t="s">
        <v>31</v>
      </c>
      <c r="B11" s="20" t="s">
        <v>3</v>
      </c>
      <c r="C11" s="4">
        <v>1288077</v>
      </c>
      <c r="D11" s="4">
        <v>1272547</v>
      </c>
      <c r="E11" s="4">
        <v>1218973</v>
      </c>
      <c r="F11" s="4">
        <v>1240709</v>
      </c>
      <c r="G11" s="4">
        <v>2298510</v>
      </c>
      <c r="H11" s="1">
        <v>2315492</v>
      </c>
      <c r="I11" s="1">
        <v>2550486</v>
      </c>
      <c r="J11" s="1">
        <v>3056087</v>
      </c>
      <c r="K11" s="1">
        <v>2777087</v>
      </c>
      <c r="L11" s="1">
        <v>1920713</v>
      </c>
      <c r="M11" s="1">
        <v>4979784.7535805851</v>
      </c>
      <c r="N11" s="1">
        <v>5665019</v>
      </c>
      <c r="O11" s="1">
        <v>6268390</v>
      </c>
      <c r="P11" s="1">
        <v>7033447.0011867816</v>
      </c>
      <c r="Q11" s="7"/>
      <c r="R11" s="7"/>
      <c r="S11" s="6"/>
      <c r="T11" s="7"/>
      <c r="U11" s="7"/>
      <c r="V11" s="6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5"/>
      <c r="GG11" s="5"/>
      <c r="GH11" s="5"/>
    </row>
    <row r="12" spans="1:191" s="26" customFormat="1" ht="15.75" x14ac:dyDescent="0.25">
      <c r="A12" s="27"/>
      <c r="B12" s="28" t="s">
        <v>28</v>
      </c>
      <c r="C12" s="45">
        <f>C6+C11</f>
        <v>3908928</v>
      </c>
      <c r="D12" s="45">
        <f t="shared" ref="D12:P12" si="1">D6+D11</f>
        <v>4404036</v>
      </c>
      <c r="E12" s="45">
        <f t="shared" si="1"/>
        <v>4613104</v>
      </c>
      <c r="F12" s="45">
        <f t="shared" si="1"/>
        <v>4816957</v>
      </c>
      <c r="G12" s="45">
        <f t="shared" si="1"/>
        <v>6320539</v>
      </c>
      <c r="H12" s="45">
        <f t="shared" si="1"/>
        <v>6377243</v>
      </c>
      <c r="I12" s="45">
        <f t="shared" si="1"/>
        <v>6910201</v>
      </c>
      <c r="J12" s="45">
        <f t="shared" si="1"/>
        <v>7669729</v>
      </c>
      <c r="K12" s="45">
        <f t="shared" si="1"/>
        <v>9847029</v>
      </c>
      <c r="L12" s="45">
        <f t="shared" si="1"/>
        <v>9602517</v>
      </c>
      <c r="M12" s="45">
        <f t="shared" si="1"/>
        <v>12411514.066109097</v>
      </c>
      <c r="N12" s="45">
        <f t="shared" si="1"/>
        <v>14740702</v>
      </c>
      <c r="O12" s="45">
        <f t="shared" si="1"/>
        <v>16508279</v>
      </c>
      <c r="P12" s="45">
        <f t="shared" si="1"/>
        <v>18231839.81724387</v>
      </c>
      <c r="Q12" s="7"/>
      <c r="R12" s="7"/>
      <c r="S12" s="6"/>
      <c r="T12" s="7"/>
      <c r="U12" s="7"/>
      <c r="V12" s="6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9"/>
      <c r="DE12" s="29"/>
      <c r="DF12" s="29"/>
      <c r="DG12" s="29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9"/>
      <c r="GC12" s="29"/>
      <c r="GD12" s="29"/>
      <c r="GE12" s="29"/>
      <c r="GF12" s="25"/>
      <c r="GG12" s="25"/>
      <c r="GH12" s="25"/>
    </row>
    <row r="13" spans="1:191" s="5" customFormat="1" ht="15.75" x14ac:dyDescent="0.25">
      <c r="A13" s="13" t="s">
        <v>32</v>
      </c>
      <c r="B13" s="19" t="s">
        <v>4</v>
      </c>
      <c r="C13" s="1">
        <v>1274688</v>
      </c>
      <c r="D13" s="1">
        <v>1304587</v>
      </c>
      <c r="E13" s="1">
        <v>1659125</v>
      </c>
      <c r="F13" s="1">
        <v>1740262</v>
      </c>
      <c r="G13" s="1">
        <v>2132801</v>
      </c>
      <c r="H13" s="1">
        <v>2653234</v>
      </c>
      <c r="I13" s="1">
        <v>2945235</v>
      </c>
      <c r="J13" s="1">
        <v>3176344.0918922415</v>
      </c>
      <c r="K13" s="1">
        <v>3119795</v>
      </c>
      <c r="L13" s="1">
        <v>3512731</v>
      </c>
      <c r="M13" s="1">
        <v>3857139.7124354239</v>
      </c>
      <c r="N13" s="1">
        <v>4045170</v>
      </c>
      <c r="O13" s="1">
        <v>4413860</v>
      </c>
      <c r="P13" s="1">
        <v>4763732.0282491902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I13" s="2"/>
    </row>
    <row r="14" spans="1:191" ht="30" x14ac:dyDescent="0.25">
      <c r="A14" s="15" t="s">
        <v>33</v>
      </c>
      <c r="B14" s="20" t="s">
        <v>5</v>
      </c>
      <c r="C14" s="4">
        <v>130994</v>
      </c>
      <c r="D14" s="4">
        <v>136995</v>
      </c>
      <c r="E14" s="4">
        <v>170118</v>
      </c>
      <c r="F14" s="4">
        <v>202877</v>
      </c>
      <c r="G14" s="4">
        <v>244168</v>
      </c>
      <c r="H14" s="1">
        <v>291398</v>
      </c>
      <c r="I14" s="1">
        <v>461036</v>
      </c>
      <c r="J14" s="1">
        <v>465539</v>
      </c>
      <c r="K14" s="1">
        <v>469880</v>
      </c>
      <c r="L14" s="1">
        <v>412688</v>
      </c>
      <c r="M14" s="1">
        <v>578022</v>
      </c>
      <c r="N14" s="1">
        <v>645217</v>
      </c>
      <c r="O14" s="1">
        <v>766158</v>
      </c>
      <c r="P14" s="1">
        <v>882460.86369999999</v>
      </c>
      <c r="Q14" s="7"/>
      <c r="R14" s="7"/>
      <c r="S14" s="6"/>
      <c r="T14" s="7"/>
      <c r="U14" s="7"/>
      <c r="V14" s="6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6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6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6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5"/>
      <c r="GG14" s="5"/>
      <c r="GH14" s="5"/>
    </row>
    <row r="15" spans="1:191" ht="15.75" x14ac:dyDescent="0.25">
      <c r="A15" s="15" t="s">
        <v>34</v>
      </c>
      <c r="B15" s="20" t="s">
        <v>6</v>
      </c>
      <c r="C15" s="4">
        <v>1131858</v>
      </c>
      <c r="D15" s="4">
        <v>1203628</v>
      </c>
      <c r="E15" s="4">
        <v>1444115</v>
      </c>
      <c r="F15" s="4">
        <v>1511089</v>
      </c>
      <c r="G15" s="4">
        <v>1519060</v>
      </c>
      <c r="H15" s="1">
        <v>1774376</v>
      </c>
      <c r="I15" s="1">
        <v>2042907</v>
      </c>
      <c r="J15" s="1">
        <v>1955162</v>
      </c>
      <c r="K15" s="1">
        <v>1968696</v>
      </c>
      <c r="L15" s="1">
        <v>1977177</v>
      </c>
      <c r="M15" s="1">
        <v>2697389.1755416575</v>
      </c>
      <c r="N15" s="1">
        <v>3311898</v>
      </c>
      <c r="O15" s="1">
        <v>4135995</v>
      </c>
      <c r="P15" s="1">
        <v>5121602.9922774211</v>
      </c>
      <c r="Q15" s="7"/>
      <c r="R15" s="7"/>
      <c r="S15" s="6"/>
      <c r="T15" s="7"/>
      <c r="U15" s="7"/>
      <c r="V15" s="6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6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6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6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5"/>
      <c r="GG15" s="5"/>
      <c r="GH15" s="5"/>
    </row>
    <row r="16" spans="1:191" s="26" customFormat="1" ht="15.75" x14ac:dyDescent="0.25">
      <c r="A16" s="27"/>
      <c r="B16" s="28" t="s">
        <v>29</v>
      </c>
      <c r="C16" s="45">
        <f>+C13+C14+C15</f>
        <v>2537540</v>
      </c>
      <c r="D16" s="45">
        <f t="shared" ref="D16:K16" si="2">+D13+D14+D15</f>
        <v>2645210</v>
      </c>
      <c r="E16" s="45">
        <f t="shared" si="2"/>
        <v>3273358</v>
      </c>
      <c r="F16" s="45">
        <f t="shared" si="2"/>
        <v>3454228</v>
      </c>
      <c r="G16" s="45">
        <f t="shared" si="2"/>
        <v>3896029</v>
      </c>
      <c r="H16" s="45">
        <f t="shared" si="2"/>
        <v>4719008</v>
      </c>
      <c r="I16" s="45">
        <f t="shared" si="2"/>
        <v>5449178</v>
      </c>
      <c r="J16" s="45">
        <f t="shared" si="2"/>
        <v>5597045.0918922415</v>
      </c>
      <c r="K16" s="45">
        <f t="shared" si="2"/>
        <v>5558371</v>
      </c>
      <c r="L16" s="45">
        <f t="shared" ref="L16:O16" si="3">+L13+L14+L15</f>
        <v>5902596</v>
      </c>
      <c r="M16" s="45">
        <f t="shared" si="3"/>
        <v>7132550.8879770823</v>
      </c>
      <c r="N16" s="45">
        <f t="shared" si="3"/>
        <v>8002285</v>
      </c>
      <c r="O16" s="45">
        <f t="shared" si="3"/>
        <v>9316013</v>
      </c>
      <c r="P16" s="45">
        <f t="shared" ref="P16" si="4">+P13+P14+P15</f>
        <v>10767795.884226611</v>
      </c>
      <c r="Q16" s="7"/>
      <c r="R16" s="7"/>
      <c r="S16" s="6"/>
      <c r="T16" s="7"/>
      <c r="U16" s="7"/>
      <c r="V16" s="6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9"/>
      <c r="CS16" s="29"/>
      <c r="CT16" s="29"/>
      <c r="CU16" s="29"/>
      <c r="CV16" s="24"/>
      <c r="CW16" s="29"/>
      <c r="CX16" s="29"/>
      <c r="CY16" s="29"/>
      <c r="CZ16" s="29"/>
      <c r="DA16" s="29"/>
      <c r="DB16" s="29"/>
      <c r="DC16" s="29"/>
      <c r="DD16" s="29"/>
      <c r="DE16" s="29"/>
      <c r="DF16" s="29"/>
      <c r="DG16" s="29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9"/>
      <c r="EO16" s="29"/>
      <c r="EP16" s="29"/>
      <c r="EQ16" s="29"/>
      <c r="ER16" s="24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9"/>
      <c r="FM16" s="29"/>
      <c r="FN16" s="29"/>
      <c r="FO16" s="29"/>
      <c r="FP16" s="24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9"/>
      <c r="GC16" s="29"/>
      <c r="GD16" s="29"/>
      <c r="GE16" s="29"/>
      <c r="GF16" s="25"/>
      <c r="GG16" s="25"/>
      <c r="GH16" s="25"/>
    </row>
    <row r="17" spans="1:191" s="25" customFormat="1" ht="15.75" x14ac:dyDescent="0.25">
      <c r="A17" s="22" t="s">
        <v>35</v>
      </c>
      <c r="B17" s="23" t="s">
        <v>7</v>
      </c>
      <c r="C17" s="37">
        <f>C18+C19</f>
        <v>2002198</v>
      </c>
      <c r="D17" s="37">
        <f t="shared" ref="D17:K17" si="5">D18+D19</f>
        <v>2231416</v>
      </c>
      <c r="E17" s="37">
        <f t="shared" si="5"/>
        <v>2510971</v>
      </c>
      <c r="F17" s="37">
        <f t="shared" si="5"/>
        <v>2786621</v>
      </c>
      <c r="G17" s="37">
        <f t="shared" si="5"/>
        <v>2740712</v>
      </c>
      <c r="H17" s="37">
        <f t="shared" si="5"/>
        <v>3323954</v>
      </c>
      <c r="I17" s="37">
        <f t="shared" si="5"/>
        <v>3750424</v>
      </c>
      <c r="J17" s="37">
        <f t="shared" si="5"/>
        <v>4204333</v>
      </c>
      <c r="K17" s="37">
        <f t="shared" si="5"/>
        <v>4501558</v>
      </c>
      <c r="L17" s="37">
        <f t="shared" ref="L17:O17" si="6">L18+L19</f>
        <v>3580434</v>
      </c>
      <c r="M17" s="37">
        <f t="shared" si="6"/>
        <v>4113065.011073044</v>
      </c>
      <c r="N17" s="37">
        <f t="shared" si="6"/>
        <v>4916696</v>
      </c>
      <c r="O17" s="37">
        <f t="shared" si="6"/>
        <v>5656491</v>
      </c>
      <c r="P17" s="37">
        <f t="shared" ref="P17" si="7">P18+P19</f>
        <v>6287111.1715333899</v>
      </c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I17" s="26"/>
    </row>
    <row r="18" spans="1:191" ht="15.75" x14ac:dyDescent="0.25">
      <c r="A18" s="14">
        <v>6.1</v>
      </c>
      <c r="B18" s="20" t="s">
        <v>8</v>
      </c>
      <c r="C18" s="4">
        <v>1919528</v>
      </c>
      <c r="D18" s="4">
        <v>2141229</v>
      </c>
      <c r="E18" s="4">
        <v>2415462</v>
      </c>
      <c r="F18" s="4">
        <v>2687253</v>
      </c>
      <c r="G18" s="4">
        <v>2635151</v>
      </c>
      <c r="H18" s="1">
        <v>3209308</v>
      </c>
      <c r="I18" s="1">
        <v>3619037</v>
      </c>
      <c r="J18" s="1">
        <v>4061470</v>
      </c>
      <c r="K18" s="1">
        <v>4344092</v>
      </c>
      <c r="L18" s="1">
        <v>3517347</v>
      </c>
      <c r="M18" s="1">
        <v>4012640.5605377713</v>
      </c>
      <c r="N18" s="1">
        <v>4718881</v>
      </c>
      <c r="O18" s="1">
        <v>5456113</v>
      </c>
      <c r="P18" s="1">
        <v>6016359.8660780396</v>
      </c>
      <c r="Q18" s="7"/>
      <c r="R18" s="7"/>
      <c r="S18" s="6"/>
      <c r="T18" s="7"/>
      <c r="U18" s="7"/>
      <c r="V18" s="6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5"/>
      <c r="GG18" s="5"/>
      <c r="GH18" s="5"/>
    </row>
    <row r="19" spans="1:191" ht="15.75" x14ac:dyDescent="0.25">
      <c r="A19" s="14">
        <v>6.2</v>
      </c>
      <c r="B19" s="20" t="s">
        <v>9</v>
      </c>
      <c r="C19" s="4">
        <v>82670</v>
      </c>
      <c r="D19" s="4">
        <v>90187</v>
      </c>
      <c r="E19" s="4">
        <v>95509</v>
      </c>
      <c r="F19" s="4">
        <v>99368</v>
      </c>
      <c r="G19" s="4">
        <v>105561</v>
      </c>
      <c r="H19" s="1">
        <v>114646</v>
      </c>
      <c r="I19" s="1">
        <v>131387</v>
      </c>
      <c r="J19" s="1">
        <v>142863</v>
      </c>
      <c r="K19" s="1">
        <v>157466</v>
      </c>
      <c r="L19" s="1">
        <v>63087</v>
      </c>
      <c r="M19" s="1">
        <v>100424.45053527274</v>
      </c>
      <c r="N19" s="1">
        <v>197815</v>
      </c>
      <c r="O19" s="1">
        <v>200378</v>
      </c>
      <c r="P19" s="1">
        <v>270751.30545535008</v>
      </c>
      <c r="Q19" s="7"/>
      <c r="R19" s="7"/>
      <c r="S19" s="6"/>
      <c r="T19" s="7"/>
      <c r="U19" s="7"/>
      <c r="V19" s="6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5"/>
      <c r="GG19" s="5"/>
      <c r="GH19" s="5"/>
    </row>
    <row r="20" spans="1:191" s="25" customFormat="1" ht="30" x14ac:dyDescent="0.25">
      <c r="A20" s="30" t="s">
        <v>36</v>
      </c>
      <c r="B20" s="31" t="s">
        <v>10</v>
      </c>
      <c r="C20" s="37">
        <f>SUM(C21:C27)</f>
        <v>654962</v>
      </c>
      <c r="D20" s="37">
        <f t="shared" ref="D20:P20" si="8">SUM(D21:D27)</f>
        <v>752139</v>
      </c>
      <c r="E20" s="37">
        <f t="shared" si="8"/>
        <v>843946</v>
      </c>
      <c r="F20" s="37">
        <f t="shared" si="8"/>
        <v>918756</v>
      </c>
      <c r="G20" s="37">
        <f t="shared" si="8"/>
        <v>1113698</v>
      </c>
      <c r="H20" s="37">
        <f t="shared" si="8"/>
        <v>1054308</v>
      </c>
      <c r="I20" s="37">
        <f t="shared" si="8"/>
        <v>1079911</v>
      </c>
      <c r="J20" s="37">
        <f t="shared" si="8"/>
        <v>1126823</v>
      </c>
      <c r="K20" s="37">
        <f t="shared" si="8"/>
        <v>1438152</v>
      </c>
      <c r="L20" s="37">
        <f t="shared" si="8"/>
        <v>1287422</v>
      </c>
      <c r="M20" s="37">
        <f t="shared" si="8"/>
        <v>1568412.8194673555</v>
      </c>
      <c r="N20" s="37">
        <f t="shared" si="8"/>
        <v>1782361</v>
      </c>
      <c r="O20" s="37">
        <f t="shared" si="8"/>
        <v>2194010</v>
      </c>
      <c r="P20" s="37">
        <f t="shared" si="8"/>
        <v>2597094.0277397493</v>
      </c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I20" s="26"/>
    </row>
    <row r="21" spans="1:191" ht="15.75" x14ac:dyDescent="0.25">
      <c r="A21" s="14">
        <v>7.1</v>
      </c>
      <c r="B21" s="20" t="s">
        <v>11</v>
      </c>
      <c r="C21" s="4">
        <v>102300</v>
      </c>
      <c r="D21" s="4">
        <v>122431</v>
      </c>
      <c r="E21" s="4">
        <v>126937</v>
      </c>
      <c r="F21" s="4">
        <v>151591</v>
      </c>
      <c r="G21" s="4">
        <v>163457</v>
      </c>
      <c r="H21" s="1">
        <v>101881</v>
      </c>
      <c r="I21" s="1">
        <v>94426</v>
      </c>
      <c r="J21" s="1">
        <v>97171</v>
      </c>
      <c r="K21" s="1">
        <v>360002</v>
      </c>
      <c r="L21" s="1">
        <v>321551</v>
      </c>
      <c r="M21" s="1">
        <v>166023.07995350735</v>
      </c>
      <c r="N21" s="1">
        <v>199871</v>
      </c>
      <c r="O21" s="1">
        <v>282117</v>
      </c>
      <c r="P21" s="1">
        <v>368923.98726260161</v>
      </c>
      <c r="Q21" s="7"/>
      <c r="R21" s="7"/>
      <c r="S21" s="6"/>
      <c r="T21" s="7"/>
      <c r="U21" s="7"/>
      <c r="V21" s="6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5"/>
      <c r="GG21" s="5"/>
      <c r="GH21" s="5"/>
    </row>
    <row r="22" spans="1:191" ht="15.75" x14ac:dyDescent="0.25">
      <c r="A22" s="14">
        <v>7.2</v>
      </c>
      <c r="B22" s="20" t="s">
        <v>12</v>
      </c>
      <c r="C22" s="4">
        <v>307628</v>
      </c>
      <c r="D22" s="4">
        <v>366903</v>
      </c>
      <c r="E22" s="4">
        <v>420388</v>
      </c>
      <c r="F22" s="4">
        <v>458972</v>
      </c>
      <c r="G22" s="4">
        <v>496568</v>
      </c>
      <c r="H22" s="1">
        <v>526575</v>
      </c>
      <c r="I22" s="1">
        <v>559471</v>
      </c>
      <c r="J22" s="1">
        <v>617848</v>
      </c>
      <c r="K22" s="1">
        <v>592508</v>
      </c>
      <c r="L22" s="1">
        <v>452705</v>
      </c>
      <c r="M22" s="1">
        <v>792993.0845571626</v>
      </c>
      <c r="N22" s="1">
        <v>838197</v>
      </c>
      <c r="O22" s="1">
        <v>950697</v>
      </c>
      <c r="P22" s="1">
        <v>1041583.3727773926</v>
      </c>
      <c r="Q22" s="7"/>
      <c r="R22" s="7"/>
      <c r="S22" s="6"/>
      <c r="T22" s="7"/>
      <c r="U22" s="7"/>
      <c r="V22" s="6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5"/>
      <c r="GG22" s="5"/>
      <c r="GH22" s="5"/>
    </row>
    <row r="23" spans="1:191" ht="15.75" x14ac:dyDescent="0.25">
      <c r="A23" s="14">
        <v>7.3</v>
      </c>
      <c r="B23" s="20" t="s">
        <v>13</v>
      </c>
      <c r="C23" s="4">
        <v>37671</v>
      </c>
      <c r="D23" s="4">
        <v>40886</v>
      </c>
      <c r="E23" s="4">
        <v>13913</v>
      </c>
      <c r="F23" s="4">
        <v>2682</v>
      </c>
      <c r="G23" s="4">
        <v>16841</v>
      </c>
      <c r="H23" s="1">
        <v>19966</v>
      </c>
      <c r="I23" s="1">
        <v>23137</v>
      </c>
      <c r="J23" s="1">
        <v>27890</v>
      </c>
      <c r="K23" s="1">
        <v>32681</v>
      </c>
      <c r="L23" s="1">
        <v>35539</v>
      </c>
      <c r="M23" s="1">
        <v>44860.749129661664</v>
      </c>
      <c r="N23" s="1">
        <v>62608</v>
      </c>
      <c r="O23" s="1">
        <v>81132</v>
      </c>
      <c r="P23" s="1">
        <v>109182.94707498389</v>
      </c>
      <c r="Q23" s="7"/>
      <c r="R23" s="7"/>
      <c r="S23" s="6"/>
      <c r="T23" s="7"/>
      <c r="U23" s="7"/>
      <c r="V23" s="6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5"/>
      <c r="GG23" s="5"/>
      <c r="GH23" s="5"/>
    </row>
    <row r="24" spans="1:191" ht="15.75" x14ac:dyDescent="0.25">
      <c r="A24" s="14">
        <v>7.4</v>
      </c>
      <c r="B24" s="20" t="s">
        <v>14</v>
      </c>
      <c r="C24" s="4">
        <v>0</v>
      </c>
      <c r="D24" s="4">
        <v>221</v>
      </c>
      <c r="E24" s="4">
        <v>4744</v>
      </c>
      <c r="F24" s="4">
        <v>11476</v>
      </c>
      <c r="G24" s="4">
        <v>25235</v>
      </c>
      <c r="H24" s="1">
        <v>31000</v>
      </c>
      <c r="I24" s="1">
        <v>33630</v>
      </c>
      <c r="J24" s="1">
        <v>17391</v>
      </c>
      <c r="K24" s="1">
        <v>26380</v>
      </c>
      <c r="L24" s="1">
        <v>3546</v>
      </c>
      <c r="M24" s="1">
        <v>1718.5669180309778</v>
      </c>
      <c r="N24" s="1">
        <v>10167</v>
      </c>
      <c r="O24" s="1">
        <v>19052</v>
      </c>
      <c r="P24" s="1">
        <v>23692.498335753175</v>
      </c>
      <c r="Q24" s="7"/>
      <c r="R24" s="7"/>
      <c r="S24" s="6"/>
      <c r="T24" s="7"/>
      <c r="U24" s="7"/>
      <c r="V24" s="6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5"/>
      <c r="GG24" s="5"/>
      <c r="GH24" s="5"/>
    </row>
    <row r="25" spans="1:191" ht="15.75" x14ac:dyDescent="0.25">
      <c r="A25" s="14">
        <v>7.5</v>
      </c>
      <c r="B25" s="20" t="s">
        <v>15</v>
      </c>
      <c r="C25" s="4">
        <v>31431</v>
      </c>
      <c r="D25" s="4">
        <v>34575</v>
      </c>
      <c r="E25" s="4">
        <v>31834</v>
      </c>
      <c r="F25" s="4">
        <v>31439</v>
      </c>
      <c r="G25" s="4">
        <v>57921</v>
      </c>
      <c r="H25" s="1">
        <v>23470</v>
      </c>
      <c r="I25" s="1">
        <v>25551</v>
      </c>
      <c r="J25" s="1">
        <v>31812</v>
      </c>
      <c r="K25" s="1">
        <v>31146</v>
      </c>
      <c r="L25" s="1">
        <v>12222</v>
      </c>
      <c r="M25" s="1">
        <v>15586.08664760132</v>
      </c>
      <c r="N25" s="1">
        <v>28133</v>
      </c>
      <c r="O25" s="1">
        <v>30461</v>
      </c>
      <c r="P25" s="1">
        <v>42268.41578271566</v>
      </c>
      <c r="Q25" s="7"/>
      <c r="R25" s="7"/>
      <c r="S25" s="6"/>
      <c r="T25" s="7"/>
      <c r="U25" s="7"/>
      <c r="V25" s="6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5"/>
      <c r="GG25" s="5"/>
      <c r="GH25" s="5"/>
    </row>
    <row r="26" spans="1:191" ht="15.75" x14ac:dyDescent="0.25">
      <c r="A26" s="14">
        <v>7.6</v>
      </c>
      <c r="B26" s="20" t="s">
        <v>16</v>
      </c>
      <c r="C26" s="4">
        <v>5654</v>
      </c>
      <c r="D26" s="4">
        <v>6315</v>
      </c>
      <c r="E26" s="4">
        <v>7086</v>
      </c>
      <c r="F26" s="4">
        <v>7470</v>
      </c>
      <c r="G26" s="4">
        <v>7978</v>
      </c>
      <c r="H26" s="1">
        <v>8823</v>
      </c>
      <c r="I26" s="1">
        <v>9309</v>
      </c>
      <c r="J26" s="1">
        <v>17334</v>
      </c>
      <c r="K26" s="1">
        <v>18063</v>
      </c>
      <c r="L26" s="1">
        <v>18667</v>
      </c>
      <c r="M26" s="1">
        <v>19930.591861277746</v>
      </c>
      <c r="N26" s="1">
        <v>22132</v>
      </c>
      <c r="O26" s="1">
        <v>25814</v>
      </c>
      <c r="P26" s="1">
        <v>28778.479419588683</v>
      </c>
      <c r="Q26" s="7"/>
      <c r="R26" s="7"/>
      <c r="S26" s="6"/>
      <c r="T26" s="7"/>
      <c r="U26" s="7"/>
      <c r="V26" s="6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5"/>
      <c r="GG26" s="5"/>
      <c r="GH26" s="5"/>
    </row>
    <row r="27" spans="1:191" ht="30" x14ac:dyDescent="0.25">
      <c r="A27" s="14">
        <v>7.7</v>
      </c>
      <c r="B27" s="20" t="s">
        <v>17</v>
      </c>
      <c r="C27" s="4">
        <v>170278</v>
      </c>
      <c r="D27" s="4">
        <v>180808</v>
      </c>
      <c r="E27" s="4">
        <v>239044</v>
      </c>
      <c r="F27" s="4">
        <v>255126</v>
      </c>
      <c r="G27" s="4">
        <v>345698</v>
      </c>
      <c r="H27" s="1">
        <v>342593</v>
      </c>
      <c r="I27" s="1">
        <v>334387</v>
      </c>
      <c r="J27" s="1">
        <v>317377</v>
      </c>
      <c r="K27" s="1">
        <v>377372</v>
      </c>
      <c r="L27" s="1">
        <v>443192</v>
      </c>
      <c r="M27" s="1">
        <v>527300.66040011402</v>
      </c>
      <c r="N27" s="1">
        <v>621253</v>
      </c>
      <c r="O27" s="1">
        <v>804737</v>
      </c>
      <c r="P27" s="1">
        <v>982664.32708671375</v>
      </c>
      <c r="Q27" s="7"/>
      <c r="R27" s="7"/>
      <c r="S27" s="6"/>
      <c r="T27" s="7"/>
      <c r="U27" s="7"/>
      <c r="V27" s="6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5"/>
      <c r="GG27" s="5"/>
      <c r="GH27" s="5"/>
    </row>
    <row r="28" spans="1:191" ht="15.75" x14ac:dyDescent="0.25">
      <c r="A28" s="15" t="s">
        <v>37</v>
      </c>
      <c r="B28" s="20" t="s">
        <v>18</v>
      </c>
      <c r="C28" s="4">
        <v>420333</v>
      </c>
      <c r="D28" s="4">
        <v>449114</v>
      </c>
      <c r="E28" s="4">
        <v>507287</v>
      </c>
      <c r="F28" s="4">
        <v>533742</v>
      </c>
      <c r="G28" s="4">
        <v>634297</v>
      </c>
      <c r="H28" s="1">
        <v>650360</v>
      </c>
      <c r="I28" s="1">
        <v>778091</v>
      </c>
      <c r="J28" s="1">
        <v>851952</v>
      </c>
      <c r="K28" s="1">
        <v>989634</v>
      </c>
      <c r="L28" s="1">
        <v>988229</v>
      </c>
      <c r="M28" s="1">
        <v>1085929.7502211572</v>
      </c>
      <c r="N28" s="1">
        <v>1273086</v>
      </c>
      <c r="O28" s="1">
        <v>1589795</v>
      </c>
      <c r="P28" s="1">
        <v>1865359.4025988062</v>
      </c>
      <c r="Q28" s="7"/>
      <c r="R28" s="7"/>
      <c r="S28" s="6"/>
      <c r="T28" s="7"/>
      <c r="U28" s="7"/>
      <c r="V28" s="6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5"/>
      <c r="GG28" s="5"/>
      <c r="GH28" s="5"/>
    </row>
    <row r="29" spans="1:191" ht="30" x14ac:dyDescent="0.25">
      <c r="A29" s="15" t="s">
        <v>38</v>
      </c>
      <c r="B29" s="20" t="s">
        <v>19</v>
      </c>
      <c r="C29" s="4">
        <v>942080</v>
      </c>
      <c r="D29" s="4">
        <v>1026126</v>
      </c>
      <c r="E29" s="4">
        <v>1086805</v>
      </c>
      <c r="F29" s="4">
        <v>1130108</v>
      </c>
      <c r="G29" s="4">
        <v>1117382</v>
      </c>
      <c r="H29" s="1">
        <v>1163133</v>
      </c>
      <c r="I29" s="1">
        <v>1234638</v>
      </c>
      <c r="J29" s="1">
        <v>1296331</v>
      </c>
      <c r="K29" s="1">
        <v>1326439</v>
      </c>
      <c r="L29" s="1">
        <v>1352002</v>
      </c>
      <c r="M29" s="1">
        <v>1452384.1157639429</v>
      </c>
      <c r="N29" s="1">
        <v>1555934</v>
      </c>
      <c r="O29" s="1">
        <v>1742707</v>
      </c>
      <c r="P29" s="1">
        <v>1896936.0294351568</v>
      </c>
      <c r="Q29" s="7"/>
      <c r="R29" s="7"/>
      <c r="S29" s="6"/>
      <c r="T29" s="7"/>
      <c r="U29" s="7"/>
      <c r="V29" s="6"/>
      <c r="W29" s="8"/>
      <c r="X29" s="8"/>
      <c r="Y29" s="8"/>
      <c r="Z29" s="8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5"/>
      <c r="GG29" s="5"/>
      <c r="GH29" s="5"/>
    </row>
    <row r="30" spans="1:191" ht="15.75" x14ac:dyDescent="0.25">
      <c r="A30" s="15" t="s">
        <v>39</v>
      </c>
      <c r="B30" s="20" t="s">
        <v>54</v>
      </c>
      <c r="C30" s="4">
        <v>634052</v>
      </c>
      <c r="D30" s="4">
        <v>722921</v>
      </c>
      <c r="E30" s="4">
        <v>768977</v>
      </c>
      <c r="F30" s="4">
        <v>901514</v>
      </c>
      <c r="G30" s="4">
        <v>1371994</v>
      </c>
      <c r="H30" s="1">
        <v>1099300</v>
      </c>
      <c r="I30" s="1">
        <v>1594503</v>
      </c>
      <c r="J30" s="1">
        <v>1356610</v>
      </c>
      <c r="K30" s="1">
        <v>1599307</v>
      </c>
      <c r="L30" s="1">
        <v>1617617</v>
      </c>
      <c r="M30" s="1">
        <v>1844531.9374084671</v>
      </c>
      <c r="N30" s="1">
        <v>2219081</v>
      </c>
      <c r="O30" s="1">
        <v>2501612</v>
      </c>
      <c r="P30" s="1">
        <v>2894114.9380429327</v>
      </c>
      <c r="Q30" s="7"/>
      <c r="R30" s="7"/>
      <c r="S30" s="6"/>
      <c r="T30" s="7"/>
      <c r="U30" s="7"/>
      <c r="V30" s="6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5"/>
      <c r="GG30" s="5"/>
      <c r="GH30" s="5"/>
    </row>
    <row r="31" spans="1:191" ht="15.75" x14ac:dyDescent="0.25">
      <c r="A31" s="15" t="s">
        <v>40</v>
      </c>
      <c r="B31" s="20" t="s">
        <v>20</v>
      </c>
      <c r="C31" s="4">
        <v>1046848</v>
      </c>
      <c r="D31" s="4">
        <v>1147534</v>
      </c>
      <c r="E31" s="4">
        <v>1450208</v>
      </c>
      <c r="F31" s="4">
        <v>1600061</v>
      </c>
      <c r="G31" s="4">
        <v>1657789</v>
      </c>
      <c r="H31" s="1">
        <v>2145650</v>
      </c>
      <c r="I31" s="1">
        <v>2529782</v>
      </c>
      <c r="J31" s="1">
        <v>2840820</v>
      </c>
      <c r="K31" s="1">
        <v>3054702</v>
      </c>
      <c r="L31" s="1">
        <v>2918830</v>
      </c>
      <c r="M31" s="1">
        <v>3630269.5040109456</v>
      </c>
      <c r="N31" s="1">
        <v>4071313</v>
      </c>
      <c r="O31" s="1">
        <v>4939038</v>
      </c>
      <c r="P31" s="1">
        <v>5491119.9295485597</v>
      </c>
      <c r="Q31" s="7"/>
      <c r="R31" s="7"/>
      <c r="S31" s="6"/>
      <c r="T31" s="7"/>
      <c r="U31" s="7"/>
      <c r="V31" s="6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5"/>
      <c r="GG31" s="5"/>
      <c r="GH31" s="5"/>
    </row>
    <row r="32" spans="1:191" s="26" customFormat="1" ht="15.75" x14ac:dyDescent="0.25">
      <c r="A32" s="27"/>
      <c r="B32" s="28" t="s">
        <v>30</v>
      </c>
      <c r="C32" s="45">
        <f>C17+C20+C28+C29+C30+C31</f>
        <v>5700473</v>
      </c>
      <c r="D32" s="45">
        <f t="shared" ref="D32:F32" si="9">D17+D20+D28+D29+D30+D31</f>
        <v>6329250</v>
      </c>
      <c r="E32" s="45">
        <f t="shared" si="9"/>
        <v>7168194</v>
      </c>
      <c r="F32" s="45">
        <f t="shared" si="9"/>
        <v>7870802</v>
      </c>
      <c r="G32" s="45">
        <f t="shared" ref="G32:K32" si="10">G17+G20+G28+G29+G30+G31</f>
        <v>8635872</v>
      </c>
      <c r="H32" s="45">
        <f t="shared" si="10"/>
        <v>9436705</v>
      </c>
      <c r="I32" s="45">
        <f t="shared" si="10"/>
        <v>10967349</v>
      </c>
      <c r="J32" s="45">
        <f t="shared" si="10"/>
        <v>11676869</v>
      </c>
      <c r="K32" s="45">
        <f t="shared" si="10"/>
        <v>12909792</v>
      </c>
      <c r="L32" s="45">
        <f t="shared" ref="L32:N32" si="11">L17+L20+L28+L29+L30+L31</f>
        <v>11744534</v>
      </c>
      <c r="M32" s="45">
        <f t="shared" si="11"/>
        <v>13694593.137944913</v>
      </c>
      <c r="N32" s="45">
        <f t="shared" si="11"/>
        <v>15818471</v>
      </c>
      <c r="O32" s="45">
        <f t="shared" ref="O32" si="12">O17+O20+O28+O29+O30+O31</f>
        <v>18623653</v>
      </c>
      <c r="P32" s="45">
        <f t="shared" ref="P32" si="13">P17+P20+P28+P29+P30+P31</f>
        <v>21031735.498898596</v>
      </c>
      <c r="Q32" s="7"/>
      <c r="R32" s="7"/>
      <c r="S32" s="6"/>
      <c r="T32" s="7"/>
      <c r="U32" s="7"/>
      <c r="V32" s="6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9"/>
      <c r="GC32" s="29"/>
      <c r="GD32" s="29"/>
      <c r="GE32" s="29"/>
      <c r="GF32" s="25"/>
      <c r="GG32" s="25"/>
      <c r="GH32" s="25"/>
    </row>
    <row r="33" spans="1:191" s="25" customFormat="1" ht="15.75" x14ac:dyDescent="0.25">
      <c r="A33" s="22" t="s">
        <v>27</v>
      </c>
      <c r="B33" s="32" t="s">
        <v>51</v>
      </c>
      <c r="C33" s="37">
        <f>C6+C11+C13+C14+C15+C17+C20+C28+C29+C30+C31</f>
        <v>12146941</v>
      </c>
      <c r="D33" s="37">
        <f>D6+D11+D13+D14+D15+D17+D20+D28+D29+D30+D31</f>
        <v>13378496</v>
      </c>
      <c r="E33" s="37">
        <f>E6+E11+E13+E14+E15+E17+E20+E28+E29+E30+E31</f>
        <v>15054656</v>
      </c>
      <c r="F33" s="37">
        <f>F6+F11+F13+F14+F15+F17+F20+F28+F29+F30+F31</f>
        <v>16141987</v>
      </c>
      <c r="G33" s="37">
        <f t="shared" ref="G33:K33" si="14">G6+G11+G13+G14+G15+G17+G20+G28+G29+G30+G31</f>
        <v>18852440</v>
      </c>
      <c r="H33" s="37">
        <f t="shared" si="14"/>
        <v>20532956</v>
      </c>
      <c r="I33" s="37">
        <f t="shared" si="14"/>
        <v>23326728</v>
      </c>
      <c r="J33" s="37">
        <f t="shared" si="14"/>
        <v>24943643.091892242</v>
      </c>
      <c r="K33" s="37">
        <f t="shared" si="14"/>
        <v>28315192</v>
      </c>
      <c r="L33" s="37">
        <f t="shared" ref="L33:N33" si="15">L6+L11+L13+L14+L15+L17+L20+L28+L29+L30+L31</f>
        <v>27249647</v>
      </c>
      <c r="M33" s="37">
        <f t="shared" si="15"/>
        <v>33238658.092031091</v>
      </c>
      <c r="N33" s="37">
        <f t="shared" si="15"/>
        <v>38561458</v>
      </c>
      <c r="O33" s="37">
        <f t="shared" ref="O33" si="16">O6+O11+O13+O14+O15+O17+O20+O28+O29+O30+O31</f>
        <v>44447945</v>
      </c>
      <c r="P33" s="37">
        <f t="shared" ref="P33" si="17">P6+P11+P13+P14+P15+P17+P20+P28+P29+P30+P31</f>
        <v>50031371.200369075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I33" s="26"/>
    </row>
    <row r="34" spans="1:191" s="26" customFormat="1" ht="15.75" x14ac:dyDescent="0.25">
      <c r="A34" s="33" t="s">
        <v>43</v>
      </c>
      <c r="B34" s="34" t="s">
        <v>25</v>
      </c>
      <c r="C34" s="49">
        <f>GSVA_cur!C34</f>
        <v>1203476</v>
      </c>
      <c r="D34" s="49">
        <f>GSVA_cur!D34</f>
        <v>1346785</v>
      </c>
      <c r="E34" s="49">
        <f>GSVA_cur!E34</f>
        <v>1519305</v>
      </c>
      <c r="F34" s="49">
        <f>GSVA_cur!F34</f>
        <v>1725309</v>
      </c>
      <c r="G34" s="49">
        <f>GSVA_cur!G34</f>
        <v>1773533</v>
      </c>
      <c r="H34" s="49">
        <f>GSVA_cur!H34</f>
        <v>2061573</v>
      </c>
      <c r="I34" s="49">
        <f>GSVA_cur!I34</f>
        <v>2355537</v>
      </c>
      <c r="J34" s="49">
        <f>GSVA_cur!J34</f>
        <v>3076218</v>
      </c>
      <c r="K34" s="49">
        <f>GSVA_cur!K34</f>
        <v>3163297</v>
      </c>
      <c r="L34" s="49">
        <f>GSVA_cur!L34</f>
        <v>3822543</v>
      </c>
      <c r="M34" s="49">
        <f>GSVA_cur!M34</f>
        <v>4264219.1022893963</v>
      </c>
      <c r="N34" s="49">
        <f>GSVA_cur!N34</f>
        <v>4946139.099653326</v>
      </c>
      <c r="O34" s="49">
        <f>GSVA_cur!O34</f>
        <v>6980021</v>
      </c>
      <c r="P34" s="49">
        <f>GSVA_cur!P34</f>
        <v>7535423</v>
      </c>
      <c r="Q34" s="7"/>
      <c r="R34" s="7"/>
      <c r="S34" s="6"/>
      <c r="T34" s="7"/>
      <c r="U34" s="7"/>
      <c r="V34" s="6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9"/>
      <c r="DG34" s="29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  <c r="GB34" s="29"/>
      <c r="GC34" s="29"/>
      <c r="GD34" s="29"/>
    </row>
    <row r="35" spans="1:191" s="26" customFormat="1" ht="15.75" x14ac:dyDescent="0.25">
      <c r="A35" s="33" t="s">
        <v>44</v>
      </c>
      <c r="B35" s="34" t="s">
        <v>24</v>
      </c>
      <c r="C35" s="49">
        <f>GSVA_cur!C35</f>
        <v>415005</v>
      </c>
      <c r="D35" s="49">
        <f>GSVA_cur!D35</f>
        <v>521335</v>
      </c>
      <c r="E35" s="49">
        <f>GSVA_cur!E35</f>
        <v>529808</v>
      </c>
      <c r="F35" s="49">
        <f>GSVA_cur!F35</f>
        <v>582406</v>
      </c>
      <c r="G35" s="49">
        <f>GSVA_cur!G35</f>
        <v>495093</v>
      </c>
      <c r="H35" s="49">
        <f>GSVA_cur!H35</f>
        <v>354878</v>
      </c>
      <c r="I35" s="49">
        <f>GSVA_cur!I35</f>
        <v>309625</v>
      </c>
      <c r="J35" s="49">
        <f>GSVA_cur!J35</f>
        <v>357386</v>
      </c>
      <c r="K35" s="49">
        <f>GSVA_cur!K35</f>
        <v>375340</v>
      </c>
      <c r="L35" s="49">
        <f>GSVA_cur!L35</f>
        <v>739077</v>
      </c>
      <c r="M35" s="49">
        <f>GSVA_cur!M35</f>
        <v>1075942</v>
      </c>
      <c r="N35" s="49">
        <f>GSVA_cur!N35</f>
        <v>1107273</v>
      </c>
      <c r="O35" s="49">
        <f>GSVA_cur!O35</f>
        <v>1234683</v>
      </c>
      <c r="P35" s="49">
        <f>GSVA_cur!P35</f>
        <v>1673789</v>
      </c>
      <c r="Q35" s="7"/>
      <c r="R35" s="7"/>
      <c r="S35" s="6"/>
      <c r="T35" s="7"/>
      <c r="U35" s="7"/>
      <c r="V35" s="6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  <c r="GA35" s="29"/>
      <c r="GB35" s="29"/>
      <c r="GC35" s="29"/>
      <c r="GD35" s="29"/>
    </row>
    <row r="36" spans="1:191" s="26" customFormat="1" ht="15.75" x14ac:dyDescent="0.25">
      <c r="A36" s="33" t="s">
        <v>45</v>
      </c>
      <c r="B36" s="34" t="s">
        <v>63</v>
      </c>
      <c r="C36" s="45">
        <f>C33+C34-C35</f>
        <v>12935412</v>
      </c>
      <c r="D36" s="45">
        <f t="shared" ref="D36:K36" si="18">D33+D34-D35</f>
        <v>14203946</v>
      </c>
      <c r="E36" s="45">
        <f t="shared" si="18"/>
        <v>16044153</v>
      </c>
      <c r="F36" s="45">
        <f t="shared" si="18"/>
        <v>17284890</v>
      </c>
      <c r="G36" s="45">
        <f t="shared" si="18"/>
        <v>20130880</v>
      </c>
      <c r="H36" s="45">
        <f t="shared" si="18"/>
        <v>22239651</v>
      </c>
      <c r="I36" s="45">
        <f t="shared" si="18"/>
        <v>25372640</v>
      </c>
      <c r="J36" s="45">
        <f t="shared" si="18"/>
        <v>27662475.091892242</v>
      </c>
      <c r="K36" s="45">
        <f t="shared" si="18"/>
        <v>31103149</v>
      </c>
      <c r="L36" s="45">
        <f t="shared" ref="L36" si="19">L33+L34-L35</f>
        <v>30333113</v>
      </c>
      <c r="M36" s="45">
        <f t="shared" ref="M36:O36" si="20">M33+M34-M35</f>
        <v>36426935.194320485</v>
      </c>
      <c r="N36" s="45">
        <f t="shared" si="20"/>
        <v>42400324.099653326</v>
      </c>
      <c r="O36" s="45">
        <f t="shared" si="20"/>
        <v>50193283</v>
      </c>
      <c r="P36" s="45">
        <f t="shared" ref="P36" si="21">P33+P34-P35</f>
        <v>55893005.200369075</v>
      </c>
      <c r="Q36" s="7"/>
      <c r="R36" s="7"/>
      <c r="S36" s="6"/>
      <c r="T36" s="7"/>
      <c r="U36" s="7"/>
      <c r="V36" s="6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  <c r="GA36" s="29"/>
      <c r="GB36" s="29"/>
      <c r="GC36" s="29"/>
      <c r="GD36" s="29"/>
    </row>
    <row r="37" spans="1:191" s="26" customFormat="1" ht="15.75" x14ac:dyDescent="0.25">
      <c r="A37" s="33" t="s">
        <v>46</v>
      </c>
      <c r="B37" s="34" t="s">
        <v>42</v>
      </c>
      <c r="C37" s="49">
        <f>GSVA_cur!C37</f>
        <v>314410</v>
      </c>
      <c r="D37" s="49">
        <f>GSVA_cur!D37</f>
        <v>318480</v>
      </c>
      <c r="E37" s="49">
        <f>GSVA_cur!E37</f>
        <v>322600</v>
      </c>
      <c r="F37" s="49">
        <f>GSVA_cur!F37</f>
        <v>326780</v>
      </c>
      <c r="G37" s="49">
        <f>GSVA_cur!G37</f>
        <v>331010</v>
      </c>
      <c r="H37" s="49">
        <f>GSVA_cur!H37</f>
        <v>335290</v>
      </c>
      <c r="I37" s="49">
        <f>GSVA_cur!I37</f>
        <v>337620</v>
      </c>
      <c r="J37" s="49">
        <f>GSVA_cur!J37</f>
        <v>341370</v>
      </c>
      <c r="K37" s="49">
        <f>GSVA_cur!K37</f>
        <v>345120</v>
      </c>
      <c r="L37" s="49">
        <f>GSVA_cur!L37</f>
        <v>348870</v>
      </c>
      <c r="M37" s="49">
        <f>GSVA_cur!M37</f>
        <v>352390</v>
      </c>
      <c r="N37" s="49">
        <v>355730</v>
      </c>
      <c r="O37" s="49">
        <v>359080</v>
      </c>
      <c r="P37" s="49">
        <f>GSVA_cur!P37</f>
        <v>362420</v>
      </c>
      <c r="Q37" s="2"/>
      <c r="R37" s="2"/>
      <c r="S37" s="5"/>
      <c r="T37" s="2"/>
      <c r="U37" s="2"/>
      <c r="V37" s="5"/>
      <c r="W37" s="5"/>
      <c r="X37" s="5"/>
      <c r="Y37" s="5"/>
      <c r="Z37" s="5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  <c r="DW37" s="25"/>
      <c r="DX37" s="25"/>
      <c r="DY37" s="25"/>
      <c r="DZ37" s="25"/>
    </row>
    <row r="38" spans="1:191" s="26" customFormat="1" ht="15.75" x14ac:dyDescent="0.25">
      <c r="A38" s="33" t="s">
        <v>47</v>
      </c>
      <c r="B38" s="34" t="s">
        <v>64</v>
      </c>
      <c r="C38" s="45">
        <f>C36/C37*1000</f>
        <v>41141.859355618457</v>
      </c>
      <c r="D38" s="45">
        <f t="shared" ref="D38:K38" si="22">D36/D37*1000</f>
        <v>44599.177342376286</v>
      </c>
      <c r="E38" s="45">
        <f t="shared" si="22"/>
        <v>49733.890266584007</v>
      </c>
      <c r="F38" s="45">
        <f t="shared" si="22"/>
        <v>52894.577391517232</v>
      </c>
      <c r="G38" s="45">
        <f t="shared" si="22"/>
        <v>60816.53122262167</v>
      </c>
      <c r="H38" s="45">
        <f t="shared" si="22"/>
        <v>66329.598258224229</v>
      </c>
      <c r="I38" s="45">
        <f t="shared" si="22"/>
        <v>75151.472069190218</v>
      </c>
      <c r="J38" s="45">
        <f t="shared" si="22"/>
        <v>81033.702703495452</v>
      </c>
      <c r="K38" s="45">
        <f t="shared" si="22"/>
        <v>90122.708043579041</v>
      </c>
      <c r="L38" s="45">
        <f t="shared" ref="L38" si="23">L36/L37*1000</f>
        <v>86946.750938745099</v>
      </c>
      <c r="M38" s="45">
        <f t="shared" ref="M38:O38" si="24">M36/M37*1000</f>
        <v>103371.08088856234</v>
      </c>
      <c r="N38" s="45">
        <f t="shared" si="24"/>
        <v>119192.43274296046</v>
      </c>
      <c r="O38" s="45">
        <f t="shared" si="24"/>
        <v>139783.00935724631</v>
      </c>
      <c r="P38" s="45">
        <f t="shared" ref="P38" si="25">P36/P37*1000</f>
        <v>154221.63567233892</v>
      </c>
      <c r="Q38" s="2"/>
      <c r="R38" s="2"/>
      <c r="S38" s="5"/>
      <c r="T38" s="2"/>
      <c r="U38" s="2"/>
      <c r="V38" s="6"/>
      <c r="W38" s="6"/>
      <c r="X38" s="6"/>
      <c r="Y38" s="6"/>
      <c r="Z38" s="6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CA38" s="29"/>
      <c r="CB38" s="29"/>
      <c r="CC38" s="29"/>
      <c r="CD38" s="29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  <c r="DW38" s="25"/>
      <c r="DX38" s="25"/>
      <c r="DY38" s="25"/>
      <c r="DZ38" s="25"/>
    </row>
    <row r="39" spans="1:191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6" max="1048575" man="1"/>
    <brk id="38" max="1048575" man="1"/>
    <brk id="54" max="1048575" man="1"/>
    <brk id="118" max="95" man="1"/>
    <brk id="154" max="1048575" man="1"/>
    <brk id="178" max="1048575" man="1"/>
    <brk id="186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R39"/>
  <sheetViews>
    <sheetView zoomScale="73" zoomScaleNormal="73" zoomScaleSheetLayoutView="100" workbookViewId="0">
      <pane xSplit="2" ySplit="5" topLeftCell="C15" activePane="bottomRight" state="frozen"/>
      <selection activeCell="S25" sqref="S25"/>
      <selection pane="topRight" activeCell="S25" sqref="S25"/>
      <selection pane="bottomLeft" activeCell="S25" sqref="S25"/>
      <selection pane="bottomRight" activeCell="S25" sqref="S25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7" width="10.85546875" style="2" customWidth="1"/>
    <col min="8" max="16" width="11.85546875" style="5" customWidth="1"/>
    <col min="17" max="17" width="10.85546875" style="2" customWidth="1"/>
    <col min="18" max="18" width="10.85546875" style="5" customWidth="1"/>
    <col min="19" max="19" width="11" style="2" customWidth="1"/>
    <col min="20" max="22" width="11.42578125" style="2" customWidth="1"/>
    <col min="23" max="50" width="9.140625" style="2" customWidth="1"/>
    <col min="51" max="51" width="12.42578125" style="2" customWidth="1"/>
    <col min="52" max="73" width="9.140625" style="2" customWidth="1"/>
    <col min="74" max="74" width="12.140625" style="2" customWidth="1"/>
    <col min="75" max="78" width="9.140625" style="2" customWidth="1"/>
    <col min="79" max="83" width="9.140625" style="2" hidden="1" customWidth="1"/>
    <col min="84" max="84" width="9.140625" style="2" customWidth="1"/>
    <col min="85" max="89" width="9.140625" style="2" hidden="1" customWidth="1"/>
    <col min="90" max="90" width="9.140625" style="2" customWidth="1"/>
    <col min="91" max="95" width="9.140625" style="2" hidden="1" customWidth="1"/>
    <col min="96" max="96" width="9.140625" style="2" customWidth="1"/>
    <col min="97" max="101" width="9.140625" style="2" hidden="1" customWidth="1"/>
    <col min="102" max="102" width="9.140625" style="2" customWidth="1"/>
    <col min="103" max="107" width="9.140625" style="2" hidden="1" customWidth="1"/>
    <col min="108" max="108" width="9.140625" style="5" customWidth="1"/>
    <col min="109" max="113" width="9.140625" style="5" hidden="1" customWidth="1"/>
    <col min="114" max="114" width="9.140625" style="5" customWidth="1"/>
    <col min="115" max="119" width="9.140625" style="5" hidden="1" customWidth="1"/>
    <col min="120" max="120" width="9.140625" style="5" customWidth="1"/>
    <col min="121" max="125" width="9.140625" style="5" hidden="1" customWidth="1"/>
    <col min="126" max="126" width="9.140625" style="5" customWidth="1"/>
    <col min="127" max="156" width="9.140625" style="2" customWidth="1"/>
    <col min="157" max="157" width="9.140625" style="2" hidden="1" customWidth="1"/>
    <col min="158" max="165" width="9.140625" style="2" customWidth="1"/>
    <col min="166" max="166" width="9.140625" style="2" hidden="1" customWidth="1"/>
    <col min="167" max="171" width="9.140625" style="2" customWidth="1"/>
    <col min="172" max="172" width="9.140625" style="2" hidden="1" customWidth="1"/>
    <col min="173" max="182" width="9.140625" style="2" customWidth="1"/>
    <col min="183" max="186" width="8.85546875" style="2"/>
    <col min="187" max="187" width="12.7109375" style="2" bestFit="1" customWidth="1"/>
    <col min="188" max="16384" width="8.85546875" style="2"/>
  </cols>
  <sheetData>
    <row r="1" spans="1:187" ht="18.75" x14ac:dyDescent="0.3">
      <c r="A1" s="2" t="s">
        <v>53</v>
      </c>
      <c r="B1" s="18" t="s">
        <v>66</v>
      </c>
      <c r="Q1" s="6"/>
    </row>
    <row r="2" spans="1:187" ht="15.75" x14ac:dyDescent="0.25">
      <c r="A2" s="10" t="s">
        <v>52</v>
      </c>
    </row>
    <row r="3" spans="1:187" ht="15.75" x14ac:dyDescent="0.25">
      <c r="A3" s="10"/>
      <c r="H3" s="5" t="str">
        <f>[1]GSVA_cur!$I$3</f>
        <v>As on 17.03.2025</v>
      </c>
    </row>
    <row r="4" spans="1:187" ht="15.75" x14ac:dyDescent="0.25">
      <c r="A4" s="10"/>
      <c r="E4" s="9"/>
      <c r="F4" s="9" t="s">
        <v>57</v>
      </c>
      <c r="G4" s="9"/>
    </row>
    <row r="5" spans="1:187" ht="15.75" x14ac:dyDescent="0.25">
      <c r="A5" s="11" t="s">
        <v>0</v>
      </c>
      <c r="B5" s="12" t="s">
        <v>1</v>
      </c>
      <c r="C5" s="3" t="s">
        <v>21</v>
      </c>
      <c r="D5" s="3" t="s">
        <v>22</v>
      </c>
      <c r="E5" s="3" t="s">
        <v>23</v>
      </c>
      <c r="F5" s="3" t="s">
        <v>56</v>
      </c>
      <c r="G5" s="3" t="s">
        <v>65</v>
      </c>
      <c r="H5" s="17" t="s">
        <v>67</v>
      </c>
      <c r="I5" s="17" t="s">
        <v>68</v>
      </c>
      <c r="J5" s="17" t="s">
        <v>69</v>
      </c>
      <c r="K5" s="17" t="s">
        <v>70</v>
      </c>
      <c r="L5" s="17" t="s">
        <v>71</v>
      </c>
      <c r="M5" s="17" t="s">
        <v>72</v>
      </c>
      <c r="N5" s="17" t="s">
        <v>73</v>
      </c>
      <c r="O5" s="17" t="s">
        <v>74</v>
      </c>
      <c r="P5" s="17" t="s">
        <v>76</v>
      </c>
    </row>
    <row r="6" spans="1:187" s="25" customFormat="1" ht="15.75" x14ac:dyDescent="0.25">
      <c r="A6" s="35" t="s">
        <v>26</v>
      </c>
      <c r="B6" s="36" t="s">
        <v>2</v>
      </c>
      <c r="C6" s="37">
        <f>SUM(C7:C10)</f>
        <v>2620851</v>
      </c>
      <c r="D6" s="37">
        <f t="shared" ref="D6:P6" si="0">SUM(D7:D10)</f>
        <v>3054015</v>
      </c>
      <c r="E6" s="37">
        <f t="shared" si="0"/>
        <v>2952105</v>
      </c>
      <c r="F6" s="37">
        <f t="shared" si="0"/>
        <v>2904219</v>
      </c>
      <c r="G6" s="37">
        <f t="shared" si="0"/>
        <v>3095257</v>
      </c>
      <c r="H6" s="37">
        <f t="shared" si="0"/>
        <v>3210480</v>
      </c>
      <c r="I6" s="37">
        <f t="shared" si="0"/>
        <v>3314851</v>
      </c>
      <c r="J6" s="37">
        <f t="shared" si="0"/>
        <v>3329146</v>
      </c>
      <c r="K6" s="37">
        <f t="shared" si="0"/>
        <v>3561389</v>
      </c>
      <c r="L6" s="37">
        <f t="shared" si="0"/>
        <v>3518384</v>
      </c>
      <c r="M6" s="37">
        <f t="shared" si="0"/>
        <v>3638022.4467376973</v>
      </c>
      <c r="N6" s="37">
        <f t="shared" si="0"/>
        <v>3755807</v>
      </c>
      <c r="O6" s="37">
        <f t="shared" si="0"/>
        <v>3885047</v>
      </c>
      <c r="P6" s="37">
        <f t="shared" si="0"/>
        <v>3971634.6220679856</v>
      </c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E6" s="26"/>
    </row>
    <row r="7" spans="1:187" ht="15.75" x14ac:dyDescent="0.25">
      <c r="A7" s="14">
        <v>1.1000000000000001</v>
      </c>
      <c r="B7" s="20" t="s">
        <v>59</v>
      </c>
      <c r="C7" s="4">
        <v>1888760</v>
      </c>
      <c r="D7" s="4">
        <v>2298656</v>
      </c>
      <c r="E7" s="4">
        <v>2171636</v>
      </c>
      <c r="F7" s="4">
        <v>2107447</v>
      </c>
      <c r="G7" s="4">
        <v>2275122</v>
      </c>
      <c r="H7" s="1">
        <v>2390436</v>
      </c>
      <c r="I7" s="1">
        <v>2416994</v>
      </c>
      <c r="J7" s="1">
        <v>2461170</v>
      </c>
      <c r="K7" s="1">
        <v>2319352</v>
      </c>
      <c r="L7" s="1">
        <v>2236038</v>
      </c>
      <c r="M7" s="1">
        <v>2311989.2983636181</v>
      </c>
      <c r="N7" s="1">
        <v>2317944</v>
      </c>
      <c r="O7" s="1">
        <v>2338296</v>
      </c>
      <c r="P7" s="1">
        <v>2353199.6035635909</v>
      </c>
      <c r="Q7" s="7"/>
      <c r="R7" s="6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5"/>
      <c r="GC7" s="5"/>
      <c r="GD7" s="5"/>
    </row>
    <row r="8" spans="1:187" ht="15.75" x14ac:dyDescent="0.25">
      <c r="A8" s="14">
        <v>1.2</v>
      </c>
      <c r="B8" s="20" t="s">
        <v>60</v>
      </c>
      <c r="C8" s="4">
        <v>153834</v>
      </c>
      <c r="D8" s="4">
        <v>165861</v>
      </c>
      <c r="E8" s="4">
        <v>155983</v>
      </c>
      <c r="F8" s="4">
        <v>162157</v>
      </c>
      <c r="G8" s="4">
        <v>166190</v>
      </c>
      <c r="H8" s="1">
        <v>179421</v>
      </c>
      <c r="I8" s="1">
        <v>219081</v>
      </c>
      <c r="J8" s="1">
        <v>164180</v>
      </c>
      <c r="K8" s="1">
        <v>397124</v>
      </c>
      <c r="L8" s="1">
        <v>473248</v>
      </c>
      <c r="M8" s="1">
        <v>489235.26273306174</v>
      </c>
      <c r="N8" s="1">
        <v>511300</v>
      </c>
      <c r="O8" s="1">
        <v>570417</v>
      </c>
      <c r="P8" s="1">
        <v>589228.99761287519</v>
      </c>
      <c r="Q8" s="7"/>
      <c r="R8" s="6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5"/>
      <c r="GC8" s="5"/>
      <c r="GD8" s="5"/>
    </row>
    <row r="9" spans="1:187" ht="15.75" x14ac:dyDescent="0.25">
      <c r="A9" s="14">
        <v>1.3</v>
      </c>
      <c r="B9" s="20" t="s">
        <v>61</v>
      </c>
      <c r="C9" s="4">
        <v>228850</v>
      </c>
      <c r="D9" s="4">
        <v>229066</v>
      </c>
      <c r="E9" s="4">
        <v>229840</v>
      </c>
      <c r="F9" s="4">
        <v>218472</v>
      </c>
      <c r="G9" s="4">
        <v>222802</v>
      </c>
      <c r="H9" s="1">
        <v>166006</v>
      </c>
      <c r="I9" s="1">
        <v>165732</v>
      </c>
      <c r="J9" s="1">
        <v>171745</v>
      </c>
      <c r="K9" s="1">
        <v>289832</v>
      </c>
      <c r="L9" s="1">
        <v>190751</v>
      </c>
      <c r="M9" s="1">
        <v>167893.9770511183</v>
      </c>
      <c r="N9" s="1">
        <v>216474</v>
      </c>
      <c r="O9" s="1">
        <v>222219</v>
      </c>
      <c r="P9" s="1">
        <v>228215.9762122664</v>
      </c>
      <c r="Q9" s="7"/>
      <c r="R9" s="6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5"/>
      <c r="GC9" s="5"/>
      <c r="GD9" s="5"/>
    </row>
    <row r="10" spans="1:187" ht="15.75" x14ac:dyDescent="0.25">
      <c r="A10" s="14">
        <v>1.4</v>
      </c>
      <c r="B10" s="20" t="s">
        <v>62</v>
      </c>
      <c r="C10" s="4">
        <v>349407</v>
      </c>
      <c r="D10" s="4">
        <v>360432</v>
      </c>
      <c r="E10" s="4">
        <v>394646</v>
      </c>
      <c r="F10" s="4">
        <v>416143</v>
      </c>
      <c r="G10" s="4">
        <v>431143</v>
      </c>
      <c r="H10" s="1">
        <v>474617</v>
      </c>
      <c r="I10" s="1">
        <v>513044</v>
      </c>
      <c r="J10" s="1">
        <v>532051</v>
      </c>
      <c r="K10" s="1">
        <v>555081</v>
      </c>
      <c r="L10" s="1">
        <v>618347</v>
      </c>
      <c r="M10" s="1">
        <v>668903.90858989884</v>
      </c>
      <c r="N10" s="1">
        <v>710089</v>
      </c>
      <c r="O10" s="1">
        <v>754115</v>
      </c>
      <c r="P10" s="1">
        <v>800990.04467925325</v>
      </c>
      <c r="Q10" s="7"/>
      <c r="R10" s="6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5"/>
      <c r="GC10" s="5"/>
      <c r="GD10" s="5"/>
    </row>
    <row r="11" spans="1:187" ht="15.75" x14ac:dyDescent="0.25">
      <c r="A11" s="15" t="s">
        <v>31</v>
      </c>
      <c r="B11" s="20" t="s">
        <v>3</v>
      </c>
      <c r="C11" s="4">
        <v>1288077</v>
      </c>
      <c r="D11" s="4">
        <v>1173259</v>
      </c>
      <c r="E11" s="4">
        <v>1063789</v>
      </c>
      <c r="F11" s="4">
        <v>1073044</v>
      </c>
      <c r="G11" s="4">
        <v>2102478</v>
      </c>
      <c r="H11" s="1">
        <v>2073306</v>
      </c>
      <c r="I11" s="1">
        <v>2293036</v>
      </c>
      <c r="J11" s="1">
        <v>2583849</v>
      </c>
      <c r="K11" s="1">
        <v>2366950</v>
      </c>
      <c r="L11" s="1">
        <v>1607294</v>
      </c>
      <c r="M11" s="1">
        <v>3024146.6666686991</v>
      </c>
      <c r="N11" s="1">
        <v>3483283</v>
      </c>
      <c r="O11" s="1">
        <v>4065593</v>
      </c>
      <c r="P11" s="1">
        <v>4261918.4266297454</v>
      </c>
      <c r="Q11" s="7"/>
      <c r="R11" s="6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5"/>
      <c r="GC11" s="5"/>
      <c r="GD11" s="5"/>
    </row>
    <row r="12" spans="1:187" s="26" customFormat="1" ht="15.75" x14ac:dyDescent="0.25">
      <c r="A12" s="27"/>
      <c r="B12" s="28" t="s">
        <v>28</v>
      </c>
      <c r="C12" s="45">
        <f>C6+C11</f>
        <v>3908928</v>
      </c>
      <c r="D12" s="45">
        <f t="shared" ref="D12:P12" si="1">D6+D11</f>
        <v>4227274</v>
      </c>
      <c r="E12" s="45">
        <f t="shared" si="1"/>
        <v>4015894</v>
      </c>
      <c r="F12" s="45">
        <f t="shared" si="1"/>
        <v>3977263</v>
      </c>
      <c r="G12" s="45">
        <f t="shared" si="1"/>
        <v>5197735</v>
      </c>
      <c r="H12" s="45">
        <f t="shared" si="1"/>
        <v>5283786</v>
      </c>
      <c r="I12" s="45">
        <f t="shared" si="1"/>
        <v>5607887</v>
      </c>
      <c r="J12" s="45">
        <f t="shared" si="1"/>
        <v>5912995</v>
      </c>
      <c r="K12" s="45">
        <f t="shared" si="1"/>
        <v>5928339</v>
      </c>
      <c r="L12" s="45">
        <f t="shared" si="1"/>
        <v>5125678</v>
      </c>
      <c r="M12" s="45">
        <f t="shared" si="1"/>
        <v>6662169.1134063965</v>
      </c>
      <c r="N12" s="45">
        <f t="shared" si="1"/>
        <v>7239090</v>
      </c>
      <c r="O12" s="45">
        <f t="shared" si="1"/>
        <v>7950640</v>
      </c>
      <c r="P12" s="45">
        <f t="shared" si="1"/>
        <v>8233553.0486977305</v>
      </c>
      <c r="Q12" s="7"/>
      <c r="R12" s="6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29"/>
      <c r="AY12" s="29"/>
      <c r="AZ12" s="29"/>
      <c r="BA12" s="29"/>
      <c r="BB12" s="29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  <c r="BZ12" s="29"/>
      <c r="CA12" s="29"/>
      <c r="CB12" s="29"/>
      <c r="CC12" s="29"/>
      <c r="CD12" s="29"/>
      <c r="CE12" s="29"/>
      <c r="CF12" s="29"/>
      <c r="CG12" s="29"/>
      <c r="CH12" s="29"/>
      <c r="CI12" s="29"/>
      <c r="CJ12" s="29"/>
      <c r="CK12" s="29"/>
      <c r="CL12" s="29"/>
      <c r="CM12" s="29"/>
      <c r="CN12" s="29"/>
      <c r="CO12" s="29"/>
      <c r="CP12" s="29"/>
      <c r="CQ12" s="29"/>
      <c r="CR12" s="29"/>
      <c r="CS12" s="29"/>
      <c r="CT12" s="29"/>
      <c r="CU12" s="29"/>
      <c r="CV12" s="29"/>
      <c r="CW12" s="29"/>
      <c r="CX12" s="29"/>
      <c r="CY12" s="29"/>
      <c r="CZ12" s="29"/>
      <c r="DA12" s="29"/>
      <c r="DB12" s="29"/>
      <c r="DC12" s="29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9"/>
      <c r="DX12" s="29"/>
      <c r="DY12" s="29"/>
      <c r="DZ12" s="29"/>
      <c r="EA12" s="29"/>
      <c r="EB12" s="29"/>
      <c r="EC12" s="29"/>
      <c r="ED12" s="29"/>
      <c r="EE12" s="29"/>
      <c r="EF12" s="29"/>
      <c r="EG12" s="29"/>
      <c r="EH12" s="29"/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29"/>
      <c r="ET12" s="29"/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29"/>
      <c r="FF12" s="29"/>
      <c r="FG12" s="29"/>
      <c r="FH12" s="29"/>
      <c r="FI12" s="29"/>
      <c r="FJ12" s="29"/>
      <c r="FK12" s="29"/>
      <c r="FL12" s="29"/>
      <c r="FM12" s="29"/>
      <c r="FN12" s="29"/>
      <c r="FO12" s="29"/>
      <c r="FP12" s="29"/>
      <c r="FQ12" s="29"/>
      <c r="FR12" s="29"/>
      <c r="FS12" s="29"/>
      <c r="FT12" s="29"/>
      <c r="FU12" s="29"/>
      <c r="FV12" s="29"/>
      <c r="FW12" s="29"/>
      <c r="FX12" s="29"/>
      <c r="FY12" s="29"/>
      <c r="FZ12" s="29"/>
      <c r="GA12" s="29"/>
      <c r="GB12" s="25"/>
      <c r="GC12" s="25"/>
      <c r="GD12" s="25"/>
    </row>
    <row r="13" spans="1:187" s="5" customFormat="1" ht="15.75" x14ac:dyDescent="0.25">
      <c r="A13" s="13" t="s">
        <v>32</v>
      </c>
      <c r="B13" s="19" t="s">
        <v>4</v>
      </c>
      <c r="C13" s="1">
        <v>1274688</v>
      </c>
      <c r="D13" s="1">
        <v>1199593</v>
      </c>
      <c r="E13" s="1">
        <v>1444523</v>
      </c>
      <c r="F13" s="1">
        <v>1573198</v>
      </c>
      <c r="G13" s="1">
        <v>2099360</v>
      </c>
      <c r="H13" s="1">
        <v>2586928</v>
      </c>
      <c r="I13" s="1">
        <v>2975480</v>
      </c>
      <c r="J13" s="1">
        <v>2960301</v>
      </c>
      <c r="K13" s="1">
        <v>3053259</v>
      </c>
      <c r="L13" s="1">
        <v>3537689</v>
      </c>
      <c r="M13" s="1">
        <v>3847392.8888095631</v>
      </c>
      <c r="N13" s="1">
        <v>4220923</v>
      </c>
      <c r="O13" s="1">
        <v>4724931</v>
      </c>
      <c r="P13" s="1">
        <v>5093177.1191160474</v>
      </c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E13" s="2"/>
    </row>
    <row r="14" spans="1:187" ht="30" x14ac:dyDescent="0.25">
      <c r="A14" s="15" t="s">
        <v>33</v>
      </c>
      <c r="B14" s="20" t="s">
        <v>5</v>
      </c>
      <c r="C14" s="4">
        <v>130994</v>
      </c>
      <c r="D14" s="4">
        <v>124218</v>
      </c>
      <c r="E14" s="4">
        <v>134264</v>
      </c>
      <c r="F14" s="4">
        <v>165972</v>
      </c>
      <c r="G14" s="4">
        <v>189516</v>
      </c>
      <c r="H14" s="1">
        <v>212876</v>
      </c>
      <c r="I14" s="1">
        <v>318059</v>
      </c>
      <c r="J14" s="1">
        <v>296747</v>
      </c>
      <c r="K14" s="1">
        <v>249255</v>
      </c>
      <c r="L14" s="1">
        <v>213634</v>
      </c>
      <c r="M14" s="1">
        <v>302191</v>
      </c>
      <c r="N14" s="1">
        <v>306330</v>
      </c>
      <c r="O14" s="1">
        <v>319018</v>
      </c>
      <c r="P14" s="1">
        <v>334957</v>
      </c>
      <c r="Q14" s="7"/>
      <c r="R14" s="6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6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6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6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5"/>
      <c r="GC14" s="5"/>
      <c r="GD14" s="5"/>
    </row>
    <row r="15" spans="1:187" ht="15.75" x14ac:dyDescent="0.25">
      <c r="A15" s="15" t="s">
        <v>34</v>
      </c>
      <c r="B15" s="20" t="s">
        <v>6</v>
      </c>
      <c r="C15" s="4">
        <v>1131858</v>
      </c>
      <c r="D15" s="4">
        <v>1116543</v>
      </c>
      <c r="E15" s="4">
        <v>1263421</v>
      </c>
      <c r="F15" s="4">
        <v>1349852</v>
      </c>
      <c r="G15" s="4">
        <v>1420013</v>
      </c>
      <c r="H15" s="1">
        <v>1624651</v>
      </c>
      <c r="I15" s="1">
        <v>1734164</v>
      </c>
      <c r="J15" s="1">
        <v>1689170</v>
      </c>
      <c r="K15" s="1">
        <v>1908355</v>
      </c>
      <c r="L15" s="1">
        <v>1648633</v>
      </c>
      <c r="M15" s="1">
        <v>2240316.6890035877</v>
      </c>
      <c r="N15" s="1">
        <v>2820226</v>
      </c>
      <c r="O15" s="1">
        <v>3677773</v>
      </c>
      <c r="P15" s="1">
        <v>4618050.1510511478</v>
      </c>
      <c r="Q15" s="7"/>
      <c r="R15" s="6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6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6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6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5"/>
      <c r="GC15" s="5"/>
      <c r="GD15" s="5"/>
    </row>
    <row r="16" spans="1:187" s="26" customFormat="1" ht="15.75" x14ac:dyDescent="0.25">
      <c r="A16" s="27"/>
      <c r="B16" s="28" t="s">
        <v>29</v>
      </c>
      <c r="C16" s="45">
        <f>+C13+C14+C15</f>
        <v>2537540</v>
      </c>
      <c r="D16" s="45">
        <f t="shared" ref="D16:K16" si="2">+D13+D14+D15</f>
        <v>2440354</v>
      </c>
      <c r="E16" s="45">
        <f t="shared" si="2"/>
        <v>2842208</v>
      </c>
      <c r="F16" s="45">
        <f t="shared" si="2"/>
        <v>3089022</v>
      </c>
      <c r="G16" s="45">
        <f t="shared" si="2"/>
        <v>3708889</v>
      </c>
      <c r="H16" s="45">
        <f t="shared" si="2"/>
        <v>4424455</v>
      </c>
      <c r="I16" s="45">
        <f t="shared" si="2"/>
        <v>5027703</v>
      </c>
      <c r="J16" s="45">
        <f t="shared" si="2"/>
        <v>4946218</v>
      </c>
      <c r="K16" s="45">
        <f t="shared" si="2"/>
        <v>5210869</v>
      </c>
      <c r="L16" s="45">
        <f t="shared" ref="L16:O16" si="3">+L13+L14+L15</f>
        <v>5399956</v>
      </c>
      <c r="M16" s="45">
        <f t="shared" si="3"/>
        <v>6389900.5778131504</v>
      </c>
      <c r="N16" s="45">
        <f t="shared" si="3"/>
        <v>7347479</v>
      </c>
      <c r="O16" s="45">
        <f t="shared" si="3"/>
        <v>8721722</v>
      </c>
      <c r="P16" s="45">
        <f t="shared" ref="P16" si="4">+P13+P14+P15</f>
        <v>10046184.270167194</v>
      </c>
      <c r="Q16" s="7"/>
      <c r="R16" s="6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29"/>
      <c r="AY16" s="29"/>
      <c r="AZ16" s="29"/>
      <c r="BA16" s="29"/>
      <c r="BB16" s="29"/>
      <c r="BC16" s="29"/>
      <c r="BD16" s="29"/>
      <c r="BE16" s="29"/>
      <c r="BF16" s="29"/>
      <c r="BG16" s="29"/>
      <c r="BH16" s="29"/>
      <c r="BI16" s="29"/>
      <c r="BJ16" s="29"/>
      <c r="BK16" s="29"/>
      <c r="BL16" s="29"/>
      <c r="BM16" s="29"/>
      <c r="BN16" s="29"/>
      <c r="BO16" s="29"/>
      <c r="BP16" s="29"/>
      <c r="BQ16" s="29"/>
      <c r="BR16" s="29"/>
      <c r="BS16" s="29"/>
      <c r="BT16" s="29"/>
      <c r="BU16" s="29"/>
      <c r="BV16" s="29"/>
      <c r="BW16" s="29"/>
      <c r="BX16" s="29"/>
      <c r="BY16" s="29"/>
      <c r="BZ16" s="29"/>
      <c r="CA16" s="29"/>
      <c r="CB16" s="29"/>
      <c r="CC16" s="29"/>
      <c r="CD16" s="29"/>
      <c r="CE16" s="29"/>
      <c r="CF16" s="29"/>
      <c r="CG16" s="29"/>
      <c r="CH16" s="29"/>
      <c r="CI16" s="29"/>
      <c r="CJ16" s="29"/>
      <c r="CK16" s="29"/>
      <c r="CL16" s="29"/>
      <c r="CM16" s="29"/>
      <c r="CN16" s="29"/>
      <c r="CO16" s="29"/>
      <c r="CP16" s="29"/>
      <c r="CQ16" s="29"/>
      <c r="CR16" s="24"/>
      <c r="CS16" s="29"/>
      <c r="CT16" s="29"/>
      <c r="CU16" s="29"/>
      <c r="CV16" s="29"/>
      <c r="CW16" s="29"/>
      <c r="CX16" s="29"/>
      <c r="CY16" s="29"/>
      <c r="CZ16" s="29"/>
      <c r="DA16" s="29"/>
      <c r="DB16" s="29"/>
      <c r="DC16" s="29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9"/>
      <c r="DX16" s="29"/>
      <c r="DY16" s="29"/>
      <c r="DZ16" s="29"/>
      <c r="EA16" s="29"/>
      <c r="EB16" s="29"/>
      <c r="EC16" s="29"/>
      <c r="ED16" s="29"/>
      <c r="EE16" s="29"/>
      <c r="EF16" s="29"/>
      <c r="EG16" s="29"/>
      <c r="EH16" s="29"/>
      <c r="EI16" s="29"/>
      <c r="EJ16" s="29"/>
      <c r="EK16" s="29"/>
      <c r="EL16" s="29"/>
      <c r="EM16" s="29"/>
      <c r="EN16" s="24"/>
      <c r="EO16" s="29"/>
      <c r="EP16" s="29"/>
      <c r="EQ16" s="29"/>
      <c r="ER16" s="29"/>
      <c r="ES16" s="29"/>
      <c r="ET16" s="29"/>
      <c r="EU16" s="29"/>
      <c r="EV16" s="29"/>
      <c r="EW16" s="29"/>
      <c r="EX16" s="29"/>
      <c r="EY16" s="29"/>
      <c r="EZ16" s="29"/>
      <c r="FA16" s="29"/>
      <c r="FB16" s="29"/>
      <c r="FC16" s="29"/>
      <c r="FD16" s="29"/>
      <c r="FE16" s="29"/>
      <c r="FF16" s="29"/>
      <c r="FG16" s="29"/>
      <c r="FH16" s="29"/>
      <c r="FI16" s="29"/>
      <c r="FJ16" s="29"/>
      <c r="FK16" s="29"/>
      <c r="FL16" s="24"/>
      <c r="FM16" s="29"/>
      <c r="FN16" s="29"/>
      <c r="FO16" s="29"/>
      <c r="FP16" s="29"/>
      <c r="FQ16" s="29"/>
      <c r="FR16" s="29"/>
      <c r="FS16" s="29"/>
      <c r="FT16" s="29"/>
      <c r="FU16" s="29"/>
      <c r="FV16" s="29"/>
      <c r="FW16" s="29"/>
      <c r="FX16" s="29"/>
      <c r="FY16" s="29"/>
      <c r="FZ16" s="29"/>
      <c r="GA16" s="29"/>
      <c r="GB16" s="25"/>
      <c r="GC16" s="25"/>
      <c r="GD16" s="25"/>
    </row>
    <row r="17" spans="1:187" s="25" customFormat="1" ht="15.75" x14ac:dyDescent="0.25">
      <c r="A17" s="22" t="s">
        <v>35</v>
      </c>
      <c r="B17" s="23" t="s">
        <v>7</v>
      </c>
      <c r="C17" s="37">
        <f>C18+C19</f>
        <v>2002198</v>
      </c>
      <c r="D17" s="37">
        <f t="shared" ref="D17:K17" si="5">D18+D19</f>
        <v>2074835</v>
      </c>
      <c r="E17" s="37">
        <f t="shared" si="5"/>
        <v>2204895</v>
      </c>
      <c r="F17" s="37">
        <f t="shared" si="5"/>
        <v>2462719</v>
      </c>
      <c r="G17" s="37">
        <f t="shared" si="5"/>
        <v>2133665</v>
      </c>
      <c r="H17" s="37">
        <f t="shared" si="5"/>
        <v>2101545</v>
      </c>
      <c r="I17" s="37">
        <f t="shared" si="5"/>
        <v>2276014</v>
      </c>
      <c r="J17" s="37">
        <f t="shared" si="5"/>
        <v>2181516</v>
      </c>
      <c r="K17" s="37">
        <f t="shared" si="5"/>
        <v>2264995</v>
      </c>
      <c r="L17" s="37">
        <f t="shared" ref="L17:O17" si="6">L18+L19</f>
        <v>3623764</v>
      </c>
      <c r="M17" s="37">
        <f t="shared" si="6"/>
        <v>1660204.6056537491</v>
      </c>
      <c r="N17" s="37">
        <f t="shared" si="6"/>
        <v>1804760</v>
      </c>
      <c r="O17" s="37">
        <f t="shared" si="6"/>
        <v>1984885</v>
      </c>
      <c r="P17" s="37">
        <f t="shared" ref="P17" si="7">P18+P19</f>
        <v>2151909.036517492</v>
      </c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E17" s="26"/>
    </row>
    <row r="18" spans="1:187" ht="15.75" x14ac:dyDescent="0.25">
      <c r="A18" s="14">
        <v>6.1</v>
      </c>
      <c r="B18" s="20" t="s">
        <v>8</v>
      </c>
      <c r="C18" s="4">
        <v>1919528</v>
      </c>
      <c r="D18" s="4">
        <v>1990976</v>
      </c>
      <c r="E18" s="4">
        <v>2121132</v>
      </c>
      <c r="F18" s="4">
        <v>2373541</v>
      </c>
      <c r="G18" s="4">
        <v>2050826</v>
      </c>
      <c r="H18" s="1">
        <v>2031107</v>
      </c>
      <c r="I18" s="1">
        <v>2195800</v>
      </c>
      <c r="J18" s="1">
        <v>2102678</v>
      </c>
      <c r="K18" s="1">
        <v>2187857</v>
      </c>
      <c r="L18" s="1">
        <v>3557290</v>
      </c>
      <c r="M18" s="1">
        <v>1623173.6390789442</v>
      </c>
      <c r="N18" s="1">
        <v>1767402</v>
      </c>
      <c r="O18" s="1">
        <v>1946917</v>
      </c>
      <c r="P18" s="1">
        <v>2113298.5141932727</v>
      </c>
      <c r="Q18" s="7"/>
      <c r="R18" s="6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5"/>
      <c r="GC18" s="5"/>
      <c r="GD18" s="5"/>
    </row>
    <row r="19" spans="1:187" ht="15.75" x14ac:dyDescent="0.25">
      <c r="A19" s="14">
        <v>6.2</v>
      </c>
      <c r="B19" s="20" t="s">
        <v>9</v>
      </c>
      <c r="C19" s="4">
        <v>82670</v>
      </c>
      <c r="D19" s="4">
        <v>83859</v>
      </c>
      <c r="E19" s="4">
        <v>83763</v>
      </c>
      <c r="F19" s="4">
        <v>89178</v>
      </c>
      <c r="G19" s="4">
        <v>82839</v>
      </c>
      <c r="H19" s="1">
        <v>70438</v>
      </c>
      <c r="I19" s="1">
        <v>80214</v>
      </c>
      <c r="J19" s="1">
        <v>78838</v>
      </c>
      <c r="K19" s="1">
        <v>77138</v>
      </c>
      <c r="L19" s="1">
        <v>66474</v>
      </c>
      <c r="M19" s="1">
        <v>37030.966574804879</v>
      </c>
      <c r="N19" s="1">
        <v>37358</v>
      </c>
      <c r="O19" s="1">
        <v>37968</v>
      </c>
      <c r="P19" s="1">
        <v>38610.522324219353</v>
      </c>
      <c r="Q19" s="7"/>
      <c r="R19" s="6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5"/>
      <c r="GC19" s="5"/>
      <c r="GD19" s="5"/>
    </row>
    <row r="20" spans="1:187" s="25" customFormat="1" ht="30" x14ac:dyDescent="0.25">
      <c r="A20" s="30" t="s">
        <v>36</v>
      </c>
      <c r="B20" s="31" t="s">
        <v>10</v>
      </c>
      <c r="C20" s="37">
        <f>SUM(C21:C27)</f>
        <v>654962</v>
      </c>
      <c r="D20" s="37">
        <f t="shared" ref="D20:P20" si="8">SUM(D21:D27)</f>
        <v>690502</v>
      </c>
      <c r="E20" s="37">
        <f t="shared" si="8"/>
        <v>735336</v>
      </c>
      <c r="F20" s="37">
        <f t="shared" si="8"/>
        <v>773131</v>
      </c>
      <c r="G20" s="37">
        <f t="shared" si="8"/>
        <v>928374</v>
      </c>
      <c r="H20" s="37">
        <f t="shared" si="8"/>
        <v>827123</v>
      </c>
      <c r="I20" s="37">
        <f t="shared" si="8"/>
        <v>836835.79355545039</v>
      </c>
      <c r="J20" s="37">
        <f t="shared" si="8"/>
        <v>849036.14009668492</v>
      </c>
      <c r="K20" s="37">
        <f t="shared" si="8"/>
        <v>966981</v>
      </c>
      <c r="L20" s="37">
        <f t="shared" si="8"/>
        <v>760171.22943438799</v>
      </c>
      <c r="M20" s="37">
        <f t="shared" si="8"/>
        <v>799635.82950407732</v>
      </c>
      <c r="N20" s="37">
        <f t="shared" si="8"/>
        <v>853913</v>
      </c>
      <c r="O20" s="37">
        <f t="shared" si="8"/>
        <v>912184</v>
      </c>
      <c r="P20" s="37">
        <f t="shared" si="8"/>
        <v>969028.73319860222</v>
      </c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E20" s="26"/>
    </row>
    <row r="21" spans="1:187" ht="15.75" x14ac:dyDescent="0.25">
      <c r="A21" s="14">
        <v>7.1</v>
      </c>
      <c r="B21" s="20" t="s">
        <v>11</v>
      </c>
      <c r="C21" s="4">
        <v>102300</v>
      </c>
      <c r="D21" s="4">
        <v>113843</v>
      </c>
      <c r="E21" s="4">
        <v>119148</v>
      </c>
      <c r="F21" s="4">
        <v>125440</v>
      </c>
      <c r="G21" s="4">
        <v>136171</v>
      </c>
      <c r="H21" s="1">
        <v>51718</v>
      </c>
      <c r="I21" s="1">
        <v>57402.793555450451</v>
      </c>
      <c r="J21" s="1">
        <v>60245.140096684918</v>
      </c>
      <c r="K21" s="1">
        <v>180522</v>
      </c>
      <c r="L21" s="1">
        <v>105284.22943438805</v>
      </c>
      <c r="M21" s="1">
        <v>54352.050073331862</v>
      </c>
      <c r="N21" s="1">
        <v>52230</v>
      </c>
      <c r="O21" s="1">
        <v>51428</v>
      </c>
      <c r="P21" s="1">
        <v>63198.8127016832</v>
      </c>
      <c r="Q21" s="7"/>
      <c r="R21" s="6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5"/>
      <c r="GC21" s="5"/>
      <c r="GD21" s="5"/>
    </row>
    <row r="22" spans="1:187" ht="15.75" x14ac:dyDescent="0.25">
      <c r="A22" s="14">
        <v>7.2</v>
      </c>
      <c r="B22" s="20" t="s">
        <v>12</v>
      </c>
      <c r="C22" s="4">
        <v>307628</v>
      </c>
      <c r="D22" s="4">
        <v>336266</v>
      </c>
      <c r="E22" s="4">
        <v>362090</v>
      </c>
      <c r="F22" s="4">
        <v>395319</v>
      </c>
      <c r="G22" s="4">
        <v>415241</v>
      </c>
      <c r="H22" s="1">
        <v>430992</v>
      </c>
      <c r="I22" s="1">
        <v>446327</v>
      </c>
      <c r="J22" s="1">
        <v>461615</v>
      </c>
      <c r="K22" s="1">
        <v>424299</v>
      </c>
      <c r="L22" s="1">
        <v>283722</v>
      </c>
      <c r="M22" s="1">
        <v>461283.99629250442</v>
      </c>
      <c r="N22" s="1">
        <v>488304</v>
      </c>
      <c r="O22" s="1">
        <v>517504</v>
      </c>
      <c r="P22" s="1">
        <v>546224.39763391553</v>
      </c>
      <c r="Q22" s="7"/>
      <c r="R22" s="6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5"/>
      <c r="GC22" s="5"/>
      <c r="GD22" s="5"/>
    </row>
    <row r="23" spans="1:187" ht="15.75" x14ac:dyDescent="0.25">
      <c r="A23" s="14">
        <v>7.3</v>
      </c>
      <c r="B23" s="20" t="s">
        <v>13</v>
      </c>
      <c r="C23" s="4">
        <v>37671</v>
      </c>
      <c r="D23" s="4">
        <v>37472</v>
      </c>
      <c r="E23" s="4">
        <v>11411</v>
      </c>
      <c r="F23" s="4">
        <v>2242</v>
      </c>
      <c r="G23" s="4">
        <v>13307</v>
      </c>
      <c r="H23" s="1">
        <v>15800</v>
      </c>
      <c r="I23" s="1">
        <v>18017</v>
      </c>
      <c r="J23" s="1">
        <v>20490</v>
      </c>
      <c r="K23" s="1">
        <v>23193</v>
      </c>
      <c r="L23" s="1">
        <v>22172</v>
      </c>
      <c r="M23" s="1">
        <v>25772.047065450544</v>
      </c>
      <c r="N23" s="1">
        <v>27708</v>
      </c>
      <c r="O23" s="1">
        <v>29708</v>
      </c>
      <c r="P23" s="1">
        <v>32170.305739536208</v>
      </c>
      <c r="Q23" s="7"/>
      <c r="R23" s="6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5"/>
      <c r="GC23" s="5"/>
      <c r="GD23" s="5"/>
    </row>
    <row r="24" spans="1:187" ht="15.75" x14ac:dyDescent="0.25">
      <c r="A24" s="14">
        <v>7.4</v>
      </c>
      <c r="B24" s="20" t="s">
        <v>14</v>
      </c>
      <c r="C24" s="4">
        <v>0</v>
      </c>
      <c r="D24" s="4">
        <v>203</v>
      </c>
      <c r="E24" s="4">
        <v>3821</v>
      </c>
      <c r="F24" s="4">
        <v>9685</v>
      </c>
      <c r="G24" s="4">
        <v>20946</v>
      </c>
      <c r="H24" s="1">
        <v>25286</v>
      </c>
      <c r="I24" s="1">
        <v>26783</v>
      </c>
      <c r="J24" s="1">
        <v>12614</v>
      </c>
      <c r="K24" s="1">
        <v>17775</v>
      </c>
      <c r="L24" s="1">
        <v>-610</v>
      </c>
      <c r="M24" s="1">
        <v>-2200.3063403013621</v>
      </c>
      <c r="N24" s="1">
        <v>2255</v>
      </c>
      <c r="O24" s="1">
        <v>3091</v>
      </c>
      <c r="P24" s="1">
        <v>3668.533266283479</v>
      </c>
      <c r="Q24" s="7"/>
      <c r="R24" s="6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5"/>
      <c r="GC24" s="5"/>
      <c r="GD24" s="5"/>
    </row>
    <row r="25" spans="1:187" ht="15.75" x14ac:dyDescent="0.25">
      <c r="A25" s="14">
        <v>7.5</v>
      </c>
      <c r="B25" s="20" t="s">
        <v>15</v>
      </c>
      <c r="C25" s="4">
        <v>31431</v>
      </c>
      <c r="D25" s="4">
        <v>31688</v>
      </c>
      <c r="E25" s="4">
        <v>27291</v>
      </c>
      <c r="F25" s="4">
        <v>27030</v>
      </c>
      <c r="G25" s="4">
        <v>48770</v>
      </c>
      <c r="H25" s="1">
        <v>19345</v>
      </c>
      <c r="I25" s="1">
        <v>20555</v>
      </c>
      <c r="J25" s="1">
        <v>24088</v>
      </c>
      <c r="K25" s="1">
        <v>22538</v>
      </c>
      <c r="L25" s="1">
        <v>7703</v>
      </c>
      <c r="M25" s="1">
        <v>9027.1527225406426</v>
      </c>
      <c r="N25" s="1">
        <v>9253</v>
      </c>
      <c r="O25" s="1">
        <v>8834</v>
      </c>
      <c r="P25" s="1">
        <v>10749.943869150908</v>
      </c>
      <c r="Q25" s="7"/>
      <c r="R25" s="6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5"/>
      <c r="GC25" s="5"/>
      <c r="GD25" s="5"/>
    </row>
    <row r="26" spans="1:187" ht="15.75" x14ac:dyDescent="0.25">
      <c r="A26" s="14">
        <v>7.6</v>
      </c>
      <c r="B26" s="20" t="s">
        <v>16</v>
      </c>
      <c r="C26" s="4">
        <v>5654</v>
      </c>
      <c r="D26" s="4">
        <v>5788</v>
      </c>
      <c r="E26" s="4">
        <v>6103</v>
      </c>
      <c r="F26" s="4">
        <v>6446</v>
      </c>
      <c r="G26" s="4">
        <v>6654</v>
      </c>
      <c r="H26" s="1">
        <v>7141</v>
      </c>
      <c r="I26" s="1">
        <v>7394</v>
      </c>
      <c r="J26" s="1">
        <v>13014</v>
      </c>
      <c r="K26" s="1">
        <v>12998</v>
      </c>
      <c r="L26" s="1">
        <v>11738</v>
      </c>
      <c r="M26" s="1">
        <v>11731.145585293994</v>
      </c>
      <c r="N26" s="1">
        <v>12552</v>
      </c>
      <c r="O26" s="1">
        <v>13997</v>
      </c>
      <c r="P26" s="1">
        <v>15186.201220087569</v>
      </c>
      <c r="Q26" s="7"/>
      <c r="R26" s="6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5"/>
      <c r="GC26" s="5"/>
      <c r="GD26" s="5"/>
    </row>
    <row r="27" spans="1:187" ht="30" x14ac:dyDescent="0.25">
      <c r="A27" s="14">
        <v>7.7</v>
      </c>
      <c r="B27" s="20" t="s">
        <v>17</v>
      </c>
      <c r="C27" s="4">
        <v>170278</v>
      </c>
      <c r="D27" s="4">
        <v>165242</v>
      </c>
      <c r="E27" s="4">
        <v>205472</v>
      </c>
      <c r="F27" s="4">
        <v>206969</v>
      </c>
      <c r="G27" s="4">
        <v>287285</v>
      </c>
      <c r="H27" s="1">
        <v>276841</v>
      </c>
      <c r="I27" s="1">
        <v>260357</v>
      </c>
      <c r="J27" s="1">
        <v>256970</v>
      </c>
      <c r="K27" s="1">
        <v>285656</v>
      </c>
      <c r="L27" s="1">
        <v>330162</v>
      </c>
      <c r="M27" s="1">
        <v>239669.74410525718</v>
      </c>
      <c r="N27" s="1">
        <v>261611</v>
      </c>
      <c r="O27" s="1">
        <v>287622</v>
      </c>
      <c r="P27" s="1">
        <v>297830.53876794531</v>
      </c>
      <c r="Q27" s="7"/>
      <c r="R27" s="6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5"/>
      <c r="GC27" s="5"/>
      <c r="GD27" s="5"/>
    </row>
    <row r="28" spans="1:187" ht="15.75" x14ac:dyDescent="0.25">
      <c r="A28" s="15" t="s">
        <v>37</v>
      </c>
      <c r="B28" s="20" t="s">
        <v>18</v>
      </c>
      <c r="C28" s="4">
        <v>420333</v>
      </c>
      <c r="D28" s="4">
        <v>440033</v>
      </c>
      <c r="E28" s="4">
        <v>464052</v>
      </c>
      <c r="F28" s="4">
        <v>469925</v>
      </c>
      <c r="G28" s="4">
        <v>588643</v>
      </c>
      <c r="H28" s="1">
        <v>605106</v>
      </c>
      <c r="I28" s="1">
        <v>672579</v>
      </c>
      <c r="J28" s="1">
        <v>680134</v>
      </c>
      <c r="K28" s="1">
        <v>754883</v>
      </c>
      <c r="L28" s="1">
        <v>569156</v>
      </c>
      <c r="M28" s="1">
        <v>767956.64553394122</v>
      </c>
      <c r="N28" s="1">
        <v>817096</v>
      </c>
      <c r="O28" s="1">
        <v>874080</v>
      </c>
      <c r="P28" s="1">
        <v>931329.57668450812</v>
      </c>
      <c r="Q28" s="7"/>
      <c r="R28" s="6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5"/>
      <c r="GC28" s="5"/>
      <c r="GD28" s="5"/>
    </row>
    <row r="29" spans="1:187" ht="30" x14ac:dyDescent="0.25">
      <c r="A29" s="15" t="s">
        <v>38</v>
      </c>
      <c r="B29" s="20" t="s">
        <v>19</v>
      </c>
      <c r="C29" s="4">
        <v>942080</v>
      </c>
      <c r="D29" s="4">
        <v>920204</v>
      </c>
      <c r="E29" s="4">
        <v>901777</v>
      </c>
      <c r="F29" s="4">
        <v>923667</v>
      </c>
      <c r="G29" s="4">
        <v>867924</v>
      </c>
      <c r="H29" s="1">
        <v>857941</v>
      </c>
      <c r="I29" s="1">
        <v>877523</v>
      </c>
      <c r="J29" s="1">
        <v>874757</v>
      </c>
      <c r="K29" s="1">
        <v>795262</v>
      </c>
      <c r="L29" s="1">
        <v>788308</v>
      </c>
      <c r="M29" s="1">
        <v>818238.16042649059</v>
      </c>
      <c r="N29" s="1">
        <v>839870</v>
      </c>
      <c r="O29" s="1">
        <v>867201</v>
      </c>
      <c r="P29" s="1">
        <v>886322.92318838253</v>
      </c>
      <c r="Q29" s="7"/>
      <c r="R29" s="6"/>
      <c r="S29" s="8"/>
      <c r="T29" s="8"/>
      <c r="U29" s="8"/>
      <c r="V29" s="8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5"/>
      <c r="GC29" s="5"/>
      <c r="GD29" s="5"/>
    </row>
    <row r="30" spans="1:187" ht="15.75" x14ac:dyDescent="0.25">
      <c r="A30" s="15" t="s">
        <v>39</v>
      </c>
      <c r="B30" s="20" t="s">
        <v>54</v>
      </c>
      <c r="C30" s="4">
        <v>634052</v>
      </c>
      <c r="D30" s="4">
        <v>650932</v>
      </c>
      <c r="E30" s="4">
        <v>640941</v>
      </c>
      <c r="F30" s="4">
        <v>711254</v>
      </c>
      <c r="G30" s="4">
        <v>1032739</v>
      </c>
      <c r="H30" s="1">
        <v>806293</v>
      </c>
      <c r="I30" s="1">
        <v>1119971</v>
      </c>
      <c r="J30" s="1">
        <v>899430</v>
      </c>
      <c r="K30" s="1">
        <v>1265150</v>
      </c>
      <c r="L30" s="1">
        <v>864185</v>
      </c>
      <c r="M30" s="1">
        <v>1030695.4855751814</v>
      </c>
      <c r="N30" s="1">
        <v>1082655</v>
      </c>
      <c r="O30" s="1">
        <v>1103809</v>
      </c>
      <c r="P30" s="1">
        <v>1206102.41882042</v>
      </c>
      <c r="Q30" s="7"/>
      <c r="R30" s="6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5"/>
      <c r="GC30" s="5"/>
      <c r="GD30" s="5"/>
    </row>
    <row r="31" spans="1:187" ht="15.75" x14ac:dyDescent="0.25">
      <c r="A31" s="15" t="s">
        <v>40</v>
      </c>
      <c r="B31" s="20" t="s">
        <v>20</v>
      </c>
      <c r="C31" s="4">
        <v>1046848</v>
      </c>
      <c r="D31" s="4">
        <v>1042971</v>
      </c>
      <c r="E31" s="4">
        <v>1208960</v>
      </c>
      <c r="F31" s="4">
        <v>1274248</v>
      </c>
      <c r="G31" s="4">
        <v>1261367</v>
      </c>
      <c r="H31" s="1">
        <v>1561154</v>
      </c>
      <c r="I31" s="1">
        <v>1796452</v>
      </c>
      <c r="J31" s="1">
        <v>1906748</v>
      </c>
      <c r="K31" s="1">
        <v>1887195</v>
      </c>
      <c r="L31" s="1">
        <v>1667164</v>
      </c>
      <c r="M31" s="1">
        <v>2044315.9742858952</v>
      </c>
      <c r="N31" s="1">
        <v>2209174</v>
      </c>
      <c r="O31" s="1">
        <v>2303865</v>
      </c>
      <c r="P31" s="1">
        <v>2509840.0267473799</v>
      </c>
      <c r="Q31" s="7"/>
      <c r="R31" s="6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5"/>
      <c r="GC31" s="5"/>
      <c r="GD31" s="5"/>
    </row>
    <row r="32" spans="1:187" s="26" customFormat="1" ht="15.75" x14ac:dyDescent="0.25">
      <c r="A32" s="27"/>
      <c r="B32" s="28" t="s">
        <v>30</v>
      </c>
      <c r="C32" s="45">
        <f>C17+C20+C28+C29+C30+C31</f>
        <v>5700473</v>
      </c>
      <c r="D32" s="45">
        <f t="shared" ref="D32:F32" si="9">D17+D20+D28+D29+D30+D31</f>
        <v>5819477</v>
      </c>
      <c r="E32" s="45">
        <f t="shared" si="9"/>
        <v>6155961</v>
      </c>
      <c r="F32" s="45">
        <f t="shared" si="9"/>
        <v>6614944</v>
      </c>
      <c r="G32" s="45">
        <f t="shared" ref="G32:K32" si="10">G17+G20+G28+G29+G30+G31</f>
        <v>6812712</v>
      </c>
      <c r="H32" s="45">
        <f t="shared" si="10"/>
        <v>6759162</v>
      </c>
      <c r="I32" s="45">
        <f t="shared" si="10"/>
        <v>7579374.7935554506</v>
      </c>
      <c r="J32" s="45">
        <f t="shared" si="10"/>
        <v>7391621.1400966849</v>
      </c>
      <c r="K32" s="45">
        <f t="shared" si="10"/>
        <v>7934466</v>
      </c>
      <c r="L32" s="45">
        <f t="shared" ref="L32:N32" si="11">L17+L20+L28+L29+L30+L31</f>
        <v>8272748.2294343878</v>
      </c>
      <c r="M32" s="45">
        <f t="shared" si="11"/>
        <v>7121046.7009793343</v>
      </c>
      <c r="N32" s="45">
        <f t="shared" si="11"/>
        <v>7607468</v>
      </c>
      <c r="O32" s="45">
        <f t="shared" ref="O32" si="12">O17+O20+O28+O29+O30+O31</f>
        <v>8046024</v>
      </c>
      <c r="P32" s="45">
        <f t="shared" ref="P32" si="13">P17+P20+P28+P29+P30+P31</f>
        <v>8654532.7151567843</v>
      </c>
      <c r="Q32" s="7"/>
      <c r="R32" s="6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9"/>
      <c r="DX32" s="29"/>
      <c r="DY32" s="29"/>
      <c r="DZ32" s="29"/>
      <c r="EA32" s="29"/>
      <c r="EB32" s="29"/>
      <c r="EC32" s="29"/>
      <c r="ED32" s="29"/>
      <c r="EE32" s="29"/>
      <c r="EF32" s="29"/>
      <c r="EG32" s="29"/>
      <c r="EH32" s="29"/>
      <c r="EI32" s="29"/>
      <c r="EJ32" s="29"/>
      <c r="EK32" s="29"/>
      <c r="EL32" s="29"/>
      <c r="EM32" s="29"/>
      <c r="EN32" s="29"/>
      <c r="EO32" s="29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29"/>
      <c r="FI32" s="29"/>
      <c r="FJ32" s="29"/>
      <c r="FK32" s="29"/>
      <c r="FL32" s="29"/>
      <c r="FM32" s="29"/>
      <c r="FN32" s="29"/>
      <c r="FO32" s="29"/>
      <c r="FP32" s="29"/>
      <c r="FQ32" s="29"/>
      <c r="FR32" s="29"/>
      <c r="FS32" s="29"/>
      <c r="FT32" s="29"/>
      <c r="FU32" s="29"/>
      <c r="FV32" s="29"/>
      <c r="FW32" s="29"/>
      <c r="FX32" s="29"/>
      <c r="FY32" s="29"/>
      <c r="FZ32" s="29"/>
      <c r="GA32" s="29"/>
      <c r="GB32" s="25"/>
      <c r="GC32" s="25"/>
      <c r="GD32" s="25"/>
    </row>
    <row r="33" spans="1:187" s="25" customFormat="1" ht="15.75" x14ac:dyDescent="0.25">
      <c r="A33" s="22" t="s">
        <v>27</v>
      </c>
      <c r="B33" s="32" t="s">
        <v>51</v>
      </c>
      <c r="C33" s="37">
        <f>C6+C11+C13+C14+C15+C17+C20+C28+C29+C30+C31</f>
        <v>12146941</v>
      </c>
      <c r="D33" s="37">
        <f>D6+D11+D13+D14+D15+D17+D20+D28+D29+D30+D31</f>
        <v>12487105</v>
      </c>
      <c r="E33" s="37">
        <f>E6+E11+E13+E14+E15+E17+E20+E28+E29+E30+E31</f>
        <v>13014063</v>
      </c>
      <c r="F33" s="37">
        <f>F6+F11+F13+F14+F15+F17+F20+F28+F29+F30+F31</f>
        <v>13681229</v>
      </c>
      <c r="G33" s="37">
        <f t="shared" ref="G33:K33" si="14">G6+G11+G13+G14+G15+G17+G20+G28+G29+G30+G31</f>
        <v>15719336</v>
      </c>
      <c r="H33" s="37">
        <f t="shared" si="14"/>
        <v>16467403</v>
      </c>
      <c r="I33" s="37">
        <f t="shared" si="14"/>
        <v>18214964.79355545</v>
      </c>
      <c r="J33" s="37">
        <f t="shared" si="14"/>
        <v>18250834.140096687</v>
      </c>
      <c r="K33" s="37">
        <f t="shared" si="14"/>
        <v>19073674</v>
      </c>
      <c r="L33" s="37">
        <f t="shared" ref="L33:N33" si="15">L6+L11+L13+L14+L15+L17+L20+L28+L29+L30+L31</f>
        <v>18798382.229434386</v>
      </c>
      <c r="M33" s="37">
        <f t="shared" si="15"/>
        <v>20173116.392198883</v>
      </c>
      <c r="N33" s="37">
        <f t="shared" si="15"/>
        <v>22194037</v>
      </c>
      <c r="O33" s="37">
        <f t="shared" ref="O33" si="16">O6+O11+O13+O14+O15+O17+O20+O28+O29+O30+O31</f>
        <v>24718386</v>
      </c>
      <c r="P33" s="37">
        <f t="shared" ref="P33" si="17">P6+P11+P13+P14+P15+P17+P20+P28+P29+P30+P31</f>
        <v>26934270.034021709</v>
      </c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E33" s="26"/>
    </row>
    <row r="34" spans="1:187" s="26" customFormat="1" ht="15.75" x14ac:dyDescent="0.25">
      <c r="A34" s="33" t="s">
        <v>43</v>
      </c>
      <c r="B34" s="34" t="s">
        <v>25</v>
      </c>
      <c r="C34" s="49">
        <f>GSVA_const!C34</f>
        <v>1203476</v>
      </c>
      <c r="D34" s="49">
        <f>GSVA_const!D34</f>
        <v>1247593</v>
      </c>
      <c r="E34" s="49">
        <f>GSVA_const!E34</f>
        <v>1318035</v>
      </c>
      <c r="F34" s="49">
        <f>GSVA_const!F34</f>
        <v>1451179</v>
      </c>
      <c r="G34" s="49">
        <f>GSVA_const!G34</f>
        <v>1539995</v>
      </c>
      <c r="H34" s="49">
        <f>GSVA_const!H34</f>
        <v>1806812</v>
      </c>
      <c r="I34" s="49">
        <f>GSVA_const!I34</f>
        <v>1561486</v>
      </c>
      <c r="J34" s="49">
        <f>GSVA_const!J34</f>
        <v>2502618</v>
      </c>
      <c r="K34" s="49">
        <f>GSVA_const!K34</f>
        <v>2448372</v>
      </c>
      <c r="L34" s="49">
        <f>GSVA_const!L34</f>
        <v>3752251</v>
      </c>
      <c r="M34" s="49">
        <f>GSVA_const!M34</f>
        <v>3021483.1023094994</v>
      </c>
      <c r="N34" s="49">
        <f>GSVA_const!N34</f>
        <v>3143999</v>
      </c>
      <c r="O34" s="49">
        <f>GSVA_const!O34</f>
        <v>3540457</v>
      </c>
      <c r="P34" s="49">
        <f>GSVA_const!P34</f>
        <v>3734474.0436</v>
      </c>
      <c r="Q34" s="7"/>
      <c r="R34" s="6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9"/>
      <c r="DX34" s="29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</row>
    <row r="35" spans="1:187" s="26" customFormat="1" ht="15.75" x14ac:dyDescent="0.25">
      <c r="A35" s="33" t="s">
        <v>44</v>
      </c>
      <c r="B35" s="34" t="s">
        <v>24</v>
      </c>
      <c r="C35" s="49">
        <f>GSVA_const!C35</f>
        <v>415005</v>
      </c>
      <c r="D35" s="49">
        <f>GSVA_const!D35</f>
        <v>482938</v>
      </c>
      <c r="E35" s="49">
        <f>GSVA_const!E35</f>
        <v>459622</v>
      </c>
      <c r="F35" s="49">
        <f>GSVA_const!F35</f>
        <v>489869</v>
      </c>
      <c r="G35" s="49">
        <f>GSVA_const!G35</f>
        <v>496465</v>
      </c>
      <c r="H35" s="49">
        <f>GSVA_const!H35</f>
        <v>311024</v>
      </c>
      <c r="I35" s="49">
        <f>GSVA_const!I35</f>
        <v>250222</v>
      </c>
      <c r="J35" s="49">
        <f>GSVA_const!J35</f>
        <v>290747</v>
      </c>
      <c r="K35" s="49">
        <f>GSVA_const!K35</f>
        <v>290511</v>
      </c>
      <c r="L35" s="49">
        <f>GSVA_const!L35</f>
        <v>591379</v>
      </c>
      <c r="M35" s="49">
        <f>GSVA_const!M35</f>
        <v>762376.53227520722</v>
      </c>
      <c r="N35" s="49">
        <f>GSVA_const!N35</f>
        <v>878944</v>
      </c>
      <c r="O35" s="49">
        <f>GSVA_const!O35</f>
        <v>991185</v>
      </c>
      <c r="P35" s="49">
        <f>GSVA_const!P35</f>
        <v>1266734.4300000002</v>
      </c>
      <c r="Q35" s="7"/>
      <c r="R35" s="6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9"/>
      <c r="DX35" s="29"/>
      <c r="DY35" s="29"/>
      <c r="DZ35" s="29"/>
      <c r="EA35" s="29"/>
      <c r="EB35" s="29"/>
      <c r="EC35" s="29"/>
      <c r="ED35" s="29"/>
      <c r="EE35" s="29"/>
      <c r="EF35" s="29"/>
      <c r="EG35" s="29"/>
      <c r="EH35" s="29"/>
      <c r="EI35" s="29"/>
      <c r="EJ35" s="29"/>
      <c r="EK35" s="29"/>
      <c r="EL35" s="29"/>
      <c r="EM35" s="29"/>
      <c r="EN35" s="29"/>
      <c r="EO35" s="29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29"/>
      <c r="FI35" s="29"/>
      <c r="FJ35" s="29"/>
      <c r="FK35" s="29"/>
      <c r="FL35" s="29"/>
      <c r="FM35" s="29"/>
      <c r="FN35" s="29"/>
      <c r="FO35" s="29"/>
      <c r="FP35" s="29"/>
      <c r="FQ35" s="29"/>
      <c r="FR35" s="29"/>
      <c r="FS35" s="29"/>
      <c r="FT35" s="29"/>
      <c r="FU35" s="29"/>
      <c r="FV35" s="29"/>
      <c r="FW35" s="29"/>
      <c r="FX35" s="29"/>
      <c r="FY35" s="29"/>
      <c r="FZ35" s="29"/>
    </row>
    <row r="36" spans="1:187" s="26" customFormat="1" ht="15.75" x14ac:dyDescent="0.25">
      <c r="A36" s="33" t="s">
        <v>45</v>
      </c>
      <c r="B36" s="34" t="s">
        <v>63</v>
      </c>
      <c r="C36" s="45">
        <f>C33+C34-C35</f>
        <v>12935412</v>
      </c>
      <c r="D36" s="45">
        <f t="shared" ref="D36:O36" si="18">D33+D34-D35</f>
        <v>13251760</v>
      </c>
      <c r="E36" s="45">
        <f t="shared" si="18"/>
        <v>13872476</v>
      </c>
      <c r="F36" s="45">
        <f t="shared" si="18"/>
        <v>14642539</v>
      </c>
      <c r="G36" s="45">
        <f t="shared" si="18"/>
        <v>16762866</v>
      </c>
      <c r="H36" s="45">
        <f t="shared" si="18"/>
        <v>17963191</v>
      </c>
      <c r="I36" s="45">
        <f t="shared" si="18"/>
        <v>19526228.79355545</v>
      </c>
      <c r="J36" s="45">
        <f t="shared" si="18"/>
        <v>20462705.140096687</v>
      </c>
      <c r="K36" s="45">
        <f t="shared" si="18"/>
        <v>21231535</v>
      </c>
      <c r="L36" s="45">
        <f t="shared" si="18"/>
        <v>21959254.229434386</v>
      </c>
      <c r="M36" s="45">
        <f t="shared" si="18"/>
        <v>22432222.962233175</v>
      </c>
      <c r="N36" s="45">
        <f t="shared" si="18"/>
        <v>24459092</v>
      </c>
      <c r="O36" s="45">
        <f t="shared" si="18"/>
        <v>27267658</v>
      </c>
      <c r="P36" s="45">
        <f t="shared" ref="P36" si="19">P33+P34-P35</f>
        <v>29402009.64762171</v>
      </c>
      <c r="Q36" s="7"/>
      <c r="R36" s="6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9"/>
      <c r="DX36" s="29"/>
      <c r="DY36" s="29"/>
      <c r="DZ36" s="29"/>
      <c r="EA36" s="29"/>
      <c r="EB36" s="29"/>
      <c r="EC36" s="29"/>
      <c r="ED36" s="29"/>
      <c r="EE36" s="29"/>
      <c r="EF36" s="29"/>
      <c r="EG36" s="29"/>
      <c r="EH36" s="29"/>
      <c r="EI36" s="29"/>
      <c r="EJ36" s="29"/>
      <c r="EK36" s="29"/>
      <c r="EL36" s="29"/>
      <c r="EM36" s="29"/>
      <c r="EN36" s="29"/>
      <c r="EO36" s="29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29"/>
      <c r="FI36" s="29"/>
      <c r="FJ36" s="29"/>
      <c r="FK36" s="29"/>
      <c r="FL36" s="29"/>
      <c r="FM36" s="29"/>
      <c r="FN36" s="29"/>
      <c r="FO36" s="29"/>
      <c r="FP36" s="29"/>
      <c r="FQ36" s="29"/>
      <c r="FR36" s="29"/>
      <c r="FS36" s="29"/>
      <c r="FT36" s="29"/>
      <c r="FU36" s="29"/>
      <c r="FV36" s="29"/>
      <c r="FW36" s="29"/>
      <c r="FX36" s="29"/>
      <c r="FY36" s="29"/>
      <c r="FZ36" s="29"/>
    </row>
    <row r="37" spans="1:187" s="26" customFormat="1" ht="15.75" x14ac:dyDescent="0.25">
      <c r="A37" s="33" t="s">
        <v>46</v>
      </c>
      <c r="B37" s="34" t="s">
        <v>42</v>
      </c>
      <c r="C37" s="49">
        <f>GSVA_cur!C37</f>
        <v>314410</v>
      </c>
      <c r="D37" s="49">
        <f>GSVA_cur!D37</f>
        <v>318480</v>
      </c>
      <c r="E37" s="49">
        <f>GSVA_cur!E37</f>
        <v>322600</v>
      </c>
      <c r="F37" s="49">
        <f>GSVA_cur!F37</f>
        <v>326780</v>
      </c>
      <c r="G37" s="49">
        <f>GSVA_cur!G37</f>
        <v>331010</v>
      </c>
      <c r="H37" s="49">
        <f>GSVA_cur!H37</f>
        <v>335290</v>
      </c>
      <c r="I37" s="49">
        <f>GSVA_cur!I37</f>
        <v>337620</v>
      </c>
      <c r="J37" s="49">
        <f>GSVA_cur!J37</f>
        <v>341370</v>
      </c>
      <c r="K37" s="45">
        <f>GSVA_cur!K37</f>
        <v>345120</v>
      </c>
      <c r="L37" s="45">
        <f>GSVA_cur!L37</f>
        <v>348870</v>
      </c>
      <c r="M37" s="45">
        <f>GSVA_cur!M37</f>
        <v>352390</v>
      </c>
      <c r="N37" s="45">
        <f>GSVA_cur!N37</f>
        <v>355730</v>
      </c>
      <c r="O37" s="45">
        <f>GSVA_cur!O37</f>
        <v>359080</v>
      </c>
      <c r="P37" s="45">
        <f>GSVA_cur!P37</f>
        <v>362420</v>
      </c>
      <c r="Q37" s="2"/>
      <c r="R37" s="5"/>
      <c r="S37" s="5"/>
      <c r="T37" s="5"/>
      <c r="U37" s="5"/>
      <c r="V37" s="5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DD37" s="25"/>
      <c r="DE37" s="25"/>
      <c r="DF37" s="25"/>
      <c r="DG37" s="25"/>
      <c r="DH37" s="25"/>
      <c r="DI37" s="25"/>
      <c r="DJ37" s="25"/>
      <c r="DK37" s="25"/>
      <c r="DL37" s="25"/>
      <c r="DM37" s="25"/>
      <c r="DN37" s="25"/>
      <c r="DO37" s="25"/>
      <c r="DP37" s="25"/>
      <c r="DQ37" s="25"/>
      <c r="DR37" s="25"/>
      <c r="DS37" s="25"/>
      <c r="DT37" s="25"/>
      <c r="DU37" s="25"/>
      <c r="DV37" s="25"/>
    </row>
    <row r="38" spans="1:187" s="26" customFormat="1" ht="15.75" x14ac:dyDescent="0.25">
      <c r="A38" s="33" t="s">
        <v>47</v>
      </c>
      <c r="B38" s="34" t="s">
        <v>64</v>
      </c>
      <c r="C38" s="45">
        <f>C36/C37*1000</f>
        <v>41141.859355618457</v>
      </c>
      <c r="D38" s="45">
        <f t="shared" ref="D38:K38" si="20">D36/D37*1000</f>
        <v>41609.394624466215</v>
      </c>
      <c r="E38" s="45">
        <f t="shared" si="20"/>
        <v>43002.09547427154</v>
      </c>
      <c r="F38" s="45">
        <f t="shared" si="20"/>
        <v>44808.553155027847</v>
      </c>
      <c r="G38" s="45">
        <f t="shared" si="20"/>
        <v>50641.569741095438</v>
      </c>
      <c r="H38" s="45">
        <f t="shared" si="20"/>
        <v>53575.087237913453</v>
      </c>
      <c r="I38" s="45">
        <f t="shared" si="20"/>
        <v>57834.929191266659</v>
      </c>
      <c r="J38" s="45">
        <f t="shared" si="20"/>
        <v>59942.892287244598</v>
      </c>
      <c r="K38" s="45">
        <f t="shared" si="20"/>
        <v>61519.283147890594</v>
      </c>
      <c r="L38" s="45">
        <f t="shared" ref="L38" si="21">L36/L37*1000</f>
        <v>62943.945393511582</v>
      </c>
      <c r="M38" s="45">
        <f t="shared" ref="M38:O38" si="22">M36/M37*1000</f>
        <v>63657.376662882525</v>
      </c>
      <c r="N38" s="45">
        <f t="shared" si="22"/>
        <v>68757.462120147306</v>
      </c>
      <c r="O38" s="45">
        <f t="shared" si="22"/>
        <v>75937.557090341987</v>
      </c>
      <c r="P38" s="45">
        <f t="shared" ref="P38" si="23">P36/P37*1000</f>
        <v>81126.895998073247</v>
      </c>
      <c r="Q38" s="2"/>
      <c r="R38" s="6"/>
      <c r="S38" s="6"/>
      <c r="T38" s="6"/>
      <c r="U38" s="6"/>
      <c r="V38" s="6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BW38" s="29"/>
      <c r="BX38" s="29"/>
      <c r="BY38" s="29"/>
      <c r="BZ38" s="29"/>
      <c r="DD38" s="25"/>
      <c r="DE38" s="25"/>
      <c r="DF38" s="25"/>
      <c r="DG38" s="25"/>
      <c r="DH38" s="25"/>
      <c r="DI38" s="25"/>
      <c r="DJ38" s="25"/>
      <c r="DK38" s="25"/>
      <c r="DL38" s="25"/>
      <c r="DM38" s="25"/>
      <c r="DN38" s="25"/>
      <c r="DO38" s="25"/>
      <c r="DP38" s="25"/>
      <c r="DQ38" s="25"/>
      <c r="DR38" s="25"/>
      <c r="DS38" s="25"/>
      <c r="DT38" s="25"/>
      <c r="DU38" s="25"/>
      <c r="DV38" s="25"/>
    </row>
    <row r="39" spans="1:187" x14ac:dyDescent="0.25">
      <c r="A39" s="2" t="s">
        <v>75</v>
      </c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7" manualBreakCount="7">
    <brk id="22" max="1048575" man="1"/>
    <brk id="34" max="1048575" man="1"/>
    <brk id="50" max="1048575" man="1"/>
    <brk id="114" max="95" man="1"/>
    <brk id="150" max="1048575" man="1"/>
    <brk id="174" max="1048575" man="1"/>
    <brk id="182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2025-03-19T10:53:50Z</dcterms:modified>
</cp:coreProperties>
</file>