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1441EECC-2260-4F22-BFB4-FE3D5A059222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6" i="1" l="1"/>
  <c r="O16" i="1"/>
  <c r="O17" i="1"/>
  <c r="O20" i="1"/>
  <c r="O37" i="1"/>
  <c r="O6" i="11"/>
  <c r="O16" i="11"/>
  <c r="O17" i="11"/>
  <c r="O20" i="11"/>
  <c r="O34" i="11"/>
  <c r="O35" i="11"/>
  <c r="O37" i="11"/>
  <c r="O6" i="12"/>
  <c r="O12" i="12" s="1"/>
  <c r="O16" i="12"/>
  <c r="O17" i="12"/>
  <c r="O20" i="12"/>
  <c r="O34" i="12"/>
  <c r="O35" i="12"/>
  <c r="O37" i="12"/>
  <c r="O6" i="10"/>
  <c r="O16" i="10"/>
  <c r="O17" i="10"/>
  <c r="O20" i="10"/>
  <c r="O32" i="10" s="1"/>
  <c r="O12" i="11" l="1"/>
  <c r="O32" i="12"/>
  <c r="O33" i="12"/>
  <c r="O32" i="11"/>
  <c r="O32" i="1"/>
  <c r="O33" i="1"/>
  <c r="O12" i="1"/>
  <c r="O33" i="10"/>
  <c r="O12" i="10"/>
  <c r="O33" i="11"/>
  <c r="O36" i="10" l="1"/>
  <c r="O36" i="12"/>
  <c r="O36" i="1"/>
  <c r="O38" i="10"/>
  <c r="O36" i="11"/>
  <c r="I2" i="10"/>
  <c r="I2" i="1"/>
  <c r="I2" i="11"/>
  <c r="I2" i="12"/>
  <c r="O38" i="12" l="1"/>
  <c r="O38" i="1"/>
  <c r="O38" i="11"/>
  <c r="N34" i="12" l="1"/>
  <c r="N35" i="12"/>
  <c r="N37" i="12"/>
  <c r="N20" i="12"/>
  <c r="N34" i="11"/>
  <c r="N35" i="11"/>
  <c r="N37" i="11"/>
  <c r="N20" i="11"/>
  <c r="N37" i="1"/>
  <c r="N20" i="1"/>
  <c r="N20" i="10"/>
  <c r="N17" i="1"/>
  <c r="N17" i="11"/>
  <c r="N17" i="12"/>
  <c r="N17" i="10"/>
  <c r="N16" i="1"/>
  <c r="N16" i="11"/>
  <c r="N16" i="12"/>
  <c r="N16" i="10"/>
  <c r="N6" i="1"/>
  <c r="N6" i="11"/>
  <c r="N6" i="12"/>
  <c r="N6" i="10"/>
  <c r="N32" i="12" l="1"/>
  <c r="N12" i="12"/>
  <c r="N12" i="11"/>
  <c r="N32" i="1"/>
  <c r="N12" i="1"/>
  <c r="N32" i="10"/>
  <c r="N12" i="10"/>
  <c r="N33" i="12"/>
  <c r="N32" i="11"/>
  <c r="N33" i="11"/>
  <c r="N33" i="1"/>
  <c r="N33" i="10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M37" i="1"/>
  <c r="C20" i="10"/>
  <c r="D20" i="10"/>
  <c r="E20" i="10"/>
  <c r="F20" i="10"/>
  <c r="G20" i="10"/>
  <c r="H20" i="10"/>
  <c r="I20" i="10"/>
  <c r="J20" i="10"/>
  <c r="K20" i="10"/>
  <c r="L20" i="10"/>
  <c r="M20" i="10"/>
  <c r="N36" i="11" l="1"/>
  <c r="N36" i="10"/>
  <c r="N38" i="10" s="1"/>
  <c r="N36" i="12"/>
  <c r="N36" i="1"/>
  <c r="M20" i="1"/>
  <c r="M20" i="11"/>
  <c r="M20" i="12"/>
  <c r="M16" i="1"/>
  <c r="M17" i="1"/>
  <c r="M16" i="11"/>
  <c r="M17" i="11"/>
  <c r="M16" i="12"/>
  <c r="M17" i="12"/>
  <c r="M16" i="10"/>
  <c r="M17" i="10"/>
  <c r="M6" i="1"/>
  <c r="M6" i="11"/>
  <c r="M6" i="12"/>
  <c r="M6" i="10"/>
  <c r="N38" i="11" l="1"/>
  <c r="M12" i="11"/>
  <c r="M32" i="10"/>
  <c r="M12" i="10"/>
  <c r="N38" i="12"/>
  <c r="M32" i="12"/>
  <c r="N38" i="1"/>
  <c r="M33" i="12"/>
  <c r="M32" i="11"/>
  <c r="M33" i="11"/>
  <c r="M32" i="1"/>
  <c r="M33" i="1"/>
  <c r="M33" i="10"/>
  <c r="M12" i="12"/>
  <c r="M12" i="1"/>
  <c r="K20" i="12"/>
  <c r="L20" i="12"/>
  <c r="L20" i="11"/>
  <c r="D37" i="1"/>
  <c r="E37" i="1"/>
  <c r="F37" i="1"/>
  <c r="G37" i="1"/>
  <c r="H37" i="1"/>
  <c r="I37" i="1"/>
  <c r="J37" i="1"/>
  <c r="K37" i="1"/>
  <c r="L37" i="1"/>
  <c r="K20" i="1"/>
  <c r="L20" i="1"/>
  <c r="M36" i="1" l="1"/>
  <c r="M38" i="1" s="1"/>
  <c r="M36" i="10"/>
  <c r="M38" i="10" s="1"/>
  <c r="M36" i="12"/>
  <c r="M36" i="11"/>
  <c r="L16" i="1"/>
  <c r="L17" i="1"/>
  <c r="L16" i="11"/>
  <c r="L17" i="11"/>
  <c r="L16" i="12"/>
  <c r="L17" i="12"/>
  <c r="L16" i="10"/>
  <c r="L17" i="10"/>
  <c r="L6" i="1"/>
  <c r="L6" i="11"/>
  <c r="L6" i="12"/>
  <c r="L6" i="10"/>
  <c r="K20" i="11"/>
  <c r="K17" i="11"/>
  <c r="K17" i="12"/>
  <c r="K32" i="12" s="1"/>
  <c r="K17" i="1"/>
  <c r="K16" i="11"/>
  <c r="K16" i="12"/>
  <c r="K16" i="1"/>
  <c r="K6" i="11"/>
  <c r="K6" i="12"/>
  <c r="K6" i="1"/>
  <c r="K12" i="1" s="1"/>
  <c r="L32" i="12" l="1"/>
  <c r="L32" i="1"/>
  <c r="M38" i="11"/>
  <c r="M38" i="12"/>
  <c r="L33" i="11"/>
  <c r="K33" i="12"/>
  <c r="K36" i="12" s="1"/>
  <c r="K38" i="12" s="1"/>
  <c r="L12" i="10"/>
  <c r="L12" i="1"/>
  <c r="L12" i="12"/>
  <c r="L33" i="12"/>
  <c r="L12" i="11"/>
  <c r="L33" i="1"/>
  <c r="K33" i="1"/>
  <c r="K12" i="12"/>
  <c r="L32" i="11"/>
  <c r="L33" i="10"/>
  <c r="L32" i="10"/>
  <c r="K32" i="11"/>
  <c r="K33" i="11"/>
  <c r="K36" i="11" s="1"/>
  <c r="K38" i="11" s="1"/>
  <c r="K12" i="11"/>
  <c r="K32" i="1"/>
  <c r="L36" i="12" l="1"/>
  <c r="L38" i="12" s="1"/>
  <c r="L36" i="11"/>
  <c r="L36" i="1"/>
  <c r="K36" i="1"/>
  <c r="L36" i="10"/>
  <c r="K17" i="10"/>
  <c r="K16" i="10"/>
  <c r="K6" i="10"/>
  <c r="K12" i="10" s="1"/>
  <c r="L38" i="11" l="1"/>
  <c r="K38" i="1"/>
  <c r="L38" i="1"/>
  <c r="L38" i="10"/>
  <c r="K32" i="10"/>
  <c r="K33" i="10"/>
  <c r="K36" i="10" l="1"/>
  <c r="J20" i="1"/>
  <c r="J20" i="11"/>
  <c r="J20" i="12"/>
  <c r="J17" i="1"/>
  <c r="J17" i="11"/>
  <c r="J17" i="12"/>
  <c r="J17" i="10"/>
  <c r="J16" i="1"/>
  <c r="J16" i="11"/>
  <c r="J16" i="12"/>
  <c r="J16" i="10"/>
  <c r="J6" i="1"/>
  <c r="J6" i="11"/>
  <c r="J6" i="12"/>
  <c r="J6" i="10"/>
  <c r="J12" i="10" s="1"/>
  <c r="J32" i="12" l="1"/>
  <c r="J33" i="12"/>
  <c r="J36" i="12" s="1"/>
  <c r="J38" i="12" s="1"/>
  <c r="K38" i="10"/>
  <c r="J33" i="10"/>
  <c r="J32" i="11"/>
  <c r="J33" i="11"/>
  <c r="J36" i="11" s="1"/>
  <c r="J38" i="11" s="1"/>
  <c r="J12" i="11"/>
  <c r="J12" i="1"/>
  <c r="J33" i="1"/>
  <c r="J12" i="12"/>
  <c r="J32" i="1"/>
  <c r="J32" i="10"/>
  <c r="I20" i="1"/>
  <c r="I20" i="11"/>
  <c r="I20" i="12"/>
  <c r="I16" i="1"/>
  <c r="I17" i="1"/>
  <c r="I16" i="11"/>
  <c r="I17" i="11"/>
  <c r="I16" i="12"/>
  <c r="I17" i="12"/>
  <c r="I16" i="10"/>
  <c r="I17" i="10"/>
  <c r="I6" i="1"/>
  <c r="I6" i="11"/>
  <c r="I6" i="12"/>
  <c r="I6" i="10"/>
  <c r="I12" i="10" s="1"/>
  <c r="I32" i="12" l="1"/>
  <c r="I33" i="12"/>
  <c r="I36" i="12" s="1"/>
  <c r="I38" i="12" s="1"/>
  <c r="J36" i="1"/>
  <c r="J36" i="10"/>
  <c r="J38" i="10" s="1"/>
  <c r="I32" i="10"/>
  <c r="I12" i="12"/>
  <c r="I32" i="11"/>
  <c r="I12" i="11"/>
  <c r="I33" i="11"/>
  <c r="I36" i="11" s="1"/>
  <c r="I38" i="11" s="1"/>
  <c r="I33" i="1"/>
  <c r="I32" i="1"/>
  <c r="I12" i="1"/>
  <c r="I33" i="10"/>
  <c r="J38" i="1" l="1"/>
  <c r="I36" i="1"/>
  <c r="I38" i="1" s="1"/>
  <c r="I36" i="10"/>
  <c r="D6" i="10"/>
  <c r="D12" i="10" s="1"/>
  <c r="E6" i="10"/>
  <c r="E12" i="10" s="1"/>
  <c r="F6" i="10"/>
  <c r="F12" i="10" s="1"/>
  <c r="G6" i="10"/>
  <c r="G12" i="10" s="1"/>
  <c r="H6" i="10"/>
  <c r="H12" i="10" s="1"/>
  <c r="C6" i="10"/>
  <c r="C12" i="10" l="1"/>
  <c r="I38" i="10"/>
  <c r="H6" i="1"/>
  <c r="H16" i="1"/>
  <c r="H17" i="1"/>
  <c r="H20" i="1"/>
  <c r="H6" i="11"/>
  <c r="H16" i="11"/>
  <c r="H17" i="11"/>
  <c r="H20" i="11"/>
  <c r="H6" i="12"/>
  <c r="H16" i="12"/>
  <c r="H17" i="12"/>
  <c r="H20" i="12"/>
  <c r="H16" i="10"/>
  <c r="H17" i="10"/>
  <c r="H32" i="12" l="1"/>
  <c r="H33" i="12"/>
  <c r="H36" i="12" s="1"/>
  <c r="H38" i="12" s="1"/>
  <c r="H32" i="11"/>
  <c r="H33" i="11"/>
  <c r="H36" i="11" s="1"/>
  <c r="H38" i="11" s="1"/>
  <c r="H12" i="11"/>
  <c r="H12" i="1"/>
  <c r="H32" i="1"/>
  <c r="H32" i="10"/>
  <c r="H33" i="1"/>
  <c r="H33" i="10"/>
  <c r="H12" i="12"/>
  <c r="H36" i="1" l="1"/>
  <c r="H38" i="1" s="1"/>
  <c r="H36" i="10"/>
  <c r="H38" i="10" l="1"/>
  <c r="G6" i="1"/>
  <c r="G16" i="1"/>
  <c r="G17" i="1"/>
  <c r="G20" i="1"/>
  <c r="G6" i="11"/>
  <c r="G16" i="11"/>
  <c r="G17" i="11"/>
  <c r="G20" i="11"/>
  <c r="G6" i="12"/>
  <c r="G16" i="12"/>
  <c r="G17" i="12"/>
  <c r="G20" i="12"/>
  <c r="G16" i="10"/>
  <c r="G17" i="10"/>
  <c r="G32" i="12" l="1"/>
  <c r="G33" i="12"/>
  <c r="G36" i="12" s="1"/>
  <c r="G38" i="12" s="1"/>
  <c r="G12" i="11"/>
  <c r="G12" i="1"/>
  <c r="G32" i="1"/>
  <c r="G33" i="11"/>
  <c r="G36" i="11" s="1"/>
  <c r="G38" i="11" s="1"/>
  <c r="G33" i="1"/>
  <c r="G32" i="10"/>
  <c r="G33" i="10"/>
  <c r="G12" i="12"/>
  <c r="G32" i="11"/>
  <c r="G36" i="1" l="1"/>
  <c r="G38" i="1" s="1"/>
  <c r="G36" i="10"/>
  <c r="C20" i="1"/>
  <c r="D20" i="1"/>
  <c r="E20" i="1"/>
  <c r="F20" i="1"/>
  <c r="C35" i="11"/>
  <c r="C34" i="11"/>
  <c r="C37" i="12"/>
  <c r="C37" i="11"/>
  <c r="C37" i="1"/>
  <c r="G38" i="10" l="1"/>
  <c r="C35" i="12"/>
  <c r="C34" i="12"/>
  <c r="F20" i="12" l="1"/>
  <c r="E20" i="12"/>
  <c r="D20" i="12"/>
  <c r="C20" i="12"/>
  <c r="F17" i="12"/>
  <c r="E17" i="12"/>
  <c r="E32" i="12" s="1"/>
  <c r="D17" i="12"/>
  <c r="D32" i="12" s="1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F6" i="11"/>
  <c r="E6" i="11"/>
  <c r="D6" i="11"/>
  <c r="C6" i="11"/>
  <c r="F17" i="1"/>
  <c r="E17" i="1"/>
  <c r="D17" i="1"/>
  <c r="C17" i="1"/>
  <c r="F16" i="1"/>
  <c r="E16" i="1"/>
  <c r="D16" i="1"/>
  <c r="C16" i="1"/>
  <c r="F6" i="1"/>
  <c r="E6" i="1"/>
  <c r="D6" i="1"/>
  <c r="C6" i="1"/>
  <c r="F17" i="10"/>
  <c r="F16" i="10"/>
  <c r="E17" i="10"/>
  <c r="D17" i="10"/>
  <c r="C17" i="10"/>
  <c r="E16" i="10"/>
  <c r="D16" i="10"/>
  <c r="C16" i="10"/>
  <c r="F32" i="12" l="1"/>
  <c r="D33" i="12"/>
  <c r="D36" i="12" s="1"/>
  <c r="D38" i="12" s="1"/>
  <c r="E33" i="12"/>
  <c r="E36" i="12" s="1"/>
  <c r="E38" i="12" s="1"/>
  <c r="F33" i="12"/>
  <c r="F36" i="12" s="1"/>
  <c r="F38" i="12" s="1"/>
  <c r="C32" i="12"/>
  <c r="C33" i="12"/>
  <c r="C36" i="12" s="1"/>
  <c r="C32" i="1"/>
  <c r="C33" i="1"/>
  <c r="C32" i="11"/>
  <c r="C33" i="11"/>
  <c r="E12" i="12"/>
  <c r="D32" i="11"/>
  <c r="E32" i="11"/>
  <c r="F32" i="11"/>
  <c r="D33" i="11"/>
  <c r="D36" i="11" s="1"/>
  <c r="D38" i="11" s="1"/>
  <c r="F33" i="11"/>
  <c r="F36" i="11" s="1"/>
  <c r="F38" i="11" s="1"/>
  <c r="E12" i="11"/>
  <c r="E32" i="1"/>
  <c r="D32" i="1"/>
  <c r="F32" i="1"/>
  <c r="E33" i="1"/>
  <c r="D33" i="1"/>
  <c r="F33" i="1"/>
  <c r="F32" i="10"/>
  <c r="D33" i="10"/>
  <c r="F33" i="10"/>
  <c r="C12" i="12"/>
  <c r="D12" i="12"/>
  <c r="F12" i="12"/>
  <c r="C12" i="11"/>
  <c r="D12" i="11"/>
  <c r="E33" i="11"/>
  <c r="E36" i="11" s="1"/>
  <c r="E38" i="11" s="1"/>
  <c r="F12" i="11"/>
  <c r="D12" i="1"/>
  <c r="C12" i="1"/>
  <c r="E12" i="1"/>
  <c r="F12" i="1"/>
  <c r="C33" i="10"/>
  <c r="D32" i="10"/>
  <c r="E32" i="10"/>
  <c r="E33" i="10"/>
  <c r="C32" i="10"/>
  <c r="C38" i="12" l="1"/>
  <c r="C36" i="1"/>
  <c r="C36" i="11"/>
  <c r="C36" i="10"/>
  <c r="D36" i="1"/>
  <c r="D38" i="1" s="1"/>
  <c r="F36" i="1"/>
  <c r="F38" i="1" s="1"/>
  <c r="E36" i="1"/>
  <c r="E38" i="1" s="1"/>
  <c r="F36" i="10"/>
  <c r="E36" i="10"/>
  <c r="D36" i="10"/>
  <c r="C38" i="1" l="1"/>
  <c r="C38" i="11"/>
  <c r="C38" i="10"/>
  <c r="E38" i="10"/>
  <c r="D38" i="10"/>
  <c r="F38" i="10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<sst xmlns="http://schemas.openxmlformats.org/spreadsheetml/2006/main" count="280" uniqueCount="76">
  <si>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</si>
  <si>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</si>
  <si>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</si>
  <si>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</si>
  <si>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</si>
  <si>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</si>
  <si>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</si>
  <si>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</si>
  <si>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</si>
  <si>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</si>
  <si>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</si>
  <si>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</si>
  <si>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</si>
  <si>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</si>
  <si>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</si>
  <si>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</si>
  <si>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</si>
  <si>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</si>
  <si>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</si>
  <si>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</si>
  <si>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</si>
  <si>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</si>
  <si>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</si>
  <si>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</si>
  <si>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</si>
  <si>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</si>
  <si>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</si>
  <si>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</si>
  <si>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</si>
  <si>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</si>
  <si>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</si>
  <si>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</si>
  <si>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</si>
  <si>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</si>
  <si>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</si>
  <si>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</si>
  <si>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</si>
  <si>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</si>
  <si>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</si>
  <si>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</si>
  <si>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</si>
  <si>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</si>
  <si>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</si>
  <si>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</si>
  <si>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</si>
  <si>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</si>
  <si>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</si>
  <si>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</si>
  <si>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</si>
  <si>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</si>
  <si>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</si>
  <si>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</si>
  <si>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</si>
  <si>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</si>
  <si>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</si>
  <si>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</si>
  <si>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</si>
  <si>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</si>
  <si>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</si>
  <si>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</si>
  <si>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</si>
  <si>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</si>
  <si>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</si>
  <si>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</si>
  <si>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</si>
  <si>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</si>
  <si>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Delhi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</si>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</sst>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6"/>
      <name val="Calibri"/>
      <family val="2"/>
      <scheme val="minor"/>
    </font>
    <font>
      <sz val="12"/>
      <color indexed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3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1" fontId="7" fillId="0" borderId="1" xfId="0" applyNumberFormat="1" applyFont="1" applyBorder="1" applyProtection="1"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/>
    <xf numFmtId="0" fontId="16" fillId="0" borderId="0" xfId="0" applyFont="1" applyProtection="1"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 applyProtection="1">
      <alignment horizontal="left" vertical="center" wrapText="1"/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3" xfId="0" applyFont="1" applyBorder="1"/>
    <xf numFmtId="1" fontId="7" fillId="3" borderId="0" xfId="0" applyNumberFormat="1" applyFont="1" applyFill="1" applyProtection="1">
      <protection locked="0"/>
    </xf>
    <xf numFmtId="1" fontId="7" fillId="3" borderId="0" xfId="0" applyNumberFormat="1" applyFont="1" applyFill="1"/>
    <xf numFmtId="49" fontId="12" fillId="4" borderId="1" xfId="0" applyNumberFormat="1" applyFont="1" applyFill="1" applyBorder="1" applyAlignment="1" applyProtection="1">
      <alignment vertical="center" wrapText="1"/>
      <protection locked="0"/>
    </xf>
    <xf numFmtId="0" fontId="15" fillId="4" borderId="1" xfId="0" applyFont="1" applyFill="1" applyBorder="1" applyAlignment="1" applyProtection="1">
      <alignment horizontal="left" vertical="center" wrapText="1"/>
      <protection locked="0"/>
    </xf>
    <xf numFmtId="1" fontId="7" fillId="4" borderId="1" xfId="0" applyNumberFormat="1" applyFont="1" applyFill="1" applyBorder="1" applyProtection="1">
      <protection locked="0"/>
    </xf>
    <xf numFmtId="1" fontId="7" fillId="4" borderId="0" xfId="0" applyNumberFormat="1" applyFont="1" applyFill="1"/>
    <xf numFmtId="1" fontId="7" fillId="4" borderId="0" xfId="0" applyNumberFormat="1" applyFont="1" applyFill="1" applyProtection="1">
      <protection locked="0"/>
    </xf>
    <xf numFmtId="0" fontId="7" fillId="4" borderId="0" xfId="0" applyFont="1" applyFill="1"/>
    <xf numFmtId="0" fontId="7" fillId="4" borderId="0" xfId="0" applyFont="1" applyFill="1" applyProtection="1">
      <protection locked="0"/>
    </xf>
    <xf numFmtId="49" fontId="12" fillId="4" borderId="1" xfId="0" applyNumberFormat="1" applyFont="1" applyFill="1" applyBorder="1" applyAlignment="1">
      <alignment vertical="center" wrapText="1"/>
    </xf>
    <xf numFmtId="0" fontId="10" fillId="4" borderId="1" xfId="0" applyFont="1" applyFill="1" applyBorder="1" applyAlignment="1">
      <alignment horizontal="left" vertical="center" wrapText="1"/>
    </xf>
    <xf numFmtId="1" fontId="7" fillId="4" borderId="1" xfId="0" applyNumberFormat="1" applyFont="1" applyFill="1" applyBorder="1"/>
    <xf numFmtId="49" fontId="12" fillId="4" borderId="1" xfId="0" quotePrefix="1" applyNumberFormat="1" applyFont="1" applyFill="1" applyBorder="1" applyAlignment="1">
      <alignment vertical="center" wrapText="1"/>
    </xf>
    <xf numFmtId="0" fontId="7" fillId="4" borderId="1" xfId="0" applyFont="1" applyFill="1" applyBorder="1" applyAlignment="1" applyProtection="1">
      <alignment vertical="center" wrapText="1"/>
      <protection locked="0"/>
    </xf>
    <xf numFmtId="0" fontId="7" fillId="4" borderId="1" xfId="0" applyFont="1" applyFill="1" applyBorder="1" applyAlignment="1">
      <alignment horizontal="left" vertical="center" wrapText="1"/>
    </xf>
    <xf numFmtId="49" fontId="14" fillId="4" borderId="1" xfId="0" applyNumberFormat="1" applyFont="1" applyFill="1" applyBorder="1" applyAlignment="1">
      <alignment vertical="center" wrapText="1"/>
    </xf>
    <xf numFmtId="0" fontId="7" fillId="4" borderId="1" xfId="0" applyFont="1" applyFill="1" applyBorder="1" applyAlignment="1">
      <alignment horizontal="left" vertical="top" wrapText="1"/>
    </xf>
    <xf numFmtId="1" fontId="17" fillId="0" borderId="1" xfId="0" applyNumberFormat="1" applyFont="1" applyBorder="1" applyAlignment="1">
      <alignment vertical="center"/>
    </xf>
    <xf numFmtId="1" fontId="17" fillId="0" borderId="1" xfId="0" applyNumberFormat="1" applyFont="1" applyBorder="1" applyAlignment="1">
      <alignment horizontal="right" vertical="center"/>
    </xf>
    <xf numFmtId="0" fontId="7" fillId="4" borderId="1" xfId="0" applyFont="1" applyFill="1" applyBorder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55"/>
  <sheetViews>
    <sheetView zoomScale="73" zoomScaleNormal="73" zoomScaleSheetLayoutView="100" workbookViewId="0">
      <pane xSplit="2" ySplit="5" topLeftCell="C6" activePane="bottomRight" state="frozen"/>
      <selection activeCell="I3" sqref="I3"/>
      <selection pane="topRight" activeCell="I3" sqref="I3"/>
      <selection pane="bottomLeft" activeCell="I3" sqref="I3"/>
      <selection pane="bottomRight" activeCell="K42" sqref="K42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6" width="10.7109375" style="2" customWidth="1"/>
    <col min="7" max="16" width="11.85546875" style="5" customWidth="1"/>
    <col min="17" max="18" width="12.140625" style="2" customWidth="1"/>
    <col min="19" max="19" width="12.140625" style="5" customWidth="1"/>
    <col min="20" max="20" width="12.140625" style="2" customWidth="1"/>
    <col min="21" max="29" width="9.140625" style="2" customWidth="1"/>
    <col min="30" max="30" width="11.5703125" style="2" customWidth="1"/>
    <col min="31" max="31" width="12.140625" style="2" customWidth="1"/>
    <col min="32" max="32" width="10.7109375" style="5" customWidth="1"/>
    <col min="33" max="34" width="9.140625" style="2" customWidth="1"/>
    <col min="35" max="35" width="10.28515625" style="5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5" customWidth="1"/>
    <col min="41" max="41" width="10.42578125" style="2" customWidth="1"/>
    <col min="42" max="42" width="10" style="2" customWidth="1"/>
    <col min="43" max="43" width="11.5703125" style="5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5" customWidth="1"/>
    <col min="49" max="49" width="9.140625" style="2" customWidth="1"/>
    <col min="50" max="50" width="10.85546875" style="2" customWidth="1"/>
    <col min="51" max="51" width="10.85546875" style="5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5" customWidth="1"/>
    <col min="142" max="146" width="9.140625" style="5" hidden="1" customWidth="1"/>
    <col min="147" max="147" width="9.140625" style="5" customWidth="1"/>
    <col min="148" max="152" width="9.140625" style="5" hidden="1" customWidth="1"/>
    <col min="153" max="153" width="9.140625" style="5" customWidth="1"/>
    <col min="154" max="158" width="9.140625" style="5" hidden="1" customWidth="1"/>
    <col min="159" max="159" width="9.140625" style="5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0" ht="21" x14ac:dyDescent="0.35">
      <c r="A1" s="2" t="s">
        <v>53</v>
      </c>
      <c r="B1" s="17" t="s">
        <v>66</v>
      </c>
      <c r="AX1" s="6"/>
    </row>
    <row r="2" spans="1:190" ht="15.75" x14ac:dyDescent="0.25">
      <c r="A2" s="10" t="s">
        <v>48</v>
      </c>
      <c r="I2" s="5" t="str">
        <f>[1]GSVA_cur!$I$3</f>
        <v>As on 17.03.2025</v>
      </c>
    </row>
    <row r="3" spans="1:190" ht="15.75" x14ac:dyDescent="0.25">
      <c r="A3" s="10"/>
    </row>
    <row r="4" spans="1:190" ht="15.75" x14ac:dyDescent="0.25">
      <c r="A4" s="10"/>
      <c r="E4" s="9"/>
      <c r="F4" s="9" t="s">
        <v>57</v>
      </c>
      <c r="P4" s="2"/>
      <c r="R4" s="5"/>
      <c r="S4" s="2"/>
      <c r="U4" s="5"/>
      <c r="AF4" s="2"/>
      <c r="AI4" s="2"/>
      <c r="AN4" s="2"/>
      <c r="AQ4" s="2"/>
      <c r="AV4" s="2"/>
      <c r="AY4" s="2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0" ht="15.75" x14ac:dyDescent="0.25">
      <c r="A5" s="11" t="s">
        <v>0</v>
      </c>
      <c r="B5" s="18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22" t="s">
        <v>71</v>
      </c>
      <c r="M5" s="22" t="s">
        <v>72</v>
      </c>
      <c r="N5" s="22" t="s">
        <v>73</v>
      </c>
      <c r="O5" s="22" t="s">
        <v>74</v>
      </c>
      <c r="P5" s="2"/>
      <c r="R5" s="5"/>
      <c r="S5" s="2"/>
      <c r="U5" s="5"/>
      <c r="AF5" s="2"/>
      <c r="AI5" s="2"/>
      <c r="AN5" s="2"/>
      <c r="AQ5" s="2"/>
      <c r="AV5" s="2"/>
      <c r="AY5" s="2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0" s="30" customFormat="1" ht="15.75" x14ac:dyDescent="0.25">
      <c r="A6" s="32" t="s">
        <v>26</v>
      </c>
      <c r="B6" s="37" t="s">
        <v>2</v>
      </c>
      <c r="C6" s="34">
        <f>C7+C8+C9+C10</f>
        <v>285663.0129249451</v>
      </c>
      <c r="D6" s="34">
        <f t="shared" ref="D6:N6" si="0">D7+D8+D9+D10</f>
        <v>258281.58757031534</v>
      </c>
      <c r="E6" s="34">
        <f t="shared" si="0"/>
        <v>258608.60440303618</v>
      </c>
      <c r="F6" s="34">
        <f t="shared" si="0"/>
        <v>247751.52856370466</v>
      </c>
      <c r="G6" s="34">
        <f t="shared" si="0"/>
        <v>243292.78393608457</v>
      </c>
      <c r="H6" s="34">
        <f t="shared" si="0"/>
        <v>250202.35851561534</v>
      </c>
      <c r="I6" s="34">
        <f t="shared" si="0"/>
        <v>286679.05246048031</v>
      </c>
      <c r="J6" s="34">
        <f t="shared" si="0"/>
        <v>305305.97457957175</v>
      </c>
      <c r="K6" s="34">
        <f t="shared" si="0"/>
        <v>317773.96496860113</v>
      </c>
      <c r="L6" s="34">
        <f t="shared" si="0"/>
        <v>280242.19843385566</v>
      </c>
      <c r="M6" s="34">
        <f t="shared" si="0"/>
        <v>259792.57330681663</v>
      </c>
      <c r="N6" s="34">
        <f t="shared" si="0"/>
        <v>255405.20879064812</v>
      </c>
      <c r="O6" s="34">
        <f t="shared" ref="O6" si="1">O7+O8+O9+O10</f>
        <v>280061.54234368878</v>
      </c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H6" s="31"/>
    </row>
    <row r="7" spans="1:190" ht="15.75" x14ac:dyDescent="0.25">
      <c r="A7" s="13">
        <v>1.1000000000000001</v>
      </c>
      <c r="B7" s="20" t="s">
        <v>59</v>
      </c>
      <c r="C7" s="4">
        <v>65965.489816936286</v>
      </c>
      <c r="D7" s="4">
        <v>72783.819200746526</v>
      </c>
      <c r="E7" s="4">
        <v>73747.120863659831</v>
      </c>
      <c r="F7" s="4">
        <v>51366.319474609583</v>
      </c>
      <c r="G7" s="4">
        <v>51383.62342272028</v>
      </c>
      <c r="H7" s="4">
        <v>52737.996984907142</v>
      </c>
      <c r="I7" s="4">
        <v>54669.970171260306</v>
      </c>
      <c r="J7" s="4">
        <v>53772.978072072743</v>
      </c>
      <c r="K7" s="4">
        <v>66747.333461906441</v>
      </c>
      <c r="L7" s="4">
        <v>74690.671124462606</v>
      </c>
      <c r="M7" s="4">
        <v>73223.152224137535</v>
      </c>
      <c r="N7" s="4">
        <v>62428.34</v>
      </c>
      <c r="O7" s="4">
        <v>65947.452584129831</v>
      </c>
      <c r="P7" s="7"/>
      <c r="Q7" s="7"/>
      <c r="R7" s="6"/>
      <c r="S7" s="7"/>
      <c r="T7" s="7"/>
      <c r="U7" s="6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5"/>
      <c r="GF7" s="5"/>
      <c r="GG7" s="5"/>
    </row>
    <row r="8" spans="1:190" ht="15.75" x14ac:dyDescent="0.25">
      <c r="A8" s="13">
        <v>1.2</v>
      </c>
      <c r="B8" s="20" t="s">
        <v>60</v>
      </c>
      <c r="C8" s="4">
        <v>217865.1593316397</v>
      </c>
      <c r="D8" s="4">
        <v>183667.12701207399</v>
      </c>
      <c r="E8" s="4">
        <v>182964.87810445062</v>
      </c>
      <c r="F8" s="4">
        <v>194499.98920772006</v>
      </c>
      <c r="G8" s="4">
        <v>190015.21768894</v>
      </c>
      <c r="H8" s="4">
        <v>195488.13653525003</v>
      </c>
      <c r="I8" s="4">
        <v>229971.90849888002</v>
      </c>
      <c r="J8" s="4">
        <v>249531.27307191331</v>
      </c>
      <c r="K8" s="4">
        <v>248791.30321878908</v>
      </c>
      <c r="L8" s="4">
        <v>203636.91270923949</v>
      </c>
      <c r="M8" s="4">
        <v>184661.38406108989</v>
      </c>
      <c r="N8" s="4">
        <v>191741.23031976001</v>
      </c>
      <c r="O8" s="4">
        <v>211994.02612274131</v>
      </c>
      <c r="P8" s="7"/>
      <c r="Q8" s="7"/>
      <c r="R8" s="6"/>
      <c r="S8" s="7"/>
      <c r="T8" s="7"/>
      <c r="U8" s="6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5"/>
      <c r="GF8" s="5"/>
      <c r="GG8" s="5"/>
    </row>
    <row r="9" spans="1:190" ht="15.75" x14ac:dyDescent="0.25">
      <c r="A9" s="13">
        <v>1.3</v>
      </c>
      <c r="B9" s="20" t="s">
        <v>61</v>
      </c>
      <c r="C9" s="4">
        <v>1006.5289763691436</v>
      </c>
      <c r="D9" s="4">
        <v>990.72535749480994</v>
      </c>
      <c r="E9" s="4">
        <v>949.70013492571047</v>
      </c>
      <c r="F9" s="4">
        <v>907.3176813749817</v>
      </c>
      <c r="G9" s="4">
        <v>864.35482442427246</v>
      </c>
      <c r="H9" s="4">
        <v>837.45279545817766</v>
      </c>
      <c r="I9" s="4">
        <v>764.30109033995416</v>
      </c>
      <c r="J9" s="4">
        <v>724.84258598846179</v>
      </c>
      <c r="K9" s="4">
        <v>764.3963249809824</v>
      </c>
      <c r="L9" s="4">
        <v>698.67540015357997</v>
      </c>
      <c r="M9" s="4">
        <v>694.12200158922371</v>
      </c>
      <c r="N9" s="4">
        <v>592.70277088809871</v>
      </c>
      <c r="O9" s="4">
        <v>496.28017015094593</v>
      </c>
      <c r="P9" s="7"/>
      <c r="Q9" s="7"/>
      <c r="R9" s="6"/>
      <c r="S9" s="7"/>
      <c r="T9" s="7"/>
      <c r="U9" s="6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5"/>
      <c r="GF9" s="5"/>
      <c r="GG9" s="5"/>
    </row>
    <row r="10" spans="1:190" ht="15.75" x14ac:dyDescent="0.25">
      <c r="A10" s="13">
        <v>1.4</v>
      </c>
      <c r="B10" s="20" t="s">
        <v>62</v>
      </c>
      <c r="C10" s="4">
        <v>825.83479999999997</v>
      </c>
      <c r="D10" s="4">
        <v>839.91600000000005</v>
      </c>
      <c r="E10" s="4">
        <v>946.90530000000001</v>
      </c>
      <c r="F10" s="4">
        <v>977.90219999999999</v>
      </c>
      <c r="G10" s="4">
        <v>1029.588</v>
      </c>
      <c r="H10" s="4">
        <v>1138.7722000000001</v>
      </c>
      <c r="I10" s="4">
        <v>1272.8726999999999</v>
      </c>
      <c r="J10" s="4">
        <v>1276.8808495972123</v>
      </c>
      <c r="K10" s="4">
        <v>1470.9319629246231</v>
      </c>
      <c r="L10" s="4">
        <v>1215.9392</v>
      </c>
      <c r="M10" s="4">
        <v>1213.9150199999999</v>
      </c>
      <c r="N10" s="4">
        <v>642.9357</v>
      </c>
      <c r="O10" s="4">
        <v>1623.7834666666668</v>
      </c>
      <c r="P10" s="7"/>
      <c r="Q10" s="7"/>
      <c r="R10" s="6"/>
      <c r="S10" s="7"/>
      <c r="T10" s="7"/>
      <c r="U10" s="6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5"/>
      <c r="GF10" s="5"/>
      <c r="GG10" s="5"/>
    </row>
    <row r="11" spans="1:190" ht="15.75" x14ac:dyDescent="0.25">
      <c r="A11" s="14" t="s">
        <v>31</v>
      </c>
      <c r="B11" s="20" t="s">
        <v>3</v>
      </c>
      <c r="C11" s="4">
        <v>772879.25379999995</v>
      </c>
      <c r="D11" s="4">
        <v>746561.95479999995</v>
      </c>
      <c r="E11" s="4">
        <v>1015527.7584</v>
      </c>
      <c r="F11" s="4">
        <v>963777.48</v>
      </c>
      <c r="G11" s="4">
        <v>755418.11580000003</v>
      </c>
      <c r="H11" s="4">
        <v>650679.3162</v>
      </c>
      <c r="I11" s="4">
        <v>690930.03119999997</v>
      </c>
      <c r="J11" s="4">
        <v>1042903.5908112584</v>
      </c>
      <c r="K11" s="4">
        <v>1053913.4336845733</v>
      </c>
      <c r="L11" s="4">
        <v>978815.92500000005</v>
      </c>
      <c r="M11" s="4">
        <v>1042234.9056000001</v>
      </c>
      <c r="N11" s="4">
        <v>630230.14560000005</v>
      </c>
      <c r="O11" s="4">
        <v>656421.24795455998</v>
      </c>
      <c r="P11" s="7"/>
      <c r="Q11" s="7"/>
      <c r="R11" s="6"/>
      <c r="S11" s="7"/>
      <c r="T11" s="7"/>
      <c r="U11" s="6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5"/>
      <c r="GF11" s="5"/>
      <c r="GG11" s="5"/>
    </row>
    <row r="12" spans="1:190" s="31" customFormat="1" ht="15.75" x14ac:dyDescent="0.25">
      <c r="A12" s="25"/>
      <c r="B12" s="26" t="s">
        <v>28</v>
      </c>
      <c r="C12" s="27">
        <f>C6+C11</f>
        <v>1058542.266724945</v>
      </c>
      <c r="D12" s="27">
        <f t="shared" ref="D12:N12" si="2">D6+D11</f>
        <v>1004843.5423703153</v>
      </c>
      <c r="E12" s="27">
        <f t="shared" si="2"/>
        <v>1274136.3628030363</v>
      </c>
      <c r="F12" s="27">
        <f t="shared" si="2"/>
        <v>1211529.0085637046</v>
      </c>
      <c r="G12" s="27">
        <f t="shared" si="2"/>
        <v>998710.89973608463</v>
      </c>
      <c r="H12" s="27">
        <f t="shared" si="2"/>
        <v>900881.67471561534</v>
      </c>
      <c r="I12" s="27">
        <f t="shared" si="2"/>
        <v>977609.08366048033</v>
      </c>
      <c r="J12" s="27">
        <f t="shared" si="2"/>
        <v>1348209.5653908302</v>
      </c>
      <c r="K12" s="27">
        <f t="shared" si="2"/>
        <v>1371687.3986531743</v>
      </c>
      <c r="L12" s="27">
        <f t="shared" si="2"/>
        <v>1259058.1234338558</v>
      </c>
      <c r="M12" s="27">
        <f t="shared" si="2"/>
        <v>1302027.4789068168</v>
      </c>
      <c r="N12" s="27">
        <f t="shared" si="2"/>
        <v>885635.35439064819</v>
      </c>
      <c r="O12" s="27">
        <f t="shared" ref="O12" si="3">O6+O11</f>
        <v>936482.79029824876</v>
      </c>
      <c r="P12" s="7"/>
      <c r="Q12" s="7"/>
      <c r="R12" s="6"/>
      <c r="S12" s="7"/>
      <c r="T12" s="7"/>
      <c r="U12" s="6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8"/>
      <c r="DH12" s="28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8"/>
      <c r="DY12" s="28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30"/>
      <c r="GF12" s="30"/>
      <c r="GG12" s="30"/>
    </row>
    <row r="13" spans="1:190" s="5" customFormat="1" ht="15.75" x14ac:dyDescent="0.25">
      <c r="A13" s="12" t="s">
        <v>32</v>
      </c>
      <c r="B13" s="19" t="s">
        <v>4</v>
      </c>
      <c r="C13" s="1">
        <v>1890727.5064000001</v>
      </c>
      <c r="D13" s="1">
        <v>2334978.5839999998</v>
      </c>
      <c r="E13" s="1">
        <v>2533768.6949999998</v>
      </c>
      <c r="F13" s="1">
        <v>2338536.4632000001</v>
      </c>
      <c r="G13" s="1">
        <v>3119469.9403938968</v>
      </c>
      <c r="H13" s="1">
        <v>3011669.7599653834</v>
      </c>
      <c r="I13" s="1">
        <v>3068030.7145303842</v>
      </c>
      <c r="J13" s="1">
        <v>3219158.7999780825</v>
      </c>
      <c r="K13" s="1">
        <v>3363695.6861612983</v>
      </c>
      <c r="L13" s="1">
        <v>3358131.6556024123</v>
      </c>
      <c r="M13" s="1">
        <v>3270275.3817593134</v>
      </c>
      <c r="N13" s="1">
        <v>3516454.4983540792</v>
      </c>
      <c r="O13" s="1">
        <v>3808948.5537124705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H13" s="2"/>
    </row>
    <row r="14" spans="1:190" ht="30" x14ac:dyDescent="0.25">
      <c r="A14" s="14" t="s">
        <v>33</v>
      </c>
      <c r="B14" s="20" t="s">
        <v>5</v>
      </c>
      <c r="C14" s="4">
        <v>410628.83100000001</v>
      </c>
      <c r="D14" s="4">
        <v>728253.36349999998</v>
      </c>
      <c r="E14" s="4">
        <v>909505.06559999997</v>
      </c>
      <c r="F14" s="4">
        <v>999595.07550000004</v>
      </c>
      <c r="G14" s="4">
        <v>1318089.1451999999</v>
      </c>
      <c r="H14" s="4">
        <v>1680061.6963868337</v>
      </c>
      <c r="I14" s="4">
        <v>2147575.4286020291</v>
      </c>
      <c r="J14" s="4">
        <v>2204255.835191879</v>
      </c>
      <c r="K14" s="4">
        <v>2147151.2375672883</v>
      </c>
      <c r="L14" s="4">
        <v>1918220.8642529075</v>
      </c>
      <c r="M14" s="4">
        <v>2309211.3751425585</v>
      </c>
      <c r="N14" s="4">
        <v>2275285.5318560903</v>
      </c>
      <c r="O14" s="4">
        <v>2694581.9854680826</v>
      </c>
      <c r="P14" s="7"/>
      <c r="Q14" s="7"/>
      <c r="R14" s="6"/>
      <c r="S14" s="7"/>
      <c r="T14" s="7"/>
      <c r="U14" s="6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6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6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6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5"/>
      <c r="GF14" s="5"/>
      <c r="GG14" s="5"/>
    </row>
    <row r="15" spans="1:190" ht="15.75" x14ac:dyDescent="0.25">
      <c r="A15" s="14" t="s">
        <v>34</v>
      </c>
      <c r="B15" s="20" t="s">
        <v>6</v>
      </c>
      <c r="C15" s="4">
        <v>1666851.7450000001</v>
      </c>
      <c r="D15" s="4">
        <v>1786576.2623999999</v>
      </c>
      <c r="E15" s="4">
        <v>1982965.4909999999</v>
      </c>
      <c r="F15" s="4">
        <v>1986540.437467698</v>
      </c>
      <c r="G15" s="4">
        <v>2081872.5035340118</v>
      </c>
      <c r="H15" s="4">
        <v>2469834.6437595109</v>
      </c>
      <c r="I15" s="4">
        <v>2883074.2954041115</v>
      </c>
      <c r="J15" s="4">
        <v>3292605.4931240184</v>
      </c>
      <c r="K15" s="4">
        <v>3320145.8099196008</v>
      </c>
      <c r="L15" s="4">
        <v>3214662.1121984473</v>
      </c>
      <c r="M15" s="4">
        <v>4444795.6859263778</v>
      </c>
      <c r="N15" s="4">
        <v>5468668.2145414604</v>
      </c>
      <c r="O15" s="4">
        <v>6046420.1637220727</v>
      </c>
      <c r="P15" s="7"/>
      <c r="Q15" s="7"/>
      <c r="R15" s="6"/>
      <c r="S15" s="7"/>
      <c r="T15" s="7"/>
      <c r="U15" s="6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6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6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6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5"/>
      <c r="GF15" s="5"/>
      <c r="GG15" s="5"/>
    </row>
    <row r="16" spans="1:190" s="31" customFormat="1" ht="15.75" x14ac:dyDescent="0.25">
      <c r="A16" s="25"/>
      <c r="B16" s="26" t="s">
        <v>29</v>
      </c>
      <c r="C16" s="27">
        <f>+C13+C14+C15</f>
        <v>3968208.0824000002</v>
      </c>
      <c r="D16" s="27">
        <f t="shared" ref="D16:E16" si="4">+D13+D14+D15</f>
        <v>4849808.2098999992</v>
      </c>
      <c r="E16" s="27">
        <f t="shared" si="4"/>
        <v>5426239.2515999991</v>
      </c>
      <c r="F16" s="27">
        <f t="shared" ref="F16:G16" si="5">+F13+F14+F15</f>
        <v>5324671.9761676984</v>
      </c>
      <c r="G16" s="27">
        <f t="shared" si="5"/>
        <v>6519431.5891279085</v>
      </c>
      <c r="H16" s="27">
        <f t="shared" ref="H16:K16" si="6">+H13+H14+H15</f>
        <v>7161566.1001117285</v>
      </c>
      <c r="I16" s="27">
        <f t="shared" si="6"/>
        <v>8098680.4385365248</v>
      </c>
      <c r="J16" s="27">
        <f t="shared" si="6"/>
        <v>8716020.1282939799</v>
      </c>
      <c r="K16" s="27">
        <f t="shared" si="6"/>
        <v>8830992.7336481884</v>
      </c>
      <c r="L16" s="27">
        <f t="shared" ref="L16:N16" si="7">+L13+L14+L15</f>
        <v>8491014.6320537664</v>
      </c>
      <c r="M16" s="27">
        <f t="shared" si="7"/>
        <v>10024282.442828249</v>
      </c>
      <c r="N16" s="27">
        <f t="shared" si="7"/>
        <v>11260408.244751628</v>
      </c>
      <c r="O16" s="27">
        <f t="shared" ref="O16" si="8">+O13+O14+O15</f>
        <v>12549950.702902626</v>
      </c>
      <c r="P16" s="7"/>
      <c r="Q16" s="7"/>
      <c r="R16" s="6"/>
      <c r="S16" s="7"/>
      <c r="T16" s="7"/>
      <c r="U16" s="6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9"/>
      <c r="CT16" s="29"/>
      <c r="CU16" s="28"/>
      <c r="CV16" s="29"/>
      <c r="CW16" s="29"/>
      <c r="CX16" s="29"/>
      <c r="CY16" s="29"/>
      <c r="CZ16" s="29"/>
      <c r="DA16" s="29"/>
      <c r="DB16" s="29"/>
      <c r="DC16" s="29"/>
      <c r="DD16" s="29"/>
      <c r="DE16" s="29"/>
      <c r="DF16" s="29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9"/>
      <c r="EP16" s="29"/>
      <c r="EQ16" s="28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9"/>
      <c r="FN16" s="29"/>
      <c r="FO16" s="28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9"/>
      <c r="GD16" s="29"/>
      <c r="GE16" s="30"/>
      <c r="GF16" s="30"/>
      <c r="GG16" s="30"/>
    </row>
    <row r="17" spans="1:190" s="30" customFormat="1" ht="15.75" x14ac:dyDescent="0.25">
      <c r="A17" s="32" t="s">
        <v>35</v>
      </c>
      <c r="B17" s="37" t="s">
        <v>7</v>
      </c>
      <c r="C17" s="34">
        <f>C18+C19</f>
        <v>4212068.2896999996</v>
      </c>
      <c r="D17" s="34">
        <f t="shared" ref="D17:E17" si="9">D18+D19</f>
        <v>4905111.0151669709</v>
      </c>
      <c r="E17" s="34">
        <f t="shared" si="9"/>
        <v>5653194.9665999999</v>
      </c>
      <c r="F17" s="34">
        <f t="shared" ref="F17:G17" si="10">F18+F19</f>
        <v>5823341.8993000006</v>
      </c>
      <c r="G17" s="34">
        <f t="shared" si="10"/>
        <v>6496447.7585999994</v>
      </c>
      <c r="H17" s="34">
        <f t="shared" ref="H17:K17" si="11">H18+H19</f>
        <v>6958016.7204</v>
      </c>
      <c r="I17" s="34">
        <f t="shared" si="11"/>
        <v>7812043.5822000001</v>
      </c>
      <c r="J17" s="34">
        <f t="shared" si="11"/>
        <v>8959311.8384078983</v>
      </c>
      <c r="K17" s="34">
        <f t="shared" si="11"/>
        <v>9615379.567114301</v>
      </c>
      <c r="L17" s="34">
        <f t="shared" ref="L17:N17" si="12">L18+L19</f>
        <v>7507603.2759547057</v>
      </c>
      <c r="M17" s="34">
        <f t="shared" si="12"/>
        <v>9113154.472407937</v>
      </c>
      <c r="N17" s="34">
        <f t="shared" si="12"/>
        <v>11031153.969424941</v>
      </c>
      <c r="O17" s="34">
        <f t="shared" ref="O17" si="13">O18+O19</f>
        <v>11886927.551830262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H17" s="31"/>
    </row>
    <row r="18" spans="1:190" ht="15.75" x14ac:dyDescent="0.25">
      <c r="A18" s="13">
        <v>6.1</v>
      </c>
      <c r="B18" s="20" t="s">
        <v>8</v>
      </c>
      <c r="C18" s="4">
        <v>3806350.5046000001</v>
      </c>
      <c r="D18" s="4">
        <v>4458194.3664999995</v>
      </c>
      <c r="E18" s="4">
        <v>5170922.2403999995</v>
      </c>
      <c r="F18" s="4">
        <v>5316145.0897000004</v>
      </c>
      <c r="G18" s="4">
        <v>5941457.3603999997</v>
      </c>
      <c r="H18" s="4">
        <v>6318310.9704</v>
      </c>
      <c r="I18" s="4">
        <v>7101561.7860000003</v>
      </c>
      <c r="J18" s="4">
        <v>8155391.9377904404</v>
      </c>
      <c r="K18" s="4">
        <v>8716890.2768298909</v>
      </c>
      <c r="L18" s="4">
        <v>7118328.6159111951</v>
      </c>
      <c r="M18" s="4">
        <v>8525543.3777116034</v>
      </c>
      <c r="N18" s="4">
        <v>10014666.87456627</v>
      </c>
      <c r="O18" s="4">
        <v>10807211.156950338</v>
      </c>
      <c r="P18" s="7"/>
      <c r="Q18" s="7"/>
      <c r="R18" s="6"/>
      <c r="S18" s="7"/>
      <c r="T18" s="7"/>
      <c r="U18" s="6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5"/>
      <c r="GF18" s="5"/>
      <c r="GG18" s="5"/>
    </row>
    <row r="19" spans="1:190" ht="15.75" x14ac:dyDescent="0.25">
      <c r="A19" s="13">
        <v>6.2</v>
      </c>
      <c r="B19" s="20" t="s">
        <v>9</v>
      </c>
      <c r="C19" s="4">
        <v>405717.78509999998</v>
      </c>
      <c r="D19" s="4">
        <v>446916.6486669716</v>
      </c>
      <c r="E19" s="4">
        <v>482272.72619999998</v>
      </c>
      <c r="F19" s="4">
        <v>507196.80959999998</v>
      </c>
      <c r="G19" s="4">
        <v>554990.39820000005</v>
      </c>
      <c r="H19" s="4">
        <v>639705.75</v>
      </c>
      <c r="I19" s="4">
        <v>710481.79619999998</v>
      </c>
      <c r="J19" s="4">
        <v>803919.90061745839</v>
      </c>
      <c r="K19" s="4">
        <v>898489.2902844107</v>
      </c>
      <c r="L19" s="4">
        <v>389274.66004351026</v>
      </c>
      <c r="M19" s="4">
        <v>587611.0946963327</v>
      </c>
      <c r="N19" s="4">
        <v>1016487.0948586706</v>
      </c>
      <c r="O19" s="4">
        <v>1079716.3948799251</v>
      </c>
      <c r="P19" s="7"/>
      <c r="Q19" s="7"/>
      <c r="R19" s="6"/>
      <c r="S19" s="7"/>
      <c r="T19" s="7"/>
      <c r="U19" s="6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5"/>
      <c r="GF19" s="5"/>
      <c r="GG19" s="5"/>
    </row>
    <row r="20" spans="1:190" s="30" customFormat="1" ht="30" x14ac:dyDescent="0.25">
      <c r="A20" s="38" t="s">
        <v>36</v>
      </c>
      <c r="B20" s="39" t="s">
        <v>10</v>
      </c>
      <c r="C20" s="34">
        <f>SUM(C21:C27)</f>
        <v>3928648.0847000005</v>
      </c>
      <c r="D20" s="34">
        <f t="shared" ref="D20:E20" si="14">SUM(D21:D27)</f>
        <v>4532459.6919999998</v>
      </c>
      <c r="E20" s="34">
        <f t="shared" si="14"/>
        <v>4996586.6079000002</v>
      </c>
      <c r="F20" s="34">
        <f t="shared" ref="F20:G20" si="15">SUM(F21:F27)</f>
        <v>6517339.2757999999</v>
      </c>
      <c r="G20" s="34">
        <f t="shared" si="15"/>
        <v>6881751.0750000011</v>
      </c>
      <c r="H20" s="34">
        <f t="shared" ref="H20:N20" si="16">SUM(H21:H27)</f>
        <v>7461383.7438000003</v>
      </c>
      <c r="I20" s="34">
        <f t="shared" si="16"/>
        <v>7737407.7208781689</v>
      </c>
      <c r="J20" s="34">
        <f t="shared" si="16"/>
        <v>7626322.3612340242</v>
      </c>
      <c r="K20" s="34">
        <f t="shared" si="16"/>
        <v>8605555.7594634145</v>
      </c>
      <c r="L20" s="34">
        <f t="shared" si="16"/>
        <v>6888889.8019791422</v>
      </c>
      <c r="M20" s="34">
        <f t="shared" si="16"/>
        <v>9140317.1166474726</v>
      </c>
      <c r="N20" s="34">
        <f t="shared" si="16"/>
        <v>10971498.973638626</v>
      </c>
      <c r="O20" s="34">
        <f t="shared" ref="O20" si="17">SUM(O21:O27)</f>
        <v>12553658.14782971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H20" s="31"/>
    </row>
    <row r="21" spans="1:190" ht="15.75" x14ac:dyDescent="0.25">
      <c r="A21" s="13">
        <v>7.1</v>
      </c>
      <c r="B21" s="20" t="s">
        <v>11</v>
      </c>
      <c r="C21" s="4">
        <v>189924.65280000001</v>
      </c>
      <c r="D21" s="4">
        <v>206325.57399999999</v>
      </c>
      <c r="E21" s="4">
        <v>257745.79500000001</v>
      </c>
      <c r="F21" s="4">
        <v>295736</v>
      </c>
      <c r="G21" s="4">
        <v>310201</v>
      </c>
      <c r="H21" s="4">
        <v>432056</v>
      </c>
      <c r="I21" s="4">
        <v>447473</v>
      </c>
      <c r="J21" s="4">
        <v>480317</v>
      </c>
      <c r="K21" s="4">
        <v>501754</v>
      </c>
      <c r="L21" s="4">
        <v>280303</v>
      </c>
      <c r="M21" s="4">
        <v>305672</v>
      </c>
      <c r="N21" s="4">
        <v>448424</v>
      </c>
      <c r="O21" s="4">
        <v>493221.5576</v>
      </c>
      <c r="P21" s="7"/>
      <c r="Q21" s="7"/>
      <c r="R21" s="6"/>
      <c r="S21" s="7"/>
      <c r="T21" s="7"/>
      <c r="U21" s="6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5"/>
      <c r="GF21" s="5"/>
      <c r="GG21" s="5"/>
    </row>
    <row r="22" spans="1:190" ht="15.75" x14ac:dyDescent="0.25">
      <c r="A22" s="13">
        <v>7.2</v>
      </c>
      <c r="B22" s="20" t="s">
        <v>12</v>
      </c>
      <c r="C22" s="4">
        <v>664297.14240000001</v>
      </c>
      <c r="D22" s="4">
        <v>718643.3345</v>
      </c>
      <c r="E22" s="4">
        <v>713492.59519999998</v>
      </c>
      <c r="F22" s="4">
        <v>717789.71550000005</v>
      </c>
      <c r="G22" s="4">
        <v>843966.7</v>
      </c>
      <c r="H22" s="4">
        <v>923359.43039999995</v>
      </c>
      <c r="I22" s="4">
        <v>1057504.4480000001</v>
      </c>
      <c r="J22" s="4">
        <v>1141218.4373306679</v>
      </c>
      <c r="K22" s="4">
        <v>1157654.2588136704</v>
      </c>
      <c r="L22" s="4">
        <v>746237.04220000003</v>
      </c>
      <c r="M22" s="4">
        <v>1218228.0426737675</v>
      </c>
      <c r="N22" s="4">
        <v>1342012.3844499672</v>
      </c>
      <c r="O22" s="4">
        <v>1424975.9055179027</v>
      </c>
      <c r="P22" s="7"/>
      <c r="Q22" s="7"/>
      <c r="R22" s="6"/>
      <c r="S22" s="7"/>
      <c r="T22" s="7"/>
      <c r="U22" s="6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5"/>
      <c r="GF22" s="5"/>
      <c r="GG22" s="5"/>
    </row>
    <row r="23" spans="1:190" ht="15.75" x14ac:dyDescent="0.25">
      <c r="A23" s="13">
        <v>7.3</v>
      </c>
      <c r="B23" s="20" t="s">
        <v>13</v>
      </c>
      <c r="C23" s="4">
        <v>545.85619999999994</v>
      </c>
      <c r="D23" s="4">
        <v>597.09180000000003</v>
      </c>
      <c r="E23" s="4">
        <v>541.09439999999995</v>
      </c>
      <c r="F23" s="4">
        <v>574.25940000000003</v>
      </c>
      <c r="G23" s="4">
        <v>687.24199999999996</v>
      </c>
      <c r="H23" s="4">
        <v>701.68589999999995</v>
      </c>
      <c r="I23" s="4">
        <v>865.35680000000002</v>
      </c>
      <c r="J23" s="4">
        <v>847.78207778741194</v>
      </c>
      <c r="K23" s="4">
        <v>973.82984428412988</v>
      </c>
      <c r="L23" s="4">
        <v>887.08100000000002</v>
      </c>
      <c r="M23" s="4">
        <v>846.80219999999997</v>
      </c>
      <c r="N23" s="4">
        <v>730.12800000000004</v>
      </c>
      <c r="O23" s="4">
        <v>740.77444796189502</v>
      </c>
      <c r="P23" s="7"/>
      <c r="Q23" s="7"/>
      <c r="R23" s="6"/>
      <c r="S23" s="7"/>
      <c r="T23" s="7"/>
      <c r="U23" s="6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5"/>
      <c r="GF23" s="5"/>
      <c r="GG23" s="5"/>
    </row>
    <row r="24" spans="1:190" ht="15.75" x14ac:dyDescent="0.25">
      <c r="A24" s="13">
        <v>7.4</v>
      </c>
      <c r="B24" s="20" t="s">
        <v>14</v>
      </c>
      <c r="C24" s="4">
        <v>98960.576100000006</v>
      </c>
      <c r="D24" s="4">
        <v>178752.14069999999</v>
      </c>
      <c r="E24" s="4">
        <v>146607.01439999999</v>
      </c>
      <c r="F24" s="4">
        <v>245566.93590000001</v>
      </c>
      <c r="G24" s="4">
        <v>440079.408</v>
      </c>
      <c r="H24" s="4">
        <v>484215.57669999998</v>
      </c>
      <c r="I24" s="4">
        <v>481009.2672</v>
      </c>
      <c r="J24" s="4">
        <v>255573.84075851142</v>
      </c>
      <c r="K24" s="4">
        <v>444238.60795668594</v>
      </c>
      <c r="L24" s="4">
        <v>212455.96644613336</v>
      </c>
      <c r="M24" s="4">
        <v>231500.43378118024</v>
      </c>
      <c r="N24" s="4">
        <v>332302.4268782665</v>
      </c>
      <c r="O24" s="4">
        <v>377418.9769902486</v>
      </c>
      <c r="P24" s="7"/>
      <c r="Q24" s="7"/>
      <c r="R24" s="6"/>
      <c r="S24" s="7"/>
      <c r="T24" s="7"/>
      <c r="U24" s="6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5"/>
      <c r="GF24" s="5"/>
      <c r="GG24" s="5"/>
    </row>
    <row r="25" spans="1:190" ht="15.75" x14ac:dyDescent="0.25">
      <c r="A25" s="13">
        <v>7.5</v>
      </c>
      <c r="B25" s="20" t="s">
        <v>15</v>
      </c>
      <c r="C25" s="4">
        <v>2368548.8758</v>
      </c>
      <c r="D25" s="4">
        <v>2748291.3782000002</v>
      </c>
      <c r="E25" s="4">
        <v>3059301.4144000001</v>
      </c>
      <c r="F25" s="4">
        <v>4318758.2724000001</v>
      </c>
      <c r="G25" s="4">
        <v>4261867.6660000002</v>
      </c>
      <c r="H25" s="4">
        <v>4587382.5975000001</v>
      </c>
      <c r="I25" s="4">
        <v>4731702.9759999998</v>
      </c>
      <c r="J25" s="4">
        <v>4624610.2824135358</v>
      </c>
      <c r="K25" s="4">
        <v>5215161.7635450484</v>
      </c>
      <c r="L25" s="4">
        <v>4195604.9512</v>
      </c>
      <c r="M25" s="4">
        <v>5664622.0791101009</v>
      </c>
      <c r="N25" s="4">
        <v>6873596.3424948277</v>
      </c>
      <c r="O25" s="4">
        <v>8073799.0315982811</v>
      </c>
      <c r="P25" s="7"/>
      <c r="Q25" s="7"/>
      <c r="R25" s="6"/>
      <c r="S25" s="7"/>
      <c r="T25" s="7"/>
      <c r="U25" s="6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5"/>
      <c r="GF25" s="5"/>
      <c r="GG25" s="5"/>
    </row>
    <row r="26" spans="1:190" ht="15.75" x14ac:dyDescent="0.25">
      <c r="A26" s="13">
        <v>7.6</v>
      </c>
      <c r="B26" s="20" t="s">
        <v>16</v>
      </c>
      <c r="C26" s="4">
        <v>21246.645199999999</v>
      </c>
      <c r="D26" s="4">
        <v>24270.748800000001</v>
      </c>
      <c r="E26" s="4">
        <v>27667.0635</v>
      </c>
      <c r="F26" s="4">
        <v>27712.0926</v>
      </c>
      <c r="G26" s="4">
        <v>29396.059000000001</v>
      </c>
      <c r="H26" s="4">
        <v>25521.2925</v>
      </c>
      <c r="I26" s="4">
        <v>25396.850268301572</v>
      </c>
      <c r="J26" s="4">
        <v>89466.018653521605</v>
      </c>
      <c r="K26" s="4">
        <v>95929.314439430178</v>
      </c>
      <c r="L26" s="4">
        <v>102820.1312596858</v>
      </c>
      <c r="M26" s="4">
        <v>110933.19426059299</v>
      </c>
      <c r="N26" s="4">
        <v>124241.72268050074</v>
      </c>
      <c r="O26" s="4">
        <v>144590.35168847544</v>
      </c>
      <c r="P26" s="7"/>
      <c r="Q26" s="7"/>
      <c r="R26" s="6"/>
      <c r="S26" s="7"/>
      <c r="T26" s="7"/>
      <c r="U26" s="6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5"/>
      <c r="GF26" s="5"/>
      <c r="GG26" s="5"/>
    </row>
    <row r="27" spans="1:190" ht="30" x14ac:dyDescent="0.25">
      <c r="A27" s="13">
        <v>7.7</v>
      </c>
      <c r="B27" s="20" t="s">
        <v>17</v>
      </c>
      <c r="C27" s="4">
        <v>585124.33620000002</v>
      </c>
      <c r="D27" s="4">
        <v>655579.424</v>
      </c>
      <c r="E27" s="4">
        <v>791231.63100000005</v>
      </c>
      <c r="F27" s="4">
        <v>911202</v>
      </c>
      <c r="G27" s="4">
        <v>995553</v>
      </c>
      <c r="H27" s="4">
        <v>1008147.1608</v>
      </c>
      <c r="I27" s="4">
        <v>993455.82260986743</v>
      </c>
      <c r="J27" s="4">
        <v>1034289</v>
      </c>
      <c r="K27" s="4">
        <v>1189843.9848642962</v>
      </c>
      <c r="L27" s="4">
        <v>1350581.6298733233</v>
      </c>
      <c r="M27" s="4">
        <v>1608514.5646218311</v>
      </c>
      <c r="N27" s="4">
        <v>1850191.9691350623</v>
      </c>
      <c r="O27" s="4">
        <v>2038911.5499868388</v>
      </c>
      <c r="P27" s="7"/>
      <c r="Q27" s="7"/>
      <c r="R27" s="6"/>
      <c r="S27" s="7"/>
      <c r="T27" s="7"/>
      <c r="U27" s="6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5"/>
      <c r="GF27" s="5"/>
      <c r="GG27" s="5"/>
    </row>
    <row r="28" spans="1:190" ht="15.75" x14ac:dyDescent="0.25">
      <c r="A28" s="14" t="s">
        <v>37</v>
      </c>
      <c r="B28" s="20" t="s">
        <v>18</v>
      </c>
      <c r="C28" s="4">
        <v>5388295</v>
      </c>
      <c r="D28" s="4">
        <v>5992774</v>
      </c>
      <c r="E28" s="4">
        <v>6449101</v>
      </c>
      <c r="F28" s="4">
        <v>6981581</v>
      </c>
      <c r="G28" s="4">
        <v>7292183</v>
      </c>
      <c r="H28" s="4">
        <v>7761491</v>
      </c>
      <c r="I28" s="4">
        <v>8183766</v>
      </c>
      <c r="J28" s="4">
        <v>9294701</v>
      </c>
      <c r="K28" s="4">
        <v>9629019</v>
      </c>
      <c r="L28" s="4">
        <v>9918152</v>
      </c>
      <c r="M28" s="4">
        <v>10655154</v>
      </c>
      <c r="N28" s="4">
        <v>12009300</v>
      </c>
      <c r="O28" s="4">
        <v>13212631.859999999</v>
      </c>
      <c r="P28" s="7"/>
      <c r="Q28" s="7"/>
      <c r="R28" s="6"/>
      <c r="S28" s="7"/>
      <c r="T28" s="7"/>
      <c r="U28" s="6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5"/>
      <c r="GF28" s="5"/>
      <c r="GG28" s="5"/>
    </row>
    <row r="29" spans="1:190" ht="30" x14ac:dyDescent="0.25">
      <c r="A29" s="14" t="s">
        <v>38</v>
      </c>
      <c r="B29" s="20" t="s">
        <v>19</v>
      </c>
      <c r="C29" s="4">
        <v>7248035.9258191502</v>
      </c>
      <c r="D29" s="4">
        <v>8242110.3818512</v>
      </c>
      <c r="E29" s="4">
        <v>9618429.0483123362</v>
      </c>
      <c r="F29" s="4">
        <v>11642798.922157779</v>
      </c>
      <c r="G29" s="4">
        <v>13078144.759745605</v>
      </c>
      <c r="H29" s="4">
        <v>15250313.382092023</v>
      </c>
      <c r="I29" s="4">
        <v>16980815.304501504</v>
      </c>
      <c r="J29" s="4">
        <v>18940974.292933665</v>
      </c>
      <c r="K29" s="4">
        <v>20888023.102066763</v>
      </c>
      <c r="L29" s="4">
        <v>21165129.690567821</v>
      </c>
      <c r="M29" s="4">
        <v>23588390.658482637</v>
      </c>
      <c r="N29" s="4">
        <v>27781036.619293798</v>
      </c>
      <c r="O29" s="4">
        <v>30651721.260997057</v>
      </c>
      <c r="P29" s="7"/>
      <c r="Q29" s="7"/>
      <c r="R29" s="6"/>
      <c r="S29" s="7"/>
      <c r="T29" s="7"/>
      <c r="U29" s="6"/>
      <c r="V29" s="8"/>
      <c r="W29" s="8"/>
      <c r="X29" s="8"/>
      <c r="Y29" s="8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5"/>
      <c r="GF29" s="5"/>
      <c r="GG29" s="5"/>
    </row>
    <row r="30" spans="1:190" ht="15.75" x14ac:dyDescent="0.25">
      <c r="A30" s="14" t="s">
        <v>39</v>
      </c>
      <c r="B30" s="20" t="s">
        <v>54</v>
      </c>
      <c r="C30" s="4">
        <v>1956780</v>
      </c>
      <c r="D30" s="4">
        <v>1802578</v>
      </c>
      <c r="E30" s="4">
        <v>1876396</v>
      </c>
      <c r="F30" s="4">
        <v>2045614</v>
      </c>
      <c r="G30" s="4">
        <v>2351129</v>
      </c>
      <c r="H30" s="4">
        <v>2625665.0681044012</v>
      </c>
      <c r="I30" s="4">
        <v>3319549.2400608263</v>
      </c>
      <c r="J30" s="4">
        <v>3590073.7914563417</v>
      </c>
      <c r="K30" s="4">
        <v>4069626.677730843</v>
      </c>
      <c r="L30" s="4">
        <v>4249042</v>
      </c>
      <c r="M30" s="4">
        <v>4610828.3014390841</v>
      </c>
      <c r="N30" s="4">
        <v>5110044.7556918403</v>
      </c>
      <c r="O30" s="4">
        <v>5824831.6372921914</v>
      </c>
      <c r="P30" s="7"/>
      <c r="Q30" s="7"/>
      <c r="R30" s="6"/>
      <c r="S30" s="7"/>
      <c r="T30" s="7"/>
      <c r="U30" s="6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5"/>
      <c r="GF30" s="5"/>
      <c r="GG30" s="5"/>
    </row>
    <row r="31" spans="1:190" ht="15.75" x14ac:dyDescent="0.25">
      <c r="A31" s="14" t="s">
        <v>40</v>
      </c>
      <c r="B31" s="20" t="s">
        <v>20</v>
      </c>
      <c r="C31" s="4">
        <v>2562671.4816000001</v>
      </c>
      <c r="D31" s="4">
        <v>2929069.0817432003</v>
      </c>
      <c r="E31" s="4">
        <v>3299007.908525683</v>
      </c>
      <c r="F31" s="4">
        <v>3877234.1947360388</v>
      </c>
      <c r="G31" s="4">
        <v>4260356.1575999996</v>
      </c>
      <c r="H31" s="4">
        <v>4998221.3820000002</v>
      </c>
      <c r="I31" s="4">
        <v>5580100.4325738568</v>
      </c>
      <c r="J31" s="4">
        <v>6308292.2485624216</v>
      </c>
      <c r="K31" s="4">
        <v>7426592.8471930167</v>
      </c>
      <c r="L31" s="4">
        <v>7211047.2286855187</v>
      </c>
      <c r="M31" s="4">
        <v>8205937.856706203</v>
      </c>
      <c r="N31" s="4">
        <v>9474259.0574022625</v>
      </c>
      <c r="O31" s="4">
        <v>11211641.873636317</v>
      </c>
      <c r="P31" s="7"/>
      <c r="Q31" s="7"/>
      <c r="R31" s="6"/>
      <c r="S31" s="7"/>
      <c r="T31" s="7"/>
      <c r="U31" s="6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5"/>
      <c r="GF31" s="5"/>
      <c r="GG31" s="5"/>
    </row>
    <row r="32" spans="1:190" s="31" customFormat="1" ht="15.75" x14ac:dyDescent="0.25">
      <c r="A32" s="25"/>
      <c r="B32" s="26" t="s">
        <v>30</v>
      </c>
      <c r="C32" s="27">
        <f>C17+C20+C28+C29+C30+C31</f>
        <v>25296498.781819154</v>
      </c>
      <c r="D32" s="27">
        <f t="shared" ref="D32:E32" si="18">D17+D20+D28+D29+D30+D31</f>
        <v>28404102.170761369</v>
      </c>
      <c r="E32" s="27">
        <f t="shared" si="18"/>
        <v>31892715.531338021</v>
      </c>
      <c r="F32" s="27">
        <f t="shared" ref="F32:G32" si="19">F17+F20+F28+F29+F30+F31</f>
        <v>36887909.291993819</v>
      </c>
      <c r="G32" s="27">
        <f t="shared" si="19"/>
        <v>40360011.750945605</v>
      </c>
      <c r="H32" s="27">
        <f t="shared" ref="H32:K32" si="20">H17+H20+H28+H29+H30+H31</f>
        <v>45055091.296396427</v>
      </c>
      <c r="I32" s="27">
        <f t="shared" si="20"/>
        <v>49613682.280214354</v>
      </c>
      <c r="J32" s="27">
        <f t="shared" si="20"/>
        <v>54719675.532594353</v>
      </c>
      <c r="K32" s="27">
        <f t="shared" si="20"/>
        <v>60234196.953568339</v>
      </c>
      <c r="L32" s="27">
        <f t="shared" ref="L32:M32" si="21">L17+L20+L28+L29+L30+L31</f>
        <v>56939863.99718719</v>
      </c>
      <c r="M32" s="27">
        <f t="shared" si="21"/>
        <v>65313782.405683331</v>
      </c>
      <c r="N32" s="27">
        <f t="shared" ref="N32" si="22">N17+N20+N28+N29+N30+N31</f>
        <v>76377293.375451475</v>
      </c>
      <c r="O32" s="27">
        <f t="shared" ref="O32" si="23">O17+O20+O28+O29+O30+O31</f>
        <v>85341412.331585541</v>
      </c>
      <c r="P32" s="7"/>
      <c r="Q32" s="7"/>
      <c r="R32" s="6"/>
      <c r="S32" s="7"/>
      <c r="T32" s="7"/>
      <c r="U32" s="6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9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9"/>
      <c r="GD32" s="29"/>
      <c r="GE32" s="30"/>
      <c r="GF32" s="30"/>
      <c r="GG32" s="30"/>
    </row>
    <row r="33" spans="1:190" s="30" customFormat="1" ht="15.75" x14ac:dyDescent="0.25">
      <c r="A33" s="32" t="s">
        <v>27</v>
      </c>
      <c r="B33" s="33" t="s">
        <v>41</v>
      </c>
      <c r="C33" s="34">
        <f t="shared" ref="C33:H33" si="24">C6+C11+C13+C14+C15+C17+C20+C28+C29+C30+C31</f>
        <v>30323249.130944099</v>
      </c>
      <c r="D33" s="34">
        <f t="shared" si="24"/>
        <v>34258753.923031688</v>
      </c>
      <c r="E33" s="34">
        <f t="shared" si="24"/>
        <v>38593091.145741053</v>
      </c>
      <c r="F33" s="34">
        <f t="shared" si="24"/>
        <v>43424110.276725225</v>
      </c>
      <c r="G33" s="34">
        <f t="shared" si="24"/>
        <v>47878154.239809602</v>
      </c>
      <c r="H33" s="34">
        <f t="shared" si="24"/>
        <v>53117539.071223766</v>
      </c>
      <c r="I33" s="34">
        <f t="shared" ref="I33:K33" si="25">I6+I11+I13+I14+I15+I17+I20+I28+I29+I30+I31</f>
        <v>58689971.802411363</v>
      </c>
      <c r="J33" s="34">
        <f t="shared" si="25"/>
        <v>64783905.226279154</v>
      </c>
      <c r="K33" s="34">
        <f t="shared" si="25"/>
        <v>70436877.0858697</v>
      </c>
      <c r="L33" s="34">
        <f t="shared" ref="L33:M33" si="26">L6+L11+L13+L14+L15+L17+L20+L28+L29+L30+L31</f>
        <v>66689936.752674811</v>
      </c>
      <c r="M33" s="34">
        <f t="shared" si="26"/>
        <v>76640092.327418387</v>
      </c>
      <c r="N33" s="34">
        <f t="shared" ref="N33" si="27">N6+N11+N13+N14+N15+N17+N20+N28+N29+N30+N31</f>
        <v>88523336.974593759</v>
      </c>
      <c r="O33" s="34">
        <f t="shared" ref="O33" si="28">O6+O11+O13+O14+O15+O17+O20+O28+O29+O30+O31</f>
        <v>98827845.824786425</v>
      </c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H33" s="31"/>
    </row>
    <row r="34" spans="1:190" ht="15.75" x14ac:dyDescent="0.25">
      <c r="A34" s="15" t="s">
        <v>43</v>
      </c>
      <c r="B34" s="21" t="s">
        <v>25</v>
      </c>
      <c r="C34" s="3">
        <v>4442090</v>
      </c>
      <c r="D34" s="3">
        <v>5380588</v>
      </c>
      <c r="E34" s="3">
        <v>6308016</v>
      </c>
      <c r="F34" s="3">
        <v>6467335</v>
      </c>
      <c r="G34" s="3">
        <v>7794019</v>
      </c>
      <c r="H34" s="3">
        <v>9143997</v>
      </c>
      <c r="I34" s="3">
        <v>9713289.2896102089</v>
      </c>
      <c r="J34" s="3">
        <v>9648511.1373158749</v>
      </c>
      <c r="K34" s="4">
        <v>9734918.0404059142</v>
      </c>
      <c r="L34" s="4">
        <v>8670979.2896781247</v>
      </c>
      <c r="M34" s="4">
        <v>11185426.305117738</v>
      </c>
      <c r="N34" s="4">
        <v>12272066.637339501</v>
      </c>
      <c r="O34" s="4">
        <v>13359930.245998001</v>
      </c>
      <c r="P34" s="7"/>
      <c r="Q34" s="7"/>
      <c r="R34" s="6"/>
      <c r="S34" s="7"/>
      <c r="T34" s="7"/>
      <c r="U34" s="6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</row>
    <row r="35" spans="1:190" ht="15.75" x14ac:dyDescent="0.25">
      <c r="A35" s="15" t="s">
        <v>44</v>
      </c>
      <c r="B35" s="21" t="s">
        <v>24</v>
      </c>
      <c r="C35" s="3">
        <v>385589</v>
      </c>
      <c r="D35" s="3">
        <v>500578</v>
      </c>
      <c r="E35" s="3">
        <v>505118</v>
      </c>
      <c r="F35" s="3">
        <v>411143</v>
      </c>
      <c r="G35" s="3">
        <v>591803</v>
      </c>
      <c r="H35" s="4">
        <v>653030</v>
      </c>
      <c r="I35" s="4">
        <v>613257</v>
      </c>
      <c r="J35" s="4">
        <v>593473</v>
      </c>
      <c r="K35" s="4">
        <v>880668</v>
      </c>
      <c r="L35" s="4">
        <v>933191</v>
      </c>
      <c r="M35" s="4">
        <v>762815</v>
      </c>
      <c r="N35" s="4">
        <v>820465</v>
      </c>
      <c r="O35" s="4">
        <v>897294</v>
      </c>
      <c r="P35" s="7"/>
      <c r="Q35" s="7"/>
      <c r="R35" s="6"/>
      <c r="S35" s="7"/>
      <c r="T35" s="7"/>
      <c r="U35" s="6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</row>
    <row r="36" spans="1:190" s="31" customFormat="1" ht="15.75" x14ac:dyDescent="0.25">
      <c r="A36" s="35" t="s">
        <v>45</v>
      </c>
      <c r="B36" s="36" t="s">
        <v>55</v>
      </c>
      <c r="C36" s="27">
        <f>C33+C34-C35</f>
        <v>34379750.130944103</v>
      </c>
      <c r="D36" s="27">
        <f t="shared" ref="D36:E36" si="29">D33+D34-D35</f>
        <v>39138763.923031688</v>
      </c>
      <c r="E36" s="27">
        <f t="shared" si="29"/>
        <v>44395989.145741053</v>
      </c>
      <c r="F36" s="27">
        <f t="shared" ref="F36:G36" si="30">F33+F34-F35</f>
        <v>49480302.276725225</v>
      </c>
      <c r="G36" s="27">
        <f t="shared" si="30"/>
        <v>55080370.239809602</v>
      </c>
      <c r="H36" s="27">
        <f t="shared" ref="H36:N36" si="31">H33+H34-H35</f>
        <v>61608506.071223766</v>
      </c>
      <c r="I36" s="27">
        <f t="shared" si="31"/>
        <v>67790004.09202157</v>
      </c>
      <c r="J36" s="27">
        <f t="shared" si="31"/>
        <v>73838943.363595024</v>
      </c>
      <c r="K36" s="27">
        <f t="shared" si="31"/>
        <v>79291127.126275614</v>
      </c>
      <c r="L36" s="27">
        <f t="shared" si="31"/>
        <v>74427725.04235293</v>
      </c>
      <c r="M36" s="27">
        <f t="shared" si="31"/>
        <v>87062703.632536128</v>
      </c>
      <c r="N36" s="27">
        <f t="shared" si="31"/>
        <v>99974938.611933261</v>
      </c>
      <c r="O36" s="27">
        <f t="shared" ref="O36" si="32">O33+O34-O35</f>
        <v>111290482.07078442</v>
      </c>
      <c r="P36" s="7"/>
      <c r="Q36" s="7"/>
      <c r="R36" s="6"/>
      <c r="S36" s="7"/>
      <c r="T36" s="7"/>
      <c r="U36" s="6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9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  <c r="GB36" s="29"/>
      <c r="GC36" s="29"/>
    </row>
    <row r="37" spans="1:190" ht="15.75" x14ac:dyDescent="0.25">
      <c r="A37" s="15" t="s">
        <v>46</v>
      </c>
      <c r="B37" s="21" t="s">
        <v>42</v>
      </c>
      <c r="C37" s="3">
        <v>170080</v>
      </c>
      <c r="D37" s="3">
        <v>173860</v>
      </c>
      <c r="E37" s="3">
        <v>177640</v>
      </c>
      <c r="F37" s="3">
        <v>181420</v>
      </c>
      <c r="G37" s="3">
        <v>185200</v>
      </c>
      <c r="H37" s="3">
        <v>188980</v>
      </c>
      <c r="I37" s="3">
        <v>192770</v>
      </c>
      <c r="J37" s="3">
        <v>196560</v>
      </c>
      <c r="K37" s="3">
        <v>200350</v>
      </c>
      <c r="L37" s="3">
        <v>204140</v>
      </c>
      <c r="M37" s="3">
        <v>208010</v>
      </c>
      <c r="N37" s="3">
        <v>211950</v>
      </c>
      <c r="O37" s="3">
        <v>215880</v>
      </c>
      <c r="P37" s="2"/>
      <c r="R37" s="5"/>
      <c r="S37" s="2"/>
      <c r="U37" s="5"/>
      <c r="V37" s="5"/>
      <c r="W37" s="5"/>
      <c r="X37" s="5"/>
      <c r="Y37" s="5"/>
      <c r="AF37" s="2"/>
      <c r="AI37" s="2"/>
      <c r="AN37" s="2"/>
      <c r="AQ37" s="2"/>
      <c r="AV37" s="2"/>
      <c r="AY37" s="2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0" s="31" customFormat="1" ht="15.75" x14ac:dyDescent="0.25">
      <c r="A38" s="35" t="s">
        <v>47</v>
      </c>
      <c r="B38" s="36" t="s">
        <v>58</v>
      </c>
      <c r="C38" s="27">
        <f>C36/C37*1000</f>
        <v>202138.70020545687</v>
      </c>
      <c r="D38" s="27">
        <f t="shared" ref="D38:E38" si="33">D36/D37*1000</f>
        <v>225116.55310612958</v>
      </c>
      <c r="E38" s="27">
        <f t="shared" si="33"/>
        <v>249921.12781885301</v>
      </c>
      <c r="F38" s="27">
        <f t="shared" ref="F38:G38" si="34">F36/F37*1000</f>
        <v>272738.96084624197</v>
      </c>
      <c r="G38" s="27">
        <f t="shared" si="34"/>
        <v>297410.20647845359</v>
      </c>
      <c r="H38" s="27">
        <f t="shared" ref="H38:N38" si="35">H36/H37*1000</f>
        <v>326005.42952282657</v>
      </c>
      <c r="I38" s="27">
        <f t="shared" si="35"/>
        <v>351662.62432962371</v>
      </c>
      <c r="J38" s="27">
        <f t="shared" si="35"/>
        <v>375656.00001828972</v>
      </c>
      <c r="K38" s="27">
        <f t="shared" si="35"/>
        <v>395763.05029336468</v>
      </c>
      <c r="L38" s="27">
        <f t="shared" si="35"/>
        <v>364591.57951578783</v>
      </c>
      <c r="M38" s="27">
        <f t="shared" si="35"/>
        <v>418550.56791758147</v>
      </c>
      <c r="N38" s="27">
        <f t="shared" si="35"/>
        <v>471691.1470249269</v>
      </c>
      <c r="O38" s="27">
        <f t="shared" ref="O38" si="36">O36/O37*1000</f>
        <v>515520.11335364287</v>
      </c>
      <c r="P38" s="2"/>
      <c r="Q38" s="2"/>
      <c r="R38" s="5"/>
      <c r="S38" s="2"/>
      <c r="T38" s="2"/>
      <c r="U38" s="6"/>
      <c r="V38" s="6"/>
      <c r="W38" s="6"/>
      <c r="X38" s="6"/>
      <c r="Y38" s="6"/>
      <c r="Z38" s="2"/>
      <c r="AA38" s="2"/>
      <c r="AB38" s="2"/>
      <c r="AC38" s="2"/>
      <c r="AD38" s="2"/>
      <c r="AE38" s="2"/>
      <c r="AF38" s="2"/>
      <c r="BZ38" s="29"/>
      <c r="CA38" s="29"/>
      <c r="CB38" s="29"/>
      <c r="CC38" s="29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</row>
    <row r="39" spans="1:190" x14ac:dyDescent="0.25">
      <c r="A39" s="2" t="s">
        <v>75</v>
      </c>
      <c r="P39" s="2"/>
      <c r="R39" s="5"/>
      <c r="S39" s="2"/>
      <c r="U39" s="5"/>
      <c r="AF39" s="2"/>
      <c r="AI39" s="2"/>
      <c r="AN39" s="2"/>
      <c r="AQ39" s="2"/>
      <c r="AV39" s="2"/>
      <c r="AY39" s="2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0" s="31" customFormat="1" x14ac:dyDescent="0.25">
      <c r="A40" s="2"/>
      <c r="B40" s="2"/>
      <c r="C40" s="5"/>
      <c r="D40" s="2"/>
      <c r="E40" s="2"/>
      <c r="F40" s="5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</row>
    <row r="41" spans="1:190" s="31" customFormat="1" x14ac:dyDescent="0.25">
      <c r="A41" s="2"/>
      <c r="B41" s="2"/>
      <c r="C41" s="5"/>
      <c r="D41" s="2"/>
      <c r="E41" s="2"/>
      <c r="F41" s="5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</row>
    <row r="42" spans="1:190" x14ac:dyDescent="0.25">
      <c r="C42" s="5"/>
      <c r="F42" s="5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0" x14ac:dyDescent="0.25">
      <c r="C43" s="5"/>
      <c r="F43" s="5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0" s="31" customFormat="1" x14ac:dyDescent="0.25">
      <c r="A44" s="2"/>
      <c r="B44" s="2"/>
      <c r="C44" s="5"/>
      <c r="D44" s="2"/>
      <c r="E44" s="2"/>
      <c r="F44" s="5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</row>
    <row r="45" spans="1:190" s="31" customFormat="1" x14ac:dyDescent="0.25">
      <c r="A45" s="2"/>
      <c r="B45" s="2"/>
      <c r="C45" s="5"/>
      <c r="D45" s="2"/>
      <c r="E45" s="2"/>
      <c r="F45" s="5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</row>
    <row r="46" spans="1:190" s="31" customFormat="1" x14ac:dyDescent="0.25">
      <c r="A46" s="5"/>
      <c r="B46" s="2"/>
      <c r="C46" s="2"/>
      <c r="D46" s="5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</row>
    <row r="47" spans="1:190" x14ac:dyDescent="0.25">
      <c r="C47" s="5"/>
      <c r="F47" s="5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0" x14ac:dyDescent="0.25">
      <c r="C48" s="5"/>
      <c r="F48" s="5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5"/>
      <c r="F49" s="5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5"/>
      <c r="F50" s="5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5"/>
      <c r="F51" s="5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5"/>
      <c r="F52" s="5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5"/>
      <c r="F53" s="5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AF53" s="2"/>
      <c r="AI53" s="2"/>
      <c r="AN53" s="2"/>
      <c r="AQ53" s="2"/>
      <c r="AV53" s="2"/>
      <c r="AY53" s="2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5"/>
      <c r="F54" s="5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AF54" s="2"/>
      <c r="AI54" s="2"/>
      <c r="AN54" s="2"/>
      <c r="AQ54" s="2"/>
      <c r="AV54" s="2"/>
      <c r="AY54" s="2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5"/>
      <c r="F55" s="5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AF55" s="2"/>
      <c r="AI55" s="2"/>
      <c r="AN55" s="2"/>
      <c r="AQ55" s="2"/>
      <c r="AV55" s="2"/>
      <c r="AY55" s="2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5"/>
      <c r="F56" s="5"/>
      <c r="G56" s="2"/>
      <c r="H56" s="2"/>
      <c r="I56" s="2"/>
      <c r="J56" s="2"/>
      <c r="K56" s="2"/>
      <c r="L56" s="2"/>
      <c r="M56" s="2"/>
      <c r="N56" s="2"/>
      <c r="O56" s="2"/>
      <c r="P56" s="2"/>
      <c r="S56" s="2"/>
      <c r="AF56" s="2"/>
      <c r="AI56" s="2"/>
      <c r="AN56" s="2"/>
      <c r="AQ56" s="2"/>
      <c r="AV56" s="2"/>
      <c r="AY56" s="2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5"/>
      <c r="F57" s="5"/>
      <c r="G57" s="2"/>
      <c r="H57" s="2"/>
      <c r="I57" s="2"/>
      <c r="J57" s="2"/>
      <c r="K57" s="2"/>
      <c r="L57" s="2"/>
      <c r="M57" s="2"/>
      <c r="N57" s="2"/>
      <c r="O57" s="2"/>
      <c r="P57" s="2"/>
      <c r="S57" s="2"/>
      <c r="AF57" s="2"/>
      <c r="AI57" s="2"/>
      <c r="AN57" s="2"/>
      <c r="AQ57" s="2"/>
      <c r="AV57" s="2"/>
      <c r="AY57" s="2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5"/>
      <c r="F58" s="5"/>
      <c r="G58" s="2"/>
      <c r="H58" s="2"/>
      <c r="I58" s="2"/>
      <c r="J58" s="2"/>
      <c r="K58" s="2"/>
      <c r="L58" s="2"/>
      <c r="M58" s="2"/>
      <c r="N58" s="2"/>
      <c r="O58" s="2"/>
      <c r="P58" s="2"/>
      <c r="S58" s="2"/>
      <c r="AF58" s="2"/>
      <c r="AI58" s="2"/>
      <c r="AN58" s="2"/>
      <c r="AQ58" s="2"/>
      <c r="AV58" s="2"/>
      <c r="AY58" s="2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5"/>
      <c r="F59" s="5"/>
      <c r="G59" s="2"/>
      <c r="H59" s="2"/>
      <c r="I59" s="2"/>
      <c r="J59" s="2"/>
      <c r="K59" s="2"/>
      <c r="L59" s="2"/>
      <c r="M59" s="2"/>
      <c r="N59" s="2"/>
      <c r="O59" s="2"/>
      <c r="P59" s="2"/>
      <c r="S59" s="2"/>
      <c r="AF59" s="2"/>
      <c r="AI59" s="2"/>
      <c r="AN59" s="2"/>
      <c r="AQ59" s="2"/>
      <c r="AV59" s="2"/>
      <c r="AY59" s="2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5"/>
      <c r="F60" s="5"/>
      <c r="G60" s="2"/>
      <c r="H60" s="2"/>
      <c r="I60" s="2"/>
      <c r="J60" s="2"/>
      <c r="K60" s="2"/>
      <c r="L60" s="2"/>
      <c r="M60" s="2"/>
      <c r="N60" s="2"/>
      <c r="O60" s="2"/>
      <c r="P60" s="2"/>
      <c r="S60" s="2"/>
      <c r="AF60" s="2"/>
      <c r="AI60" s="2"/>
      <c r="AN60" s="2"/>
      <c r="AQ60" s="2"/>
      <c r="AV60" s="2"/>
      <c r="AY60" s="2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5"/>
      <c r="F61" s="5"/>
      <c r="G61" s="2"/>
      <c r="H61" s="2"/>
      <c r="I61" s="2"/>
      <c r="J61" s="2"/>
      <c r="K61" s="2"/>
      <c r="L61" s="2"/>
      <c r="M61" s="2"/>
      <c r="N61" s="2"/>
      <c r="O61" s="2"/>
      <c r="P61" s="2"/>
      <c r="S61" s="2"/>
      <c r="AF61" s="2"/>
      <c r="AI61" s="2"/>
      <c r="AN61" s="2"/>
      <c r="AQ61" s="2"/>
      <c r="AV61" s="2"/>
      <c r="AY61" s="2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5"/>
      <c r="F62" s="5"/>
      <c r="G62" s="2"/>
      <c r="H62" s="2"/>
      <c r="I62" s="2"/>
      <c r="J62" s="2"/>
      <c r="K62" s="2"/>
      <c r="L62" s="2"/>
      <c r="M62" s="2"/>
      <c r="N62" s="2"/>
      <c r="O62" s="2"/>
      <c r="P62" s="2"/>
      <c r="S62" s="2"/>
      <c r="AF62" s="2"/>
      <c r="AI62" s="2"/>
      <c r="AN62" s="2"/>
      <c r="AQ62" s="2"/>
      <c r="AV62" s="2"/>
      <c r="AY62" s="2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5"/>
      <c r="F63" s="5"/>
      <c r="G63" s="2"/>
      <c r="H63" s="2"/>
      <c r="I63" s="2"/>
      <c r="J63" s="2"/>
      <c r="K63" s="2"/>
      <c r="L63" s="2"/>
      <c r="M63" s="2"/>
      <c r="N63" s="2"/>
      <c r="O63" s="2"/>
      <c r="P63" s="2"/>
      <c r="S63" s="2"/>
      <c r="AF63" s="2"/>
      <c r="AI63" s="2"/>
      <c r="AN63" s="2"/>
      <c r="AQ63" s="2"/>
      <c r="AV63" s="2"/>
      <c r="AY63" s="2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5"/>
      <c r="F64" s="5"/>
      <c r="G64" s="2"/>
      <c r="H64" s="2"/>
      <c r="I64" s="2"/>
      <c r="J64" s="2"/>
      <c r="K64" s="2"/>
      <c r="L64" s="2"/>
      <c r="M64" s="2"/>
      <c r="N64" s="2"/>
      <c r="O64" s="2"/>
      <c r="P64" s="2"/>
      <c r="S64" s="2"/>
      <c r="AF64" s="2"/>
      <c r="AI64" s="2"/>
      <c r="AN64" s="2"/>
      <c r="AQ64" s="2"/>
      <c r="AV64" s="2"/>
      <c r="AY64" s="2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C65" s="5"/>
      <c r="F65" s="5"/>
      <c r="G65" s="2"/>
      <c r="H65" s="2"/>
      <c r="I65" s="2"/>
      <c r="J65" s="2"/>
      <c r="K65" s="2"/>
      <c r="L65" s="2"/>
      <c r="M65" s="2"/>
      <c r="N65" s="2"/>
      <c r="O65" s="2"/>
      <c r="P65" s="2"/>
      <c r="S65" s="2"/>
      <c r="AF65" s="2"/>
      <c r="AI65" s="2"/>
      <c r="AN65" s="2"/>
      <c r="AQ65" s="2"/>
      <c r="AV65" s="2"/>
      <c r="AY65" s="2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C66" s="5"/>
      <c r="F66" s="5"/>
      <c r="G66" s="2"/>
      <c r="H66" s="2"/>
      <c r="I66" s="2"/>
      <c r="J66" s="2"/>
      <c r="K66" s="2"/>
      <c r="L66" s="2"/>
      <c r="M66" s="2"/>
      <c r="N66" s="2"/>
      <c r="O66" s="2"/>
      <c r="P66" s="2"/>
      <c r="S66" s="2"/>
      <c r="AF66" s="2"/>
      <c r="AI66" s="2"/>
      <c r="AN66" s="2"/>
      <c r="AQ66" s="2"/>
      <c r="AV66" s="2"/>
      <c r="AY66" s="2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C67" s="5"/>
      <c r="F67" s="5"/>
      <c r="G67" s="2"/>
      <c r="H67" s="2"/>
      <c r="I67" s="2"/>
      <c r="J67" s="2"/>
      <c r="K67" s="2"/>
      <c r="L67" s="2"/>
      <c r="M67" s="2"/>
      <c r="N67" s="2"/>
      <c r="O67" s="2"/>
      <c r="P67" s="2"/>
      <c r="S67" s="2"/>
      <c r="AF67" s="2"/>
      <c r="AI67" s="2"/>
      <c r="AN67" s="2"/>
      <c r="AQ67" s="2"/>
      <c r="AV67" s="2"/>
      <c r="AY67" s="2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C68" s="5"/>
      <c r="F68" s="5"/>
      <c r="G68" s="2"/>
      <c r="H68" s="2"/>
      <c r="I68" s="2"/>
      <c r="J68" s="2"/>
      <c r="K68" s="2"/>
      <c r="L68" s="2"/>
      <c r="M68" s="2"/>
      <c r="N68" s="2"/>
      <c r="O68" s="2"/>
      <c r="P68" s="2"/>
      <c r="S68" s="2"/>
      <c r="AF68" s="2"/>
      <c r="AI68" s="2"/>
      <c r="AN68" s="2"/>
      <c r="AQ68" s="2"/>
      <c r="AV68" s="2"/>
      <c r="AY68" s="2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7"/>
      <c r="D69" s="5"/>
      <c r="G69" s="2"/>
      <c r="H69" s="2"/>
      <c r="I69" s="2"/>
      <c r="J69" s="2"/>
      <c r="K69" s="2"/>
      <c r="L69" s="2"/>
      <c r="M69" s="2"/>
      <c r="N69" s="2"/>
      <c r="O69" s="2"/>
      <c r="P69" s="2"/>
      <c r="Q69" s="5"/>
      <c r="S69" s="2"/>
      <c r="T69" s="5"/>
      <c r="Y69" s="5"/>
      <c r="AB69" s="5"/>
      <c r="AF69" s="2"/>
      <c r="AG69" s="5"/>
      <c r="AI69" s="2"/>
      <c r="AJ69" s="5"/>
      <c r="AN69" s="2"/>
      <c r="AQ69" s="2"/>
      <c r="AV69" s="2"/>
      <c r="AY69" s="2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7"/>
      <c r="D70" s="5"/>
      <c r="G70" s="2"/>
      <c r="H70" s="2"/>
      <c r="I70" s="2"/>
      <c r="J70" s="2"/>
      <c r="K70" s="2"/>
      <c r="L70" s="2"/>
      <c r="M70" s="2"/>
      <c r="N70" s="2"/>
      <c r="O70" s="2"/>
      <c r="P70" s="2"/>
      <c r="Q70" s="5"/>
      <c r="S70" s="2"/>
      <c r="T70" s="5"/>
      <c r="Y70" s="5"/>
      <c r="AB70" s="5"/>
      <c r="AF70" s="2"/>
      <c r="AG70" s="5"/>
      <c r="AI70" s="2"/>
      <c r="AJ70" s="5"/>
      <c r="AN70" s="2"/>
      <c r="AQ70" s="2"/>
      <c r="AV70" s="2"/>
      <c r="AY70" s="2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7"/>
      <c r="D71" s="5"/>
      <c r="G71" s="2"/>
      <c r="H71" s="2"/>
      <c r="I71" s="2"/>
      <c r="J71" s="2"/>
      <c r="K71" s="2"/>
      <c r="L71" s="2"/>
      <c r="M71" s="2"/>
      <c r="N71" s="2"/>
      <c r="O71" s="2"/>
      <c r="P71" s="2"/>
      <c r="Q71" s="5"/>
      <c r="S71" s="2"/>
      <c r="T71" s="5"/>
      <c r="Y71" s="5"/>
      <c r="AB71" s="5"/>
      <c r="AF71" s="2"/>
      <c r="AG71" s="5"/>
      <c r="AI71" s="2"/>
      <c r="AJ71" s="5"/>
      <c r="AN71" s="2"/>
      <c r="AQ71" s="2"/>
      <c r="AV71" s="2"/>
      <c r="AY71" s="2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A72" s="7"/>
      <c r="D72" s="5"/>
      <c r="G72" s="2"/>
      <c r="H72" s="2"/>
      <c r="I72" s="2"/>
      <c r="J72" s="2"/>
      <c r="K72" s="2"/>
      <c r="L72" s="2"/>
      <c r="M72" s="2"/>
      <c r="N72" s="2"/>
      <c r="O72" s="2"/>
      <c r="P72" s="2"/>
      <c r="Q72" s="5"/>
      <c r="S72" s="2"/>
      <c r="T72" s="5"/>
      <c r="Y72" s="5"/>
      <c r="AB72" s="5"/>
      <c r="AF72" s="2"/>
      <c r="AG72" s="5"/>
      <c r="AI72" s="2"/>
      <c r="AJ72" s="5"/>
      <c r="AN72" s="2"/>
      <c r="AQ72" s="2"/>
      <c r="AV72" s="2"/>
      <c r="AY72" s="2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A73" s="7"/>
      <c r="D73" s="5"/>
      <c r="G73" s="2"/>
      <c r="H73" s="2"/>
      <c r="I73" s="2"/>
      <c r="J73" s="2"/>
      <c r="K73" s="2"/>
      <c r="L73" s="2"/>
      <c r="M73" s="2"/>
      <c r="N73" s="2"/>
      <c r="O73" s="2"/>
      <c r="P73" s="2"/>
      <c r="Q73" s="5"/>
      <c r="S73" s="2"/>
      <c r="T73" s="5"/>
      <c r="Y73" s="5"/>
      <c r="AB73" s="5"/>
      <c r="AF73" s="2"/>
      <c r="AG73" s="5"/>
      <c r="AI73" s="2"/>
      <c r="AJ73" s="5"/>
      <c r="AN73" s="2"/>
      <c r="AQ73" s="2"/>
      <c r="AV73" s="2"/>
      <c r="AY73" s="2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7"/>
      <c r="D74" s="5"/>
      <c r="G74" s="2"/>
      <c r="H74" s="2"/>
      <c r="I74" s="2"/>
      <c r="J74" s="2"/>
      <c r="K74" s="2"/>
      <c r="L74" s="2"/>
      <c r="M74" s="2"/>
      <c r="N74" s="2"/>
      <c r="O74" s="2"/>
      <c r="P74" s="2"/>
      <c r="Q74" s="5"/>
      <c r="S74" s="2"/>
      <c r="T74" s="5"/>
      <c r="Y74" s="5"/>
      <c r="AB74" s="5"/>
      <c r="AF74" s="2"/>
      <c r="AG74" s="5"/>
      <c r="AI74" s="2"/>
      <c r="AJ74" s="5"/>
      <c r="AN74" s="2"/>
      <c r="AQ74" s="2"/>
      <c r="AV74" s="2"/>
      <c r="AY74" s="2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A75" s="7"/>
      <c r="D75" s="5"/>
      <c r="G75" s="2"/>
      <c r="H75" s="2"/>
      <c r="I75" s="2"/>
      <c r="J75" s="2"/>
      <c r="K75" s="2"/>
      <c r="L75" s="2"/>
      <c r="M75" s="2"/>
      <c r="N75" s="2"/>
      <c r="O75" s="2"/>
      <c r="P75" s="2"/>
      <c r="Q75" s="5"/>
      <c r="S75" s="2"/>
      <c r="T75" s="5"/>
      <c r="Y75" s="5"/>
      <c r="AB75" s="5"/>
      <c r="AF75" s="2"/>
      <c r="AG75" s="5"/>
      <c r="AI75" s="2"/>
      <c r="AJ75" s="5"/>
      <c r="AN75" s="2"/>
      <c r="AQ75" s="2"/>
      <c r="AV75" s="2"/>
      <c r="AY75" s="2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7"/>
      <c r="D76" s="5"/>
      <c r="G76" s="2"/>
      <c r="H76" s="2"/>
      <c r="I76" s="2"/>
      <c r="J76" s="2"/>
      <c r="K76" s="2"/>
      <c r="L76" s="2"/>
      <c r="M76" s="2"/>
      <c r="N76" s="2"/>
      <c r="O76" s="2"/>
      <c r="P76" s="2"/>
      <c r="Q76" s="5"/>
      <c r="S76" s="2"/>
      <c r="T76" s="5"/>
      <c r="Y76" s="5"/>
      <c r="AB76" s="5"/>
      <c r="AF76" s="2"/>
      <c r="AG76" s="5"/>
      <c r="AI76" s="2"/>
      <c r="AJ76" s="5"/>
      <c r="AN76" s="2"/>
      <c r="AQ76" s="2"/>
      <c r="AV76" s="2"/>
      <c r="AY76" s="2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23"/>
      <c r="D77" s="5"/>
      <c r="G77" s="2"/>
      <c r="H77" s="2"/>
      <c r="I77" s="2"/>
      <c r="J77" s="2"/>
      <c r="K77" s="2"/>
      <c r="L77" s="2"/>
      <c r="M77" s="2"/>
      <c r="N77" s="2"/>
      <c r="O77" s="2"/>
      <c r="P77" s="2"/>
      <c r="Q77" s="5"/>
      <c r="S77" s="2"/>
      <c r="T77" s="5"/>
      <c r="Y77" s="5"/>
      <c r="AB77" s="5"/>
      <c r="AF77" s="2"/>
      <c r="AG77" s="5"/>
      <c r="AI77" s="2"/>
      <c r="AJ77" s="5"/>
      <c r="AN77" s="2"/>
      <c r="AQ77" s="2"/>
      <c r="AV77" s="2"/>
      <c r="AY77" s="2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24"/>
      <c r="D78" s="5"/>
      <c r="G78" s="2"/>
      <c r="H78" s="2"/>
      <c r="I78" s="2"/>
      <c r="J78" s="2"/>
      <c r="K78" s="2"/>
      <c r="L78" s="2"/>
      <c r="M78" s="2"/>
      <c r="N78" s="2"/>
      <c r="O78" s="2"/>
      <c r="P78" s="2"/>
      <c r="Q78" s="5"/>
      <c r="S78" s="2"/>
      <c r="T78" s="5"/>
      <c r="Y78" s="5"/>
      <c r="AB78" s="5"/>
      <c r="AF78" s="2"/>
      <c r="AG78" s="5"/>
      <c r="AI78" s="2"/>
      <c r="AJ78" s="5"/>
      <c r="AN78" s="2"/>
      <c r="AQ78" s="2"/>
      <c r="AV78" s="2"/>
      <c r="AY78" s="2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D79" s="5"/>
      <c r="G79" s="2"/>
      <c r="H79" s="2"/>
      <c r="I79" s="2"/>
      <c r="J79" s="2"/>
      <c r="K79" s="2"/>
      <c r="L79" s="2"/>
      <c r="M79" s="2"/>
      <c r="N79" s="2"/>
      <c r="O79" s="2"/>
      <c r="P79" s="2"/>
      <c r="Q79" s="5"/>
      <c r="S79" s="2"/>
      <c r="T79" s="5"/>
      <c r="Y79" s="5"/>
      <c r="AB79" s="5"/>
      <c r="AF79" s="2"/>
      <c r="AG79" s="5"/>
      <c r="AI79" s="2"/>
      <c r="AJ79" s="5"/>
      <c r="AN79" s="2"/>
      <c r="AQ79" s="2"/>
      <c r="AV79" s="2"/>
      <c r="AY79" s="2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7"/>
      <c r="D80" s="5"/>
      <c r="G80" s="2"/>
      <c r="H80" s="2"/>
      <c r="I80" s="2"/>
      <c r="J80" s="2"/>
      <c r="K80" s="2"/>
      <c r="L80" s="2"/>
      <c r="M80" s="2"/>
      <c r="N80" s="2"/>
      <c r="O80" s="2"/>
      <c r="P80" s="2"/>
      <c r="Q80" s="5"/>
      <c r="S80" s="2"/>
      <c r="T80" s="5"/>
      <c r="Y80" s="5"/>
      <c r="AB80" s="5"/>
      <c r="AF80" s="2"/>
      <c r="AG80" s="5"/>
      <c r="AI80" s="2"/>
      <c r="AJ80" s="5"/>
      <c r="AN80" s="2"/>
      <c r="AQ80" s="2"/>
      <c r="AV80" s="2"/>
      <c r="AY80" s="2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23"/>
      <c r="D81" s="5"/>
      <c r="G81" s="2"/>
      <c r="H81" s="2"/>
      <c r="I81" s="2"/>
      <c r="J81" s="2"/>
      <c r="K81" s="2"/>
      <c r="L81" s="2"/>
      <c r="M81" s="2"/>
      <c r="N81" s="2"/>
      <c r="O81" s="2"/>
      <c r="P81" s="2"/>
      <c r="Q81" s="5"/>
      <c r="S81" s="2"/>
      <c r="T81" s="5"/>
      <c r="Y81" s="5"/>
      <c r="AB81" s="5"/>
      <c r="AF81" s="2"/>
      <c r="AG81" s="5"/>
      <c r="AI81" s="2"/>
      <c r="AJ81" s="5"/>
      <c r="AN81" s="2"/>
      <c r="AQ81" s="2"/>
      <c r="AV81" s="2"/>
      <c r="AY81" s="2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D82" s="5"/>
      <c r="G82" s="2"/>
      <c r="H82" s="2"/>
      <c r="I82" s="2"/>
      <c r="J82" s="2"/>
      <c r="K82" s="2"/>
      <c r="L82" s="2"/>
      <c r="M82" s="2"/>
      <c r="N82" s="2"/>
      <c r="O82" s="2"/>
      <c r="P82" s="2"/>
      <c r="Q82" s="5"/>
      <c r="S82" s="2"/>
      <c r="T82" s="5"/>
      <c r="Y82" s="5"/>
      <c r="AB82" s="5"/>
      <c r="AF82" s="2"/>
      <c r="AG82" s="5"/>
      <c r="AI82" s="2"/>
      <c r="AJ82" s="5"/>
      <c r="AN82" s="2"/>
      <c r="AQ82" s="2"/>
      <c r="AV82" s="2"/>
      <c r="AY82" s="2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A83" s="23"/>
      <c r="D83" s="5"/>
      <c r="G83" s="2"/>
      <c r="H83" s="2"/>
      <c r="I83" s="2"/>
      <c r="J83" s="2"/>
      <c r="K83" s="2"/>
      <c r="L83" s="2"/>
      <c r="M83" s="2"/>
      <c r="N83" s="2"/>
      <c r="O83" s="2"/>
      <c r="P83" s="2"/>
      <c r="Q83" s="5"/>
      <c r="S83" s="2"/>
      <c r="T83" s="5"/>
      <c r="Y83" s="5"/>
      <c r="AB83" s="5"/>
      <c r="AF83" s="2"/>
      <c r="AG83" s="5"/>
      <c r="AI83" s="2"/>
      <c r="AJ83" s="5"/>
      <c r="AN83" s="2"/>
      <c r="AQ83" s="2"/>
      <c r="AV83" s="2"/>
      <c r="AY83" s="2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5"/>
      <c r="D84" s="5"/>
      <c r="G84" s="2"/>
      <c r="H84" s="2"/>
      <c r="I84" s="2"/>
      <c r="J84" s="2"/>
      <c r="K84" s="2"/>
      <c r="L84" s="2"/>
      <c r="M84" s="2"/>
      <c r="N84" s="2"/>
      <c r="O84" s="2"/>
      <c r="P84" s="2"/>
      <c r="Q84" s="5"/>
      <c r="S84" s="2"/>
      <c r="T84" s="5"/>
      <c r="Y84" s="5"/>
      <c r="AB84" s="5"/>
      <c r="AF84" s="2"/>
      <c r="AG84" s="5"/>
      <c r="AI84" s="2"/>
      <c r="AJ84" s="5"/>
      <c r="AN84" s="2"/>
      <c r="AQ84" s="2"/>
      <c r="AV84" s="2"/>
      <c r="AY84" s="2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5"/>
      <c r="D85" s="5"/>
      <c r="G85" s="2"/>
      <c r="H85" s="2"/>
      <c r="I85" s="2"/>
      <c r="J85" s="2"/>
      <c r="K85" s="2"/>
      <c r="L85" s="2"/>
      <c r="M85" s="2"/>
      <c r="N85" s="2"/>
      <c r="O85" s="2"/>
      <c r="P85" s="2"/>
      <c r="Q85" s="5"/>
      <c r="S85" s="2"/>
      <c r="T85" s="5"/>
      <c r="Y85" s="5"/>
      <c r="AB85" s="5"/>
      <c r="AF85" s="2"/>
      <c r="AG85" s="5"/>
      <c r="AI85" s="2"/>
      <c r="AJ85" s="5"/>
      <c r="AN85" s="2"/>
      <c r="AQ85" s="2"/>
      <c r="AV85" s="2"/>
      <c r="AY85" s="2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5"/>
      <c r="D86" s="5"/>
      <c r="G86" s="2"/>
      <c r="H86" s="2"/>
      <c r="I86" s="2"/>
      <c r="J86" s="2"/>
      <c r="K86" s="2"/>
      <c r="L86" s="2"/>
      <c r="M86" s="2"/>
      <c r="N86" s="2"/>
      <c r="O86" s="2"/>
      <c r="P86" s="2"/>
      <c r="Q86" s="5"/>
      <c r="S86" s="2"/>
      <c r="T86" s="5"/>
      <c r="Y86" s="5"/>
      <c r="AB86" s="5"/>
      <c r="AF86" s="2"/>
      <c r="AG86" s="5"/>
      <c r="AI86" s="2"/>
      <c r="AJ86" s="5"/>
      <c r="AN86" s="2"/>
      <c r="AQ86" s="2"/>
      <c r="AV86" s="2"/>
      <c r="AY86" s="2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5"/>
      <c r="D87" s="5"/>
      <c r="G87" s="2"/>
      <c r="H87" s="2"/>
      <c r="I87" s="2"/>
      <c r="J87" s="2"/>
      <c r="K87" s="2"/>
      <c r="L87" s="2"/>
      <c r="M87" s="2"/>
      <c r="N87" s="2"/>
      <c r="O87" s="2"/>
      <c r="P87" s="2"/>
      <c r="Q87" s="5"/>
      <c r="S87" s="2"/>
      <c r="T87" s="5"/>
      <c r="Y87" s="5"/>
      <c r="AB87" s="5"/>
      <c r="AF87" s="2"/>
      <c r="AG87" s="5"/>
      <c r="AI87" s="2"/>
      <c r="AJ87" s="5"/>
      <c r="AN87" s="2"/>
      <c r="AQ87" s="2"/>
      <c r="AV87" s="2"/>
      <c r="AY87" s="2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5"/>
      <c r="D88" s="5"/>
      <c r="G88" s="2"/>
      <c r="H88" s="2"/>
      <c r="I88" s="2"/>
      <c r="J88" s="2"/>
      <c r="K88" s="2"/>
      <c r="L88" s="2"/>
      <c r="M88" s="2"/>
      <c r="N88" s="2"/>
      <c r="O88" s="2"/>
      <c r="P88" s="2"/>
      <c r="Q88" s="5"/>
      <c r="S88" s="2"/>
      <c r="T88" s="5"/>
      <c r="Y88" s="5"/>
      <c r="AB88" s="5"/>
      <c r="AF88" s="2"/>
      <c r="AG88" s="5"/>
      <c r="AI88" s="2"/>
      <c r="AJ88" s="5"/>
      <c r="AN88" s="2"/>
      <c r="AQ88" s="2"/>
      <c r="AV88" s="2"/>
      <c r="AY88" s="2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5"/>
      <c r="D89" s="5"/>
      <c r="G89" s="2"/>
      <c r="H89" s="2"/>
      <c r="I89" s="2"/>
      <c r="J89" s="2"/>
      <c r="K89" s="2"/>
      <c r="L89" s="2"/>
      <c r="M89" s="2"/>
      <c r="N89" s="2"/>
      <c r="O89" s="2"/>
      <c r="P89" s="2"/>
      <c r="Q89" s="5"/>
      <c r="S89" s="2"/>
      <c r="T89" s="5"/>
      <c r="Y89" s="5"/>
      <c r="AB89" s="5"/>
      <c r="AF89" s="2"/>
      <c r="AG89" s="5"/>
      <c r="AI89" s="2"/>
      <c r="AJ89" s="5"/>
      <c r="AN89" s="2"/>
      <c r="AQ89" s="2"/>
      <c r="AV89" s="2"/>
      <c r="AY89" s="2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5"/>
      <c r="D90" s="5"/>
      <c r="G90" s="2"/>
      <c r="H90" s="2"/>
      <c r="I90" s="2"/>
      <c r="J90" s="2"/>
      <c r="K90" s="2"/>
      <c r="L90" s="2"/>
      <c r="M90" s="2"/>
      <c r="N90" s="2"/>
      <c r="O90" s="2"/>
      <c r="P90" s="2"/>
      <c r="Q90" s="5"/>
      <c r="S90" s="2"/>
      <c r="T90" s="5"/>
      <c r="Y90" s="5"/>
      <c r="AB90" s="5"/>
      <c r="AF90" s="2"/>
      <c r="AG90" s="5"/>
      <c r="AI90" s="2"/>
      <c r="AJ90" s="5"/>
      <c r="AN90" s="2"/>
      <c r="AQ90" s="2"/>
      <c r="AV90" s="2"/>
      <c r="AY90" s="2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6"/>
      <c r="D91" s="5"/>
      <c r="G91" s="2"/>
      <c r="H91" s="2"/>
      <c r="I91" s="2"/>
      <c r="J91" s="2"/>
      <c r="K91" s="2"/>
      <c r="L91" s="2"/>
      <c r="M91" s="2"/>
      <c r="N91" s="2"/>
      <c r="O91" s="2"/>
      <c r="P91" s="2"/>
      <c r="Q91" s="5"/>
      <c r="S91" s="2"/>
      <c r="T91" s="5"/>
      <c r="Y91" s="5"/>
      <c r="AB91" s="5"/>
      <c r="AF91" s="2"/>
      <c r="AG91" s="5"/>
      <c r="AI91" s="2"/>
      <c r="AJ91" s="5"/>
      <c r="AN91" s="2"/>
      <c r="AQ91" s="2"/>
      <c r="AV91" s="2"/>
      <c r="AY91" s="2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6"/>
      <c r="D92" s="5"/>
      <c r="G92" s="2"/>
      <c r="H92" s="2"/>
      <c r="I92" s="2"/>
      <c r="J92" s="2"/>
      <c r="K92" s="2"/>
      <c r="L92" s="2"/>
      <c r="M92" s="2"/>
      <c r="N92" s="2"/>
      <c r="O92" s="2"/>
      <c r="P92" s="2"/>
      <c r="Q92" s="5"/>
      <c r="S92" s="2"/>
      <c r="T92" s="5"/>
      <c r="Y92" s="5"/>
      <c r="AB92" s="5"/>
      <c r="AF92" s="2"/>
      <c r="AG92" s="5"/>
      <c r="AI92" s="2"/>
      <c r="AJ92" s="5"/>
      <c r="AN92" s="2"/>
      <c r="AQ92" s="2"/>
      <c r="AV92" s="2"/>
      <c r="AY92" s="2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6"/>
      <c r="D93" s="5"/>
      <c r="G93" s="2"/>
      <c r="H93" s="2"/>
      <c r="I93" s="2"/>
      <c r="J93" s="2"/>
      <c r="K93" s="2"/>
      <c r="L93" s="2"/>
      <c r="M93" s="2"/>
      <c r="N93" s="2"/>
      <c r="O93" s="2"/>
      <c r="P93" s="2"/>
      <c r="Q93" s="5"/>
      <c r="S93" s="2"/>
      <c r="T93" s="5"/>
      <c r="Y93" s="5"/>
      <c r="AB93" s="5"/>
      <c r="AF93" s="2"/>
      <c r="AG93" s="5"/>
      <c r="AI93" s="2"/>
      <c r="AJ93" s="5"/>
      <c r="AN93" s="2"/>
      <c r="AQ93" s="2"/>
      <c r="AV93" s="2"/>
      <c r="AY93" s="2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6"/>
      <c r="D94" s="5"/>
      <c r="G94" s="2"/>
      <c r="H94" s="2"/>
      <c r="I94" s="2"/>
      <c r="J94" s="2"/>
      <c r="K94" s="2"/>
      <c r="L94" s="2"/>
      <c r="M94" s="2"/>
      <c r="N94" s="2"/>
      <c r="O94" s="2"/>
      <c r="P94" s="2"/>
      <c r="Q94" s="5"/>
      <c r="S94" s="2"/>
      <c r="T94" s="5"/>
      <c r="Y94" s="5"/>
      <c r="AB94" s="5"/>
      <c r="AF94" s="2"/>
      <c r="AG94" s="5"/>
      <c r="AI94" s="2"/>
      <c r="AJ94" s="5"/>
      <c r="AN94" s="2"/>
      <c r="AQ94" s="2"/>
      <c r="AV94" s="2"/>
      <c r="AY94" s="2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6"/>
      <c r="D95" s="5"/>
      <c r="G95" s="2"/>
      <c r="H95" s="2"/>
      <c r="I95" s="2"/>
      <c r="J95" s="2"/>
      <c r="K95" s="2"/>
      <c r="L95" s="2"/>
      <c r="M95" s="2"/>
      <c r="N95" s="2"/>
      <c r="O95" s="2"/>
      <c r="P95" s="2"/>
      <c r="Q95" s="5"/>
      <c r="S95" s="2"/>
      <c r="T95" s="5"/>
      <c r="Y95" s="5"/>
      <c r="AB95" s="5"/>
      <c r="AF95" s="2"/>
      <c r="AG95" s="5"/>
      <c r="AI95" s="2"/>
      <c r="AJ95" s="5"/>
      <c r="AN95" s="2"/>
      <c r="AQ95" s="2"/>
      <c r="AV95" s="2"/>
      <c r="AY95" s="2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6"/>
      <c r="D96" s="5"/>
      <c r="G96" s="2"/>
      <c r="H96" s="2"/>
      <c r="I96" s="2"/>
      <c r="J96" s="2"/>
      <c r="K96" s="2"/>
      <c r="L96" s="2"/>
      <c r="M96" s="2"/>
      <c r="N96" s="2"/>
      <c r="O96" s="2"/>
      <c r="P96" s="2"/>
      <c r="Q96" s="5"/>
      <c r="S96" s="2"/>
      <c r="T96" s="5"/>
      <c r="Y96" s="5"/>
      <c r="AB96" s="5"/>
      <c r="AF96" s="2"/>
      <c r="AG96" s="5"/>
      <c r="AI96" s="2"/>
      <c r="AJ96" s="5"/>
      <c r="AN96" s="2"/>
      <c r="AQ96" s="2"/>
      <c r="AV96" s="2"/>
      <c r="AY96" s="2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6"/>
      <c r="D97" s="5"/>
      <c r="G97" s="2"/>
      <c r="H97" s="2"/>
      <c r="I97" s="2"/>
      <c r="J97" s="2"/>
      <c r="K97" s="2"/>
      <c r="L97" s="2"/>
      <c r="M97" s="2"/>
      <c r="N97" s="2"/>
      <c r="O97" s="2"/>
      <c r="P97" s="2"/>
      <c r="Q97" s="5"/>
      <c r="S97" s="2"/>
      <c r="T97" s="5"/>
      <c r="Y97" s="5"/>
      <c r="AB97" s="5"/>
      <c r="AF97" s="2"/>
      <c r="AG97" s="5"/>
      <c r="AI97" s="2"/>
      <c r="AJ97" s="5"/>
      <c r="AN97" s="2"/>
      <c r="AQ97" s="2"/>
      <c r="AV97" s="2"/>
      <c r="AY97" s="2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6"/>
      <c r="D98" s="5"/>
      <c r="G98" s="2"/>
      <c r="H98" s="2"/>
      <c r="I98" s="2"/>
      <c r="J98" s="2"/>
      <c r="K98" s="2"/>
      <c r="L98" s="2"/>
      <c r="M98" s="2"/>
      <c r="N98" s="2"/>
      <c r="O98" s="2"/>
      <c r="P98" s="2"/>
      <c r="Q98" s="5"/>
      <c r="S98" s="2"/>
      <c r="T98" s="5"/>
      <c r="Y98" s="5"/>
      <c r="AB98" s="5"/>
      <c r="AF98" s="2"/>
      <c r="AG98" s="5"/>
      <c r="AI98" s="2"/>
      <c r="AJ98" s="5"/>
      <c r="AN98" s="2"/>
      <c r="AQ98" s="2"/>
      <c r="AV98" s="2"/>
      <c r="AY98" s="2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6"/>
      <c r="D99" s="5"/>
      <c r="G99" s="2"/>
      <c r="H99" s="2"/>
      <c r="I99" s="2"/>
      <c r="J99" s="2"/>
      <c r="K99" s="2"/>
      <c r="L99" s="2"/>
      <c r="M99" s="2"/>
      <c r="N99" s="2"/>
      <c r="O99" s="2"/>
      <c r="P99" s="2"/>
      <c r="Q99" s="5"/>
      <c r="S99" s="2"/>
      <c r="T99" s="5"/>
      <c r="Y99" s="5"/>
      <c r="AB99" s="5"/>
      <c r="AF99" s="2"/>
      <c r="AG99" s="5"/>
      <c r="AI99" s="2"/>
      <c r="AJ99" s="5"/>
      <c r="AN99" s="2"/>
      <c r="AQ99" s="2"/>
      <c r="AV99" s="2"/>
      <c r="AY99" s="2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6"/>
      <c r="D100" s="5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5"/>
      <c r="S100" s="2"/>
      <c r="T100" s="5"/>
      <c r="Y100" s="5"/>
      <c r="AB100" s="5"/>
      <c r="AF100" s="2"/>
      <c r="AG100" s="5"/>
      <c r="AI100" s="2"/>
      <c r="AJ100" s="5"/>
      <c r="AN100" s="2"/>
      <c r="AQ100" s="2"/>
      <c r="AV100" s="2"/>
      <c r="AY100" s="2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6"/>
      <c r="D101" s="5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5"/>
      <c r="S101" s="2"/>
      <c r="T101" s="5"/>
      <c r="Y101" s="5"/>
      <c r="AB101" s="5"/>
      <c r="AF101" s="2"/>
      <c r="AG101" s="5"/>
      <c r="AI101" s="2"/>
      <c r="AJ101" s="5"/>
      <c r="AN101" s="2"/>
      <c r="AQ101" s="2"/>
      <c r="AV101" s="2"/>
      <c r="AY101" s="2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6"/>
      <c r="D102" s="5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5"/>
      <c r="S102" s="2"/>
      <c r="T102" s="5"/>
      <c r="Y102" s="5"/>
      <c r="AB102" s="5"/>
      <c r="AF102" s="2"/>
      <c r="AG102" s="5"/>
      <c r="AI102" s="2"/>
      <c r="AJ102" s="5"/>
      <c r="AN102" s="2"/>
      <c r="AQ102" s="2"/>
      <c r="AV102" s="2"/>
      <c r="AY102" s="2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6"/>
      <c r="D103" s="5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5"/>
      <c r="S103" s="2"/>
      <c r="T103" s="5"/>
      <c r="Y103" s="5"/>
      <c r="AB103" s="5"/>
      <c r="AF103" s="2"/>
      <c r="AG103" s="5"/>
      <c r="AI103" s="2"/>
      <c r="AJ103" s="5"/>
      <c r="AN103" s="2"/>
      <c r="AQ103" s="2"/>
      <c r="AV103" s="2"/>
      <c r="AY103" s="2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6"/>
      <c r="D104" s="5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5"/>
      <c r="S104" s="2"/>
      <c r="T104" s="5"/>
      <c r="Y104" s="5"/>
      <c r="AB104" s="5"/>
      <c r="AF104" s="2"/>
      <c r="AG104" s="5"/>
      <c r="AI104" s="2"/>
      <c r="AJ104" s="5"/>
      <c r="AN104" s="2"/>
      <c r="AQ104" s="2"/>
      <c r="AV104" s="2"/>
      <c r="AY104" s="2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6"/>
      <c r="D105" s="5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5"/>
      <c r="S105" s="2"/>
      <c r="T105" s="5"/>
      <c r="Y105" s="5"/>
      <c r="AB105" s="5"/>
      <c r="AF105" s="2"/>
      <c r="AG105" s="5"/>
      <c r="AI105" s="2"/>
      <c r="AJ105" s="5"/>
      <c r="AN105" s="2"/>
      <c r="AQ105" s="2"/>
      <c r="AV105" s="2"/>
      <c r="AY105" s="2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6"/>
      <c r="D106" s="5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5"/>
      <c r="S106" s="2"/>
      <c r="T106" s="5"/>
      <c r="Y106" s="5"/>
      <c r="AB106" s="5"/>
      <c r="AF106" s="2"/>
      <c r="AG106" s="5"/>
      <c r="AI106" s="2"/>
      <c r="AJ106" s="5"/>
      <c r="AN106" s="2"/>
      <c r="AQ106" s="2"/>
      <c r="AV106" s="2"/>
      <c r="AY106" s="2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6"/>
      <c r="D107" s="5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5"/>
      <c r="S107" s="2"/>
      <c r="T107" s="5"/>
      <c r="Y107" s="5"/>
      <c r="AB107" s="5"/>
      <c r="AF107" s="2"/>
      <c r="AG107" s="5"/>
      <c r="AI107" s="2"/>
      <c r="AJ107" s="5"/>
      <c r="AN107" s="2"/>
      <c r="AQ107" s="2"/>
      <c r="AV107" s="2"/>
      <c r="AY107" s="2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6"/>
      <c r="D108" s="5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5"/>
      <c r="S108" s="2"/>
      <c r="T108" s="5"/>
      <c r="Y108" s="5"/>
      <c r="AB108" s="5"/>
      <c r="AF108" s="2"/>
      <c r="AG108" s="5"/>
      <c r="AI108" s="2"/>
      <c r="AJ108" s="5"/>
      <c r="AN108" s="2"/>
      <c r="AQ108" s="2"/>
      <c r="AV108" s="2"/>
      <c r="AY108" s="2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6"/>
      <c r="D109" s="5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5"/>
      <c r="S109" s="2"/>
      <c r="T109" s="5"/>
      <c r="Y109" s="5"/>
      <c r="AB109" s="5"/>
      <c r="AF109" s="2"/>
      <c r="AG109" s="5"/>
      <c r="AI109" s="2"/>
      <c r="AJ109" s="5"/>
      <c r="AN109" s="2"/>
      <c r="AQ109" s="2"/>
      <c r="AV109" s="2"/>
      <c r="AY109" s="2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6"/>
      <c r="D110" s="5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5"/>
      <c r="S110" s="2"/>
      <c r="T110" s="5"/>
      <c r="Y110" s="5"/>
      <c r="AB110" s="5"/>
      <c r="AF110" s="2"/>
      <c r="AG110" s="5"/>
      <c r="AI110" s="2"/>
      <c r="AJ110" s="5"/>
      <c r="AN110" s="2"/>
      <c r="AQ110" s="2"/>
      <c r="AV110" s="2"/>
      <c r="AY110" s="2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6"/>
      <c r="D111" s="5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5"/>
      <c r="S111" s="2"/>
      <c r="T111" s="5"/>
      <c r="Y111" s="5"/>
      <c r="AB111" s="5"/>
      <c r="AF111" s="2"/>
      <c r="AG111" s="5"/>
      <c r="AI111" s="2"/>
      <c r="AJ111" s="5"/>
      <c r="AN111" s="2"/>
      <c r="AQ111" s="2"/>
      <c r="AV111" s="2"/>
      <c r="AY111" s="2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6"/>
      <c r="D112" s="5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5"/>
      <c r="S112" s="2"/>
      <c r="T112" s="5"/>
      <c r="Y112" s="5"/>
      <c r="AB112" s="5"/>
      <c r="AF112" s="2"/>
      <c r="AG112" s="5"/>
      <c r="AI112" s="2"/>
      <c r="AJ112" s="5"/>
      <c r="AN112" s="2"/>
      <c r="AQ112" s="2"/>
      <c r="AV112" s="2"/>
      <c r="AY112" s="2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6"/>
      <c r="D113" s="5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5"/>
      <c r="S113" s="2"/>
      <c r="T113" s="5"/>
      <c r="Y113" s="5"/>
      <c r="AB113" s="5"/>
      <c r="AF113" s="2"/>
      <c r="AG113" s="5"/>
      <c r="AI113" s="2"/>
      <c r="AJ113" s="5"/>
      <c r="AN113" s="2"/>
      <c r="AQ113" s="2"/>
      <c r="AV113" s="2"/>
      <c r="AY113" s="2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6"/>
      <c r="D114" s="5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5"/>
      <c r="S114" s="2"/>
      <c r="T114" s="5"/>
      <c r="Y114" s="5"/>
      <c r="AB114" s="5"/>
      <c r="AF114" s="2"/>
      <c r="AG114" s="5"/>
      <c r="AI114" s="2"/>
      <c r="AJ114" s="5"/>
      <c r="AN114" s="2"/>
      <c r="AQ114" s="2"/>
      <c r="AV114" s="2"/>
      <c r="AY114" s="2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6"/>
      <c r="D115" s="5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5"/>
      <c r="S115" s="2"/>
      <c r="T115" s="5"/>
      <c r="Y115" s="5"/>
      <c r="AB115" s="5"/>
      <c r="AF115" s="2"/>
      <c r="AG115" s="5"/>
      <c r="AI115" s="2"/>
      <c r="AJ115" s="5"/>
      <c r="AN115" s="2"/>
      <c r="AQ115" s="2"/>
      <c r="AV115" s="2"/>
      <c r="AY115" s="2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6"/>
      <c r="D116" s="5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5"/>
      <c r="S116" s="2"/>
      <c r="T116" s="5"/>
      <c r="Y116" s="5"/>
      <c r="AB116" s="5"/>
      <c r="AF116" s="2"/>
      <c r="AG116" s="5"/>
      <c r="AI116" s="2"/>
      <c r="AJ116" s="5"/>
      <c r="AN116" s="2"/>
      <c r="AQ116" s="2"/>
      <c r="AV116" s="2"/>
      <c r="AY116" s="2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6"/>
      <c r="D117" s="5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5"/>
      <c r="S117" s="2"/>
      <c r="T117" s="5"/>
      <c r="Y117" s="5"/>
      <c r="AB117" s="5"/>
      <c r="AF117" s="2"/>
      <c r="AG117" s="5"/>
      <c r="AI117" s="2"/>
      <c r="AJ117" s="5"/>
      <c r="AN117" s="2"/>
      <c r="AQ117" s="2"/>
      <c r="AV117" s="2"/>
      <c r="AY117" s="2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6"/>
      <c r="D118" s="5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5"/>
      <c r="S118" s="2"/>
      <c r="T118" s="5"/>
      <c r="Y118" s="5"/>
      <c r="AB118" s="5"/>
      <c r="AF118" s="2"/>
      <c r="AG118" s="5"/>
      <c r="AI118" s="2"/>
      <c r="AJ118" s="5"/>
      <c r="AN118" s="2"/>
      <c r="AQ118" s="2"/>
      <c r="AV118" s="2"/>
      <c r="AY118" s="2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6"/>
      <c r="D119" s="5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5"/>
      <c r="S119" s="2"/>
      <c r="T119" s="5"/>
      <c r="Y119" s="5"/>
      <c r="AB119" s="5"/>
      <c r="AF119" s="2"/>
      <c r="AG119" s="5"/>
      <c r="AI119" s="2"/>
      <c r="AJ119" s="5"/>
      <c r="AN119" s="2"/>
      <c r="AQ119" s="2"/>
      <c r="AV119" s="2"/>
      <c r="AY119" s="2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6"/>
      <c r="D120" s="5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5"/>
      <c r="S120" s="2"/>
      <c r="T120" s="5"/>
      <c r="Y120" s="5"/>
      <c r="AB120" s="5"/>
      <c r="AF120" s="2"/>
      <c r="AG120" s="5"/>
      <c r="AI120" s="2"/>
      <c r="AJ120" s="5"/>
      <c r="AN120" s="2"/>
      <c r="AQ120" s="2"/>
      <c r="AV120" s="2"/>
      <c r="AY120" s="2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1:159" x14ac:dyDescent="0.25">
      <c r="A121" s="6"/>
      <c r="D121" s="5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5"/>
      <c r="S121" s="2"/>
      <c r="T121" s="5"/>
      <c r="Y121" s="5"/>
      <c r="AB121" s="5"/>
      <c r="AF121" s="2"/>
      <c r="AG121" s="5"/>
      <c r="AI121" s="2"/>
      <c r="AJ121" s="5"/>
      <c r="AN121" s="2"/>
      <c r="AQ121" s="2"/>
      <c r="AV121" s="2"/>
      <c r="AY121" s="2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1:159" x14ac:dyDescent="0.25">
      <c r="A122" s="6"/>
      <c r="D122" s="5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5"/>
      <c r="S122" s="2"/>
      <c r="T122" s="5"/>
      <c r="Y122" s="5"/>
      <c r="AB122" s="5"/>
      <c r="AF122" s="2"/>
      <c r="AG122" s="5"/>
      <c r="AI122" s="2"/>
      <c r="AJ122" s="5"/>
      <c r="AN122" s="2"/>
      <c r="AQ122" s="2"/>
      <c r="AV122" s="2"/>
      <c r="AY122" s="2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1:159" x14ac:dyDescent="0.25">
      <c r="A123" s="6"/>
      <c r="D123" s="5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5"/>
      <c r="S123" s="2"/>
      <c r="T123" s="5"/>
      <c r="Y123" s="5"/>
      <c r="AB123" s="5"/>
      <c r="AF123" s="2"/>
      <c r="AG123" s="5"/>
      <c r="AI123" s="2"/>
      <c r="AJ123" s="5"/>
      <c r="AN123" s="2"/>
      <c r="AQ123" s="2"/>
      <c r="AV123" s="2"/>
      <c r="AY123" s="2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1:159" x14ac:dyDescent="0.25">
      <c r="A124" s="5"/>
      <c r="D124" s="5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5"/>
      <c r="S124" s="2"/>
      <c r="T124" s="5"/>
      <c r="Y124" s="5"/>
      <c r="AB124" s="5"/>
      <c r="AF124" s="2"/>
      <c r="AG124" s="5"/>
      <c r="AI124" s="2"/>
      <c r="AJ124" s="5"/>
      <c r="AN124" s="2"/>
      <c r="AQ124" s="2"/>
      <c r="AV124" s="2"/>
      <c r="AY124" s="2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1:159" x14ac:dyDescent="0.25">
      <c r="A125" s="5"/>
      <c r="D125" s="5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5"/>
      <c r="S125" s="2"/>
      <c r="T125" s="5"/>
      <c r="Y125" s="5"/>
      <c r="AB125" s="5"/>
      <c r="AF125" s="2"/>
      <c r="AG125" s="5"/>
      <c r="AI125" s="2"/>
      <c r="AJ125" s="5"/>
      <c r="AN125" s="2"/>
      <c r="AQ125" s="2"/>
      <c r="AV125" s="2"/>
      <c r="AY125" s="2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1:159" x14ac:dyDescent="0.25">
      <c r="A126" s="5"/>
      <c r="D126" s="5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5"/>
      <c r="S126" s="2"/>
      <c r="T126" s="5"/>
      <c r="Y126" s="5"/>
      <c r="AB126" s="5"/>
      <c r="AF126" s="2"/>
      <c r="AG126" s="5"/>
      <c r="AI126" s="2"/>
      <c r="AJ126" s="5"/>
      <c r="AN126" s="2"/>
      <c r="AQ126" s="2"/>
      <c r="AV126" s="2"/>
      <c r="AY126" s="2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1:159" x14ac:dyDescent="0.25">
      <c r="A127" s="5"/>
      <c r="D127" s="5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5"/>
      <c r="S127" s="2"/>
      <c r="T127" s="5"/>
      <c r="Y127" s="5"/>
      <c r="AB127" s="5"/>
      <c r="AF127" s="2"/>
      <c r="AG127" s="5"/>
      <c r="AI127" s="2"/>
      <c r="AJ127" s="5"/>
      <c r="AN127" s="2"/>
      <c r="AQ127" s="2"/>
      <c r="AV127" s="2"/>
      <c r="AY127" s="2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1:159" x14ac:dyDescent="0.25">
      <c r="C128" s="7"/>
      <c r="D128" s="7"/>
      <c r="E128" s="7"/>
      <c r="F128" s="7"/>
      <c r="G128" s="7"/>
      <c r="H128" s="7"/>
      <c r="I128" s="7"/>
      <c r="J128" s="7"/>
    </row>
    <row r="129" spans="3:10" x14ac:dyDescent="0.25">
      <c r="C129" s="7"/>
      <c r="D129" s="7"/>
      <c r="E129" s="7"/>
      <c r="F129" s="7"/>
      <c r="G129" s="7"/>
      <c r="H129" s="7"/>
      <c r="I129" s="7"/>
      <c r="J129" s="7"/>
    </row>
    <row r="130" spans="3:10" x14ac:dyDescent="0.25">
      <c r="C130" s="7"/>
      <c r="D130" s="7"/>
      <c r="E130" s="7"/>
      <c r="F130" s="7"/>
      <c r="G130" s="7"/>
      <c r="H130" s="7"/>
      <c r="I130" s="7"/>
      <c r="J130" s="7"/>
    </row>
    <row r="131" spans="3:10" x14ac:dyDescent="0.25">
      <c r="C131" s="7"/>
      <c r="D131" s="7"/>
      <c r="E131" s="7"/>
      <c r="F131" s="7"/>
      <c r="G131" s="7"/>
      <c r="H131" s="7"/>
      <c r="I131" s="7"/>
      <c r="J131" s="7"/>
    </row>
    <row r="132" spans="3:10" x14ac:dyDescent="0.25">
      <c r="C132" s="7"/>
      <c r="D132" s="7"/>
      <c r="E132" s="7"/>
      <c r="F132" s="7"/>
      <c r="G132" s="7"/>
      <c r="H132" s="7"/>
      <c r="I132" s="7"/>
      <c r="J132" s="7"/>
    </row>
    <row r="133" spans="3:10" x14ac:dyDescent="0.25">
      <c r="C133" s="7"/>
      <c r="D133" s="7"/>
      <c r="E133" s="7"/>
      <c r="F133" s="7"/>
      <c r="G133" s="7"/>
      <c r="H133" s="7"/>
      <c r="I133" s="7"/>
      <c r="J133" s="7"/>
    </row>
    <row r="134" spans="3:10" x14ac:dyDescent="0.25">
      <c r="C134" s="7"/>
      <c r="D134" s="7"/>
      <c r="E134" s="7"/>
      <c r="F134" s="7"/>
      <c r="G134" s="7"/>
      <c r="H134" s="7"/>
      <c r="I134" s="7"/>
      <c r="J134" s="7"/>
    </row>
    <row r="135" spans="3:10" x14ac:dyDescent="0.25">
      <c r="C135" s="7"/>
      <c r="D135" s="7"/>
      <c r="E135" s="7"/>
      <c r="F135" s="7"/>
      <c r="G135" s="7"/>
      <c r="H135" s="7"/>
      <c r="I135" s="7"/>
      <c r="J135" s="7"/>
    </row>
    <row r="136" spans="3:10" x14ac:dyDescent="0.25">
      <c r="C136" s="7"/>
      <c r="D136" s="7"/>
      <c r="E136" s="7"/>
      <c r="F136" s="7"/>
      <c r="G136" s="7"/>
      <c r="H136" s="7"/>
      <c r="I136" s="7"/>
      <c r="J136" s="7"/>
    </row>
    <row r="137" spans="3:10" x14ac:dyDescent="0.25">
      <c r="C137" s="7"/>
      <c r="D137" s="7"/>
      <c r="E137" s="7"/>
      <c r="F137" s="7"/>
      <c r="G137" s="7"/>
      <c r="H137" s="7"/>
      <c r="I137" s="7"/>
      <c r="J137" s="7"/>
    </row>
    <row r="138" spans="3:10" x14ac:dyDescent="0.25">
      <c r="C138" s="7"/>
      <c r="D138" s="7"/>
      <c r="E138" s="7"/>
      <c r="F138" s="7"/>
      <c r="G138" s="7"/>
      <c r="H138" s="7"/>
      <c r="I138" s="7"/>
      <c r="J138" s="7"/>
    </row>
    <row r="139" spans="3:10" x14ac:dyDescent="0.25">
      <c r="C139" s="7"/>
      <c r="D139" s="7"/>
      <c r="E139" s="7"/>
      <c r="F139" s="7"/>
      <c r="G139" s="7"/>
      <c r="H139" s="7"/>
      <c r="I139" s="7"/>
      <c r="J139" s="7"/>
    </row>
    <row r="140" spans="3:10" x14ac:dyDescent="0.25">
      <c r="C140" s="7"/>
      <c r="D140" s="7"/>
      <c r="E140" s="7"/>
      <c r="F140" s="7"/>
      <c r="G140" s="7"/>
      <c r="H140" s="7"/>
      <c r="I140" s="7"/>
      <c r="J140" s="7"/>
    </row>
    <row r="141" spans="3:10" x14ac:dyDescent="0.25">
      <c r="C141" s="7"/>
      <c r="D141" s="7"/>
      <c r="E141" s="7"/>
      <c r="F141" s="7"/>
      <c r="G141" s="7"/>
      <c r="H141" s="7"/>
      <c r="I141" s="7"/>
      <c r="J141" s="7"/>
    </row>
    <row r="142" spans="3:10" x14ac:dyDescent="0.25">
      <c r="C142" s="7"/>
      <c r="D142" s="7"/>
      <c r="E142" s="7"/>
      <c r="F142" s="7"/>
      <c r="G142" s="7"/>
      <c r="H142" s="7"/>
      <c r="I142" s="7"/>
      <c r="J142" s="7"/>
    </row>
    <row r="143" spans="3:10" x14ac:dyDescent="0.25">
      <c r="C143" s="7"/>
      <c r="D143" s="7"/>
      <c r="E143" s="7"/>
      <c r="F143" s="7"/>
      <c r="G143" s="7"/>
      <c r="H143" s="7"/>
      <c r="I143" s="7"/>
      <c r="J143" s="7"/>
    </row>
    <row r="144" spans="3:10" x14ac:dyDescent="0.25">
      <c r="C144" s="7"/>
      <c r="D144" s="7"/>
      <c r="E144" s="7"/>
      <c r="F144" s="7"/>
      <c r="G144" s="7"/>
      <c r="H144" s="7"/>
      <c r="I144" s="7"/>
      <c r="J144" s="7"/>
    </row>
    <row r="145" spans="3:10" x14ac:dyDescent="0.25">
      <c r="C145" s="7"/>
      <c r="D145" s="7"/>
      <c r="E145" s="7"/>
      <c r="F145" s="7"/>
      <c r="G145" s="7"/>
      <c r="H145" s="7"/>
      <c r="I145" s="7"/>
      <c r="J145" s="7"/>
    </row>
    <row r="146" spans="3:10" x14ac:dyDescent="0.25">
      <c r="C146" s="7"/>
      <c r="D146" s="7"/>
      <c r="E146" s="7"/>
      <c r="F146" s="7"/>
      <c r="G146" s="7"/>
      <c r="H146" s="7"/>
      <c r="I146" s="7"/>
      <c r="J146" s="7"/>
    </row>
    <row r="147" spans="3:10" x14ac:dyDescent="0.25">
      <c r="C147" s="7"/>
      <c r="D147" s="7"/>
      <c r="E147" s="7"/>
      <c r="F147" s="7"/>
      <c r="G147" s="7"/>
      <c r="H147" s="7"/>
      <c r="I147" s="7"/>
      <c r="J147" s="7"/>
    </row>
    <row r="148" spans="3:10" x14ac:dyDescent="0.25">
      <c r="C148" s="7"/>
      <c r="D148" s="7"/>
      <c r="E148" s="7"/>
      <c r="F148" s="7"/>
      <c r="G148" s="7"/>
      <c r="H148" s="7"/>
      <c r="I148" s="7"/>
      <c r="J148" s="7"/>
    </row>
    <row r="149" spans="3:10" x14ac:dyDescent="0.25">
      <c r="C149" s="7"/>
      <c r="D149" s="7"/>
      <c r="E149" s="7"/>
      <c r="F149" s="7"/>
      <c r="G149" s="7"/>
      <c r="H149" s="7"/>
      <c r="I149" s="7"/>
      <c r="J149" s="7"/>
    </row>
    <row r="150" spans="3:10" x14ac:dyDescent="0.25">
      <c r="C150" s="7"/>
      <c r="D150" s="7"/>
      <c r="E150" s="7"/>
      <c r="F150" s="7"/>
      <c r="G150" s="7"/>
      <c r="H150" s="7"/>
      <c r="I150" s="7"/>
      <c r="J150" s="7"/>
    </row>
    <row r="151" spans="3:10" x14ac:dyDescent="0.25">
      <c r="C151" s="7"/>
      <c r="D151" s="7"/>
      <c r="E151" s="7"/>
      <c r="F151" s="7"/>
      <c r="G151" s="7"/>
      <c r="H151" s="7"/>
      <c r="I151" s="7"/>
      <c r="J151" s="7"/>
    </row>
    <row r="152" spans="3:10" x14ac:dyDescent="0.25">
      <c r="C152" s="7"/>
      <c r="D152" s="7"/>
      <c r="E152" s="7"/>
      <c r="F152" s="7"/>
      <c r="G152" s="7"/>
      <c r="H152" s="7"/>
      <c r="I152" s="7"/>
      <c r="J152" s="7"/>
    </row>
    <row r="153" spans="3:10" x14ac:dyDescent="0.25">
      <c r="C153" s="7"/>
      <c r="D153" s="7"/>
      <c r="E153" s="7"/>
      <c r="F153" s="7"/>
      <c r="G153" s="7"/>
      <c r="H153" s="7"/>
      <c r="I153" s="7"/>
      <c r="J153" s="7"/>
    </row>
    <row r="154" spans="3:10" x14ac:dyDescent="0.25">
      <c r="C154" s="7"/>
      <c r="D154" s="7"/>
      <c r="E154" s="7"/>
      <c r="F154" s="7"/>
      <c r="G154" s="7"/>
      <c r="H154" s="7"/>
      <c r="I154" s="7"/>
      <c r="J154" s="7"/>
    </row>
    <row r="155" spans="3:10" x14ac:dyDescent="0.25">
      <c r="C155" s="7"/>
      <c r="D155" s="7"/>
      <c r="E155" s="7"/>
      <c r="F155" s="7"/>
      <c r="G155" s="7"/>
      <c r="H155" s="7"/>
      <c r="I155" s="7"/>
      <c r="J155" s="7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U127"/>
  <sheetViews>
    <sheetView tabSelected="1" zoomScale="82" zoomScaleNormal="82" zoomScaleSheetLayoutView="100" workbookViewId="0">
      <pane xSplit="2" ySplit="5" topLeftCell="C15" activePane="bottomRight" state="frozen"/>
      <selection activeCell="W37" sqref="W37"/>
      <selection pane="topRight" activeCell="W37" sqref="W37"/>
      <selection pane="bottomLeft" activeCell="W37" sqref="W37"/>
      <selection pane="bottomRight" activeCell="W37" sqref="W37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1.140625" style="2" customWidth="1"/>
    <col min="7" max="16" width="11.85546875" style="5" customWidth="1"/>
    <col min="17" max="18" width="12.140625" style="2" customWidth="1"/>
    <col min="19" max="19" width="12.140625" style="5" customWidth="1"/>
    <col min="20" max="20" width="12.140625" style="2" customWidth="1"/>
    <col min="21" max="23" width="9.140625" style="2" customWidth="1"/>
    <col min="24" max="24" width="11.5703125" style="2" customWidth="1"/>
    <col min="25" max="29" width="12.140625" style="2" customWidth="1"/>
    <col min="30" max="30" width="10.7109375" style="5" customWidth="1"/>
    <col min="31" max="32" width="9.140625" style="2" customWidth="1"/>
    <col min="33" max="33" width="10.28515625" style="5" customWidth="1"/>
    <col min="34" max="35" width="9.140625" style="2" customWidth="1"/>
    <col min="36" max="36" width="10.28515625" style="2" customWidth="1"/>
    <col min="37" max="37" width="10.42578125" style="2" customWidth="1"/>
    <col min="38" max="38" width="10.5703125" style="5" customWidth="1"/>
    <col min="39" max="39" width="10.42578125" style="2" customWidth="1"/>
    <col min="40" max="40" width="10" style="2" customWidth="1"/>
    <col min="41" max="41" width="11.5703125" style="5" customWidth="1"/>
    <col min="42" max="43" width="9.140625" style="2" customWidth="1"/>
    <col min="44" max="44" width="11.85546875" style="2" customWidth="1"/>
    <col min="45" max="45" width="11.28515625" style="2" customWidth="1"/>
    <col min="46" max="46" width="11.7109375" style="5" customWidth="1"/>
    <col min="47" max="47" width="9.140625" style="2" customWidth="1"/>
    <col min="48" max="48" width="10.85546875" style="2" customWidth="1"/>
    <col min="49" max="49" width="10.85546875" style="5" customWidth="1"/>
    <col min="50" max="50" width="11" style="2" customWidth="1"/>
    <col min="51" max="53" width="11.42578125" style="2" customWidth="1"/>
    <col min="54" max="81" width="9.140625" style="2" customWidth="1"/>
    <col min="82" max="82" width="12.42578125" style="2" customWidth="1"/>
    <col min="83" max="104" width="9.140625" style="2" customWidth="1"/>
    <col min="105" max="105" width="12.140625" style="2" customWidth="1"/>
    <col min="106" max="109" width="9.140625" style="2" customWidth="1"/>
    <col min="110" max="114" width="9.140625" style="2" hidden="1" customWidth="1"/>
    <col min="115" max="115" width="9.140625" style="2" customWidth="1"/>
    <col min="116" max="120" width="9.140625" style="2" hidden="1" customWidth="1"/>
    <col min="121" max="121" width="9.140625" style="2" customWidth="1"/>
    <col min="122" max="126" width="9.140625" style="2" hidden="1" customWidth="1"/>
    <col min="127" max="127" width="9.140625" style="2" customWidth="1"/>
    <col min="128" max="132" width="9.140625" style="2" hidden="1" customWidth="1"/>
    <col min="133" max="133" width="9.140625" style="2" customWidth="1"/>
    <col min="134" max="138" width="9.140625" style="2" hidden="1" customWidth="1"/>
    <col min="139" max="139" width="9.140625" style="5" customWidth="1"/>
    <col min="140" max="144" width="9.140625" style="5" hidden="1" customWidth="1"/>
    <col min="145" max="145" width="9.140625" style="5" customWidth="1"/>
    <col min="146" max="150" width="9.140625" style="5" hidden="1" customWidth="1"/>
    <col min="151" max="151" width="9.140625" style="5" customWidth="1"/>
    <col min="152" max="156" width="9.140625" style="5" hidden="1" customWidth="1"/>
    <col min="157" max="157" width="9.140625" style="5" customWidth="1"/>
    <col min="158" max="187" width="9.140625" style="2" customWidth="1"/>
    <col min="188" max="188" width="9.140625" style="2" hidden="1" customWidth="1"/>
    <col min="189" max="196" width="9.140625" style="2" customWidth="1"/>
    <col min="197" max="197" width="9.140625" style="2" hidden="1" customWidth="1"/>
    <col min="198" max="202" width="9.140625" style="2" customWidth="1"/>
    <col min="203" max="203" width="9.140625" style="2" hidden="1" customWidth="1"/>
    <col min="204" max="213" width="9.140625" style="2" customWidth="1"/>
    <col min="214" max="214" width="9.140625" style="2"/>
    <col min="215" max="217" width="8.85546875" style="2"/>
    <col min="218" max="218" width="12.7109375" style="2" bestFit="1" customWidth="1"/>
    <col min="219" max="16384" width="8.85546875" style="2"/>
  </cols>
  <sheetData>
    <row r="1" spans="1:188" ht="21" x14ac:dyDescent="0.35">
      <c r="A1" s="2" t="s">
        <v>53</v>
      </c>
      <c r="B1" s="17" t="s">
        <v>66</v>
      </c>
      <c r="AV1" s="6"/>
    </row>
    <row r="2" spans="1:188" ht="15.75" x14ac:dyDescent="0.25">
      <c r="A2" s="10" t="s">
        <v>49</v>
      </c>
      <c r="I2" s="5" t="str">
        <f>[1]GSVA_cur!$I$3</f>
        <v>As on 17.03.2025</v>
      </c>
    </row>
    <row r="3" spans="1:188" ht="15.75" x14ac:dyDescent="0.25">
      <c r="A3" s="10"/>
    </row>
    <row r="4" spans="1:188" ht="15.75" x14ac:dyDescent="0.25">
      <c r="A4" s="10"/>
      <c r="E4" s="9"/>
      <c r="F4" s="9" t="s">
        <v>57</v>
      </c>
      <c r="AD4" s="2"/>
      <c r="AG4" s="2"/>
      <c r="AL4" s="2"/>
      <c r="AO4" s="2"/>
      <c r="AT4" s="2"/>
      <c r="AW4" s="2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</row>
    <row r="5" spans="1:188" ht="15.75" x14ac:dyDescent="0.25">
      <c r="A5" s="11" t="s">
        <v>0</v>
      </c>
      <c r="B5" s="18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AD5" s="2"/>
      <c r="AG5" s="2"/>
      <c r="AL5" s="2"/>
      <c r="AO5" s="2"/>
      <c r="AT5" s="2"/>
      <c r="AW5" s="2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</row>
    <row r="6" spans="1:188" s="30" customFormat="1" ht="15.75" x14ac:dyDescent="0.25">
      <c r="A6" s="32" t="s">
        <v>26</v>
      </c>
      <c r="B6" s="37" t="s">
        <v>2</v>
      </c>
      <c r="C6" s="34">
        <f>SUM(C7:C10)</f>
        <v>285663.0129249451</v>
      </c>
      <c r="D6" s="34">
        <f t="shared" ref="D6:F6" si="0">SUM(D7:D10)</f>
        <v>223585.13977916999</v>
      </c>
      <c r="E6" s="34">
        <f t="shared" si="0"/>
        <v>208519.1483362258</v>
      </c>
      <c r="F6" s="34">
        <f t="shared" si="0"/>
        <v>181517.67064159954</v>
      </c>
      <c r="G6" s="34">
        <f t="shared" ref="G6:N6" si="1">SUM(G7:G10)</f>
        <v>166190.22707939436</v>
      </c>
      <c r="H6" s="34">
        <f t="shared" si="1"/>
        <v>171205.05344985088</v>
      </c>
      <c r="I6" s="34">
        <f t="shared" si="1"/>
        <v>182471.12954662117</v>
      </c>
      <c r="J6" s="34">
        <f t="shared" si="1"/>
        <v>195838.27893777355</v>
      </c>
      <c r="K6" s="34">
        <f t="shared" si="1"/>
        <v>191339.46186648303</v>
      </c>
      <c r="L6" s="34">
        <f t="shared" si="1"/>
        <v>154915.09777359254</v>
      </c>
      <c r="M6" s="34">
        <f t="shared" si="1"/>
        <v>141160.02953297776</v>
      </c>
      <c r="N6" s="34">
        <f t="shared" si="1"/>
        <v>141916.14948626285</v>
      </c>
      <c r="O6" s="34">
        <f t="shared" ref="O6" si="2">SUM(O7:O10)</f>
        <v>149436.52572778601</v>
      </c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F6" s="31"/>
    </row>
    <row r="7" spans="1:188" ht="15.75" x14ac:dyDescent="0.25">
      <c r="A7" s="13">
        <v>1.1000000000000001</v>
      </c>
      <c r="B7" s="20" t="s">
        <v>59</v>
      </c>
      <c r="C7" s="40">
        <v>65965.489816936286</v>
      </c>
      <c r="D7" s="40">
        <v>60904.357483719054</v>
      </c>
      <c r="E7" s="40">
        <v>55186.621522876878</v>
      </c>
      <c r="F7" s="40">
        <v>27752.426003779943</v>
      </c>
      <c r="G7" s="40">
        <v>21597.725424588949</v>
      </c>
      <c r="H7" s="40">
        <v>21775.975666619965</v>
      </c>
      <c r="I7" s="41">
        <v>19898.522812449803</v>
      </c>
      <c r="J7" s="41">
        <v>20360.042707789529</v>
      </c>
      <c r="K7" s="41">
        <v>21433.337306880876</v>
      </c>
      <c r="L7" s="41">
        <v>22632.834659688455</v>
      </c>
      <c r="M7" s="41">
        <v>21722.850927230487</v>
      </c>
      <c r="N7" s="41">
        <v>21794.165833968978</v>
      </c>
      <c r="O7" s="41">
        <v>23003.302802415528</v>
      </c>
      <c r="P7" s="6"/>
      <c r="Q7" s="7"/>
      <c r="R7" s="7"/>
      <c r="S7" s="6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5"/>
      <c r="GD7" s="5"/>
      <c r="GE7" s="5"/>
    </row>
    <row r="8" spans="1:188" ht="15.75" x14ac:dyDescent="0.25">
      <c r="A8" s="13">
        <v>1.2</v>
      </c>
      <c r="B8" s="20" t="s">
        <v>60</v>
      </c>
      <c r="C8" s="40">
        <v>217865.1593316397</v>
      </c>
      <c r="D8" s="40">
        <v>161036.19974339352</v>
      </c>
      <c r="E8" s="40">
        <v>151776.97059354198</v>
      </c>
      <c r="F8" s="40">
        <v>152233.2319985324</v>
      </c>
      <c r="G8" s="40">
        <v>143096.02904769304</v>
      </c>
      <c r="H8" s="40">
        <v>147975.14766555256</v>
      </c>
      <c r="I8" s="41">
        <v>161105.38495242238</v>
      </c>
      <c r="J8" s="41">
        <v>174078.86016891364</v>
      </c>
      <c r="K8" s="41">
        <v>168392.30540100075</v>
      </c>
      <c r="L8" s="41">
        <v>130927.96978681948</v>
      </c>
      <c r="M8" s="41">
        <v>118163.31808197984</v>
      </c>
      <c r="N8" s="41">
        <v>119319.16049498928</v>
      </c>
      <c r="O8" s="41">
        <v>125085.61298689901</v>
      </c>
      <c r="P8" s="6"/>
      <c r="Q8" s="7"/>
      <c r="R8" s="7"/>
      <c r="S8" s="6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5"/>
      <c r="GD8" s="5"/>
      <c r="GE8" s="5"/>
    </row>
    <row r="9" spans="1:188" ht="15.75" x14ac:dyDescent="0.25">
      <c r="A9" s="13">
        <v>1.3</v>
      </c>
      <c r="B9" s="20" t="s">
        <v>61</v>
      </c>
      <c r="C9" s="40">
        <v>1006.5289763691436</v>
      </c>
      <c r="D9" s="40">
        <v>873.65934488609116</v>
      </c>
      <c r="E9" s="40">
        <v>795.63067851178312</v>
      </c>
      <c r="F9" s="40">
        <v>779.08440141432584</v>
      </c>
      <c r="G9" s="40">
        <v>703.77312819242422</v>
      </c>
      <c r="H9" s="40">
        <v>628.08564394458188</v>
      </c>
      <c r="I9" s="41">
        <v>572.30119612344708</v>
      </c>
      <c r="J9" s="41">
        <v>523.44255563886509</v>
      </c>
      <c r="K9" s="41">
        <v>552.8535608406122</v>
      </c>
      <c r="L9" s="41">
        <v>507.32567755438816</v>
      </c>
      <c r="M9" s="41">
        <v>463.90069949194515</v>
      </c>
      <c r="N9" s="41">
        <v>423.84724832922126</v>
      </c>
      <c r="O9" s="41">
        <v>386.68976496902314</v>
      </c>
      <c r="P9" s="6"/>
      <c r="Q9" s="7"/>
      <c r="R9" s="7"/>
      <c r="S9" s="6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5"/>
      <c r="GD9" s="5"/>
      <c r="GE9" s="5"/>
    </row>
    <row r="10" spans="1:188" ht="15.75" x14ac:dyDescent="0.25">
      <c r="A10" s="13">
        <v>1.4</v>
      </c>
      <c r="B10" s="20" t="s">
        <v>62</v>
      </c>
      <c r="C10" s="40">
        <v>825.83479999999997</v>
      </c>
      <c r="D10" s="40">
        <v>770.92320717131474</v>
      </c>
      <c r="E10" s="40">
        <v>759.92554129518953</v>
      </c>
      <c r="F10" s="40">
        <v>752.92823787286761</v>
      </c>
      <c r="G10" s="40">
        <v>792.6994789199432</v>
      </c>
      <c r="H10" s="40">
        <v>825.84447373376008</v>
      </c>
      <c r="I10" s="41">
        <v>894.92058562555462</v>
      </c>
      <c r="J10" s="41">
        <v>875.93350543149711</v>
      </c>
      <c r="K10" s="41">
        <v>960.96559776076185</v>
      </c>
      <c r="L10" s="41">
        <v>846.96764953021159</v>
      </c>
      <c r="M10" s="41">
        <v>809.95982427549063</v>
      </c>
      <c r="N10" s="41">
        <v>378.97590897533689</v>
      </c>
      <c r="O10" s="41">
        <v>960.92017350243043</v>
      </c>
      <c r="P10" s="6"/>
      <c r="Q10" s="7"/>
      <c r="R10" s="7"/>
      <c r="S10" s="6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5"/>
      <c r="GD10" s="5"/>
      <c r="GE10" s="5"/>
    </row>
    <row r="11" spans="1:188" ht="15.75" x14ac:dyDescent="0.25">
      <c r="A11" s="14" t="s">
        <v>31</v>
      </c>
      <c r="B11" s="20" t="s">
        <v>3</v>
      </c>
      <c r="C11" s="40">
        <v>772879.25379999995</v>
      </c>
      <c r="D11" s="40">
        <v>682515.79277879943</v>
      </c>
      <c r="E11" s="40">
        <v>853634.98105713748</v>
      </c>
      <c r="F11" s="40">
        <v>931401.84160422313</v>
      </c>
      <c r="G11" s="40">
        <v>987245.3848430228</v>
      </c>
      <c r="H11" s="40">
        <v>889967.45586459502</v>
      </c>
      <c r="I11" s="41">
        <v>944462.71635124716</v>
      </c>
      <c r="J11" s="41">
        <v>1127666.1065842928</v>
      </c>
      <c r="K11" s="41">
        <v>1234635.0395588581</v>
      </c>
      <c r="L11" s="41">
        <v>1392072.1057640756</v>
      </c>
      <c r="M11" s="41">
        <v>945984.1786813573</v>
      </c>
      <c r="N11" s="41">
        <v>400820.16554314253</v>
      </c>
      <c r="O11" s="41">
        <v>430160.7657696302</v>
      </c>
      <c r="P11" s="6"/>
      <c r="Q11" s="7"/>
      <c r="R11" s="7"/>
      <c r="S11" s="6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5"/>
      <c r="GD11" s="5"/>
      <c r="GE11" s="5"/>
    </row>
    <row r="12" spans="1:188" s="31" customFormat="1" ht="15.75" x14ac:dyDescent="0.25">
      <c r="A12" s="25"/>
      <c r="B12" s="26" t="s">
        <v>28</v>
      </c>
      <c r="C12" s="27">
        <f>C6+C11</f>
        <v>1058542.266724945</v>
      </c>
      <c r="D12" s="27">
        <f t="shared" ref="D12:F12" si="3">D6+D11</f>
        <v>906100.93255796935</v>
      </c>
      <c r="E12" s="27">
        <f t="shared" si="3"/>
        <v>1062154.1293933634</v>
      </c>
      <c r="F12" s="27">
        <f t="shared" si="3"/>
        <v>1112919.5122458227</v>
      </c>
      <c r="G12" s="27">
        <f t="shared" ref="G12:H12" si="4">G6+G11</f>
        <v>1153435.6119224171</v>
      </c>
      <c r="H12" s="27">
        <f t="shared" si="4"/>
        <v>1061172.5093144458</v>
      </c>
      <c r="I12" s="27">
        <f t="shared" ref="I12:N12" si="5">I6+I11</f>
        <v>1126933.8458978683</v>
      </c>
      <c r="J12" s="27">
        <f t="shared" si="5"/>
        <v>1323504.3855220664</v>
      </c>
      <c r="K12" s="27">
        <f t="shared" si="5"/>
        <v>1425974.5014253412</v>
      </c>
      <c r="L12" s="27">
        <f t="shared" si="5"/>
        <v>1546987.2035376681</v>
      </c>
      <c r="M12" s="27">
        <f t="shared" si="5"/>
        <v>1087144.2082143351</v>
      </c>
      <c r="N12" s="27">
        <f t="shared" si="5"/>
        <v>542736.31502940541</v>
      </c>
      <c r="O12" s="27">
        <f t="shared" ref="O12" si="6">O6+O11</f>
        <v>579597.29149741621</v>
      </c>
      <c r="P12" s="6"/>
      <c r="Q12" s="7"/>
      <c r="R12" s="7"/>
      <c r="S12" s="6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8"/>
      <c r="DF12" s="28"/>
      <c r="DG12" s="28"/>
      <c r="DH12" s="28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30"/>
      <c r="GD12" s="30"/>
      <c r="GE12" s="30"/>
    </row>
    <row r="13" spans="1:188" s="5" customFormat="1" ht="15.75" x14ac:dyDescent="0.25">
      <c r="A13" s="12" t="s">
        <v>32</v>
      </c>
      <c r="B13" s="19" t="s">
        <v>4</v>
      </c>
      <c r="C13" s="1">
        <v>1890727.5064000001</v>
      </c>
      <c r="D13" s="1">
        <v>2203494.359267463</v>
      </c>
      <c r="E13" s="1">
        <v>2293900.3696232415</v>
      </c>
      <c r="F13" s="1">
        <v>2059872.862175432</v>
      </c>
      <c r="G13" s="1">
        <v>2805645.8822607561</v>
      </c>
      <c r="H13" s="1">
        <v>2687146.37980656</v>
      </c>
      <c r="I13" s="1">
        <v>2699745.9047656409</v>
      </c>
      <c r="J13" s="1">
        <v>2757319.7200763589</v>
      </c>
      <c r="K13" s="1">
        <v>2894075.7866693144</v>
      </c>
      <c r="L13" s="1">
        <v>2895500.4859474907</v>
      </c>
      <c r="M13" s="1">
        <v>2561562.7679018481</v>
      </c>
      <c r="N13" s="1">
        <v>2602270.7922417657</v>
      </c>
      <c r="O13" s="1">
        <v>2819021.7819256708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F13" s="2"/>
    </row>
    <row r="14" spans="1:188" ht="30" x14ac:dyDescent="0.25">
      <c r="A14" s="14" t="s">
        <v>33</v>
      </c>
      <c r="B14" s="20" t="s">
        <v>5</v>
      </c>
      <c r="C14" s="4">
        <v>410628.83100000001</v>
      </c>
      <c r="D14" s="4">
        <v>676885.48628689197</v>
      </c>
      <c r="E14" s="4">
        <v>805798.51874010323</v>
      </c>
      <c r="F14" s="4">
        <v>847377.48487074929</v>
      </c>
      <c r="G14" s="4">
        <v>1081183.1560534327</v>
      </c>
      <c r="H14" s="4">
        <v>1293892.6150861015</v>
      </c>
      <c r="I14" s="4">
        <v>1577936.8253161951</v>
      </c>
      <c r="J14" s="4">
        <v>1572046.9055892995</v>
      </c>
      <c r="K14" s="4">
        <v>1474515.8720678468</v>
      </c>
      <c r="L14" s="4">
        <v>1401079.1475333439</v>
      </c>
      <c r="M14" s="4">
        <v>1589928.8230295351</v>
      </c>
      <c r="N14" s="4">
        <v>1431969.9561840454</v>
      </c>
      <c r="O14" s="4">
        <v>1659946.4429258886</v>
      </c>
      <c r="P14" s="6"/>
      <c r="Q14" s="7"/>
      <c r="R14" s="7"/>
      <c r="S14" s="6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6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6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6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5"/>
      <c r="GD14" s="5"/>
      <c r="GE14" s="5"/>
    </row>
    <row r="15" spans="1:188" ht="15.75" x14ac:dyDescent="0.25">
      <c r="A15" s="14" t="s">
        <v>34</v>
      </c>
      <c r="B15" s="20" t="s">
        <v>6</v>
      </c>
      <c r="C15" s="4">
        <v>1666851.7450000001</v>
      </c>
      <c r="D15" s="4">
        <v>1631483.6632436176</v>
      </c>
      <c r="E15" s="4">
        <v>1680535.0901309522</v>
      </c>
      <c r="F15" s="4">
        <v>1608184.1806101953</v>
      </c>
      <c r="G15" s="4">
        <v>1623918.2219819683</v>
      </c>
      <c r="H15" s="4">
        <v>1833738.4305526703</v>
      </c>
      <c r="I15" s="4">
        <v>2040987.1201636356</v>
      </c>
      <c r="J15" s="4">
        <v>2264729.3074166263</v>
      </c>
      <c r="K15" s="4">
        <v>2215129.0228573456</v>
      </c>
      <c r="L15" s="4">
        <v>2071708.3137160253</v>
      </c>
      <c r="M15" s="4">
        <v>2694612.7930889837</v>
      </c>
      <c r="N15" s="4">
        <v>3177628.4631534056</v>
      </c>
      <c r="O15" s="4">
        <v>3430980.6381752877</v>
      </c>
      <c r="P15" s="6"/>
      <c r="Q15" s="7"/>
      <c r="R15" s="7"/>
      <c r="S15" s="6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6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6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6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5"/>
      <c r="GD15" s="5"/>
      <c r="GE15" s="5"/>
    </row>
    <row r="16" spans="1:188" s="31" customFormat="1" ht="15.75" x14ac:dyDescent="0.25">
      <c r="A16" s="25"/>
      <c r="B16" s="26" t="s">
        <v>29</v>
      </c>
      <c r="C16" s="27">
        <f>+C13+C14+C15</f>
        <v>3968208.0824000002</v>
      </c>
      <c r="D16" s="27">
        <f t="shared" ref="D16:F16" si="7">+D13+D14+D15</f>
        <v>4511863.5087979725</v>
      </c>
      <c r="E16" s="27">
        <f t="shared" si="7"/>
        <v>4780233.9784942968</v>
      </c>
      <c r="F16" s="27">
        <f t="shared" si="7"/>
        <v>4515434.5276563764</v>
      </c>
      <c r="G16" s="27">
        <f t="shared" ref="G16:H16" si="8">+G13+G14+G15</f>
        <v>5510747.2602961566</v>
      </c>
      <c r="H16" s="27">
        <f t="shared" si="8"/>
        <v>5814777.4254453313</v>
      </c>
      <c r="I16" s="27">
        <f t="shared" ref="I16:K16" si="9">+I13+I14+I15</f>
        <v>6318669.8502454711</v>
      </c>
      <c r="J16" s="27">
        <f t="shared" si="9"/>
        <v>6594095.9330822844</v>
      </c>
      <c r="K16" s="27">
        <f t="shared" si="9"/>
        <v>6583720.6815945068</v>
      </c>
      <c r="L16" s="27">
        <f t="shared" ref="L16:N16" si="10">+L13+L14+L15</f>
        <v>6368287.9471968599</v>
      </c>
      <c r="M16" s="27">
        <f t="shared" si="10"/>
        <v>6846104.3840203667</v>
      </c>
      <c r="N16" s="27">
        <f t="shared" si="10"/>
        <v>7211869.2115792166</v>
      </c>
      <c r="O16" s="27">
        <f t="shared" ref="O16" si="11">+O13+O14+O15</f>
        <v>7909948.8630268481</v>
      </c>
      <c r="P16" s="6"/>
      <c r="Q16" s="7"/>
      <c r="R16" s="7"/>
      <c r="S16" s="6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8"/>
      <c r="CT16" s="29"/>
      <c r="CU16" s="29"/>
      <c r="CV16" s="29"/>
      <c r="CW16" s="29"/>
      <c r="CX16" s="29"/>
      <c r="CY16" s="29"/>
      <c r="CZ16" s="29"/>
      <c r="DA16" s="29"/>
      <c r="DB16" s="29"/>
      <c r="DC16" s="29"/>
      <c r="DD16" s="29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9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8"/>
      <c r="EP16" s="29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8"/>
      <c r="FN16" s="29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30"/>
      <c r="GD16" s="30"/>
      <c r="GE16" s="30"/>
    </row>
    <row r="17" spans="1:188" s="30" customFormat="1" ht="15.75" x14ac:dyDescent="0.25">
      <c r="A17" s="32" t="s">
        <v>35</v>
      </c>
      <c r="B17" s="37" t="s">
        <v>7</v>
      </c>
      <c r="C17" s="34">
        <f>C18+C19</f>
        <v>4212068.2896999996</v>
      </c>
      <c r="D17" s="34">
        <f t="shared" ref="D17:F17" si="12">D18+D19</f>
        <v>4589076.6777809588</v>
      </c>
      <c r="E17" s="34">
        <f t="shared" si="12"/>
        <v>5028155.7438359288</v>
      </c>
      <c r="F17" s="34">
        <f t="shared" si="12"/>
        <v>5120382.9715650557</v>
      </c>
      <c r="G17" s="34">
        <f t="shared" ref="G17:H17" si="13">G18+G19</f>
        <v>5931557.7405671645</v>
      </c>
      <c r="H17" s="34">
        <f t="shared" si="13"/>
        <v>6245681.784407692</v>
      </c>
      <c r="I17" s="34">
        <f t="shared" ref="I17:K17" si="14">I18+I19</f>
        <v>6820833.5879430678</v>
      </c>
      <c r="J17" s="34">
        <f t="shared" si="14"/>
        <v>7520088.8551616296</v>
      </c>
      <c r="K17" s="34">
        <f t="shared" si="14"/>
        <v>7947769.6794410832</v>
      </c>
      <c r="L17" s="34">
        <f t="shared" ref="L17:N17" si="15">L18+L19</f>
        <v>6143522.4062144086</v>
      </c>
      <c r="M17" s="34">
        <f t="shared" si="15"/>
        <v>6608201.2175415605</v>
      </c>
      <c r="N17" s="34">
        <f t="shared" si="15"/>
        <v>7330734.9132427601</v>
      </c>
      <c r="O17" s="34">
        <f t="shared" ref="O17" si="16">O18+O19</f>
        <v>7967058.7539096298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F17" s="31"/>
    </row>
    <row r="18" spans="1:188" ht="15.75" x14ac:dyDescent="0.25">
      <c r="A18" s="13">
        <v>6.1</v>
      </c>
      <c r="B18" s="20" t="s">
        <v>8</v>
      </c>
      <c r="C18" s="4">
        <v>3806350.5046000001</v>
      </c>
      <c r="D18" s="4">
        <v>4170957.1019010954</v>
      </c>
      <c r="E18" s="4">
        <v>4599100.0239051627</v>
      </c>
      <c r="F18" s="4">
        <v>4674138.2434227858</v>
      </c>
      <c r="G18" s="4">
        <v>5424480.773238413</v>
      </c>
      <c r="H18" s="4">
        <v>5670978.8701882688</v>
      </c>
      <c r="I18" s="4">
        <v>6199604.9479389898</v>
      </c>
      <c r="J18" s="4">
        <v>6843664.2748325905</v>
      </c>
      <c r="K18" s="4">
        <v>7202892.4703460336</v>
      </c>
      <c r="L18" s="4">
        <v>5822595.9992116559</v>
      </c>
      <c r="M18" s="4">
        <v>6179191.6036277572</v>
      </c>
      <c r="N18" s="4">
        <v>6653776.668678768</v>
      </c>
      <c r="O18" s="4">
        <v>7237814.4175562924</v>
      </c>
      <c r="P18" s="6"/>
      <c r="Q18" s="7"/>
      <c r="R18" s="7"/>
      <c r="S18" s="6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5"/>
      <c r="GD18" s="5"/>
      <c r="GE18" s="5"/>
    </row>
    <row r="19" spans="1:188" ht="15.75" x14ac:dyDescent="0.25">
      <c r="A19" s="13">
        <v>6.2</v>
      </c>
      <c r="B19" s="20" t="s">
        <v>9</v>
      </c>
      <c r="C19" s="4">
        <v>405717.78509999998</v>
      </c>
      <c r="D19" s="4">
        <v>418119.57587986346</v>
      </c>
      <c r="E19" s="4">
        <v>429055.7199307665</v>
      </c>
      <c r="F19" s="4">
        <v>446244.72814227</v>
      </c>
      <c r="G19" s="4">
        <v>507076.96732875111</v>
      </c>
      <c r="H19" s="4">
        <v>574702.91421942296</v>
      </c>
      <c r="I19" s="4">
        <v>621228.64000407746</v>
      </c>
      <c r="J19" s="4">
        <v>676424.58032903867</v>
      </c>
      <c r="K19" s="4">
        <v>744877.20909504965</v>
      </c>
      <c r="L19" s="4">
        <v>320926.40700275247</v>
      </c>
      <c r="M19" s="4">
        <v>429009.61391380319</v>
      </c>
      <c r="N19" s="4">
        <v>676958.24456399225</v>
      </c>
      <c r="O19" s="4">
        <v>729244.33635333704</v>
      </c>
      <c r="P19" s="6"/>
      <c r="Q19" s="7"/>
      <c r="R19" s="7"/>
      <c r="S19" s="6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5"/>
      <c r="GD19" s="5"/>
      <c r="GE19" s="5"/>
    </row>
    <row r="20" spans="1:188" s="30" customFormat="1" ht="30" x14ac:dyDescent="0.25">
      <c r="A20" s="38" t="s">
        <v>36</v>
      </c>
      <c r="B20" s="39" t="s">
        <v>10</v>
      </c>
      <c r="C20" s="34">
        <f>SUM(C21:C27)</f>
        <v>3928648.0847000005</v>
      </c>
      <c r="D20" s="34">
        <f t="shared" ref="D20:F20" si="17">SUM(D21:D27)</f>
        <v>4319489.0288892761</v>
      </c>
      <c r="E20" s="34">
        <f t="shared" si="17"/>
        <v>4603613.5367232114</v>
      </c>
      <c r="F20" s="34">
        <f t="shared" si="17"/>
        <v>6083862.258165475</v>
      </c>
      <c r="G20" s="34">
        <f t="shared" ref="G20:N20" si="18">SUM(G21:G27)</f>
        <v>6609819.0994789787</v>
      </c>
      <c r="H20" s="34">
        <f t="shared" si="18"/>
        <v>6727079.4098483073</v>
      </c>
      <c r="I20" s="34">
        <f t="shared" si="18"/>
        <v>6801591.6170250829</v>
      </c>
      <c r="J20" s="34">
        <f t="shared" si="18"/>
        <v>6292433.6588882878</v>
      </c>
      <c r="K20" s="34">
        <f t="shared" si="18"/>
        <v>6647716.4304325162</v>
      </c>
      <c r="L20" s="34">
        <f t="shared" si="18"/>
        <v>4884310.9896464357</v>
      </c>
      <c r="M20" s="34">
        <f t="shared" si="18"/>
        <v>5724218.7132554203</v>
      </c>
      <c r="N20" s="34">
        <f t="shared" si="18"/>
        <v>6749991.504715411</v>
      </c>
      <c r="O20" s="34">
        <f t="shared" ref="O20" si="19">SUM(O21:O27)</f>
        <v>7695989.2140782233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F20" s="31"/>
    </row>
    <row r="21" spans="1:188" ht="15.75" x14ac:dyDescent="0.25">
      <c r="A21" s="13">
        <v>7.1</v>
      </c>
      <c r="B21" s="20" t="s">
        <v>11</v>
      </c>
      <c r="C21" s="4">
        <v>189924.65280000001</v>
      </c>
      <c r="D21" s="4">
        <v>197386.30876494024</v>
      </c>
      <c r="E21" s="4">
        <v>241272.28568629373</v>
      </c>
      <c r="F21" s="4">
        <v>258189</v>
      </c>
      <c r="G21" s="4">
        <v>263921</v>
      </c>
      <c r="H21" s="4">
        <v>332426</v>
      </c>
      <c r="I21" s="4">
        <v>337324</v>
      </c>
      <c r="J21" s="4">
        <v>355284</v>
      </c>
      <c r="K21" s="4">
        <v>304815.09723742766</v>
      </c>
      <c r="L21" s="4">
        <v>142089</v>
      </c>
      <c r="M21" s="4">
        <v>167706</v>
      </c>
      <c r="N21" s="4">
        <v>258594</v>
      </c>
      <c r="O21" s="4">
        <v>279798.70799999998</v>
      </c>
      <c r="P21" s="6"/>
      <c r="Q21" s="7"/>
      <c r="R21" s="7"/>
      <c r="S21" s="6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5"/>
      <c r="GD21" s="5"/>
      <c r="GE21" s="5"/>
    </row>
    <row r="22" spans="1:188" ht="15.75" x14ac:dyDescent="0.25">
      <c r="A22" s="13">
        <v>7.2</v>
      </c>
      <c r="B22" s="20" t="s">
        <v>12</v>
      </c>
      <c r="C22" s="4">
        <v>664297.14240000001</v>
      </c>
      <c r="D22" s="4">
        <v>685228.44135381677</v>
      </c>
      <c r="E22" s="4">
        <v>658150.64287577802</v>
      </c>
      <c r="F22" s="4">
        <v>674288.02546951536</v>
      </c>
      <c r="G22" s="4">
        <v>818176.5905110226</v>
      </c>
      <c r="H22" s="4">
        <v>842530.20172172249</v>
      </c>
      <c r="I22" s="4">
        <v>940529.27427847893</v>
      </c>
      <c r="J22" s="4">
        <v>950574.1125621536</v>
      </c>
      <c r="K22" s="4">
        <v>906743.59994333237</v>
      </c>
      <c r="L22" s="4">
        <v>535615.12036633608</v>
      </c>
      <c r="M22" s="4">
        <v>765524.93934664095</v>
      </c>
      <c r="N22" s="4">
        <v>828776.1480649187</v>
      </c>
      <c r="O22" s="4">
        <v>877269.71298623574</v>
      </c>
      <c r="P22" s="6"/>
      <c r="Q22" s="7"/>
      <c r="R22" s="7"/>
      <c r="S22" s="6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5"/>
      <c r="GD22" s="5"/>
      <c r="GE22" s="5"/>
    </row>
    <row r="23" spans="1:188" ht="15.75" x14ac:dyDescent="0.25">
      <c r="A23" s="13">
        <v>7.3</v>
      </c>
      <c r="B23" s="20" t="s">
        <v>13</v>
      </c>
      <c r="C23" s="4">
        <v>545.85619999999994</v>
      </c>
      <c r="D23" s="4">
        <v>569.32871122197116</v>
      </c>
      <c r="E23" s="4">
        <v>499.12448932516043</v>
      </c>
      <c r="F23" s="4">
        <v>539.45637360320836</v>
      </c>
      <c r="G23" s="4">
        <v>666.24111640420915</v>
      </c>
      <c r="H23" s="4">
        <v>640.26157464616335</v>
      </c>
      <c r="I23" s="4">
        <v>769.63591466231537</v>
      </c>
      <c r="J23" s="4">
        <v>706.15727005238011</v>
      </c>
      <c r="K23" s="4">
        <v>762.76139617309661</v>
      </c>
      <c r="L23" s="4">
        <v>636.70652851664317</v>
      </c>
      <c r="M23" s="4">
        <v>532.12385537507964</v>
      </c>
      <c r="N23" s="4">
        <v>450.89946892133378</v>
      </c>
      <c r="O23" s="4">
        <v>456.0491056968994</v>
      </c>
      <c r="P23" s="6"/>
      <c r="Q23" s="7"/>
      <c r="R23" s="7"/>
      <c r="S23" s="6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5"/>
      <c r="GD23" s="5"/>
      <c r="GE23" s="5"/>
    </row>
    <row r="24" spans="1:188" ht="15.75" x14ac:dyDescent="0.25">
      <c r="A24" s="13">
        <v>7.4</v>
      </c>
      <c r="B24" s="20" t="s">
        <v>14</v>
      </c>
      <c r="C24" s="4">
        <v>98960.576100000006</v>
      </c>
      <c r="D24" s="4">
        <v>170440.6690778528</v>
      </c>
      <c r="E24" s="4">
        <v>135235.46204486027</v>
      </c>
      <c r="F24" s="4">
        <v>230684.33658633279</v>
      </c>
      <c r="G24" s="4">
        <v>426631.37016134552</v>
      </c>
      <c r="H24" s="4">
        <v>441828.21345867438</v>
      </c>
      <c r="I24" s="4">
        <v>427802.73676999129</v>
      </c>
      <c r="J24" s="4">
        <v>212879.38305778598</v>
      </c>
      <c r="K24" s="4">
        <v>347954.07311441004</v>
      </c>
      <c r="L24" s="4">
        <v>152491.26163063574</v>
      </c>
      <c r="M24" s="4">
        <v>145473.05538961157</v>
      </c>
      <c r="N24" s="4">
        <v>205217.42461689006</v>
      </c>
      <c r="O24" s="4">
        <v>232353.56916400464</v>
      </c>
      <c r="P24" s="6"/>
      <c r="Q24" s="7"/>
      <c r="R24" s="7"/>
      <c r="S24" s="6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5"/>
      <c r="GD24" s="5"/>
      <c r="GE24" s="5"/>
    </row>
    <row r="25" spans="1:188" ht="15.75" x14ac:dyDescent="0.25">
      <c r="A25" s="13">
        <v>7.5</v>
      </c>
      <c r="B25" s="20" t="s">
        <v>15</v>
      </c>
      <c r="C25" s="4">
        <v>2368548.8758</v>
      </c>
      <c r="D25" s="4">
        <v>2620503.5614507869</v>
      </c>
      <c r="E25" s="4">
        <v>2822007.1324969195</v>
      </c>
      <c r="F25" s="4">
        <v>4057019.6606233362</v>
      </c>
      <c r="G25" s="4">
        <v>4131632.6297910213</v>
      </c>
      <c r="H25" s="4">
        <v>4185811.3514604708</v>
      </c>
      <c r="I25" s="4">
        <v>4208308.6974576954</v>
      </c>
      <c r="J25" s="4">
        <v>3852053.7973724543</v>
      </c>
      <c r="K25" s="4">
        <v>4084824.5629136316</v>
      </c>
      <c r="L25" s="4">
        <v>3011415.0382048446</v>
      </c>
      <c r="M25" s="4">
        <v>3559604.0491851177</v>
      </c>
      <c r="N25" s="4">
        <v>4244873.4200175032</v>
      </c>
      <c r="O25" s="4">
        <v>4970539.7345539797</v>
      </c>
      <c r="P25" s="6"/>
      <c r="Q25" s="7"/>
      <c r="R25" s="7"/>
      <c r="S25" s="6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5"/>
      <c r="GD25" s="5"/>
      <c r="GE25" s="5"/>
    </row>
    <row r="26" spans="1:188" ht="15.75" x14ac:dyDescent="0.25">
      <c r="A26" s="13">
        <v>7.6</v>
      </c>
      <c r="B26" s="20" t="s">
        <v>16</v>
      </c>
      <c r="C26" s="4">
        <v>21246.645199999999</v>
      </c>
      <c r="D26" s="4">
        <v>22704.762614648982</v>
      </c>
      <c r="E26" s="4">
        <v>24598.135919793607</v>
      </c>
      <c r="F26" s="4">
        <v>24343.845351309501</v>
      </c>
      <c r="G26" s="4">
        <v>26810.286181640899</v>
      </c>
      <c r="H26" s="4">
        <v>22871.359756480262</v>
      </c>
      <c r="I26" s="4">
        <v>22107.179824903895</v>
      </c>
      <c r="J26" s="4">
        <v>74689.595370145602</v>
      </c>
      <c r="K26" s="4">
        <v>78768.255761844499</v>
      </c>
      <c r="L26" s="4">
        <v>83360.086189649723</v>
      </c>
      <c r="M26" s="4">
        <v>79653.501600525706</v>
      </c>
      <c r="N26" s="4">
        <v>81550.345394422533</v>
      </c>
      <c r="O26" s="4">
        <v>95625.047611664952</v>
      </c>
      <c r="P26" s="6"/>
      <c r="Q26" s="7"/>
      <c r="R26" s="7"/>
      <c r="S26" s="6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5"/>
      <c r="GD26" s="5"/>
      <c r="GE26" s="5"/>
    </row>
    <row r="27" spans="1:188" ht="30" x14ac:dyDescent="0.25">
      <c r="A27" s="13">
        <v>7.7</v>
      </c>
      <c r="B27" s="20" t="s">
        <v>17</v>
      </c>
      <c r="C27" s="4">
        <v>585124.33620000002</v>
      </c>
      <c r="D27" s="4">
        <v>622655.95691600896</v>
      </c>
      <c r="E27" s="4">
        <v>721850.75321024051</v>
      </c>
      <c r="F27" s="4">
        <v>838797.93376137828</v>
      </c>
      <c r="G27" s="4">
        <v>941980.98171754437</v>
      </c>
      <c r="H27" s="4">
        <v>900972.02187631291</v>
      </c>
      <c r="I27" s="4">
        <v>864750.09277935117</v>
      </c>
      <c r="J27" s="4">
        <v>846246.61325569684</v>
      </c>
      <c r="K27" s="4">
        <v>923848.08006569766</v>
      </c>
      <c r="L27" s="4">
        <v>958703.77672645322</v>
      </c>
      <c r="M27" s="4">
        <v>1005725.0438781498</v>
      </c>
      <c r="N27" s="4">
        <v>1130529.267152756</v>
      </c>
      <c r="O27" s="4">
        <v>1239946.3926566408</v>
      </c>
      <c r="P27" s="6"/>
      <c r="Q27" s="7"/>
      <c r="R27" s="7"/>
      <c r="S27" s="6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5"/>
      <c r="GD27" s="5"/>
      <c r="GE27" s="5"/>
    </row>
    <row r="28" spans="1:188" ht="15.75" x14ac:dyDescent="0.25">
      <c r="A28" s="14" t="s">
        <v>37</v>
      </c>
      <c r="B28" s="20" t="s">
        <v>18</v>
      </c>
      <c r="C28" s="4">
        <v>5388295</v>
      </c>
      <c r="D28" s="4">
        <v>5914328</v>
      </c>
      <c r="E28" s="4">
        <v>6218539</v>
      </c>
      <c r="F28" s="4">
        <v>6621044</v>
      </c>
      <c r="G28" s="4">
        <v>6758425</v>
      </c>
      <c r="H28" s="4">
        <v>7200558</v>
      </c>
      <c r="I28" s="4">
        <v>7047155</v>
      </c>
      <c r="J28" s="4">
        <v>7424840</v>
      </c>
      <c r="K28" s="4">
        <v>7354412.8238678547</v>
      </c>
      <c r="L28" s="4">
        <v>7530988</v>
      </c>
      <c r="M28" s="4">
        <v>7549768</v>
      </c>
      <c r="N28" s="4">
        <v>7447950</v>
      </c>
      <c r="O28" s="4">
        <v>7426530.6666666698</v>
      </c>
      <c r="P28" s="6"/>
      <c r="Q28" s="7"/>
      <c r="R28" s="7"/>
      <c r="S28" s="6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5"/>
      <c r="GD28" s="5"/>
      <c r="GE28" s="5"/>
    </row>
    <row r="29" spans="1:188" ht="30" x14ac:dyDescent="0.25">
      <c r="A29" s="14" t="s">
        <v>38</v>
      </c>
      <c r="B29" s="20" t="s">
        <v>19</v>
      </c>
      <c r="C29" s="4">
        <v>7248035.9258191502</v>
      </c>
      <c r="D29" s="4">
        <v>7515150.8405772774</v>
      </c>
      <c r="E29" s="4">
        <v>8027468.3109143591</v>
      </c>
      <c r="F29" s="4">
        <v>9229794.7087893821</v>
      </c>
      <c r="G29" s="4">
        <v>9883994.0933749191</v>
      </c>
      <c r="H29" s="4">
        <v>10949302.56913867</v>
      </c>
      <c r="I29" s="4">
        <v>11640513.407624124</v>
      </c>
      <c r="J29" s="4">
        <v>12653267.331430795</v>
      </c>
      <c r="K29" s="4">
        <v>13450988.847213089</v>
      </c>
      <c r="L29" s="4">
        <v>13150569.47103885</v>
      </c>
      <c r="M29" s="4">
        <v>13955626.985642457</v>
      </c>
      <c r="N29" s="4">
        <v>15816456.355063792</v>
      </c>
      <c r="O29" s="4">
        <v>17019653.172079563</v>
      </c>
      <c r="P29" s="6"/>
      <c r="Q29" s="7"/>
      <c r="R29" s="7"/>
      <c r="S29" s="6"/>
      <c r="T29" s="8"/>
      <c r="U29" s="8"/>
      <c r="V29" s="8"/>
      <c r="W29" s="8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5"/>
      <c r="GD29" s="5"/>
      <c r="GE29" s="5"/>
    </row>
    <row r="30" spans="1:188" ht="15.75" x14ac:dyDescent="0.25">
      <c r="A30" s="14" t="s">
        <v>39</v>
      </c>
      <c r="B30" s="20" t="s">
        <v>54</v>
      </c>
      <c r="C30" s="4">
        <v>1956780</v>
      </c>
      <c r="D30" s="4">
        <v>1662494</v>
      </c>
      <c r="E30" s="4">
        <v>1604411</v>
      </c>
      <c r="F30" s="4">
        <v>1665411</v>
      </c>
      <c r="G30" s="4">
        <v>1844708</v>
      </c>
      <c r="H30" s="4">
        <v>1978353.9350579572</v>
      </c>
      <c r="I30" s="4">
        <v>2377291.2708375663</v>
      </c>
      <c r="J30" s="4">
        <v>2510096.7219219366</v>
      </c>
      <c r="K30" s="4">
        <v>2740882.8796993913</v>
      </c>
      <c r="L30" s="4">
        <v>2747774</v>
      </c>
      <c r="M30" s="4">
        <v>2819185.6167264301</v>
      </c>
      <c r="N30" s="4">
        <v>2966313.9006831385</v>
      </c>
      <c r="O30" s="4">
        <v>3353403.0731529947</v>
      </c>
      <c r="P30" s="6"/>
      <c r="Q30" s="7"/>
      <c r="R30" s="7"/>
      <c r="S30" s="6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5"/>
      <c r="GD30" s="5"/>
      <c r="GE30" s="5"/>
    </row>
    <row r="31" spans="1:188" ht="15.75" x14ac:dyDescent="0.25">
      <c r="A31" s="14" t="s">
        <v>40</v>
      </c>
      <c r="B31" s="20" t="s">
        <v>20</v>
      </c>
      <c r="C31" s="4">
        <v>2562671.4816000001</v>
      </c>
      <c r="D31" s="4">
        <v>2674740.3227762673</v>
      </c>
      <c r="E31" s="4">
        <v>2837901.0924142483</v>
      </c>
      <c r="F31" s="4">
        <v>3235927.542284986</v>
      </c>
      <c r="G31" s="4">
        <v>3399058.4215906146</v>
      </c>
      <c r="H31" s="4">
        <v>3822055.5926304767</v>
      </c>
      <c r="I31" s="4">
        <v>4200304.5508335819</v>
      </c>
      <c r="J31" s="4">
        <v>4539920.3387953974</v>
      </c>
      <c r="K31" s="4">
        <v>5045057.1678127805</v>
      </c>
      <c r="L31" s="4">
        <v>4734542.0233360808</v>
      </c>
      <c r="M31" s="4">
        <v>5025975.6230897307</v>
      </c>
      <c r="N31" s="4">
        <v>5653066.9453261038</v>
      </c>
      <c r="O31" s="4">
        <v>6587808.0385813126</v>
      </c>
      <c r="P31" s="6"/>
      <c r="Q31" s="7"/>
      <c r="R31" s="7"/>
      <c r="S31" s="6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5"/>
      <c r="GD31" s="5"/>
      <c r="GE31" s="5"/>
    </row>
    <row r="32" spans="1:188" s="31" customFormat="1" ht="15.75" x14ac:dyDescent="0.25">
      <c r="A32" s="25"/>
      <c r="B32" s="26" t="s">
        <v>30</v>
      </c>
      <c r="C32" s="27">
        <f>C17+C20+C28+C29+C30+C31</f>
        <v>25296498.781819154</v>
      </c>
      <c r="D32" s="27">
        <f t="shared" ref="D32:F32" si="20">D17+D20+D28+D29+D30+D31</f>
        <v>26675278.87002378</v>
      </c>
      <c r="E32" s="27">
        <f t="shared" si="20"/>
        <v>28320088.68388775</v>
      </c>
      <c r="F32" s="27">
        <f t="shared" si="20"/>
        <v>31956422.480804898</v>
      </c>
      <c r="G32" s="27">
        <f t="shared" ref="G32:H32" si="21">G17+G20+G28+G29+G30+G31</f>
        <v>34427562.355011679</v>
      </c>
      <c r="H32" s="27">
        <f t="shared" si="21"/>
        <v>36923031.291083105</v>
      </c>
      <c r="I32" s="27">
        <f t="shared" ref="I32:J32" si="22">I17+I20+I28+I29+I30+I31</f>
        <v>38887689.434263423</v>
      </c>
      <c r="J32" s="27">
        <f t="shared" si="22"/>
        <v>40940646.90619804</v>
      </c>
      <c r="K32" s="27">
        <f t="shared" ref="K32:L32" si="23">K17+K20+K28+K29+K30+K31</f>
        <v>43186827.828466713</v>
      </c>
      <c r="L32" s="27">
        <f t="shared" si="23"/>
        <v>39191706.890235774</v>
      </c>
      <c r="M32" s="27">
        <f t="shared" ref="M32:N32" si="24">M17+M20+M28+M29+M30+M31</f>
        <v>41682976.156255595</v>
      </c>
      <c r="N32" s="27">
        <f t="shared" si="24"/>
        <v>45964513.619031206</v>
      </c>
      <c r="O32" s="27">
        <f t="shared" ref="O32" si="25">O17+O20+O28+O29+O30+O31</f>
        <v>50050442.918468393</v>
      </c>
      <c r="P32" s="6"/>
      <c r="Q32" s="7"/>
      <c r="R32" s="7"/>
      <c r="S32" s="6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9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30"/>
      <c r="GD32" s="30"/>
      <c r="GE32" s="30"/>
    </row>
    <row r="33" spans="1:188" s="30" customFormat="1" ht="15.75" x14ac:dyDescent="0.25">
      <c r="A33" s="32" t="s">
        <v>27</v>
      </c>
      <c r="B33" s="33" t="s">
        <v>41</v>
      </c>
      <c r="C33" s="34">
        <f t="shared" ref="C33:H33" si="26">C6+C11+C13+C14+C15+C17+C20+C28+C29+C30+C31</f>
        <v>30323249.130944099</v>
      </c>
      <c r="D33" s="34">
        <f t="shared" si="26"/>
        <v>32093243.311379723</v>
      </c>
      <c r="E33" s="34">
        <f t="shared" si="26"/>
        <v>34162476.791775405</v>
      </c>
      <c r="F33" s="34">
        <f t="shared" si="26"/>
        <v>37584776.520707101</v>
      </c>
      <c r="G33" s="34">
        <f t="shared" si="26"/>
        <v>41091745.227230251</v>
      </c>
      <c r="H33" s="34">
        <f t="shared" si="26"/>
        <v>43798981.225842886</v>
      </c>
      <c r="I33" s="34">
        <f t="shared" ref="I33:J33" si="27">I6+I11+I13+I14+I15+I17+I20+I28+I29+I30+I31</f>
        <v>46333293.130406767</v>
      </c>
      <c r="J33" s="34">
        <f t="shared" si="27"/>
        <v>48858247.22480239</v>
      </c>
      <c r="K33" s="34">
        <f t="shared" ref="K33:L33" si="28">K6+K11+K13+K14+K15+K17+K20+K28+K29+K30+K31</f>
        <v>51196523.01148656</v>
      </c>
      <c r="L33" s="34">
        <f t="shared" si="28"/>
        <v>47106982.040970303</v>
      </c>
      <c r="M33" s="34">
        <f t="shared" ref="M33:N33" si="29">M6+M11+M13+M14+M15+M17+M20+M28+M29+M30+M31</f>
        <v>49616224.748490296</v>
      </c>
      <c r="N33" s="34">
        <f t="shared" si="29"/>
        <v>53719119.145639822</v>
      </c>
      <c r="O33" s="34">
        <f t="shared" ref="O33" si="30">O6+O11+O13+O14+O15+O17+O20+O28+O29+O30+O31</f>
        <v>58539989.07299266</v>
      </c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F33" s="31"/>
    </row>
    <row r="34" spans="1:188" ht="15.75" x14ac:dyDescent="0.25">
      <c r="A34" s="15" t="s">
        <v>43</v>
      </c>
      <c r="B34" s="21" t="s">
        <v>25</v>
      </c>
      <c r="C34" s="4">
        <v>4442090</v>
      </c>
      <c r="D34" s="4">
        <v>4998368.1122592641</v>
      </c>
      <c r="E34" s="4">
        <v>5527878.9740904933</v>
      </c>
      <c r="F34" s="4">
        <v>5564294.5320102759</v>
      </c>
      <c r="G34" s="4">
        <v>6861980.9842560105</v>
      </c>
      <c r="H34" s="4">
        <v>7782894.1318016946</v>
      </c>
      <c r="I34" s="4">
        <v>8259842.1482719881</v>
      </c>
      <c r="J34" s="4">
        <v>8053849.0294790296</v>
      </c>
      <c r="K34" s="4">
        <v>7992543.5471312925</v>
      </c>
      <c r="L34" s="4">
        <v>7026725.5183777343</v>
      </c>
      <c r="M34" s="4">
        <v>8023978.6980758505</v>
      </c>
      <c r="N34" s="4">
        <v>8047256.8113701651</v>
      </c>
      <c r="O34" s="4">
        <v>8824260.4002628829</v>
      </c>
      <c r="P34" s="6"/>
      <c r="Q34" s="7"/>
      <c r="R34" s="7"/>
      <c r="S34" s="6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</row>
    <row r="35" spans="1:188" ht="15.75" x14ac:dyDescent="0.25">
      <c r="A35" s="15" t="s">
        <v>44</v>
      </c>
      <c r="B35" s="21" t="s">
        <v>24</v>
      </c>
      <c r="C35" s="4">
        <v>385589</v>
      </c>
      <c r="D35" s="4">
        <v>428774.79515316477</v>
      </c>
      <c r="E35" s="4">
        <v>399517.50326502608</v>
      </c>
      <c r="F35" s="4">
        <v>313556.10056010255</v>
      </c>
      <c r="G35" s="4">
        <v>391476.05712144001</v>
      </c>
      <c r="H35" s="4">
        <v>405351.47822740488</v>
      </c>
      <c r="I35" s="4">
        <v>391633.13070003083</v>
      </c>
      <c r="J35" s="4">
        <v>379404.14314933395</v>
      </c>
      <c r="K35" s="4">
        <v>572230.93998970604</v>
      </c>
      <c r="L35" s="4">
        <v>770259.8073943099</v>
      </c>
      <c r="M35" s="4">
        <v>435139.5493225056</v>
      </c>
      <c r="N35" s="4">
        <v>400938.61584435101</v>
      </c>
      <c r="O35" s="4">
        <v>377965.98924835149</v>
      </c>
      <c r="P35" s="6"/>
      <c r="Q35" s="7"/>
      <c r="R35" s="7"/>
      <c r="S35" s="6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</row>
    <row r="36" spans="1:188" s="31" customFormat="1" ht="15.75" x14ac:dyDescent="0.25">
      <c r="A36" s="35" t="s">
        <v>45</v>
      </c>
      <c r="B36" s="36" t="s">
        <v>55</v>
      </c>
      <c r="C36" s="27">
        <f>C33+C34-C35</f>
        <v>34379750.130944103</v>
      </c>
      <c r="D36" s="27">
        <f t="shared" ref="D36:F36" si="31">D33+D34-D35</f>
        <v>36662836.628485821</v>
      </c>
      <c r="E36" s="27">
        <f t="shared" si="31"/>
        <v>39290838.262600876</v>
      </c>
      <c r="F36" s="27">
        <f t="shared" si="31"/>
        <v>42835514.952157274</v>
      </c>
      <c r="G36" s="27">
        <f t="shared" ref="G36:N36" si="32">G33+G34-G35</f>
        <v>47562250.154364824</v>
      </c>
      <c r="H36" s="27">
        <f t="shared" si="32"/>
        <v>51176523.879417174</v>
      </c>
      <c r="I36" s="27">
        <f t="shared" si="32"/>
        <v>54201502.147978723</v>
      </c>
      <c r="J36" s="27">
        <f t="shared" si="32"/>
        <v>56532692.111132085</v>
      </c>
      <c r="K36" s="27">
        <f t="shared" si="32"/>
        <v>58616835.618628144</v>
      </c>
      <c r="L36" s="27">
        <f t="shared" si="32"/>
        <v>53363447.751953728</v>
      </c>
      <c r="M36" s="27">
        <f t="shared" si="32"/>
        <v>57205063.897243641</v>
      </c>
      <c r="N36" s="27">
        <f t="shared" si="32"/>
        <v>61365437.341165632</v>
      </c>
      <c r="O36" s="27">
        <f t="shared" ref="O36" si="33">O33+O34-O35</f>
        <v>66986283.484007195</v>
      </c>
      <c r="P36" s="6"/>
      <c r="Q36" s="7"/>
      <c r="R36" s="7"/>
      <c r="S36" s="6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9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</row>
    <row r="37" spans="1:188" s="31" customFormat="1" ht="15.75" x14ac:dyDescent="0.25">
      <c r="A37" s="35" t="s">
        <v>46</v>
      </c>
      <c r="B37" s="36" t="s">
        <v>42</v>
      </c>
      <c r="C37" s="42">
        <f>GSVA_cur!C37</f>
        <v>170080</v>
      </c>
      <c r="D37" s="42">
        <f>GSVA_cur!D37</f>
        <v>173860</v>
      </c>
      <c r="E37" s="42">
        <f>GSVA_cur!E37</f>
        <v>177640</v>
      </c>
      <c r="F37" s="42">
        <f>GSVA_cur!F37</f>
        <v>181420</v>
      </c>
      <c r="G37" s="42">
        <f>GSVA_cur!G37</f>
        <v>185200</v>
      </c>
      <c r="H37" s="42">
        <f>GSVA_cur!H37</f>
        <v>188980</v>
      </c>
      <c r="I37" s="42">
        <f>GSVA_cur!I37</f>
        <v>192770</v>
      </c>
      <c r="J37" s="42">
        <f>GSVA_cur!J37</f>
        <v>196560</v>
      </c>
      <c r="K37" s="42">
        <f>GSVA_cur!K37</f>
        <v>200350</v>
      </c>
      <c r="L37" s="42">
        <f>GSVA_cur!L37</f>
        <v>204140</v>
      </c>
      <c r="M37" s="42">
        <f>GSVA_cur!M37</f>
        <v>208010</v>
      </c>
      <c r="N37" s="42">
        <f>GSVA_cur!N37</f>
        <v>211950</v>
      </c>
      <c r="O37" s="42">
        <f>GSVA_cur!O37</f>
        <v>215880</v>
      </c>
      <c r="P37" s="5"/>
      <c r="Q37" s="2"/>
      <c r="R37" s="2"/>
      <c r="S37" s="5"/>
      <c r="T37" s="5"/>
      <c r="U37" s="5"/>
      <c r="V37" s="5"/>
      <c r="W37" s="5"/>
      <c r="X37" s="2"/>
      <c r="Y37" s="2"/>
      <c r="Z37" s="2"/>
      <c r="AA37" s="2"/>
      <c r="AB37" s="2"/>
      <c r="AC37" s="2"/>
      <c r="AD37" s="2"/>
      <c r="AE37" s="2"/>
      <c r="AF37" s="2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</row>
    <row r="38" spans="1:188" s="31" customFormat="1" ht="15.75" x14ac:dyDescent="0.25">
      <c r="A38" s="35" t="s">
        <v>47</v>
      </c>
      <c r="B38" s="36" t="s">
        <v>58</v>
      </c>
      <c r="C38" s="27">
        <f>C36/C37*1000</f>
        <v>202138.70020545687</v>
      </c>
      <c r="D38" s="27">
        <f t="shared" ref="D38:N38" si="34">D36/D37*1000</f>
        <v>210875.62768023595</v>
      </c>
      <c r="E38" s="27">
        <f t="shared" si="34"/>
        <v>221182.38157284888</v>
      </c>
      <c r="F38" s="27">
        <f t="shared" si="34"/>
        <v>236112.41843323378</v>
      </c>
      <c r="G38" s="27">
        <f t="shared" si="34"/>
        <v>256815.60558512324</v>
      </c>
      <c r="H38" s="27">
        <f t="shared" si="34"/>
        <v>270803.91512020939</v>
      </c>
      <c r="I38" s="27">
        <f t="shared" si="34"/>
        <v>281171.87398443074</v>
      </c>
      <c r="J38" s="27">
        <f t="shared" si="34"/>
        <v>287610.35872574319</v>
      </c>
      <c r="K38" s="27">
        <f t="shared" si="34"/>
        <v>292572.1767837691</v>
      </c>
      <c r="L38" s="27">
        <f t="shared" si="34"/>
        <v>261406.13183086965</v>
      </c>
      <c r="M38" s="27">
        <f t="shared" si="34"/>
        <v>275011.12397117278</v>
      </c>
      <c r="N38" s="27">
        <f t="shared" si="34"/>
        <v>289527.89498072956</v>
      </c>
      <c r="O38" s="27">
        <f t="shared" ref="O38" si="35">O36/O37*1000</f>
        <v>310294.06838987954</v>
      </c>
      <c r="P38" s="5"/>
      <c r="Q38" s="2"/>
      <c r="R38" s="2"/>
      <c r="S38" s="6"/>
      <c r="T38" s="6"/>
      <c r="U38" s="6"/>
      <c r="V38" s="6"/>
      <c r="W38" s="6"/>
      <c r="X38" s="2"/>
      <c r="Y38" s="2"/>
      <c r="Z38" s="2"/>
      <c r="AA38" s="2"/>
      <c r="AB38" s="2"/>
      <c r="AC38" s="2"/>
      <c r="AD38" s="2"/>
      <c r="AE38" s="2"/>
      <c r="AF38" s="2"/>
      <c r="BX38" s="29"/>
      <c r="BY38" s="29"/>
      <c r="BZ38" s="29"/>
      <c r="CA38" s="29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</row>
    <row r="39" spans="1:188" x14ac:dyDescent="0.25">
      <c r="A39" s="2" t="s">
        <v>75</v>
      </c>
      <c r="AD39" s="2"/>
      <c r="AG39" s="2"/>
      <c r="AL39" s="2"/>
      <c r="AO39" s="2"/>
      <c r="AT39" s="2"/>
      <c r="AW39" s="2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</row>
    <row r="40" spans="1:188" s="31" customFormat="1" x14ac:dyDescent="0.25">
      <c r="A40" s="5"/>
      <c r="B40" s="2"/>
      <c r="C40" s="2"/>
      <c r="D40" s="5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</row>
    <row r="41" spans="1:188" s="31" customFormat="1" x14ac:dyDescent="0.25">
      <c r="A41" s="5"/>
      <c r="B41" s="2"/>
      <c r="C41" s="2"/>
      <c r="D41" s="5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</row>
    <row r="42" spans="1:188" x14ac:dyDescent="0.25">
      <c r="A42" s="5"/>
      <c r="D42" s="5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D42" s="2"/>
      <c r="AG42" s="2"/>
      <c r="AL42" s="2"/>
      <c r="AO42" s="2"/>
      <c r="AT42" s="2"/>
      <c r="AW42" s="2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</row>
    <row r="43" spans="1:188" x14ac:dyDescent="0.25">
      <c r="A43" s="5"/>
      <c r="D43" s="5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D43" s="2"/>
      <c r="AG43" s="2"/>
      <c r="AL43" s="2"/>
      <c r="AO43" s="2"/>
      <c r="AT43" s="2"/>
      <c r="AW43" s="2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</row>
    <row r="44" spans="1:188" s="31" customFormat="1" x14ac:dyDescent="0.25">
      <c r="A44" s="5"/>
      <c r="B44" s="2"/>
      <c r="C44" s="2"/>
      <c r="D44" s="5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</row>
    <row r="45" spans="1:188" s="31" customFormat="1" x14ac:dyDescent="0.25">
      <c r="A45" s="5"/>
      <c r="B45" s="2"/>
      <c r="C45" s="2"/>
      <c r="D45" s="5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</row>
    <row r="46" spans="1:188" s="31" customFormat="1" x14ac:dyDescent="0.25">
      <c r="A46" s="2"/>
      <c r="B46" s="5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</row>
    <row r="47" spans="1:188" x14ac:dyDescent="0.25">
      <c r="A47" s="5"/>
      <c r="D47" s="5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D47" s="2"/>
      <c r="AG47" s="2"/>
      <c r="AL47" s="2"/>
      <c r="AO47" s="2"/>
      <c r="AT47" s="2"/>
      <c r="AW47" s="2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</row>
    <row r="48" spans="1:188" x14ac:dyDescent="0.25">
      <c r="A48" s="5"/>
      <c r="D48" s="5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D48" s="2"/>
      <c r="AG48" s="2"/>
      <c r="AL48" s="2"/>
      <c r="AO48" s="2"/>
      <c r="AT48" s="2"/>
      <c r="AW48" s="2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</row>
    <row r="49" spans="1:157" x14ac:dyDescent="0.25">
      <c r="A49" s="5"/>
      <c r="D49" s="5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D49" s="2"/>
      <c r="AG49" s="2"/>
      <c r="AL49" s="2"/>
      <c r="AO49" s="2"/>
      <c r="AT49" s="2"/>
      <c r="AW49" s="2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</row>
    <row r="50" spans="1:157" x14ac:dyDescent="0.25">
      <c r="A50" s="5"/>
      <c r="D50" s="5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D50" s="2"/>
      <c r="AG50" s="2"/>
      <c r="AL50" s="2"/>
      <c r="AO50" s="2"/>
      <c r="AT50" s="2"/>
      <c r="AW50" s="2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</row>
    <row r="51" spans="1:157" x14ac:dyDescent="0.25">
      <c r="A51" s="5"/>
      <c r="D51" s="5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D51" s="2"/>
      <c r="AG51" s="2"/>
      <c r="AL51" s="2"/>
      <c r="AO51" s="2"/>
      <c r="AT51" s="2"/>
      <c r="AW51" s="2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</row>
    <row r="52" spans="1:157" x14ac:dyDescent="0.25">
      <c r="A52" s="5"/>
      <c r="D52" s="5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D52" s="2"/>
      <c r="AG52" s="2"/>
      <c r="AL52" s="2"/>
      <c r="AO52" s="2"/>
      <c r="AT52" s="2"/>
      <c r="AW52" s="2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</row>
    <row r="53" spans="1:157" x14ac:dyDescent="0.25">
      <c r="A53" s="5"/>
      <c r="D53" s="5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AD53" s="2"/>
      <c r="AG53" s="2"/>
      <c r="AL53" s="2"/>
      <c r="AO53" s="2"/>
      <c r="AT53" s="2"/>
      <c r="AW53" s="2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</row>
    <row r="54" spans="1:157" x14ac:dyDescent="0.25">
      <c r="A54" s="5"/>
      <c r="D54" s="5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AD54" s="2"/>
      <c r="AG54" s="2"/>
      <c r="AL54" s="2"/>
      <c r="AO54" s="2"/>
      <c r="AT54" s="2"/>
      <c r="AW54" s="2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</row>
    <row r="55" spans="1:157" x14ac:dyDescent="0.25">
      <c r="A55" s="5"/>
      <c r="D55" s="5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AD55" s="2"/>
      <c r="AG55" s="2"/>
      <c r="AL55" s="2"/>
      <c r="AO55" s="2"/>
      <c r="AT55" s="2"/>
      <c r="AW55" s="2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</row>
    <row r="56" spans="1:157" x14ac:dyDescent="0.25">
      <c r="A56" s="5"/>
      <c r="D56" s="5"/>
      <c r="G56" s="2"/>
      <c r="H56" s="2"/>
      <c r="I56" s="2"/>
      <c r="J56" s="2"/>
      <c r="K56" s="2"/>
      <c r="L56" s="2"/>
      <c r="M56" s="2"/>
      <c r="N56" s="2"/>
      <c r="O56" s="2"/>
      <c r="P56" s="2"/>
      <c r="S56" s="2"/>
      <c r="AD56" s="2"/>
      <c r="AG56" s="2"/>
      <c r="AL56" s="2"/>
      <c r="AO56" s="2"/>
      <c r="AT56" s="2"/>
      <c r="AW56" s="2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</row>
    <row r="57" spans="1:157" x14ac:dyDescent="0.25">
      <c r="A57" s="5"/>
      <c r="D57" s="5"/>
      <c r="G57" s="2"/>
      <c r="H57" s="2"/>
      <c r="I57" s="2"/>
      <c r="J57" s="2"/>
      <c r="K57" s="2"/>
      <c r="L57" s="2"/>
      <c r="M57" s="2"/>
      <c r="N57" s="2"/>
      <c r="O57" s="2"/>
      <c r="P57" s="2"/>
      <c r="S57" s="2"/>
      <c r="AD57" s="2"/>
      <c r="AG57" s="2"/>
      <c r="AL57" s="2"/>
      <c r="AO57" s="2"/>
      <c r="AT57" s="2"/>
      <c r="AW57" s="2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</row>
    <row r="58" spans="1:157" x14ac:dyDescent="0.25">
      <c r="A58" s="5"/>
      <c r="D58" s="5"/>
      <c r="G58" s="2"/>
      <c r="H58" s="2"/>
      <c r="I58" s="2"/>
      <c r="J58" s="2"/>
      <c r="K58" s="2"/>
      <c r="L58" s="2"/>
      <c r="M58" s="2"/>
      <c r="N58" s="2"/>
      <c r="O58" s="2"/>
      <c r="P58" s="2"/>
      <c r="S58" s="2"/>
      <c r="AD58" s="2"/>
      <c r="AG58" s="2"/>
      <c r="AL58" s="2"/>
      <c r="AO58" s="2"/>
      <c r="AT58" s="2"/>
      <c r="AW58" s="2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</row>
    <row r="59" spans="1:157" x14ac:dyDescent="0.25">
      <c r="A59" s="5"/>
      <c r="D59" s="5"/>
      <c r="G59" s="2"/>
      <c r="H59" s="2"/>
      <c r="I59" s="2"/>
      <c r="J59" s="2"/>
      <c r="K59" s="2"/>
      <c r="L59" s="2"/>
      <c r="M59" s="2"/>
      <c r="N59" s="2"/>
      <c r="O59" s="2"/>
      <c r="P59" s="2"/>
      <c r="S59" s="2"/>
      <c r="AD59" s="2"/>
      <c r="AG59" s="2"/>
      <c r="AL59" s="2"/>
      <c r="AO59" s="2"/>
      <c r="AT59" s="2"/>
      <c r="AW59" s="2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</row>
    <row r="60" spans="1:157" x14ac:dyDescent="0.25">
      <c r="A60" s="5"/>
      <c r="D60" s="5"/>
      <c r="G60" s="2"/>
      <c r="H60" s="2"/>
      <c r="I60" s="2"/>
      <c r="J60" s="2"/>
      <c r="K60" s="2"/>
      <c r="L60" s="2"/>
      <c r="M60" s="2"/>
      <c r="N60" s="2"/>
      <c r="O60" s="2"/>
      <c r="P60" s="2"/>
      <c r="S60" s="2"/>
      <c r="AD60" s="2"/>
      <c r="AG60" s="2"/>
      <c r="AL60" s="2"/>
      <c r="AO60" s="2"/>
      <c r="AT60" s="2"/>
      <c r="AW60" s="2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</row>
    <row r="61" spans="1:157" x14ac:dyDescent="0.25">
      <c r="A61" s="5"/>
      <c r="D61" s="5"/>
      <c r="G61" s="2"/>
      <c r="H61" s="2"/>
      <c r="I61" s="2"/>
      <c r="J61" s="2"/>
      <c r="K61" s="2"/>
      <c r="L61" s="2"/>
      <c r="M61" s="2"/>
      <c r="N61" s="2"/>
      <c r="O61" s="2"/>
      <c r="P61" s="2"/>
      <c r="S61" s="2"/>
      <c r="AD61" s="2"/>
      <c r="AG61" s="2"/>
      <c r="AL61" s="2"/>
      <c r="AO61" s="2"/>
      <c r="AT61" s="2"/>
      <c r="AW61" s="2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</row>
    <row r="62" spans="1:157" x14ac:dyDescent="0.25">
      <c r="A62" s="5"/>
      <c r="D62" s="5"/>
      <c r="G62" s="2"/>
      <c r="H62" s="2"/>
      <c r="I62" s="2"/>
      <c r="J62" s="2"/>
      <c r="K62" s="2"/>
      <c r="L62" s="2"/>
      <c r="M62" s="2"/>
      <c r="N62" s="2"/>
      <c r="O62" s="2"/>
      <c r="P62" s="2"/>
      <c r="S62" s="2"/>
      <c r="AD62" s="2"/>
      <c r="AG62" s="2"/>
      <c r="AL62" s="2"/>
      <c r="AO62" s="2"/>
      <c r="AT62" s="2"/>
      <c r="AW62" s="2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</row>
    <row r="63" spans="1:157" x14ac:dyDescent="0.25">
      <c r="A63" s="5"/>
      <c r="D63" s="5"/>
      <c r="G63" s="2"/>
      <c r="H63" s="2"/>
      <c r="I63" s="2"/>
      <c r="J63" s="2"/>
      <c r="K63" s="2"/>
      <c r="L63" s="2"/>
      <c r="M63" s="2"/>
      <c r="N63" s="2"/>
      <c r="O63" s="2"/>
      <c r="P63" s="2"/>
      <c r="S63" s="2"/>
      <c r="AD63" s="2"/>
      <c r="AG63" s="2"/>
      <c r="AL63" s="2"/>
      <c r="AO63" s="2"/>
      <c r="AT63" s="2"/>
      <c r="AW63" s="2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</row>
    <row r="64" spans="1:157" x14ac:dyDescent="0.25">
      <c r="A64" s="5"/>
      <c r="D64" s="5"/>
      <c r="G64" s="2"/>
      <c r="H64" s="2"/>
      <c r="I64" s="2"/>
      <c r="J64" s="2"/>
      <c r="K64" s="2"/>
      <c r="L64" s="2"/>
      <c r="M64" s="2"/>
      <c r="N64" s="2"/>
      <c r="O64" s="2"/>
      <c r="P64" s="2"/>
      <c r="S64" s="2"/>
      <c r="AD64" s="2"/>
      <c r="AG64" s="2"/>
      <c r="AL64" s="2"/>
      <c r="AO64" s="2"/>
      <c r="AT64" s="2"/>
      <c r="AW64" s="2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</row>
    <row r="65" spans="1:157" x14ac:dyDescent="0.25">
      <c r="A65" s="5"/>
      <c r="D65" s="5"/>
      <c r="G65" s="2"/>
      <c r="H65" s="2"/>
      <c r="I65" s="2"/>
      <c r="J65" s="2"/>
      <c r="K65" s="2"/>
      <c r="L65" s="2"/>
      <c r="M65" s="2"/>
      <c r="N65" s="2"/>
      <c r="O65" s="2"/>
      <c r="P65" s="2"/>
      <c r="S65" s="2"/>
      <c r="AD65" s="2"/>
      <c r="AG65" s="2"/>
      <c r="AL65" s="2"/>
      <c r="AO65" s="2"/>
      <c r="AT65" s="2"/>
      <c r="AW65" s="2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</row>
    <row r="66" spans="1:157" x14ac:dyDescent="0.25">
      <c r="A66" s="5"/>
      <c r="D66" s="5"/>
      <c r="G66" s="2"/>
      <c r="H66" s="2"/>
      <c r="I66" s="2"/>
      <c r="J66" s="2"/>
      <c r="K66" s="2"/>
      <c r="L66" s="2"/>
      <c r="M66" s="2"/>
      <c r="N66" s="2"/>
      <c r="O66" s="2"/>
      <c r="P66" s="2"/>
      <c r="S66" s="2"/>
      <c r="AD66" s="2"/>
      <c r="AG66" s="2"/>
      <c r="AL66" s="2"/>
      <c r="AO66" s="2"/>
      <c r="AT66" s="2"/>
      <c r="AW66" s="2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</row>
    <row r="67" spans="1:157" x14ac:dyDescent="0.25">
      <c r="A67" s="5"/>
      <c r="D67" s="5"/>
      <c r="G67" s="2"/>
      <c r="H67" s="2"/>
      <c r="I67" s="2"/>
      <c r="J67" s="2"/>
      <c r="K67" s="2"/>
      <c r="L67" s="2"/>
      <c r="M67" s="2"/>
      <c r="N67" s="2"/>
      <c r="O67" s="2"/>
      <c r="P67" s="2"/>
      <c r="S67" s="2"/>
      <c r="AD67" s="2"/>
      <c r="AG67" s="2"/>
      <c r="AL67" s="2"/>
      <c r="AO67" s="2"/>
      <c r="AT67" s="2"/>
      <c r="AW67" s="2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</row>
    <row r="68" spans="1:157" x14ac:dyDescent="0.25">
      <c r="A68" s="5"/>
      <c r="D68" s="5"/>
      <c r="G68" s="2"/>
      <c r="H68" s="2"/>
      <c r="I68" s="2"/>
      <c r="J68" s="2"/>
      <c r="K68" s="2"/>
      <c r="L68" s="2"/>
      <c r="M68" s="2"/>
      <c r="N68" s="2"/>
      <c r="O68" s="2"/>
      <c r="P68" s="2"/>
      <c r="S68" s="2"/>
      <c r="AD68" s="2"/>
      <c r="AG68" s="2"/>
      <c r="AL68" s="2"/>
      <c r="AO68" s="2"/>
      <c r="AT68" s="2"/>
      <c r="AW68" s="2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</row>
    <row r="69" spans="1:157" x14ac:dyDescent="0.25">
      <c r="A69" s="7"/>
      <c r="D69" s="5"/>
      <c r="G69" s="2"/>
      <c r="H69" s="2"/>
      <c r="I69" s="2"/>
      <c r="J69" s="2"/>
      <c r="K69" s="2"/>
      <c r="L69" s="2"/>
      <c r="M69" s="2"/>
      <c r="N69" s="2"/>
      <c r="P69" s="2"/>
      <c r="R69" s="5"/>
      <c r="S69" s="2"/>
      <c r="W69" s="5"/>
      <c r="Z69" s="5"/>
      <c r="AD69" s="2"/>
      <c r="AE69" s="5"/>
      <c r="AG69" s="2"/>
      <c r="AH69" s="5"/>
      <c r="AL69" s="2"/>
      <c r="AO69" s="2"/>
      <c r="AT69" s="2"/>
      <c r="AW69" s="2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</row>
    <row r="70" spans="1:157" x14ac:dyDescent="0.25">
      <c r="A70" s="7"/>
      <c r="D70" s="5"/>
      <c r="G70" s="2"/>
      <c r="H70" s="2"/>
      <c r="I70" s="2"/>
      <c r="J70" s="2"/>
      <c r="K70" s="2"/>
      <c r="L70" s="2"/>
      <c r="M70" s="2"/>
      <c r="N70" s="2"/>
      <c r="P70" s="2"/>
      <c r="R70" s="5"/>
      <c r="S70" s="2"/>
      <c r="W70" s="5"/>
      <c r="Z70" s="5"/>
      <c r="AD70" s="2"/>
      <c r="AE70" s="5"/>
      <c r="AG70" s="2"/>
      <c r="AH70" s="5"/>
      <c r="AL70" s="2"/>
      <c r="AO70" s="2"/>
      <c r="AT70" s="2"/>
      <c r="AW70" s="2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</row>
    <row r="71" spans="1:157" x14ac:dyDescent="0.25">
      <c r="A71" s="7"/>
      <c r="D71" s="5"/>
      <c r="G71" s="2"/>
      <c r="H71" s="2"/>
      <c r="I71" s="2"/>
      <c r="J71" s="2"/>
      <c r="K71" s="2"/>
      <c r="L71" s="2"/>
      <c r="M71" s="2"/>
      <c r="N71" s="2"/>
      <c r="P71" s="2"/>
      <c r="R71" s="5"/>
      <c r="S71" s="2"/>
      <c r="W71" s="5"/>
      <c r="Z71" s="5"/>
      <c r="AD71" s="2"/>
      <c r="AE71" s="5"/>
      <c r="AG71" s="2"/>
      <c r="AH71" s="5"/>
      <c r="AL71" s="2"/>
      <c r="AO71" s="2"/>
      <c r="AT71" s="2"/>
      <c r="AW71" s="2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</row>
    <row r="72" spans="1:157" x14ac:dyDescent="0.25">
      <c r="A72" s="7"/>
      <c r="D72" s="5"/>
      <c r="G72" s="2"/>
      <c r="H72" s="2"/>
      <c r="I72" s="2"/>
      <c r="J72" s="2"/>
      <c r="K72" s="2"/>
      <c r="L72" s="2"/>
      <c r="M72" s="2"/>
      <c r="N72" s="2"/>
      <c r="P72" s="2"/>
      <c r="R72" s="5"/>
      <c r="S72" s="2"/>
      <c r="W72" s="5"/>
      <c r="Z72" s="5"/>
      <c r="AD72" s="2"/>
      <c r="AE72" s="5"/>
      <c r="AG72" s="2"/>
      <c r="AH72" s="5"/>
      <c r="AL72" s="2"/>
      <c r="AO72" s="2"/>
      <c r="AT72" s="2"/>
      <c r="AW72" s="2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</row>
    <row r="73" spans="1:157" x14ac:dyDescent="0.25">
      <c r="A73" s="7"/>
      <c r="D73" s="5"/>
      <c r="G73" s="2"/>
      <c r="H73" s="2"/>
      <c r="I73" s="2"/>
      <c r="J73" s="2"/>
      <c r="K73" s="2"/>
      <c r="L73" s="2"/>
      <c r="M73" s="2"/>
      <c r="N73" s="2"/>
      <c r="P73" s="2"/>
      <c r="R73" s="5"/>
      <c r="S73" s="2"/>
      <c r="W73" s="5"/>
      <c r="Z73" s="5"/>
      <c r="AD73" s="2"/>
      <c r="AE73" s="5"/>
      <c r="AG73" s="2"/>
      <c r="AH73" s="5"/>
      <c r="AL73" s="2"/>
      <c r="AO73" s="2"/>
      <c r="AT73" s="2"/>
      <c r="AW73" s="2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</row>
    <row r="74" spans="1:157" x14ac:dyDescent="0.25">
      <c r="A74" s="7"/>
      <c r="D74" s="5"/>
      <c r="G74" s="2"/>
      <c r="H74" s="2"/>
      <c r="I74" s="2"/>
      <c r="J74" s="2"/>
      <c r="K74" s="2"/>
      <c r="L74" s="2"/>
      <c r="M74" s="2"/>
      <c r="N74" s="2"/>
      <c r="P74" s="2"/>
      <c r="R74" s="5"/>
      <c r="S74" s="2"/>
      <c r="W74" s="5"/>
      <c r="Z74" s="5"/>
      <c r="AD74" s="2"/>
      <c r="AE74" s="5"/>
      <c r="AG74" s="2"/>
      <c r="AH74" s="5"/>
      <c r="AL74" s="2"/>
      <c r="AO74" s="2"/>
      <c r="AT74" s="2"/>
      <c r="AW74" s="2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</row>
    <row r="75" spans="1:157" x14ac:dyDescent="0.25">
      <c r="A75" s="7"/>
      <c r="D75" s="5"/>
      <c r="G75" s="2"/>
      <c r="H75" s="2"/>
      <c r="I75" s="2"/>
      <c r="J75" s="2"/>
      <c r="K75" s="2"/>
      <c r="L75" s="2"/>
      <c r="M75" s="2"/>
      <c r="N75" s="2"/>
      <c r="P75" s="2"/>
      <c r="R75" s="5"/>
      <c r="S75" s="2"/>
      <c r="W75" s="5"/>
      <c r="Z75" s="5"/>
      <c r="AD75" s="2"/>
      <c r="AE75" s="5"/>
      <c r="AG75" s="2"/>
      <c r="AH75" s="5"/>
      <c r="AL75" s="2"/>
      <c r="AO75" s="2"/>
      <c r="AT75" s="2"/>
      <c r="AW75" s="2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</row>
    <row r="76" spans="1:157" x14ac:dyDescent="0.25">
      <c r="A76" s="7"/>
      <c r="D76" s="5"/>
      <c r="G76" s="2"/>
      <c r="H76" s="2"/>
      <c r="I76" s="2"/>
      <c r="J76" s="2"/>
      <c r="K76" s="2"/>
      <c r="L76" s="2"/>
      <c r="M76" s="2"/>
      <c r="N76" s="2"/>
      <c r="P76" s="2"/>
      <c r="R76" s="5"/>
      <c r="S76" s="2"/>
      <c r="W76" s="5"/>
      <c r="Z76" s="5"/>
      <c r="AD76" s="2"/>
      <c r="AE76" s="5"/>
      <c r="AG76" s="2"/>
      <c r="AH76" s="5"/>
      <c r="AL76" s="2"/>
      <c r="AO76" s="2"/>
      <c r="AT76" s="2"/>
      <c r="AW76" s="2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</row>
    <row r="77" spans="1:157" x14ac:dyDescent="0.25">
      <c r="A77" s="23"/>
      <c r="D77" s="5"/>
      <c r="G77" s="2"/>
      <c r="H77" s="2"/>
      <c r="I77" s="2"/>
      <c r="J77" s="2"/>
      <c r="K77" s="2"/>
      <c r="L77" s="2"/>
      <c r="M77" s="2"/>
      <c r="N77" s="2"/>
      <c r="P77" s="2"/>
      <c r="R77" s="5"/>
      <c r="S77" s="2"/>
      <c r="W77" s="5"/>
      <c r="Z77" s="5"/>
      <c r="AD77" s="2"/>
      <c r="AE77" s="5"/>
      <c r="AG77" s="2"/>
      <c r="AH77" s="5"/>
      <c r="AL77" s="2"/>
      <c r="AO77" s="2"/>
      <c r="AT77" s="2"/>
      <c r="AW77" s="2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</row>
    <row r="78" spans="1:157" x14ac:dyDescent="0.25">
      <c r="A78" s="24"/>
      <c r="D78" s="5"/>
      <c r="G78" s="2"/>
      <c r="H78" s="2"/>
      <c r="I78" s="2"/>
      <c r="J78" s="2"/>
      <c r="K78" s="2"/>
      <c r="L78" s="2"/>
      <c r="M78" s="2"/>
      <c r="N78" s="2"/>
      <c r="P78" s="2"/>
      <c r="R78" s="5"/>
      <c r="S78" s="2"/>
      <c r="W78" s="5"/>
      <c r="Z78" s="5"/>
      <c r="AD78" s="2"/>
      <c r="AE78" s="5"/>
      <c r="AG78" s="2"/>
      <c r="AH78" s="5"/>
      <c r="AL78" s="2"/>
      <c r="AO78" s="2"/>
      <c r="AT78" s="2"/>
      <c r="AW78" s="2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</row>
    <row r="79" spans="1:157" x14ac:dyDescent="0.25">
      <c r="A79" s="7"/>
      <c r="D79" s="5"/>
      <c r="G79" s="2"/>
      <c r="H79" s="2"/>
      <c r="I79" s="2"/>
      <c r="J79" s="2"/>
      <c r="K79" s="2"/>
      <c r="L79" s="2"/>
      <c r="M79" s="2"/>
      <c r="N79" s="2"/>
      <c r="P79" s="2"/>
      <c r="R79" s="5"/>
      <c r="S79" s="2"/>
      <c r="W79" s="5"/>
      <c r="Z79" s="5"/>
      <c r="AD79" s="2"/>
      <c r="AE79" s="5"/>
      <c r="AG79" s="2"/>
      <c r="AH79" s="5"/>
      <c r="AL79" s="2"/>
      <c r="AO79" s="2"/>
      <c r="AT79" s="2"/>
      <c r="AW79" s="2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</row>
    <row r="80" spans="1:157" x14ac:dyDescent="0.25">
      <c r="A80" s="7"/>
      <c r="D80" s="5"/>
      <c r="G80" s="2"/>
      <c r="H80" s="2"/>
      <c r="I80" s="2"/>
      <c r="J80" s="2"/>
      <c r="K80" s="2"/>
      <c r="L80" s="2"/>
      <c r="M80" s="2"/>
      <c r="N80" s="2"/>
      <c r="P80" s="2"/>
      <c r="R80" s="5"/>
      <c r="S80" s="2"/>
      <c r="W80" s="5"/>
      <c r="Z80" s="5"/>
      <c r="AD80" s="2"/>
      <c r="AE80" s="5"/>
      <c r="AG80" s="2"/>
      <c r="AH80" s="5"/>
      <c r="AL80" s="2"/>
      <c r="AO80" s="2"/>
      <c r="AT80" s="2"/>
      <c r="AW80" s="2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</row>
    <row r="81" spans="1:157" x14ac:dyDescent="0.25">
      <c r="A81" s="23"/>
      <c r="D81" s="5"/>
      <c r="G81" s="2"/>
      <c r="H81" s="2"/>
      <c r="I81" s="2"/>
      <c r="J81" s="2"/>
      <c r="K81" s="2"/>
      <c r="L81" s="2"/>
      <c r="M81" s="2"/>
      <c r="N81" s="2"/>
      <c r="P81" s="2"/>
      <c r="R81" s="5"/>
      <c r="S81" s="2"/>
      <c r="W81" s="5"/>
      <c r="Z81" s="5"/>
      <c r="AD81" s="2"/>
      <c r="AE81" s="5"/>
      <c r="AG81" s="2"/>
      <c r="AH81" s="5"/>
      <c r="AL81" s="2"/>
      <c r="AO81" s="2"/>
      <c r="AT81" s="2"/>
      <c r="AW81" s="2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</row>
    <row r="82" spans="1:157" x14ac:dyDescent="0.25">
      <c r="D82" s="5"/>
      <c r="G82" s="2"/>
      <c r="H82" s="2"/>
      <c r="I82" s="2"/>
      <c r="J82" s="2"/>
      <c r="K82" s="2"/>
      <c r="L82" s="2"/>
      <c r="M82" s="2"/>
      <c r="N82" s="2"/>
      <c r="P82" s="2"/>
      <c r="R82" s="5"/>
      <c r="S82" s="2"/>
      <c r="W82" s="5"/>
      <c r="Z82" s="5"/>
      <c r="AD82" s="2"/>
      <c r="AE82" s="5"/>
      <c r="AG82" s="2"/>
      <c r="AH82" s="5"/>
      <c r="AL82" s="2"/>
      <c r="AO82" s="2"/>
      <c r="AT82" s="2"/>
      <c r="AW82" s="2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</row>
    <row r="83" spans="1:157" x14ac:dyDescent="0.25">
      <c r="A83" s="23"/>
      <c r="D83" s="5"/>
      <c r="G83" s="2"/>
      <c r="H83" s="2"/>
      <c r="I83" s="2"/>
      <c r="J83" s="2"/>
      <c r="K83" s="2"/>
      <c r="L83" s="2"/>
      <c r="M83" s="2"/>
      <c r="N83" s="2"/>
      <c r="P83" s="2"/>
      <c r="R83" s="5"/>
      <c r="S83" s="2"/>
      <c r="W83" s="5"/>
      <c r="Z83" s="5"/>
      <c r="AD83" s="2"/>
      <c r="AE83" s="5"/>
      <c r="AG83" s="2"/>
      <c r="AH83" s="5"/>
      <c r="AL83" s="2"/>
      <c r="AO83" s="2"/>
      <c r="AT83" s="2"/>
      <c r="AW83" s="2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</row>
    <row r="84" spans="1:157" x14ac:dyDescent="0.25">
      <c r="A84" s="5"/>
      <c r="D84" s="5"/>
      <c r="G84" s="2"/>
      <c r="H84" s="2"/>
      <c r="I84" s="2"/>
      <c r="J84" s="2"/>
      <c r="K84" s="2"/>
      <c r="L84" s="2"/>
      <c r="M84" s="2"/>
      <c r="N84" s="2"/>
      <c r="P84" s="2"/>
      <c r="R84" s="5"/>
      <c r="S84" s="2"/>
      <c r="W84" s="5"/>
      <c r="Z84" s="5"/>
      <c r="AD84" s="2"/>
      <c r="AE84" s="5"/>
      <c r="AG84" s="2"/>
      <c r="AH84" s="5"/>
      <c r="AL84" s="2"/>
      <c r="AO84" s="2"/>
      <c r="AT84" s="2"/>
      <c r="AW84" s="2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</row>
    <row r="85" spans="1:157" x14ac:dyDescent="0.25">
      <c r="A85" s="5"/>
      <c r="D85" s="5"/>
      <c r="G85" s="2"/>
      <c r="H85" s="2"/>
      <c r="I85" s="2"/>
      <c r="J85" s="2"/>
      <c r="K85" s="2"/>
      <c r="L85" s="2"/>
      <c r="M85" s="2"/>
      <c r="N85" s="2"/>
      <c r="P85" s="2"/>
      <c r="R85" s="5"/>
      <c r="S85" s="2"/>
      <c r="W85" s="5"/>
      <c r="Z85" s="5"/>
      <c r="AD85" s="2"/>
      <c r="AE85" s="5"/>
      <c r="AG85" s="2"/>
      <c r="AH85" s="5"/>
      <c r="AL85" s="2"/>
      <c r="AO85" s="2"/>
      <c r="AT85" s="2"/>
      <c r="AW85" s="2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</row>
    <row r="86" spans="1:157" x14ac:dyDescent="0.25">
      <c r="A86" s="5"/>
      <c r="D86" s="5"/>
      <c r="G86" s="2"/>
      <c r="H86" s="2"/>
      <c r="I86" s="2"/>
      <c r="J86" s="2"/>
      <c r="K86" s="2"/>
      <c r="L86" s="2"/>
      <c r="M86" s="2"/>
      <c r="N86" s="2"/>
      <c r="P86" s="2"/>
      <c r="R86" s="5"/>
      <c r="S86" s="2"/>
      <c r="W86" s="5"/>
      <c r="Z86" s="5"/>
      <c r="AD86" s="2"/>
      <c r="AE86" s="5"/>
      <c r="AG86" s="2"/>
      <c r="AH86" s="5"/>
      <c r="AL86" s="2"/>
      <c r="AO86" s="2"/>
      <c r="AT86" s="2"/>
      <c r="AW86" s="2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</row>
    <row r="87" spans="1:157" x14ac:dyDescent="0.25">
      <c r="A87" s="5"/>
      <c r="D87" s="5"/>
      <c r="G87" s="2"/>
      <c r="H87" s="2"/>
      <c r="I87" s="2"/>
      <c r="J87" s="2"/>
      <c r="K87" s="2"/>
      <c r="L87" s="2"/>
      <c r="M87" s="2"/>
      <c r="N87" s="2"/>
      <c r="P87" s="2"/>
      <c r="R87" s="5"/>
      <c r="S87" s="2"/>
      <c r="W87" s="5"/>
      <c r="Z87" s="5"/>
      <c r="AD87" s="2"/>
      <c r="AE87" s="5"/>
      <c r="AG87" s="2"/>
      <c r="AH87" s="5"/>
      <c r="AL87" s="2"/>
      <c r="AO87" s="2"/>
      <c r="AT87" s="2"/>
      <c r="AW87" s="2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</row>
    <row r="88" spans="1:157" x14ac:dyDescent="0.25">
      <c r="A88" s="5"/>
      <c r="D88" s="5"/>
      <c r="G88" s="2"/>
      <c r="H88" s="2"/>
      <c r="I88" s="2"/>
      <c r="J88" s="2"/>
      <c r="K88" s="2"/>
      <c r="L88" s="2"/>
      <c r="M88" s="2"/>
      <c r="N88" s="2"/>
      <c r="P88" s="2"/>
      <c r="R88" s="5"/>
      <c r="S88" s="2"/>
      <c r="W88" s="5"/>
      <c r="Z88" s="5"/>
      <c r="AD88" s="2"/>
      <c r="AE88" s="5"/>
      <c r="AG88" s="2"/>
      <c r="AH88" s="5"/>
      <c r="AL88" s="2"/>
      <c r="AO88" s="2"/>
      <c r="AT88" s="2"/>
      <c r="AW88" s="2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</row>
    <row r="89" spans="1:157" x14ac:dyDescent="0.25">
      <c r="A89" s="5"/>
      <c r="D89" s="5"/>
      <c r="G89" s="2"/>
      <c r="H89" s="2"/>
      <c r="I89" s="2"/>
      <c r="J89" s="2"/>
      <c r="K89" s="2"/>
      <c r="L89" s="2"/>
      <c r="M89" s="2"/>
      <c r="N89" s="2"/>
      <c r="P89" s="2"/>
      <c r="R89" s="5"/>
      <c r="S89" s="2"/>
      <c r="W89" s="5"/>
      <c r="Z89" s="5"/>
      <c r="AD89" s="2"/>
      <c r="AE89" s="5"/>
      <c r="AG89" s="2"/>
      <c r="AH89" s="5"/>
      <c r="AL89" s="2"/>
      <c r="AO89" s="2"/>
      <c r="AT89" s="2"/>
      <c r="AW89" s="2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</row>
    <row r="90" spans="1:157" x14ac:dyDescent="0.25">
      <c r="A90" s="5"/>
      <c r="D90" s="5"/>
      <c r="G90" s="2"/>
      <c r="H90" s="2"/>
      <c r="I90" s="2"/>
      <c r="J90" s="2"/>
      <c r="K90" s="2"/>
      <c r="L90" s="2"/>
      <c r="M90" s="2"/>
      <c r="N90" s="2"/>
      <c r="P90" s="2"/>
      <c r="R90" s="5"/>
      <c r="S90" s="2"/>
      <c r="W90" s="5"/>
      <c r="Z90" s="5"/>
      <c r="AD90" s="2"/>
      <c r="AE90" s="5"/>
      <c r="AG90" s="2"/>
      <c r="AH90" s="5"/>
      <c r="AL90" s="2"/>
      <c r="AO90" s="2"/>
      <c r="AT90" s="2"/>
      <c r="AW90" s="2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</row>
    <row r="91" spans="1:157" x14ac:dyDescent="0.25">
      <c r="A91" s="6"/>
      <c r="D91" s="5"/>
      <c r="G91" s="2"/>
      <c r="H91" s="2"/>
      <c r="I91" s="2"/>
      <c r="J91" s="2"/>
      <c r="K91" s="2"/>
      <c r="L91" s="2"/>
      <c r="M91" s="2"/>
      <c r="N91" s="2"/>
      <c r="P91" s="2"/>
      <c r="R91" s="5"/>
      <c r="S91" s="2"/>
      <c r="W91" s="5"/>
      <c r="Z91" s="5"/>
      <c r="AD91" s="2"/>
      <c r="AE91" s="5"/>
      <c r="AG91" s="2"/>
      <c r="AH91" s="5"/>
      <c r="AL91" s="2"/>
      <c r="AO91" s="2"/>
      <c r="AT91" s="2"/>
      <c r="AW91" s="2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</row>
    <row r="92" spans="1:157" x14ac:dyDescent="0.25">
      <c r="A92" s="6"/>
      <c r="D92" s="5"/>
      <c r="G92" s="2"/>
      <c r="H92" s="2"/>
      <c r="I92" s="2"/>
      <c r="J92" s="2"/>
      <c r="K92" s="2"/>
      <c r="L92" s="2"/>
      <c r="M92" s="2"/>
      <c r="N92" s="2"/>
      <c r="P92" s="2"/>
      <c r="R92" s="5"/>
      <c r="S92" s="2"/>
      <c r="W92" s="5"/>
      <c r="Z92" s="5"/>
      <c r="AD92" s="2"/>
      <c r="AE92" s="5"/>
      <c r="AG92" s="2"/>
      <c r="AH92" s="5"/>
      <c r="AL92" s="2"/>
      <c r="AO92" s="2"/>
      <c r="AT92" s="2"/>
      <c r="AW92" s="2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</row>
    <row r="93" spans="1:157" x14ac:dyDescent="0.25">
      <c r="A93" s="6"/>
      <c r="D93" s="5"/>
      <c r="G93" s="2"/>
      <c r="H93" s="2"/>
      <c r="I93" s="2"/>
      <c r="J93" s="2"/>
      <c r="K93" s="2"/>
      <c r="L93" s="2"/>
      <c r="M93" s="2"/>
      <c r="N93" s="2"/>
      <c r="P93" s="2"/>
      <c r="R93" s="5"/>
      <c r="S93" s="2"/>
      <c r="W93" s="5"/>
      <c r="Z93" s="5"/>
      <c r="AD93" s="2"/>
      <c r="AE93" s="5"/>
      <c r="AG93" s="2"/>
      <c r="AH93" s="5"/>
      <c r="AL93" s="2"/>
      <c r="AO93" s="2"/>
      <c r="AT93" s="2"/>
      <c r="AW93" s="2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</row>
    <row r="94" spans="1:157" x14ac:dyDescent="0.25">
      <c r="A94" s="6"/>
      <c r="D94" s="5"/>
      <c r="G94" s="2"/>
      <c r="H94" s="2"/>
      <c r="I94" s="2"/>
      <c r="J94" s="2"/>
      <c r="K94" s="2"/>
      <c r="L94" s="2"/>
      <c r="M94" s="2"/>
      <c r="N94" s="2"/>
      <c r="P94" s="2"/>
      <c r="R94" s="5"/>
      <c r="S94" s="2"/>
      <c r="W94" s="5"/>
      <c r="Z94" s="5"/>
      <c r="AD94" s="2"/>
      <c r="AE94" s="5"/>
      <c r="AG94" s="2"/>
      <c r="AH94" s="5"/>
      <c r="AL94" s="2"/>
      <c r="AO94" s="2"/>
      <c r="AT94" s="2"/>
      <c r="AW94" s="2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</row>
    <row r="95" spans="1:157" x14ac:dyDescent="0.25">
      <c r="A95" s="6"/>
      <c r="D95" s="5"/>
      <c r="G95" s="2"/>
      <c r="H95" s="2"/>
      <c r="I95" s="2"/>
      <c r="J95" s="2"/>
      <c r="K95" s="2"/>
      <c r="L95" s="2"/>
      <c r="M95" s="2"/>
      <c r="N95" s="2"/>
      <c r="P95" s="2"/>
      <c r="R95" s="5"/>
      <c r="S95" s="2"/>
      <c r="W95" s="5"/>
      <c r="Z95" s="5"/>
      <c r="AD95" s="2"/>
      <c r="AE95" s="5"/>
      <c r="AG95" s="2"/>
      <c r="AH95" s="5"/>
      <c r="AL95" s="2"/>
      <c r="AO95" s="2"/>
      <c r="AT95" s="2"/>
      <c r="AW95" s="2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</row>
    <row r="96" spans="1:157" x14ac:dyDescent="0.25">
      <c r="A96" s="6"/>
      <c r="D96" s="5"/>
      <c r="G96" s="2"/>
      <c r="H96" s="2"/>
      <c r="I96" s="2"/>
      <c r="J96" s="2"/>
      <c r="K96" s="2"/>
      <c r="L96" s="2"/>
      <c r="M96" s="2"/>
      <c r="N96" s="2"/>
      <c r="P96" s="2"/>
      <c r="R96" s="5"/>
      <c r="S96" s="2"/>
      <c r="W96" s="5"/>
      <c r="Z96" s="5"/>
      <c r="AD96" s="2"/>
      <c r="AE96" s="5"/>
      <c r="AG96" s="2"/>
      <c r="AH96" s="5"/>
      <c r="AL96" s="2"/>
      <c r="AO96" s="2"/>
      <c r="AT96" s="2"/>
      <c r="AW96" s="2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</row>
    <row r="97" spans="1:157" x14ac:dyDescent="0.25">
      <c r="A97" s="6"/>
      <c r="D97" s="5"/>
      <c r="G97" s="2"/>
      <c r="H97" s="2"/>
      <c r="I97" s="2"/>
      <c r="J97" s="2"/>
      <c r="K97" s="2"/>
      <c r="L97" s="2"/>
      <c r="M97" s="2"/>
      <c r="N97" s="2"/>
      <c r="P97" s="2"/>
      <c r="R97" s="5"/>
      <c r="S97" s="2"/>
      <c r="W97" s="5"/>
      <c r="Z97" s="5"/>
      <c r="AD97" s="2"/>
      <c r="AE97" s="5"/>
      <c r="AG97" s="2"/>
      <c r="AH97" s="5"/>
      <c r="AL97" s="2"/>
      <c r="AO97" s="2"/>
      <c r="AT97" s="2"/>
      <c r="AW97" s="2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</row>
    <row r="98" spans="1:157" x14ac:dyDescent="0.25">
      <c r="A98" s="6"/>
      <c r="D98" s="5"/>
      <c r="G98" s="2"/>
      <c r="H98" s="2"/>
      <c r="I98" s="2"/>
      <c r="J98" s="2"/>
      <c r="K98" s="2"/>
      <c r="L98" s="2"/>
      <c r="M98" s="2"/>
      <c r="N98" s="2"/>
      <c r="P98" s="2"/>
      <c r="R98" s="5"/>
      <c r="S98" s="2"/>
      <c r="W98" s="5"/>
      <c r="Z98" s="5"/>
      <c r="AD98" s="2"/>
      <c r="AE98" s="5"/>
      <c r="AG98" s="2"/>
      <c r="AH98" s="5"/>
      <c r="AL98" s="2"/>
      <c r="AO98" s="2"/>
      <c r="AT98" s="2"/>
      <c r="AW98" s="2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</row>
    <row r="99" spans="1:157" x14ac:dyDescent="0.25">
      <c r="A99" s="6"/>
      <c r="D99" s="5"/>
      <c r="G99" s="2"/>
      <c r="H99" s="2"/>
      <c r="I99" s="2"/>
      <c r="J99" s="2"/>
      <c r="K99" s="2"/>
      <c r="L99" s="2"/>
      <c r="M99" s="2"/>
      <c r="N99" s="2"/>
      <c r="P99" s="2"/>
      <c r="R99" s="5"/>
      <c r="S99" s="2"/>
      <c r="W99" s="5"/>
      <c r="Z99" s="5"/>
      <c r="AD99" s="2"/>
      <c r="AE99" s="5"/>
      <c r="AG99" s="2"/>
      <c r="AH99" s="5"/>
      <c r="AL99" s="2"/>
      <c r="AO99" s="2"/>
      <c r="AT99" s="2"/>
      <c r="AW99" s="2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</row>
    <row r="100" spans="1:157" x14ac:dyDescent="0.25">
      <c r="A100" s="6"/>
      <c r="D100" s="5"/>
      <c r="G100" s="2"/>
      <c r="H100" s="2"/>
      <c r="I100" s="2"/>
      <c r="J100" s="2"/>
      <c r="K100" s="2"/>
      <c r="L100" s="2"/>
      <c r="M100" s="2"/>
      <c r="N100" s="2"/>
      <c r="P100" s="2"/>
      <c r="R100" s="5"/>
      <c r="S100" s="2"/>
      <c r="W100" s="5"/>
      <c r="Z100" s="5"/>
      <c r="AD100" s="2"/>
      <c r="AE100" s="5"/>
      <c r="AG100" s="2"/>
      <c r="AH100" s="5"/>
      <c r="AL100" s="2"/>
      <c r="AO100" s="2"/>
      <c r="AT100" s="2"/>
      <c r="AW100" s="2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</row>
    <row r="101" spans="1:157" x14ac:dyDescent="0.25">
      <c r="A101" s="6"/>
      <c r="D101" s="5"/>
      <c r="G101" s="2"/>
      <c r="H101" s="2"/>
      <c r="I101" s="2"/>
      <c r="J101" s="2"/>
      <c r="K101" s="2"/>
      <c r="L101" s="2"/>
      <c r="M101" s="2"/>
      <c r="N101" s="2"/>
      <c r="P101" s="2"/>
      <c r="R101" s="5"/>
      <c r="S101" s="2"/>
      <c r="W101" s="5"/>
      <c r="Z101" s="5"/>
      <c r="AD101" s="2"/>
      <c r="AE101" s="5"/>
      <c r="AG101" s="2"/>
      <c r="AH101" s="5"/>
      <c r="AL101" s="2"/>
      <c r="AO101" s="2"/>
      <c r="AT101" s="2"/>
      <c r="AW101" s="2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</row>
    <row r="102" spans="1:157" x14ac:dyDescent="0.25">
      <c r="A102" s="6"/>
      <c r="D102" s="5"/>
      <c r="G102" s="2"/>
      <c r="H102" s="2"/>
      <c r="I102" s="2"/>
      <c r="J102" s="2"/>
      <c r="K102" s="2"/>
      <c r="L102" s="2"/>
      <c r="M102" s="2"/>
      <c r="N102" s="2"/>
      <c r="P102" s="2"/>
      <c r="R102" s="5"/>
      <c r="S102" s="2"/>
      <c r="W102" s="5"/>
      <c r="Z102" s="5"/>
      <c r="AD102" s="2"/>
      <c r="AE102" s="5"/>
      <c r="AG102" s="2"/>
      <c r="AH102" s="5"/>
      <c r="AL102" s="2"/>
      <c r="AO102" s="2"/>
      <c r="AT102" s="2"/>
      <c r="AW102" s="2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</row>
    <row r="103" spans="1:157" x14ac:dyDescent="0.25">
      <c r="A103" s="6"/>
      <c r="D103" s="5"/>
      <c r="G103" s="2"/>
      <c r="H103" s="2"/>
      <c r="I103" s="2"/>
      <c r="J103" s="2"/>
      <c r="K103" s="2"/>
      <c r="L103" s="2"/>
      <c r="M103" s="2"/>
      <c r="N103" s="2"/>
      <c r="P103" s="2"/>
      <c r="R103" s="5"/>
      <c r="S103" s="2"/>
      <c r="W103" s="5"/>
      <c r="Z103" s="5"/>
      <c r="AD103" s="2"/>
      <c r="AE103" s="5"/>
      <c r="AG103" s="2"/>
      <c r="AH103" s="5"/>
      <c r="AL103" s="2"/>
      <c r="AO103" s="2"/>
      <c r="AT103" s="2"/>
      <c r="AW103" s="2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</row>
    <row r="104" spans="1:157" x14ac:dyDescent="0.25">
      <c r="A104" s="6"/>
      <c r="D104" s="5"/>
      <c r="G104" s="2"/>
      <c r="H104" s="2"/>
      <c r="I104" s="2"/>
      <c r="J104" s="2"/>
      <c r="K104" s="2"/>
      <c r="L104" s="2"/>
      <c r="M104" s="2"/>
      <c r="N104" s="2"/>
      <c r="P104" s="2"/>
      <c r="R104" s="5"/>
      <c r="S104" s="2"/>
      <c r="W104" s="5"/>
      <c r="Z104" s="5"/>
      <c r="AD104" s="2"/>
      <c r="AE104" s="5"/>
      <c r="AG104" s="2"/>
      <c r="AH104" s="5"/>
      <c r="AL104" s="2"/>
      <c r="AO104" s="2"/>
      <c r="AT104" s="2"/>
      <c r="AW104" s="2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</row>
    <row r="105" spans="1:157" x14ac:dyDescent="0.25">
      <c r="A105" s="6"/>
      <c r="D105" s="5"/>
      <c r="G105" s="2"/>
      <c r="H105" s="2"/>
      <c r="I105" s="2"/>
      <c r="J105" s="2"/>
      <c r="K105" s="2"/>
      <c r="L105" s="2"/>
      <c r="M105" s="2"/>
      <c r="N105" s="2"/>
      <c r="P105" s="2"/>
      <c r="R105" s="5"/>
      <c r="S105" s="2"/>
      <c r="W105" s="5"/>
      <c r="Z105" s="5"/>
      <c r="AD105" s="2"/>
      <c r="AE105" s="5"/>
      <c r="AG105" s="2"/>
      <c r="AH105" s="5"/>
      <c r="AL105" s="2"/>
      <c r="AO105" s="2"/>
      <c r="AT105" s="2"/>
      <c r="AW105" s="2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</row>
    <row r="106" spans="1:157" x14ac:dyDescent="0.25">
      <c r="A106" s="6"/>
      <c r="D106" s="5"/>
      <c r="G106" s="2"/>
      <c r="H106" s="2"/>
      <c r="I106" s="2"/>
      <c r="J106" s="2"/>
      <c r="K106" s="2"/>
      <c r="L106" s="2"/>
      <c r="M106" s="2"/>
      <c r="N106" s="2"/>
      <c r="P106" s="2"/>
      <c r="R106" s="5"/>
      <c r="S106" s="2"/>
      <c r="W106" s="5"/>
      <c r="Z106" s="5"/>
      <c r="AD106" s="2"/>
      <c r="AE106" s="5"/>
      <c r="AG106" s="2"/>
      <c r="AH106" s="5"/>
      <c r="AL106" s="2"/>
      <c r="AO106" s="2"/>
      <c r="AT106" s="2"/>
      <c r="AW106" s="2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</row>
    <row r="107" spans="1:157" x14ac:dyDescent="0.25">
      <c r="A107" s="6"/>
      <c r="D107" s="5"/>
      <c r="G107" s="2"/>
      <c r="H107" s="2"/>
      <c r="I107" s="2"/>
      <c r="J107" s="2"/>
      <c r="K107" s="2"/>
      <c r="L107" s="2"/>
      <c r="M107" s="2"/>
      <c r="N107" s="2"/>
      <c r="P107" s="2"/>
      <c r="R107" s="5"/>
      <c r="S107" s="2"/>
      <c r="W107" s="5"/>
      <c r="Z107" s="5"/>
      <c r="AD107" s="2"/>
      <c r="AE107" s="5"/>
      <c r="AG107" s="2"/>
      <c r="AH107" s="5"/>
      <c r="AL107" s="2"/>
      <c r="AO107" s="2"/>
      <c r="AT107" s="2"/>
      <c r="AW107" s="2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</row>
    <row r="108" spans="1:157" x14ac:dyDescent="0.25">
      <c r="A108" s="6"/>
      <c r="D108" s="5"/>
      <c r="G108" s="2"/>
      <c r="H108" s="2"/>
      <c r="I108" s="2"/>
      <c r="J108" s="2"/>
      <c r="K108" s="2"/>
      <c r="L108" s="2"/>
      <c r="M108" s="2"/>
      <c r="N108" s="2"/>
      <c r="P108" s="2"/>
      <c r="R108" s="5"/>
      <c r="S108" s="2"/>
      <c r="W108" s="5"/>
      <c r="Z108" s="5"/>
      <c r="AD108" s="2"/>
      <c r="AE108" s="5"/>
      <c r="AG108" s="2"/>
      <c r="AH108" s="5"/>
      <c r="AL108" s="2"/>
      <c r="AO108" s="2"/>
      <c r="AT108" s="2"/>
      <c r="AW108" s="2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</row>
    <row r="109" spans="1:157" x14ac:dyDescent="0.25">
      <c r="A109" s="6"/>
      <c r="D109" s="5"/>
      <c r="G109" s="2"/>
      <c r="H109" s="2"/>
      <c r="I109" s="2"/>
      <c r="J109" s="2"/>
      <c r="K109" s="2"/>
      <c r="L109" s="2"/>
      <c r="M109" s="2"/>
      <c r="N109" s="2"/>
      <c r="P109" s="2"/>
      <c r="R109" s="5"/>
      <c r="S109" s="2"/>
      <c r="W109" s="5"/>
      <c r="Z109" s="5"/>
      <c r="AD109" s="2"/>
      <c r="AE109" s="5"/>
      <c r="AG109" s="2"/>
      <c r="AH109" s="5"/>
      <c r="AL109" s="2"/>
      <c r="AO109" s="2"/>
      <c r="AT109" s="2"/>
      <c r="AW109" s="2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</row>
    <row r="110" spans="1:157" x14ac:dyDescent="0.25">
      <c r="A110" s="6"/>
      <c r="D110" s="5"/>
      <c r="G110" s="2"/>
      <c r="H110" s="2"/>
      <c r="I110" s="2"/>
      <c r="J110" s="2"/>
      <c r="K110" s="2"/>
      <c r="L110" s="2"/>
      <c r="M110" s="2"/>
      <c r="N110" s="2"/>
      <c r="P110" s="2"/>
      <c r="R110" s="5"/>
      <c r="S110" s="2"/>
      <c r="W110" s="5"/>
      <c r="Z110" s="5"/>
      <c r="AD110" s="2"/>
      <c r="AE110" s="5"/>
      <c r="AG110" s="2"/>
      <c r="AH110" s="5"/>
      <c r="AL110" s="2"/>
      <c r="AO110" s="2"/>
      <c r="AT110" s="2"/>
      <c r="AW110" s="2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</row>
    <row r="111" spans="1:157" x14ac:dyDescent="0.25">
      <c r="A111" s="6"/>
      <c r="D111" s="5"/>
      <c r="G111" s="2"/>
      <c r="H111" s="2"/>
      <c r="I111" s="2"/>
      <c r="J111" s="2"/>
      <c r="K111" s="2"/>
      <c r="L111" s="2"/>
      <c r="M111" s="2"/>
      <c r="N111" s="2"/>
      <c r="P111" s="2"/>
      <c r="R111" s="5"/>
      <c r="S111" s="2"/>
      <c r="W111" s="5"/>
      <c r="Z111" s="5"/>
      <c r="AD111" s="2"/>
      <c r="AE111" s="5"/>
      <c r="AG111" s="2"/>
      <c r="AH111" s="5"/>
      <c r="AL111" s="2"/>
      <c r="AO111" s="2"/>
      <c r="AT111" s="2"/>
      <c r="AW111" s="2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</row>
    <row r="112" spans="1:157" x14ac:dyDescent="0.25">
      <c r="A112" s="6"/>
      <c r="D112" s="5"/>
      <c r="G112" s="2"/>
      <c r="H112" s="2"/>
      <c r="I112" s="2"/>
      <c r="J112" s="2"/>
      <c r="K112" s="2"/>
      <c r="L112" s="2"/>
      <c r="M112" s="2"/>
      <c r="N112" s="2"/>
      <c r="P112" s="2"/>
      <c r="R112" s="5"/>
      <c r="S112" s="2"/>
      <c r="W112" s="5"/>
      <c r="Z112" s="5"/>
      <c r="AD112" s="2"/>
      <c r="AE112" s="5"/>
      <c r="AG112" s="2"/>
      <c r="AH112" s="5"/>
      <c r="AL112" s="2"/>
      <c r="AO112" s="2"/>
      <c r="AT112" s="2"/>
      <c r="AW112" s="2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</row>
    <row r="113" spans="1:157" x14ac:dyDescent="0.25">
      <c r="A113" s="6"/>
      <c r="D113" s="5"/>
      <c r="G113" s="2"/>
      <c r="H113" s="2"/>
      <c r="I113" s="2"/>
      <c r="J113" s="2"/>
      <c r="K113" s="2"/>
      <c r="L113" s="2"/>
      <c r="M113" s="2"/>
      <c r="N113" s="2"/>
      <c r="P113" s="2"/>
      <c r="R113" s="5"/>
      <c r="S113" s="2"/>
      <c r="W113" s="5"/>
      <c r="Z113" s="5"/>
      <c r="AD113" s="2"/>
      <c r="AE113" s="5"/>
      <c r="AG113" s="2"/>
      <c r="AH113" s="5"/>
      <c r="AL113" s="2"/>
      <c r="AO113" s="2"/>
      <c r="AT113" s="2"/>
      <c r="AW113" s="2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</row>
    <row r="114" spans="1:157" x14ac:dyDescent="0.25">
      <c r="A114" s="6"/>
      <c r="D114" s="5"/>
      <c r="G114" s="2"/>
      <c r="H114" s="2"/>
      <c r="I114" s="2"/>
      <c r="J114" s="2"/>
      <c r="K114" s="2"/>
      <c r="L114" s="2"/>
      <c r="M114" s="2"/>
      <c r="N114" s="2"/>
      <c r="P114" s="2"/>
      <c r="R114" s="5"/>
      <c r="S114" s="2"/>
      <c r="W114" s="5"/>
      <c r="Z114" s="5"/>
      <c r="AD114" s="2"/>
      <c r="AE114" s="5"/>
      <c r="AG114" s="2"/>
      <c r="AH114" s="5"/>
      <c r="AL114" s="2"/>
      <c r="AO114" s="2"/>
      <c r="AT114" s="2"/>
      <c r="AW114" s="2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</row>
    <row r="115" spans="1:157" x14ac:dyDescent="0.25">
      <c r="A115" s="6"/>
      <c r="D115" s="5"/>
      <c r="G115" s="2"/>
      <c r="H115" s="2"/>
      <c r="I115" s="2"/>
      <c r="J115" s="2"/>
      <c r="K115" s="2"/>
      <c r="L115" s="2"/>
      <c r="M115" s="2"/>
      <c r="N115" s="2"/>
      <c r="P115" s="2"/>
      <c r="R115" s="5"/>
      <c r="S115" s="2"/>
      <c r="W115" s="5"/>
      <c r="Z115" s="5"/>
      <c r="AD115" s="2"/>
      <c r="AE115" s="5"/>
      <c r="AG115" s="2"/>
      <c r="AH115" s="5"/>
      <c r="AL115" s="2"/>
      <c r="AO115" s="2"/>
      <c r="AT115" s="2"/>
      <c r="AW115" s="2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</row>
    <row r="116" spans="1:157" x14ac:dyDescent="0.25">
      <c r="A116" s="6"/>
      <c r="D116" s="5"/>
      <c r="G116" s="2"/>
      <c r="H116" s="2"/>
      <c r="I116" s="2"/>
      <c r="J116" s="2"/>
      <c r="K116" s="2"/>
      <c r="L116" s="2"/>
      <c r="M116" s="2"/>
      <c r="N116" s="2"/>
      <c r="P116" s="2"/>
      <c r="R116" s="5"/>
      <c r="S116" s="2"/>
      <c r="W116" s="5"/>
      <c r="Z116" s="5"/>
      <c r="AD116" s="2"/>
      <c r="AE116" s="5"/>
      <c r="AG116" s="2"/>
      <c r="AH116" s="5"/>
      <c r="AL116" s="2"/>
      <c r="AO116" s="2"/>
      <c r="AT116" s="2"/>
      <c r="AW116" s="2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</row>
    <row r="117" spans="1:157" x14ac:dyDescent="0.25">
      <c r="A117" s="6"/>
      <c r="D117" s="5"/>
      <c r="G117" s="2"/>
      <c r="H117" s="2"/>
      <c r="I117" s="2"/>
      <c r="J117" s="2"/>
      <c r="K117" s="2"/>
      <c r="L117" s="2"/>
      <c r="M117" s="2"/>
      <c r="N117" s="2"/>
      <c r="P117" s="2"/>
      <c r="R117" s="5"/>
      <c r="S117" s="2"/>
      <c r="W117" s="5"/>
      <c r="Z117" s="5"/>
      <c r="AD117" s="2"/>
      <c r="AE117" s="5"/>
      <c r="AG117" s="2"/>
      <c r="AH117" s="5"/>
      <c r="AL117" s="2"/>
      <c r="AO117" s="2"/>
      <c r="AT117" s="2"/>
      <c r="AW117" s="2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</row>
    <row r="118" spans="1:157" x14ac:dyDescent="0.25">
      <c r="A118" s="6"/>
      <c r="D118" s="5"/>
      <c r="G118" s="2"/>
      <c r="H118" s="2"/>
      <c r="I118" s="2"/>
      <c r="J118" s="2"/>
      <c r="K118" s="2"/>
      <c r="L118" s="2"/>
      <c r="M118" s="2"/>
      <c r="N118" s="2"/>
      <c r="P118" s="2"/>
      <c r="R118" s="5"/>
      <c r="S118" s="2"/>
      <c r="W118" s="5"/>
      <c r="Z118" s="5"/>
      <c r="AD118" s="2"/>
      <c r="AE118" s="5"/>
      <c r="AG118" s="2"/>
      <c r="AH118" s="5"/>
      <c r="AL118" s="2"/>
      <c r="AO118" s="2"/>
      <c r="AT118" s="2"/>
      <c r="AW118" s="2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</row>
    <row r="119" spans="1:157" x14ac:dyDescent="0.25">
      <c r="A119" s="6"/>
      <c r="D119" s="5"/>
      <c r="G119" s="2"/>
      <c r="H119" s="2"/>
      <c r="I119" s="2"/>
      <c r="J119" s="2"/>
      <c r="K119" s="2"/>
      <c r="L119" s="2"/>
      <c r="M119" s="2"/>
      <c r="N119" s="2"/>
      <c r="P119" s="2"/>
      <c r="R119" s="5"/>
      <c r="S119" s="2"/>
      <c r="W119" s="5"/>
      <c r="Z119" s="5"/>
      <c r="AD119" s="2"/>
      <c r="AE119" s="5"/>
      <c r="AG119" s="2"/>
      <c r="AH119" s="5"/>
      <c r="AL119" s="2"/>
      <c r="AO119" s="2"/>
      <c r="AT119" s="2"/>
      <c r="AW119" s="2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</row>
    <row r="120" spans="1:157" x14ac:dyDescent="0.25">
      <c r="A120" s="6"/>
      <c r="D120" s="5"/>
      <c r="G120" s="2"/>
      <c r="H120" s="2"/>
      <c r="I120" s="2"/>
      <c r="J120" s="2"/>
      <c r="K120" s="2"/>
      <c r="L120" s="2"/>
      <c r="M120" s="2"/>
      <c r="N120" s="2"/>
      <c r="P120" s="2"/>
      <c r="R120" s="5"/>
      <c r="S120" s="2"/>
      <c r="W120" s="5"/>
      <c r="Z120" s="5"/>
      <c r="AD120" s="2"/>
      <c r="AE120" s="5"/>
      <c r="AG120" s="2"/>
      <c r="AH120" s="5"/>
      <c r="AL120" s="2"/>
      <c r="AO120" s="2"/>
      <c r="AT120" s="2"/>
      <c r="AW120" s="2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</row>
    <row r="121" spans="1:157" x14ac:dyDescent="0.25">
      <c r="A121" s="6"/>
      <c r="D121" s="5"/>
      <c r="G121" s="2"/>
      <c r="H121" s="2"/>
      <c r="I121" s="2"/>
      <c r="J121" s="2"/>
      <c r="K121" s="2"/>
      <c r="L121" s="2"/>
      <c r="M121" s="2"/>
      <c r="N121" s="2"/>
      <c r="P121" s="2"/>
      <c r="R121" s="5"/>
      <c r="S121" s="2"/>
      <c r="W121" s="5"/>
      <c r="Z121" s="5"/>
      <c r="AD121" s="2"/>
      <c r="AE121" s="5"/>
      <c r="AG121" s="2"/>
      <c r="AH121" s="5"/>
      <c r="AL121" s="2"/>
      <c r="AO121" s="2"/>
      <c r="AT121" s="2"/>
      <c r="AW121" s="2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</row>
    <row r="122" spans="1:157" x14ac:dyDescent="0.25">
      <c r="A122" s="6"/>
      <c r="D122" s="5"/>
      <c r="G122" s="2"/>
      <c r="H122" s="2"/>
      <c r="I122" s="2"/>
      <c r="J122" s="2"/>
      <c r="K122" s="2"/>
      <c r="L122" s="2"/>
      <c r="M122" s="2"/>
      <c r="N122" s="2"/>
      <c r="P122" s="2"/>
      <c r="R122" s="5"/>
      <c r="S122" s="2"/>
      <c r="W122" s="5"/>
      <c r="Z122" s="5"/>
      <c r="AD122" s="2"/>
      <c r="AE122" s="5"/>
      <c r="AG122" s="2"/>
      <c r="AH122" s="5"/>
      <c r="AL122" s="2"/>
      <c r="AO122" s="2"/>
      <c r="AT122" s="2"/>
      <c r="AW122" s="2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</row>
    <row r="123" spans="1:157" x14ac:dyDescent="0.25">
      <c r="A123" s="6"/>
      <c r="D123" s="5"/>
      <c r="G123" s="2"/>
      <c r="H123" s="2"/>
      <c r="I123" s="2"/>
      <c r="J123" s="2"/>
      <c r="K123" s="2"/>
      <c r="L123" s="2"/>
      <c r="M123" s="2"/>
      <c r="N123" s="2"/>
      <c r="P123" s="2"/>
      <c r="R123" s="5"/>
      <c r="S123" s="2"/>
      <c r="W123" s="5"/>
      <c r="Z123" s="5"/>
      <c r="AD123" s="2"/>
      <c r="AE123" s="5"/>
      <c r="AG123" s="2"/>
      <c r="AH123" s="5"/>
      <c r="AL123" s="2"/>
      <c r="AO123" s="2"/>
      <c r="AT123" s="2"/>
      <c r="AW123" s="2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</row>
    <row r="124" spans="1:157" x14ac:dyDescent="0.25">
      <c r="A124" s="5"/>
      <c r="D124" s="5"/>
      <c r="G124" s="2"/>
      <c r="H124" s="2"/>
      <c r="I124" s="2"/>
      <c r="J124" s="2"/>
      <c r="K124" s="2"/>
      <c r="L124" s="2"/>
      <c r="M124" s="2"/>
      <c r="N124" s="2"/>
      <c r="P124" s="2"/>
      <c r="R124" s="5"/>
      <c r="S124" s="2"/>
      <c r="W124" s="5"/>
      <c r="Z124" s="5"/>
      <c r="AD124" s="2"/>
      <c r="AE124" s="5"/>
      <c r="AG124" s="2"/>
      <c r="AH124" s="5"/>
      <c r="AL124" s="2"/>
      <c r="AO124" s="2"/>
      <c r="AT124" s="2"/>
      <c r="AW124" s="2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</row>
    <row r="125" spans="1:157" x14ac:dyDescent="0.25">
      <c r="A125" s="5"/>
      <c r="D125" s="5"/>
      <c r="G125" s="2"/>
      <c r="H125" s="2"/>
      <c r="I125" s="2"/>
      <c r="J125" s="2"/>
      <c r="K125" s="2"/>
      <c r="L125" s="2"/>
      <c r="M125" s="2"/>
      <c r="N125" s="2"/>
      <c r="P125" s="2"/>
      <c r="R125" s="5"/>
      <c r="S125" s="2"/>
      <c r="W125" s="5"/>
      <c r="Z125" s="5"/>
      <c r="AD125" s="2"/>
      <c r="AE125" s="5"/>
      <c r="AG125" s="2"/>
      <c r="AH125" s="5"/>
      <c r="AL125" s="2"/>
      <c r="AO125" s="2"/>
      <c r="AT125" s="2"/>
      <c r="AW125" s="2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</row>
    <row r="126" spans="1:157" x14ac:dyDescent="0.25">
      <c r="A126" s="5"/>
      <c r="D126" s="5"/>
      <c r="G126" s="2"/>
      <c r="H126" s="2"/>
      <c r="I126" s="2"/>
      <c r="J126" s="2"/>
      <c r="K126" s="2"/>
      <c r="L126" s="2"/>
      <c r="M126" s="2"/>
      <c r="N126" s="2"/>
      <c r="P126" s="2"/>
      <c r="R126" s="5"/>
      <c r="S126" s="2"/>
      <c r="W126" s="5"/>
      <c r="Z126" s="5"/>
      <c r="AD126" s="2"/>
      <c r="AE126" s="5"/>
      <c r="AG126" s="2"/>
      <c r="AH126" s="5"/>
      <c r="AL126" s="2"/>
      <c r="AO126" s="2"/>
      <c r="AT126" s="2"/>
      <c r="AW126" s="2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</row>
    <row r="127" spans="1:157" x14ac:dyDescent="0.25">
      <c r="A127" s="5"/>
      <c r="D127" s="5"/>
      <c r="G127" s="2"/>
      <c r="H127" s="2"/>
      <c r="I127" s="2"/>
      <c r="J127" s="2"/>
      <c r="K127" s="2"/>
      <c r="L127" s="2"/>
      <c r="M127" s="2"/>
      <c r="N127" s="2"/>
      <c r="P127" s="2"/>
      <c r="R127" s="5"/>
      <c r="S127" s="2"/>
      <c r="W127" s="5"/>
      <c r="Z127" s="5"/>
      <c r="AD127" s="2"/>
      <c r="AE127" s="5"/>
      <c r="AG127" s="2"/>
      <c r="AH127" s="5"/>
      <c r="AL127" s="2"/>
      <c r="AO127" s="2"/>
      <c r="AT127" s="2"/>
      <c r="AW127" s="2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3" max="1048575" man="1"/>
    <brk id="53" max="1048575" man="1"/>
    <brk id="65" max="1048575" man="1"/>
    <brk id="81" max="1048575" man="1"/>
    <brk id="145" max="95" man="1"/>
    <brk id="181" max="1048575" man="1"/>
    <brk id="205" max="1048575" man="1"/>
    <brk id="213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7"/>
  <sheetViews>
    <sheetView tabSelected="1" zoomScale="82" zoomScaleNormal="82" zoomScaleSheetLayoutView="100" workbookViewId="0">
      <pane xSplit="2" ySplit="5" topLeftCell="C6" activePane="bottomRight" state="frozen"/>
      <selection activeCell="S24" sqref="S24"/>
      <selection pane="topRight" activeCell="S24" sqref="S24"/>
      <selection pane="bottomLeft" activeCell="S24" sqref="S24"/>
      <selection pane="bottomRight" activeCell="W37" sqref="W37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1.28515625" style="2" customWidth="1"/>
    <col min="7" max="16" width="11.85546875" style="5" customWidth="1"/>
    <col min="17" max="18" width="12.140625" style="2" customWidth="1"/>
    <col min="19" max="19" width="12.140625" style="5" customWidth="1"/>
    <col min="20" max="20" width="12.140625" style="2" customWidth="1"/>
    <col min="21" max="29" width="9.140625" style="2" customWidth="1"/>
    <col min="30" max="30" width="11.5703125" style="2" customWidth="1"/>
    <col min="31" max="31" width="12.140625" style="2" customWidth="1"/>
    <col min="32" max="32" width="10.7109375" style="5" customWidth="1"/>
    <col min="33" max="34" width="9.140625" style="2" customWidth="1"/>
    <col min="35" max="35" width="10.28515625" style="5" customWidth="1"/>
    <col min="36" max="36" width="10.42578125" style="2" customWidth="1"/>
    <col min="37" max="37" width="12.28515625" style="2" customWidth="1"/>
    <col min="38" max="38" width="10.28515625" style="2" customWidth="1"/>
    <col min="39" max="39" width="10.42578125" style="2" customWidth="1"/>
    <col min="40" max="40" width="10.5703125" style="5" customWidth="1"/>
    <col min="41" max="41" width="10.42578125" style="2" customWidth="1"/>
    <col min="42" max="42" width="10" style="2" customWidth="1"/>
    <col min="43" max="43" width="11.5703125" style="5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5" customWidth="1"/>
    <col min="49" max="49" width="9.140625" style="2" customWidth="1"/>
    <col min="50" max="50" width="10.85546875" style="2" customWidth="1"/>
    <col min="51" max="51" width="10.85546875" style="5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5" customWidth="1"/>
    <col min="142" max="146" width="9.140625" style="5" hidden="1" customWidth="1"/>
    <col min="147" max="147" width="9.140625" style="5" customWidth="1"/>
    <col min="148" max="152" width="9.140625" style="5" hidden="1" customWidth="1"/>
    <col min="153" max="153" width="9.140625" style="5" customWidth="1"/>
    <col min="154" max="158" width="9.140625" style="5" hidden="1" customWidth="1"/>
    <col min="159" max="159" width="9.140625" style="5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0" ht="21" x14ac:dyDescent="0.35">
      <c r="A1" s="2" t="s">
        <v>53</v>
      </c>
      <c r="B1" s="17" t="s">
        <v>66</v>
      </c>
      <c r="AX1" s="6"/>
    </row>
    <row r="2" spans="1:190" ht="15.75" x14ac:dyDescent="0.25">
      <c r="A2" s="10" t="s">
        <v>50</v>
      </c>
      <c r="I2" s="5" t="str">
        <f>[1]GSVA_cur!$I$3</f>
        <v>As on 17.03.2025</v>
      </c>
    </row>
    <row r="3" spans="1:190" ht="15.75" x14ac:dyDescent="0.25">
      <c r="A3" s="10"/>
    </row>
    <row r="4" spans="1:190" ht="15.75" x14ac:dyDescent="0.25">
      <c r="A4" s="10"/>
      <c r="E4" s="9"/>
      <c r="F4" s="9" t="s">
        <v>57</v>
      </c>
      <c r="P4" s="2"/>
      <c r="R4" s="5"/>
      <c r="S4" s="2"/>
      <c r="U4" s="5"/>
      <c r="AF4" s="2"/>
      <c r="AI4" s="2"/>
      <c r="AN4" s="2"/>
      <c r="AQ4" s="2"/>
      <c r="AV4" s="2"/>
      <c r="AY4" s="2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0" ht="15.75" x14ac:dyDescent="0.25">
      <c r="A5" s="11" t="s">
        <v>0</v>
      </c>
      <c r="B5" s="18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2"/>
      <c r="R5" s="5"/>
      <c r="S5" s="2"/>
      <c r="U5" s="5"/>
      <c r="AF5" s="2"/>
      <c r="AI5" s="2"/>
      <c r="AN5" s="2"/>
      <c r="AQ5" s="2"/>
      <c r="AV5" s="2"/>
      <c r="AY5" s="2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0" s="30" customFormat="1" ht="15.75" x14ac:dyDescent="0.25">
      <c r="A6" s="32" t="s">
        <v>26</v>
      </c>
      <c r="B6" s="37" t="s">
        <v>2</v>
      </c>
      <c r="C6" s="34">
        <f>SUM(C7:C10)</f>
        <v>279933.0129249451</v>
      </c>
      <c r="D6" s="34">
        <f t="shared" ref="D6:F6" si="0">SUM(D7:D10)</f>
        <v>252391.58757031534</v>
      </c>
      <c r="E6" s="34">
        <f t="shared" si="0"/>
        <v>251978.60440303618</v>
      </c>
      <c r="F6" s="34">
        <f t="shared" si="0"/>
        <v>240407.52856370466</v>
      </c>
      <c r="G6" s="34">
        <f t="shared" ref="G6:N6" si="1">SUM(G7:G10)</f>
        <v>235728.78393608457</v>
      </c>
      <c r="H6" s="34">
        <f t="shared" si="1"/>
        <v>242158.35271830714</v>
      </c>
      <c r="I6" s="34">
        <f t="shared" si="1"/>
        <v>277911.32139779057</v>
      </c>
      <c r="J6" s="34">
        <f t="shared" si="1"/>
        <v>295739.49916863919</v>
      </c>
      <c r="K6" s="34">
        <f t="shared" si="1"/>
        <v>307632.92076009617</v>
      </c>
      <c r="L6" s="34">
        <f t="shared" si="1"/>
        <v>269637.19843385566</v>
      </c>
      <c r="M6" s="34">
        <f t="shared" si="1"/>
        <v>247970.40352519898</v>
      </c>
      <c r="N6" s="34">
        <f t="shared" si="1"/>
        <v>241269.47691007034</v>
      </c>
      <c r="O6" s="34">
        <f t="shared" ref="O6" si="2">SUM(O7:O10)</f>
        <v>264388.93746507727</v>
      </c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H6" s="31"/>
    </row>
    <row r="7" spans="1:190" ht="15.75" x14ac:dyDescent="0.25">
      <c r="A7" s="13">
        <v>1.1000000000000001</v>
      </c>
      <c r="B7" s="20" t="s">
        <v>59</v>
      </c>
      <c r="C7" s="4">
        <v>62741.489816936286</v>
      </c>
      <c r="D7" s="4">
        <v>69038.819200746526</v>
      </c>
      <c r="E7" s="4">
        <v>69272.120863659831</v>
      </c>
      <c r="F7" s="4">
        <v>46291.319474609583</v>
      </c>
      <c r="G7" s="4">
        <v>45876.62342272028</v>
      </c>
      <c r="H7" s="4">
        <v>46737.777660559106</v>
      </c>
      <c r="I7" s="4">
        <v>48209.700706518677</v>
      </c>
      <c r="J7" s="4">
        <v>46764.422115477086</v>
      </c>
      <c r="K7" s="4">
        <v>59086.250426322658</v>
      </c>
      <c r="L7" s="4">
        <v>66175.671124462606</v>
      </c>
      <c r="M7" s="4">
        <v>63581.041870972571</v>
      </c>
      <c r="N7" s="4">
        <v>51879.071353870931</v>
      </c>
      <c r="O7" s="4">
        <v>54407.670279210128</v>
      </c>
      <c r="P7" s="7"/>
      <c r="Q7" s="7"/>
      <c r="R7" s="6"/>
      <c r="S7" s="7"/>
      <c r="T7" s="7"/>
      <c r="U7" s="6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5"/>
      <c r="GF7" s="5"/>
      <c r="GG7" s="5"/>
    </row>
    <row r="8" spans="1:190" ht="15.75" x14ac:dyDescent="0.25">
      <c r="A8" s="13">
        <v>1.2</v>
      </c>
      <c r="B8" s="20" t="s">
        <v>60</v>
      </c>
      <c r="C8" s="4">
        <v>215467.1593316397</v>
      </c>
      <c r="D8" s="4">
        <v>181627.12701207399</v>
      </c>
      <c r="E8" s="4">
        <v>180920.87810445062</v>
      </c>
      <c r="F8" s="4">
        <v>192396.98920772006</v>
      </c>
      <c r="G8" s="4">
        <v>188117.21768894</v>
      </c>
      <c r="H8" s="4">
        <v>193677.37575085391</v>
      </c>
      <c r="I8" s="4">
        <v>227877.10452787281</v>
      </c>
      <c r="J8" s="4">
        <v>247211.75609525756</v>
      </c>
      <c r="K8" s="4">
        <v>246595.5773503684</v>
      </c>
      <c r="L8" s="4">
        <v>201842.91270923949</v>
      </c>
      <c r="M8" s="4">
        <v>182828.87139499371</v>
      </c>
      <c r="N8" s="4">
        <v>188488.48204499556</v>
      </c>
      <c r="O8" s="4">
        <v>208242.19086768999</v>
      </c>
      <c r="P8" s="7"/>
      <c r="Q8" s="7"/>
      <c r="R8" s="6"/>
      <c r="S8" s="7"/>
      <c r="T8" s="7"/>
      <c r="U8" s="6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5"/>
      <c r="GF8" s="5"/>
      <c r="GG8" s="5"/>
    </row>
    <row r="9" spans="1:190" ht="15.75" x14ac:dyDescent="0.25">
      <c r="A9" s="13">
        <v>1.3</v>
      </c>
      <c r="B9" s="20" t="s">
        <v>61</v>
      </c>
      <c r="C9" s="4">
        <v>995.52897636914361</v>
      </c>
      <c r="D9" s="4">
        <v>979.72535749480994</v>
      </c>
      <c r="E9" s="4">
        <v>938.70013492571047</v>
      </c>
      <c r="F9" s="4">
        <v>833.3176813749817</v>
      </c>
      <c r="G9" s="4">
        <v>797.35482442427246</v>
      </c>
      <c r="H9" s="4">
        <v>697.12980453011824</v>
      </c>
      <c r="I9" s="4">
        <v>644.69750256842485</v>
      </c>
      <c r="J9" s="4">
        <v>576.97709535612955</v>
      </c>
      <c r="K9" s="4">
        <v>585.1610204805022</v>
      </c>
      <c r="L9" s="4">
        <v>494.67540015357997</v>
      </c>
      <c r="M9" s="4">
        <v>436.31758854330491</v>
      </c>
      <c r="N9" s="4">
        <v>307.01130393037784</v>
      </c>
      <c r="O9" s="4">
        <v>182.70164928142293</v>
      </c>
      <c r="P9" s="7"/>
      <c r="Q9" s="7"/>
      <c r="R9" s="6"/>
      <c r="S9" s="7"/>
      <c r="T9" s="7"/>
      <c r="U9" s="6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5"/>
      <c r="GF9" s="5"/>
      <c r="GG9" s="5"/>
    </row>
    <row r="10" spans="1:190" ht="15.75" x14ac:dyDescent="0.25">
      <c r="A10" s="13">
        <v>1.4</v>
      </c>
      <c r="B10" s="20" t="s">
        <v>62</v>
      </c>
      <c r="C10" s="4">
        <v>728.83479999999997</v>
      </c>
      <c r="D10" s="4">
        <v>745.91600000000005</v>
      </c>
      <c r="E10" s="4">
        <v>846.90530000000001</v>
      </c>
      <c r="F10" s="4">
        <v>885.90219999999999</v>
      </c>
      <c r="G10" s="4">
        <v>937.58799999999997</v>
      </c>
      <c r="H10" s="4">
        <v>1046.0695023640108</v>
      </c>
      <c r="I10" s="4">
        <v>1179.8186608306628</v>
      </c>
      <c r="J10" s="4">
        <v>1186.3438625484393</v>
      </c>
      <c r="K10" s="4">
        <v>1365.9319629246231</v>
      </c>
      <c r="L10" s="4">
        <v>1123.9392</v>
      </c>
      <c r="M10" s="4">
        <v>1124.1726706893958</v>
      </c>
      <c r="N10" s="4">
        <v>594.91220727348536</v>
      </c>
      <c r="O10" s="4">
        <v>1556.3746688957303</v>
      </c>
      <c r="P10" s="7"/>
      <c r="Q10" s="7"/>
      <c r="R10" s="6"/>
      <c r="S10" s="7"/>
      <c r="T10" s="7"/>
      <c r="U10" s="6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5"/>
      <c r="GF10" s="5"/>
      <c r="GG10" s="5"/>
    </row>
    <row r="11" spans="1:190" ht="15.75" x14ac:dyDescent="0.25">
      <c r="A11" s="14" t="s">
        <v>31</v>
      </c>
      <c r="B11" s="20" t="s">
        <v>3</v>
      </c>
      <c r="C11" s="4">
        <v>679588.25379999995</v>
      </c>
      <c r="D11" s="4">
        <v>655962.95479999995</v>
      </c>
      <c r="E11" s="4">
        <v>869631.75840000005</v>
      </c>
      <c r="F11" s="4">
        <v>818162.48</v>
      </c>
      <c r="G11" s="4">
        <v>632047.11580000003</v>
      </c>
      <c r="H11" s="4">
        <v>546394.32716891856</v>
      </c>
      <c r="I11" s="4">
        <v>583959.15806202125</v>
      </c>
      <c r="J11" s="4">
        <v>879533.32134059328</v>
      </c>
      <c r="K11" s="4">
        <v>867232.43368457328</v>
      </c>
      <c r="L11" s="4">
        <v>769646.92500000005</v>
      </c>
      <c r="M11" s="4">
        <v>870561.06479378231</v>
      </c>
      <c r="N11" s="4">
        <v>531540.60332936153</v>
      </c>
      <c r="O11" s="4">
        <v>565235.28528081288</v>
      </c>
      <c r="P11" s="7"/>
      <c r="Q11" s="7"/>
      <c r="R11" s="6"/>
      <c r="S11" s="7"/>
      <c r="T11" s="7"/>
      <c r="U11" s="6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5"/>
      <c r="GF11" s="5"/>
      <c r="GG11" s="5"/>
    </row>
    <row r="12" spans="1:190" s="31" customFormat="1" ht="15.75" x14ac:dyDescent="0.25">
      <c r="A12" s="25"/>
      <c r="B12" s="26" t="s">
        <v>28</v>
      </c>
      <c r="C12" s="27">
        <f>C6+C11</f>
        <v>959521.26672494505</v>
      </c>
      <c r="D12" s="27">
        <f t="shared" ref="D12:F12" si="3">D6+D11</f>
        <v>908354.54237031529</v>
      </c>
      <c r="E12" s="27">
        <f t="shared" si="3"/>
        <v>1121610.3628030363</v>
      </c>
      <c r="F12" s="27">
        <f t="shared" si="3"/>
        <v>1058570.0085637046</v>
      </c>
      <c r="G12" s="27">
        <f t="shared" ref="G12:H12" si="4">G6+G11</f>
        <v>867775.89973608463</v>
      </c>
      <c r="H12" s="27">
        <f t="shared" si="4"/>
        <v>788552.67988722574</v>
      </c>
      <c r="I12" s="27">
        <f t="shared" ref="I12:N12" si="5">I6+I11</f>
        <v>861870.47945981182</v>
      </c>
      <c r="J12" s="27">
        <f t="shared" si="5"/>
        <v>1175272.8205092326</v>
      </c>
      <c r="K12" s="27">
        <f t="shared" si="5"/>
        <v>1174865.3544446696</v>
      </c>
      <c r="L12" s="27">
        <f t="shared" si="5"/>
        <v>1039284.1234338557</v>
      </c>
      <c r="M12" s="27">
        <f t="shared" si="5"/>
        <v>1118531.4683189814</v>
      </c>
      <c r="N12" s="27">
        <f t="shared" si="5"/>
        <v>772810.08023943193</v>
      </c>
      <c r="O12" s="27">
        <f t="shared" ref="O12" si="6">O6+O11</f>
        <v>829624.22274589015</v>
      </c>
      <c r="P12" s="7"/>
      <c r="Q12" s="7"/>
      <c r="R12" s="6"/>
      <c r="S12" s="7"/>
      <c r="T12" s="7"/>
      <c r="U12" s="6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8"/>
      <c r="DH12" s="28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8"/>
      <c r="DY12" s="28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30"/>
      <c r="GF12" s="30"/>
      <c r="GG12" s="30"/>
    </row>
    <row r="13" spans="1:190" s="5" customFormat="1" ht="15.75" x14ac:dyDescent="0.25">
      <c r="A13" s="12" t="s">
        <v>32</v>
      </c>
      <c r="B13" s="19" t="s">
        <v>4</v>
      </c>
      <c r="C13" s="1">
        <v>1591118.5064000001</v>
      </c>
      <c r="D13" s="1">
        <v>2008471.5839999998</v>
      </c>
      <c r="E13" s="1">
        <v>2205989.6949999998</v>
      </c>
      <c r="F13" s="1">
        <v>1986198.4632000001</v>
      </c>
      <c r="G13" s="1">
        <v>2781575.9403938968</v>
      </c>
      <c r="H13" s="1">
        <v>2676151.9581703749</v>
      </c>
      <c r="I13" s="1">
        <v>2710600.7338999789</v>
      </c>
      <c r="J13" s="1">
        <v>2813120.5120627722</v>
      </c>
      <c r="K13" s="1">
        <v>2941668.6861612983</v>
      </c>
      <c r="L13" s="1">
        <v>2904080.6556024123</v>
      </c>
      <c r="M13" s="1">
        <v>2759413.5930484543</v>
      </c>
      <c r="N13" s="1">
        <v>2903088.5184007389</v>
      </c>
      <c r="O13" s="1">
        <v>3151165.1794037004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H13" s="2"/>
    </row>
    <row r="14" spans="1:190" ht="30" x14ac:dyDescent="0.25">
      <c r="A14" s="14" t="s">
        <v>33</v>
      </c>
      <c r="B14" s="20" t="s">
        <v>5</v>
      </c>
      <c r="C14" s="4">
        <v>261374.83100000001</v>
      </c>
      <c r="D14" s="4">
        <v>468099.36349999998</v>
      </c>
      <c r="E14" s="4">
        <v>590568.06559999997</v>
      </c>
      <c r="F14" s="4">
        <v>645547.07550000004</v>
      </c>
      <c r="G14" s="4">
        <v>883566.14519999991</v>
      </c>
      <c r="H14" s="4">
        <v>1091226.2883379334</v>
      </c>
      <c r="I14" s="4">
        <v>1484846.6380481832</v>
      </c>
      <c r="J14" s="4">
        <v>1518042.0229650021</v>
      </c>
      <c r="K14" s="4">
        <v>1481716.2375672883</v>
      </c>
      <c r="L14" s="4">
        <v>1278024.8642529075</v>
      </c>
      <c r="M14" s="4">
        <v>1609393.0269318151</v>
      </c>
      <c r="N14" s="4">
        <v>1510055.8904145611</v>
      </c>
      <c r="O14" s="4">
        <v>1912160.6699211826</v>
      </c>
      <c r="P14" s="7"/>
      <c r="Q14" s="7"/>
      <c r="R14" s="6"/>
      <c r="S14" s="7"/>
      <c r="T14" s="7"/>
      <c r="U14" s="6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6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6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6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5"/>
      <c r="GF14" s="5"/>
      <c r="GG14" s="5"/>
    </row>
    <row r="15" spans="1:190" ht="15.75" x14ac:dyDescent="0.25">
      <c r="A15" s="14" t="s">
        <v>34</v>
      </c>
      <c r="B15" s="20" t="s">
        <v>6</v>
      </c>
      <c r="C15" s="4">
        <v>1588184.7450000001</v>
      </c>
      <c r="D15" s="4">
        <v>1692371.2623999999</v>
      </c>
      <c r="E15" s="4">
        <v>1862414.4909999999</v>
      </c>
      <c r="F15" s="4">
        <v>1869749.437467698</v>
      </c>
      <c r="G15" s="4">
        <v>1958129.5035340118</v>
      </c>
      <c r="H15" s="4">
        <v>2318378.0307654217</v>
      </c>
      <c r="I15" s="4">
        <v>2745368.2566766357</v>
      </c>
      <c r="J15" s="4">
        <v>3124147.8580905725</v>
      </c>
      <c r="K15" s="4">
        <v>3120294.8099196008</v>
      </c>
      <c r="L15" s="4">
        <v>2999989.1121984473</v>
      </c>
      <c r="M15" s="4">
        <v>4191735.2388249338</v>
      </c>
      <c r="N15" s="4">
        <v>5081146.3474000702</v>
      </c>
      <c r="O15" s="4">
        <v>5654306.0004716171</v>
      </c>
      <c r="P15" s="7"/>
      <c r="Q15" s="7"/>
      <c r="R15" s="6"/>
      <c r="S15" s="7"/>
      <c r="T15" s="7"/>
      <c r="U15" s="6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6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6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6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5"/>
      <c r="GF15" s="5"/>
      <c r="GG15" s="5"/>
    </row>
    <row r="16" spans="1:190" s="31" customFormat="1" ht="15.75" x14ac:dyDescent="0.25">
      <c r="A16" s="25"/>
      <c r="B16" s="26" t="s">
        <v>29</v>
      </c>
      <c r="C16" s="27">
        <f>+C13+C14+C15</f>
        <v>3440678.0824000002</v>
      </c>
      <c r="D16" s="27">
        <f t="shared" ref="D16:F16" si="7">+D13+D14+D15</f>
        <v>4168942.2098999997</v>
      </c>
      <c r="E16" s="27">
        <f t="shared" si="7"/>
        <v>4658972.2515999991</v>
      </c>
      <c r="F16" s="27">
        <f t="shared" si="7"/>
        <v>4501494.9761676984</v>
      </c>
      <c r="G16" s="27">
        <f t="shared" ref="G16:H16" si="8">+G13+G14+G15</f>
        <v>5623271.5891279085</v>
      </c>
      <c r="H16" s="27">
        <f t="shared" si="8"/>
        <v>6085756.2772737294</v>
      </c>
      <c r="I16" s="27">
        <f t="shared" ref="I16:K16" si="9">+I13+I14+I15</f>
        <v>6940815.6286247978</v>
      </c>
      <c r="J16" s="27">
        <f t="shared" si="9"/>
        <v>7455310.3931183461</v>
      </c>
      <c r="K16" s="27">
        <f t="shared" si="9"/>
        <v>7543679.7336481884</v>
      </c>
      <c r="L16" s="27">
        <f t="shared" ref="L16:N16" si="10">+L13+L14+L15</f>
        <v>7182094.6320537664</v>
      </c>
      <c r="M16" s="27">
        <f t="shared" si="10"/>
        <v>8560541.8588052019</v>
      </c>
      <c r="N16" s="27">
        <f t="shared" si="10"/>
        <v>9494290.7562153712</v>
      </c>
      <c r="O16" s="27">
        <f t="shared" ref="O16" si="11">+O13+O14+O15</f>
        <v>10717631.8497965</v>
      </c>
      <c r="P16" s="7"/>
      <c r="Q16" s="7"/>
      <c r="R16" s="6"/>
      <c r="S16" s="7"/>
      <c r="T16" s="7"/>
      <c r="U16" s="6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9"/>
      <c r="CT16" s="29"/>
      <c r="CU16" s="28"/>
      <c r="CV16" s="29"/>
      <c r="CW16" s="29"/>
      <c r="CX16" s="29"/>
      <c r="CY16" s="29"/>
      <c r="CZ16" s="29"/>
      <c r="DA16" s="29"/>
      <c r="DB16" s="29"/>
      <c r="DC16" s="29"/>
      <c r="DD16" s="29"/>
      <c r="DE16" s="29"/>
      <c r="DF16" s="29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9"/>
      <c r="EP16" s="29"/>
      <c r="EQ16" s="28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9"/>
      <c r="FN16" s="29"/>
      <c r="FO16" s="28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9"/>
      <c r="GD16" s="29"/>
      <c r="GE16" s="30"/>
      <c r="GF16" s="30"/>
      <c r="GG16" s="30"/>
    </row>
    <row r="17" spans="1:190" s="30" customFormat="1" ht="15.75" x14ac:dyDescent="0.25">
      <c r="A17" s="32" t="s">
        <v>35</v>
      </c>
      <c r="B17" s="37" t="s">
        <v>7</v>
      </c>
      <c r="C17" s="34">
        <f>C18+C19</f>
        <v>3927832.2897000001</v>
      </c>
      <c r="D17" s="34">
        <f t="shared" ref="D17:F17" si="12">D18+D19</f>
        <v>4559580.0151669709</v>
      </c>
      <c r="E17" s="34">
        <f t="shared" si="12"/>
        <v>5244632.9665999999</v>
      </c>
      <c r="F17" s="34">
        <f t="shared" si="12"/>
        <v>5361929.8993000006</v>
      </c>
      <c r="G17" s="34">
        <f t="shared" ref="G17:H17" si="13">G18+G19</f>
        <v>5974797.7585999994</v>
      </c>
      <c r="H17" s="34">
        <f t="shared" si="13"/>
        <v>6368962.5037667304</v>
      </c>
      <c r="I17" s="34">
        <f t="shared" ref="I17:K17" si="14">I18+I19</f>
        <v>7106887.5029273089</v>
      </c>
      <c r="J17" s="34">
        <f t="shared" si="14"/>
        <v>8127152.9409000846</v>
      </c>
      <c r="K17" s="34">
        <f t="shared" si="14"/>
        <v>8691224.567114301</v>
      </c>
      <c r="L17" s="34">
        <f t="shared" ref="L17:N17" si="15">L18+L19</f>
        <v>6499650.2759547057</v>
      </c>
      <c r="M17" s="34">
        <f t="shared" si="15"/>
        <v>7904420.8499347875</v>
      </c>
      <c r="N17" s="34">
        <f t="shared" si="15"/>
        <v>9567876.5886918493</v>
      </c>
      <c r="O17" s="34">
        <f t="shared" ref="O17" si="16">O18+O19</f>
        <v>10281360.859860595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H17" s="31"/>
    </row>
    <row r="18" spans="1:190" ht="15.75" x14ac:dyDescent="0.25">
      <c r="A18" s="13">
        <v>6.1</v>
      </c>
      <c r="B18" s="20" t="s">
        <v>8</v>
      </c>
      <c r="C18" s="4">
        <v>3554472.5046000001</v>
      </c>
      <c r="D18" s="4">
        <v>4148003.3664999995</v>
      </c>
      <c r="E18" s="4">
        <v>4799955.2403999995</v>
      </c>
      <c r="F18" s="4">
        <v>4894980.0897000004</v>
      </c>
      <c r="G18" s="4">
        <v>5477518.3603999997</v>
      </c>
      <c r="H18" s="4">
        <v>5793411.0670945421</v>
      </c>
      <c r="I18" s="4">
        <v>6452053.6032805908</v>
      </c>
      <c r="J18" s="4">
        <v>7404065.3823011508</v>
      </c>
      <c r="K18" s="4">
        <v>7884022.2768298909</v>
      </c>
      <c r="L18" s="4">
        <v>6207402.6159111951</v>
      </c>
      <c r="M18" s="4">
        <v>7438159.870920077</v>
      </c>
      <c r="N18" s="4">
        <v>8711604.2582774963</v>
      </c>
      <c r="O18" s="4">
        <v>9376890.7872657981</v>
      </c>
      <c r="P18" s="7"/>
      <c r="Q18" s="7"/>
      <c r="R18" s="6"/>
      <c r="S18" s="7"/>
      <c r="T18" s="7"/>
      <c r="U18" s="6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5"/>
      <c r="GF18" s="5"/>
      <c r="GG18" s="5"/>
    </row>
    <row r="19" spans="1:190" ht="15.75" x14ac:dyDescent="0.25">
      <c r="A19" s="13">
        <v>6.2</v>
      </c>
      <c r="B19" s="20" t="s">
        <v>9</v>
      </c>
      <c r="C19" s="4">
        <v>373359.78509999998</v>
      </c>
      <c r="D19" s="4">
        <v>411576.6486669716</v>
      </c>
      <c r="E19" s="4">
        <v>444677.72619999998</v>
      </c>
      <c r="F19" s="4">
        <v>466949.80959999998</v>
      </c>
      <c r="G19" s="4">
        <v>497279.39820000005</v>
      </c>
      <c r="H19" s="4">
        <v>575551.43667218846</v>
      </c>
      <c r="I19" s="4">
        <v>654833.89964671782</v>
      </c>
      <c r="J19" s="4">
        <v>723087.55859893397</v>
      </c>
      <c r="K19" s="4">
        <v>807202.2902844107</v>
      </c>
      <c r="L19" s="4">
        <v>292247.66004351026</v>
      </c>
      <c r="M19" s="4">
        <v>466260.97901471029</v>
      </c>
      <c r="N19" s="4">
        <v>856272.33041435329</v>
      </c>
      <c r="O19" s="4">
        <v>904470.07259479701</v>
      </c>
      <c r="P19" s="7"/>
      <c r="Q19" s="7"/>
      <c r="R19" s="6"/>
      <c r="S19" s="7"/>
      <c r="T19" s="7"/>
      <c r="U19" s="6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5"/>
      <c r="GF19" s="5"/>
      <c r="GG19" s="5"/>
    </row>
    <row r="20" spans="1:190" s="30" customFormat="1" ht="30" x14ac:dyDescent="0.25">
      <c r="A20" s="38" t="s">
        <v>36</v>
      </c>
      <c r="B20" s="39" t="s">
        <v>10</v>
      </c>
      <c r="C20" s="34">
        <f>SUM(C21:C27)</f>
        <v>3410354.0847000005</v>
      </c>
      <c r="D20" s="34">
        <f t="shared" ref="D20:F20" si="17">SUM(D21:D27)</f>
        <v>3868857.6920000003</v>
      </c>
      <c r="E20" s="34">
        <f t="shared" si="17"/>
        <v>4226075.6079000002</v>
      </c>
      <c r="F20" s="34">
        <f t="shared" si="17"/>
        <v>5619527.2757999999</v>
      </c>
      <c r="G20" s="34">
        <f t="shared" ref="G20:N20" si="18">SUM(G21:G27)</f>
        <v>5940776.0750000002</v>
      </c>
      <c r="H20" s="34">
        <f t="shared" si="18"/>
        <v>6407705.0337498263</v>
      </c>
      <c r="I20" s="34">
        <f t="shared" si="18"/>
        <v>6577129.0649023652</v>
      </c>
      <c r="J20" s="34">
        <f t="shared" si="18"/>
        <v>6329646.8560698172</v>
      </c>
      <c r="K20" s="34">
        <f t="shared" si="18"/>
        <v>7093182.4749492761</v>
      </c>
      <c r="L20" s="34">
        <f t="shared" si="18"/>
        <v>5192719.8019791422</v>
      </c>
      <c r="M20" s="34">
        <f t="shared" si="18"/>
        <v>7214521.6521769874</v>
      </c>
      <c r="N20" s="34">
        <f t="shared" si="18"/>
        <v>8824564.9893485587</v>
      </c>
      <c r="O20" s="34">
        <f t="shared" ref="O20" si="19">SUM(O21:O27)</f>
        <v>10257700.360689988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H20" s="31"/>
    </row>
    <row r="21" spans="1:190" ht="15.75" x14ac:dyDescent="0.25">
      <c r="A21" s="13">
        <v>7.1</v>
      </c>
      <c r="B21" s="20" t="s">
        <v>11</v>
      </c>
      <c r="C21" s="4">
        <v>167349.65280000001</v>
      </c>
      <c r="D21" s="4">
        <v>179320.57399999999</v>
      </c>
      <c r="E21" s="4">
        <v>216758.79500000001</v>
      </c>
      <c r="F21" s="4">
        <v>248553</v>
      </c>
      <c r="G21" s="4">
        <v>262940</v>
      </c>
      <c r="H21" s="4">
        <v>382134.56411668618</v>
      </c>
      <c r="I21" s="4">
        <v>386315.68360058195</v>
      </c>
      <c r="J21" s="4">
        <v>404753.08221572556</v>
      </c>
      <c r="K21" s="4">
        <v>425847.49440635374</v>
      </c>
      <c r="L21" s="4">
        <v>179780</v>
      </c>
      <c r="M21" s="4">
        <v>203636.43593323592</v>
      </c>
      <c r="N21" s="4">
        <v>346207.07808452548</v>
      </c>
      <c r="O21" s="4">
        <v>377940.106447967</v>
      </c>
      <c r="P21" s="7"/>
      <c r="Q21" s="7"/>
      <c r="R21" s="6"/>
      <c r="S21" s="7"/>
      <c r="T21" s="7"/>
      <c r="U21" s="6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5"/>
      <c r="GF21" s="5"/>
      <c r="GG21" s="5"/>
    </row>
    <row r="22" spans="1:190" ht="15.75" x14ac:dyDescent="0.25">
      <c r="A22" s="13">
        <v>7.2</v>
      </c>
      <c r="B22" s="20" t="s">
        <v>12</v>
      </c>
      <c r="C22" s="4">
        <v>621827.14240000001</v>
      </c>
      <c r="D22" s="4">
        <v>674917.3345</v>
      </c>
      <c r="E22" s="4">
        <v>671320.59519999998</v>
      </c>
      <c r="F22" s="4">
        <v>675226.71550000005</v>
      </c>
      <c r="G22" s="4">
        <v>784935.7</v>
      </c>
      <c r="H22" s="4">
        <v>851644.66698665544</v>
      </c>
      <c r="I22" s="4">
        <v>981767.38394813321</v>
      </c>
      <c r="J22" s="4">
        <v>1044552.2157648576</v>
      </c>
      <c r="K22" s="4">
        <v>1050556.2588136704</v>
      </c>
      <c r="L22" s="4">
        <v>655175.04220000003</v>
      </c>
      <c r="M22" s="4">
        <v>1120807.667946585</v>
      </c>
      <c r="N22" s="4">
        <v>1212593.7038203657</v>
      </c>
      <c r="O22" s="4">
        <v>1300396.0375247097</v>
      </c>
      <c r="P22" s="7"/>
      <c r="Q22" s="7"/>
      <c r="R22" s="6"/>
      <c r="S22" s="7"/>
      <c r="T22" s="7"/>
      <c r="U22" s="6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5"/>
      <c r="GF22" s="5"/>
      <c r="GG22" s="5"/>
    </row>
    <row r="23" spans="1:190" ht="15.75" x14ac:dyDescent="0.25">
      <c r="A23" s="13">
        <v>7.3</v>
      </c>
      <c r="B23" s="20" t="s">
        <v>13</v>
      </c>
      <c r="C23" s="4">
        <v>353.85619999999994</v>
      </c>
      <c r="D23" s="4">
        <v>357.09180000000003</v>
      </c>
      <c r="E23" s="4">
        <v>301.09439999999995</v>
      </c>
      <c r="F23" s="4">
        <v>363.25940000000003</v>
      </c>
      <c r="G23" s="4">
        <v>417.24199999999996</v>
      </c>
      <c r="H23" s="4">
        <v>486.46678729523705</v>
      </c>
      <c r="I23" s="4">
        <v>613.94520959625629</v>
      </c>
      <c r="J23" s="4">
        <v>657.6982048871655</v>
      </c>
      <c r="K23" s="4">
        <v>759.00641945648033</v>
      </c>
      <c r="L23" s="4">
        <v>679.08100000000002</v>
      </c>
      <c r="M23" s="4">
        <v>691.33592307054494</v>
      </c>
      <c r="N23" s="4">
        <v>620.43138249894469</v>
      </c>
      <c r="O23" s="4">
        <v>631.19990713918605</v>
      </c>
      <c r="P23" s="7"/>
      <c r="Q23" s="7"/>
      <c r="R23" s="6"/>
      <c r="S23" s="7"/>
      <c r="T23" s="7"/>
      <c r="U23" s="6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5"/>
      <c r="GF23" s="5"/>
      <c r="GG23" s="5"/>
    </row>
    <row r="24" spans="1:190" ht="15.75" x14ac:dyDescent="0.25">
      <c r="A24" s="13">
        <v>7.4</v>
      </c>
      <c r="B24" s="20" t="s">
        <v>14</v>
      </c>
      <c r="C24" s="4">
        <v>26336.576100000006</v>
      </c>
      <c r="D24" s="4">
        <v>100553.14069999999</v>
      </c>
      <c r="E24" s="4">
        <v>71624.014399999985</v>
      </c>
      <c r="F24" s="4">
        <v>164023.93590000001</v>
      </c>
      <c r="G24" s="4">
        <v>362689.408</v>
      </c>
      <c r="H24" s="4">
        <v>407997.8141652068</v>
      </c>
      <c r="I24" s="4">
        <v>404010.47090443305</v>
      </c>
      <c r="J24" s="4">
        <v>180505.07519998075</v>
      </c>
      <c r="K24" s="4">
        <v>270771.05025018071</v>
      </c>
      <c r="L24" s="4">
        <v>27665.96644613336</v>
      </c>
      <c r="M24" s="4">
        <v>16501.094786193309</v>
      </c>
      <c r="N24" s="4">
        <v>105130.07666615397</v>
      </c>
      <c r="O24" s="4">
        <v>126049.39704243661</v>
      </c>
      <c r="P24" s="7"/>
      <c r="Q24" s="7"/>
      <c r="R24" s="6"/>
      <c r="S24" s="7"/>
      <c r="T24" s="7"/>
      <c r="U24" s="6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5"/>
      <c r="GF24" s="5"/>
      <c r="GG24" s="5"/>
    </row>
    <row r="25" spans="1:190" ht="15.75" x14ac:dyDescent="0.25">
      <c r="A25" s="13">
        <v>7.5</v>
      </c>
      <c r="B25" s="20" t="s">
        <v>15</v>
      </c>
      <c r="C25" s="4">
        <v>2099966.8758</v>
      </c>
      <c r="D25" s="4">
        <v>2353730.3782000002</v>
      </c>
      <c r="E25" s="4">
        <v>2646588.4144000001</v>
      </c>
      <c r="F25" s="4">
        <v>3807144.2724000001</v>
      </c>
      <c r="G25" s="4">
        <v>3730450.6660000002</v>
      </c>
      <c r="H25" s="4">
        <v>3987632.9596931278</v>
      </c>
      <c r="I25" s="4">
        <v>4082884.8661909085</v>
      </c>
      <c r="J25" s="4">
        <v>3941713.0842248248</v>
      </c>
      <c r="K25" s="4">
        <v>4478015.7635450484</v>
      </c>
      <c r="L25" s="4">
        <v>3351480.9512</v>
      </c>
      <c r="M25" s="4">
        <v>4694495.6766601214</v>
      </c>
      <c r="N25" s="4">
        <v>5787769.541791602</v>
      </c>
      <c r="O25" s="4">
        <v>6930271.7063476611</v>
      </c>
      <c r="P25" s="7"/>
      <c r="Q25" s="7"/>
      <c r="R25" s="6"/>
      <c r="S25" s="7"/>
      <c r="T25" s="7"/>
      <c r="U25" s="6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5"/>
      <c r="GF25" s="5"/>
      <c r="GG25" s="5"/>
    </row>
    <row r="26" spans="1:190" ht="15.75" x14ac:dyDescent="0.25">
      <c r="A26" s="13">
        <v>7.6</v>
      </c>
      <c r="B26" s="20" t="s">
        <v>16</v>
      </c>
      <c r="C26" s="4">
        <v>18188.645199999999</v>
      </c>
      <c r="D26" s="4">
        <v>21014.748800000001</v>
      </c>
      <c r="E26" s="4">
        <v>23402.0635</v>
      </c>
      <c r="F26" s="4">
        <v>23236.0926</v>
      </c>
      <c r="G26" s="4">
        <v>24685.059000000001</v>
      </c>
      <c r="H26" s="4">
        <v>21439.221502272547</v>
      </c>
      <c r="I26" s="4">
        <v>21361.802245225681</v>
      </c>
      <c r="J26" s="4">
        <v>81584.001375347536</v>
      </c>
      <c r="K26" s="4">
        <v>86949.314439430178</v>
      </c>
      <c r="L26" s="4">
        <v>92277.131259685804</v>
      </c>
      <c r="M26" s="4">
        <v>98146.818255492064</v>
      </c>
      <c r="N26" s="4">
        <v>109440.08566256041</v>
      </c>
      <c r="O26" s="4">
        <v>130244.03270763734</v>
      </c>
      <c r="P26" s="7"/>
      <c r="Q26" s="7"/>
      <c r="R26" s="6"/>
      <c r="S26" s="7"/>
      <c r="T26" s="7"/>
      <c r="U26" s="6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5"/>
      <c r="GF26" s="5"/>
      <c r="GG26" s="5"/>
    </row>
    <row r="27" spans="1:190" ht="30" x14ac:dyDescent="0.25">
      <c r="A27" s="13">
        <v>7.7</v>
      </c>
      <c r="B27" s="20" t="s">
        <v>17</v>
      </c>
      <c r="C27" s="4">
        <v>476331.33620000002</v>
      </c>
      <c r="D27" s="4">
        <v>538964.424</v>
      </c>
      <c r="E27" s="4">
        <v>596080.63100000005</v>
      </c>
      <c r="F27" s="4">
        <v>700980</v>
      </c>
      <c r="G27" s="4">
        <v>774658</v>
      </c>
      <c r="H27" s="4">
        <v>756369.34049858258</v>
      </c>
      <c r="I27" s="4">
        <v>700174.91280348622</v>
      </c>
      <c r="J27" s="4">
        <v>675881.69908419345</v>
      </c>
      <c r="K27" s="4">
        <v>780283.58707513672</v>
      </c>
      <c r="L27" s="4">
        <v>885661.62987332325</v>
      </c>
      <c r="M27" s="4">
        <v>1080242.6226722891</v>
      </c>
      <c r="N27" s="4">
        <v>1262804.071940853</v>
      </c>
      <c r="O27" s="4">
        <v>1392167.8807124379</v>
      </c>
      <c r="P27" s="7"/>
      <c r="Q27" s="7"/>
      <c r="R27" s="6"/>
      <c r="S27" s="7"/>
      <c r="T27" s="7"/>
      <c r="U27" s="6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5"/>
      <c r="GF27" s="5"/>
      <c r="GG27" s="5"/>
    </row>
    <row r="28" spans="1:190" ht="15.75" x14ac:dyDescent="0.25">
      <c r="A28" s="14" t="s">
        <v>37</v>
      </c>
      <c r="B28" s="20" t="s">
        <v>18</v>
      </c>
      <c r="C28" s="4">
        <v>5303210</v>
      </c>
      <c r="D28" s="4">
        <v>5886620</v>
      </c>
      <c r="E28" s="4">
        <v>6341724</v>
      </c>
      <c r="F28" s="4">
        <v>6852921</v>
      </c>
      <c r="G28" s="4">
        <v>7143093</v>
      </c>
      <c r="H28" s="4">
        <v>7590562.4832629953</v>
      </c>
      <c r="I28" s="4">
        <v>7996343.7761589959</v>
      </c>
      <c r="J28" s="4">
        <v>9083140.0675056875</v>
      </c>
      <c r="K28" s="4">
        <v>9409694</v>
      </c>
      <c r="L28" s="4">
        <v>9660447</v>
      </c>
      <c r="M28" s="4">
        <v>10374589.65799062</v>
      </c>
      <c r="N28" s="4">
        <v>11725279.817896506</v>
      </c>
      <c r="O28" s="4">
        <v>12912220.16985888</v>
      </c>
      <c r="P28" s="7"/>
      <c r="Q28" s="7"/>
      <c r="R28" s="6"/>
      <c r="S28" s="7"/>
      <c r="T28" s="7"/>
      <c r="U28" s="6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5"/>
      <c r="GF28" s="5"/>
      <c r="GG28" s="5"/>
    </row>
    <row r="29" spans="1:190" ht="30" x14ac:dyDescent="0.25">
      <c r="A29" s="14" t="s">
        <v>38</v>
      </c>
      <c r="B29" s="20" t="s">
        <v>19</v>
      </c>
      <c r="C29" s="4">
        <v>6659467.9258191502</v>
      </c>
      <c r="D29" s="4">
        <v>7525305.3818512</v>
      </c>
      <c r="E29" s="4">
        <v>8743473.0483123362</v>
      </c>
      <c r="F29" s="4">
        <v>10360383.922157779</v>
      </c>
      <c r="G29" s="4">
        <v>11511522.759745605</v>
      </c>
      <c r="H29" s="4">
        <v>13397767.488346374</v>
      </c>
      <c r="I29" s="4">
        <v>14995559.598522894</v>
      </c>
      <c r="J29" s="4">
        <v>16569728.453572266</v>
      </c>
      <c r="K29" s="4">
        <v>18250539.102066763</v>
      </c>
      <c r="L29" s="4">
        <v>18359972.690567821</v>
      </c>
      <c r="M29" s="4">
        <v>20247770.958780929</v>
      </c>
      <c r="N29" s="4">
        <v>23767821.969400864</v>
      </c>
      <c r="O29" s="4">
        <v>26561411.517396066</v>
      </c>
      <c r="P29" s="7"/>
      <c r="Q29" s="7"/>
      <c r="R29" s="6"/>
      <c r="S29" s="7"/>
      <c r="T29" s="7"/>
      <c r="U29" s="6"/>
      <c r="V29" s="8"/>
      <c r="W29" s="8"/>
      <c r="X29" s="8"/>
      <c r="Y29" s="8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5"/>
      <c r="GF29" s="5"/>
      <c r="GG29" s="5"/>
    </row>
    <row r="30" spans="1:190" ht="15.75" x14ac:dyDescent="0.25">
      <c r="A30" s="14" t="s">
        <v>39</v>
      </c>
      <c r="B30" s="20" t="s">
        <v>54</v>
      </c>
      <c r="C30" s="4">
        <v>1511908</v>
      </c>
      <c r="D30" s="4">
        <v>1403336</v>
      </c>
      <c r="E30" s="4">
        <v>1471122</v>
      </c>
      <c r="F30" s="4">
        <v>1620121</v>
      </c>
      <c r="G30" s="4">
        <v>1888018</v>
      </c>
      <c r="H30" s="4">
        <v>2128483</v>
      </c>
      <c r="I30" s="4">
        <v>2818834.3677235404</v>
      </c>
      <c r="J30" s="4">
        <v>2968950.9302099999</v>
      </c>
      <c r="K30" s="4">
        <v>3389390.677730843</v>
      </c>
      <c r="L30" s="4">
        <v>3526125</v>
      </c>
      <c r="M30" s="4">
        <v>3812797</v>
      </c>
      <c r="N30" s="4">
        <v>4204779.8372149998</v>
      </c>
      <c r="O30" s="4">
        <v>4860501.4899146669</v>
      </c>
      <c r="P30" s="7"/>
      <c r="Q30" s="7"/>
      <c r="R30" s="6"/>
      <c r="S30" s="7"/>
      <c r="T30" s="7"/>
      <c r="U30" s="6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5"/>
      <c r="GF30" s="5"/>
      <c r="GG30" s="5"/>
    </row>
    <row r="31" spans="1:190" ht="15.75" x14ac:dyDescent="0.25">
      <c r="A31" s="14" t="s">
        <v>40</v>
      </c>
      <c r="B31" s="20" t="s">
        <v>20</v>
      </c>
      <c r="C31" s="4">
        <v>2195529.4816000001</v>
      </c>
      <c r="D31" s="4">
        <v>2539005.0817432003</v>
      </c>
      <c r="E31" s="4">
        <v>2873592.908525683</v>
      </c>
      <c r="F31" s="4">
        <v>3417525.1947360388</v>
      </c>
      <c r="G31" s="4">
        <v>3900894.1575999996</v>
      </c>
      <c r="H31" s="4">
        <v>4595803.5156452665</v>
      </c>
      <c r="I31" s="4">
        <v>4965667.5645483434</v>
      </c>
      <c r="J31" s="4">
        <v>5816567.235046641</v>
      </c>
      <c r="K31" s="4">
        <v>6877365.8471930167</v>
      </c>
      <c r="L31" s="4">
        <v>6598558.2286855187</v>
      </c>
      <c r="M31" s="4">
        <v>7479240.9203295112</v>
      </c>
      <c r="N31" s="4">
        <v>8620021.278997967</v>
      </c>
      <c r="O31" s="4">
        <v>10294018.088130847</v>
      </c>
      <c r="P31" s="7"/>
      <c r="Q31" s="7"/>
      <c r="R31" s="6"/>
      <c r="S31" s="7"/>
      <c r="T31" s="7"/>
      <c r="U31" s="6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5"/>
      <c r="GF31" s="5"/>
      <c r="GG31" s="5"/>
    </row>
    <row r="32" spans="1:190" s="31" customFormat="1" ht="15.75" x14ac:dyDescent="0.25">
      <c r="A32" s="25"/>
      <c r="B32" s="26" t="s">
        <v>30</v>
      </c>
      <c r="C32" s="27">
        <f>C17+C20+C28+C29+C30+C31</f>
        <v>23008301.781819154</v>
      </c>
      <c r="D32" s="27">
        <f t="shared" ref="D32:F32" si="20">D17+D20+D28+D29+D30+D31</f>
        <v>25782704.170761373</v>
      </c>
      <c r="E32" s="27">
        <f t="shared" si="20"/>
        <v>28900620.531338021</v>
      </c>
      <c r="F32" s="27">
        <f t="shared" si="20"/>
        <v>33232408.291993815</v>
      </c>
      <c r="G32" s="27">
        <f t="shared" ref="G32:H32" si="21">G17+G20+G28+G29+G30+G31</f>
        <v>36359101.750945605</v>
      </c>
      <c r="H32" s="27">
        <f t="shared" si="21"/>
        <v>40489284.024771191</v>
      </c>
      <c r="I32" s="27">
        <f t="shared" ref="I32:J32" si="22">I17+I20+I28+I29+I30+I31</f>
        <v>44460421.874783449</v>
      </c>
      <c r="J32" s="27">
        <f t="shared" si="22"/>
        <v>48895186.483304493</v>
      </c>
      <c r="K32" s="27">
        <f t="shared" ref="K32:L32" si="23">K17+K20+K28+K29+K30+K31</f>
        <v>53711396.669054203</v>
      </c>
      <c r="L32" s="27">
        <f t="shared" si="23"/>
        <v>49837472.99718719</v>
      </c>
      <c r="M32" s="27">
        <f t="shared" ref="M32:N32" si="24">M17+M20+M28+M29+M30+M31</f>
        <v>57033341.039212838</v>
      </c>
      <c r="N32" s="27">
        <f t="shared" si="24"/>
        <v>66710344.481550738</v>
      </c>
      <c r="O32" s="27">
        <f t="shared" ref="O32" si="25">O17+O20+O28+O29+O30+O31</f>
        <v>75167212.485851049</v>
      </c>
      <c r="P32" s="7"/>
      <c r="Q32" s="7"/>
      <c r="R32" s="6"/>
      <c r="S32" s="7"/>
      <c r="T32" s="7"/>
      <c r="U32" s="6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9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9"/>
      <c r="GD32" s="29"/>
      <c r="GE32" s="30"/>
      <c r="GF32" s="30"/>
      <c r="GG32" s="30"/>
    </row>
    <row r="33" spans="1:190" s="30" customFormat="1" ht="15.75" x14ac:dyDescent="0.25">
      <c r="A33" s="32" t="s">
        <v>27</v>
      </c>
      <c r="B33" s="33" t="s">
        <v>51</v>
      </c>
      <c r="C33" s="34">
        <f t="shared" ref="C33:H33" si="26">C6+C11+C13+C14+C15+C17+C20+C28+C29+C30+C31</f>
        <v>27408501.130944099</v>
      </c>
      <c r="D33" s="34">
        <f t="shared" si="26"/>
        <v>30860000.923031688</v>
      </c>
      <c r="E33" s="34">
        <f t="shared" si="26"/>
        <v>34681203.14574106</v>
      </c>
      <c r="F33" s="34">
        <f t="shared" si="26"/>
        <v>38792473.276725225</v>
      </c>
      <c r="G33" s="34">
        <f t="shared" si="26"/>
        <v>42850149.239809602</v>
      </c>
      <c r="H33" s="34">
        <f t="shared" si="26"/>
        <v>47363592.981932148</v>
      </c>
      <c r="I33" s="34">
        <f t="shared" ref="I33:J33" si="27">I6+I11+I13+I14+I15+I17+I20+I28+I29+I30+I31</f>
        <v>52263107.98286806</v>
      </c>
      <c r="J33" s="34">
        <f t="shared" si="27"/>
        <v>57525769.696932077</v>
      </c>
      <c r="K33" s="34">
        <f t="shared" ref="K33:L33" si="28">K6+K11+K13+K14+K15+K17+K20+K28+K29+K30+K31</f>
        <v>62429941.757147059</v>
      </c>
      <c r="L33" s="34">
        <f t="shared" si="28"/>
        <v>58058851.752674811</v>
      </c>
      <c r="M33" s="34">
        <f t="shared" ref="M33:N33" si="29">M6+M11+M13+M14+M15+M17+M20+M28+M29+M30+M31</f>
        <v>66712414.366337016</v>
      </c>
      <c r="N33" s="34">
        <f t="shared" si="29"/>
        <v>76977445.318005562</v>
      </c>
      <c r="O33" s="34">
        <f t="shared" ref="O33" si="30">O6+O11+O13+O14+O15+O17+O20+O28+O29+O30+O31</f>
        <v>86714468.558393434</v>
      </c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H33" s="31"/>
    </row>
    <row r="34" spans="1:190" s="31" customFormat="1" ht="15.75" x14ac:dyDescent="0.25">
      <c r="A34" s="35" t="s">
        <v>43</v>
      </c>
      <c r="B34" s="36" t="s">
        <v>25</v>
      </c>
      <c r="C34" s="27">
        <f>GSVA_cur!C34</f>
        <v>4442090</v>
      </c>
      <c r="D34" s="27">
        <f>GSVA_cur!D34</f>
        <v>5380588</v>
      </c>
      <c r="E34" s="27">
        <f>GSVA_cur!E34</f>
        <v>6308016</v>
      </c>
      <c r="F34" s="27">
        <f>GSVA_cur!F34</f>
        <v>6467335</v>
      </c>
      <c r="G34" s="27">
        <f>GSVA_cur!G34</f>
        <v>7794019</v>
      </c>
      <c r="H34" s="27">
        <f>GSVA_cur!H34</f>
        <v>9143997</v>
      </c>
      <c r="I34" s="27">
        <f>GSVA_cur!I34</f>
        <v>9713289.2896102089</v>
      </c>
      <c r="J34" s="27">
        <f>GSVA_cur!J34</f>
        <v>9648511.1373158749</v>
      </c>
      <c r="K34" s="27">
        <f>GSVA_cur!K34</f>
        <v>9734918.0404059142</v>
      </c>
      <c r="L34" s="27">
        <f>GSVA_cur!L34</f>
        <v>8670979.2896781247</v>
      </c>
      <c r="M34" s="27">
        <f>GSVA_cur!M34</f>
        <v>11185426.305117738</v>
      </c>
      <c r="N34" s="27">
        <f>GSVA_cur!N34</f>
        <v>12272066.637339501</v>
      </c>
      <c r="O34" s="27">
        <f>GSVA_cur!O34</f>
        <v>13359930.245998001</v>
      </c>
      <c r="P34" s="7"/>
      <c r="Q34" s="7"/>
      <c r="R34" s="6"/>
      <c r="S34" s="7"/>
      <c r="T34" s="7"/>
      <c r="U34" s="6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9"/>
      <c r="DC34" s="29"/>
      <c r="DD34" s="29"/>
      <c r="DE34" s="29"/>
      <c r="DF34" s="29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9"/>
      <c r="EA34" s="29"/>
      <c r="EB34" s="29"/>
      <c r="EC34" s="29"/>
      <c r="ED34" s="29"/>
      <c r="EE34" s="29"/>
      <c r="EF34" s="29"/>
      <c r="EG34" s="29"/>
      <c r="EH34" s="29"/>
      <c r="EI34" s="29"/>
      <c r="EJ34" s="29"/>
      <c r="EK34" s="29"/>
      <c r="EL34" s="29"/>
      <c r="EM34" s="29"/>
      <c r="EN34" s="29"/>
      <c r="EO34" s="29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29"/>
      <c r="FI34" s="29"/>
      <c r="FJ34" s="29"/>
      <c r="FK34" s="29"/>
      <c r="FL34" s="29"/>
      <c r="FM34" s="29"/>
      <c r="FN34" s="29"/>
      <c r="FO34" s="29"/>
      <c r="FP34" s="29"/>
      <c r="FQ34" s="29"/>
      <c r="FR34" s="29"/>
      <c r="FS34" s="29"/>
      <c r="FT34" s="29"/>
      <c r="FU34" s="29"/>
      <c r="FV34" s="29"/>
      <c r="FW34" s="29"/>
      <c r="FX34" s="29"/>
      <c r="FY34" s="29"/>
      <c r="FZ34" s="29"/>
      <c r="GA34" s="29"/>
      <c r="GB34" s="29"/>
      <c r="GC34" s="29"/>
    </row>
    <row r="35" spans="1:190" s="31" customFormat="1" ht="15.75" x14ac:dyDescent="0.25">
      <c r="A35" s="35" t="s">
        <v>44</v>
      </c>
      <c r="B35" s="36" t="s">
        <v>24</v>
      </c>
      <c r="C35" s="27">
        <f>GSVA_cur!C35</f>
        <v>385589</v>
      </c>
      <c r="D35" s="27">
        <f>GSVA_cur!D35</f>
        <v>500578</v>
      </c>
      <c r="E35" s="27">
        <f>GSVA_cur!E35</f>
        <v>505118</v>
      </c>
      <c r="F35" s="27">
        <f>GSVA_cur!F35</f>
        <v>411143</v>
      </c>
      <c r="G35" s="27">
        <f>GSVA_cur!G35</f>
        <v>591803</v>
      </c>
      <c r="H35" s="27">
        <f>GSVA_cur!H35</f>
        <v>653030</v>
      </c>
      <c r="I35" s="27">
        <f>GSVA_cur!I35</f>
        <v>613257</v>
      </c>
      <c r="J35" s="27">
        <f>GSVA_cur!J35</f>
        <v>593473</v>
      </c>
      <c r="K35" s="27">
        <f>GSVA_cur!K35</f>
        <v>880668</v>
      </c>
      <c r="L35" s="27">
        <f>GSVA_cur!L35</f>
        <v>933191</v>
      </c>
      <c r="M35" s="27">
        <f>GSVA_cur!M35</f>
        <v>762815</v>
      </c>
      <c r="N35" s="27">
        <f>GSVA_cur!N35</f>
        <v>820465</v>
      </c>
      <c r="O35" s="27">
        <f>GSVA_cur!O35</f>
        <v>897294</v>
      </c>
      <c r="P35" s="7"/>
      <c r="Q35" s="7"/>
      <c r="R35" s="6"/>
      <c r="S35" s="7"/>
      <c r="T35" s="7"/>
      <c r="U35" s="6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9"/>
      <c r="DF35" s="29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  <c r="GB35" s="29"/>
      <c r="GC35" s="29"/>
    </row>
    <row r="36" spans="1:190" s="31" customFormat="1" ht="15.75" x14ac:dyDescent="0.25">
      <c r="A36" s="35" t="s">
        <v>45</v>
      </c>
      <c r="B36" s="36" t="s">
        <v>63</v>
      </c>
      <c r="C36" s="27">
        <f>C33+C34-C35</f>
        <v>31465002.130944099</v>
      </c>
      <c r="D36" s="27">
        <f t="shared" ref="D36:M36" si="31">D33+D34-D35</f>
        <v>35740010.923031688</v>
      </c>
      <c r="E36" s="27">
        <f t="shared" si="31"/>
        <v>40484101.14574106</v>
      </c>
      <c r="F36" s="27">
        <f t="shared" si="31"/>
        <v>44848665.276725225</v>
      </c>
      <c r="G36" s="27">
        <f t="shared" si="31"/>
        <v>50052365.239809602</v>
      </c>
      <c r="H36" s="27">
        <f t="shared" si="31"/>
        <v>55854559.981932148</v>
      </c>
      <c r="I36" s="27">
        <f t="shared" si="31"/>
        <v>61363140.272478268</v>
      </c>
      <c r="J36" s="27">
        <f t="shared" si="31"/>
        <v>66580807.834247947</v>
      </c>
      <c r="K36" s="27">
        <f t="shared" si="31"/>
        <v>71284191.797552973</v>
      </c>
      <c r="L36" s="27">
        <f t="shared" si="31"/>
        <v>65796640.042352937</v>
      </c>
      <c r="M36" s="27">
        <f t="shared" si="31"/>
        <v>77135025.671454757</v>
      </c>
      <c r="N36" s="27">
        <f t="shared" ref="N36" si="32">N33+N34-N35</f>
        <v>88429046.955345064</v>
      </c>
      <c r="O36" s="27">
        <f t="shared" ref="O36" si="33">O33+O34-O35</f>
        <v>99177104.804391429</v>
      </c>
      <c r="P36" s="7"/>
      <c r="Q36" s="7"/>
      <c r="R36" s="6"/>
      <c r="S36" s="7"/>
      <c r="T36" s="7"/>
      <c r="U36" s="6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9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  <c r="GB36" s="29"/>
      <c r="GC36" s="29"/>
    </row>
    <row r="37" spans="1:190" s="31" customFormat="1" ht="15.75" x14ac:dyDescent="0.25">
      <c r="A37" s="35" t="s">
        <v>46</v>
      </c>
      <c r="B37" s="36" t="s">
        <v>42</v>
      </c>
      <c r="C37" s="42">
        <f>GSVA_cur!C37</f>
        <v>170080</v>
      </c>
      <c r="D37" s="42">
        <f>GSVA_cur!D37</f>
        <v>173860</v>
      </c>
      <c r="E37" s="42">
        <f>GSVA_cur!E37</f>
        <v>177640</v>
      </c>
      <c r="F37" s="42">
        <f>GSVA_cur!F37</f>
        <v>181420</v>
      </c>
      <c r="G37" s="42">
        <f>GSVA_cur!G37</f>
        <v>185200</v>
      </c>
      <c r="H37" s="42">
        <f>GSVA_cur!H37</f>
        <v>188980</v>
      </c>
      <c r="I37" s="42">
        <f>GSVA_cur!I37</f>
        <v>192770</v>
      </c>
      <c r="J37" s="42">
        <f>GSVA_cur!J37</f>
        <v>196560</v>
      </c>
      <c r="K37" s="42">
        <f>GSVA_cur!K37</f>
        <v>200350</v>
      </c>
      <c r="L37" s="42">
        <f>GSVA_cur!L37</f>
        <v>204140</v>
      </c>
      <c r="M37" s="42">
        <f>GSVA_cur!M37</f>
        <v>208010</v>
      </c>
      <c r="N37" s="42">
        <f>GSVA_cur!N37</f>
        <v>211950</v>
      </c>
      <c r="O37" s="42">
        <f>GSVA_cur!O37</f>
        <v>215880</v>
      </c>
      <c r="P37" s="2"/>
      <c r="Q37" s="2"/>
      <c r="R37" s="5"/>
      <c r="S37" s="2"/>
      <c r="T37" s="2"/>
      <c r="U37" s="5"/>
      <c r="V37" s="5"/>
      <c r="W37" s="5"/>
      <c r="X37" s="5"/>
      <c r="Y37" s="5"/>
      <c r="Z37" s="2"/>
      <c r="AA37" s="2"/>
      <c r="AB37" s="2"/>
      <c r="AC37" s="2"/>
      <c r="AD37" s="2"/>
      <c r="AE37" s="2"/>
      <c r="AF37" s="2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</row>
    <row r="38" spans="1:190" s="31" customFormat="1" ht="15.75" x14ac:dyDescent="0.25">
      <c r="A38" s="35" t="s">
        <v>47</v>
      </c>
      <c r="B38" s="36" t="s">
        <v>64</v>
      </c>
      <c r="C38" s="27">
        <f>C36/C37*1000</f>
        <v>185001.18844628468</v>
      </c>
      <c r="D38" s="27">
        <f t="shared" ref="D38:M38" si="34">D36/D37*1000</f>
        <v>205567.76097452946</v>
      </c>
      <c r="E38" s="27">
        <f t="shared" si="34"/>
        <v>227899.69120547772</v>
      </c>
      <c r="F38" s="27">
        <f t="shared" si="34"/>
        <v>247209.04683455641</v>
      </c>
      <c r="G38" s="27">
        <f t="shared" si="34"/>
        <v>270261.15140285966</v>
      </c>
      <c r="H38" s="27">
        <f t="shared" si="34"/>
        <v>295558.04837513046</v>
      </c>
      <c r="I38" s="27">
        <f t="shared" si="34"/>
        <v>318323.08073081012</v>
      </c>
      <c r="J38" s="27">
        <f t="shared" si="34"/>
        <v>338730.198586935</v>
      </c>
      <c r="K38" s="27">
        <f t="shared" si="34"/>
        <v>355798.31194186659</v>
      </c>
      <c r="L38" s="27">
        <f t="shared" si="34"/>
        <v>322311.35515995364</v>
      </c>
      <c r="M38" s="27">
        <f t="shared" si="34"/>
        <v>370823.64151461353</v>
      </c>
      <c r="N38" s="27">
        <f t="shared" ref="N38" si="35">N36/N37*1000</f>
        <v>417216.54614458629</v>
      </c>
      <c r="O38" s="27">
        <f t="shared" ref="O38" si="36">O36/O37*1000</f>
        <v>459408.48992213927</v>
      </c>
      <c r="P38" s="2"/>
      <c r="Q38" s="2"/>
      <c r="R38" s="5"/>
      <c r="S38" s="2"/>
      <c r="T38" s="2"/>
      <c r="U38" s="6"/>
      <c r="V38" s="6"/>
      <c r="W38" s="6"/>
      <c r="X38" s="6"/>
      <c r="Y38" s="6"/>
      <c r="Z38" s="2"/>
      <c r="AA38" s="2"/>
      <c r="AB38" s="2"/>
      <c r="AC38" s="2"/>
      <c r="AD38" s="2"/>
      <c r="AE38" s="2"/>
      <c r="AF38" s="2"/>
      <c r="BZ38" s="29"/>
      <c r="CA38" s="29"/>
      <c r="CB38" s="29"/>
      <c r="CC38" s="29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</row>
    <row r="39" spans="1:190" x14ac:dyDescent="0.25">
      <c r="A39" s="2" t="s">
        <v>75</v>
      </c>
      <c r="P39" s="2"/>
      <c r="R39" s="5"/>
      <c r="S39" s="2"/>
      <c r="U39" s="5"/>
      <c r="AF39" s="2"/>
      <c r="AI39" s="2"/>
      <c r="AN39" s="2"/>
      <c r="AQ39" s="2"/>
      <c r="AV39" s="2"/>
      <c r="AY39" s="2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0" s="31" customFormat="1" x14ac:dyDescent="0.25">
      <c r="A40" s="2"/>
      <c r="B40" s="2"/>
      <c r="C40" s="5"/>
      <c r="D40" s="2"/>
      <c r="E40" s="2"/>
      <c r="F40" s="5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</row>
    <row r="41" spans="1:190" s="31" customFormat="1" x14ac:dyDescent="0.25">
      <c r="A41" s="2"/>
      <c r="B41" s="2"/>
      <c r="C41" s="5"/>
      <c r="D41" s="2"/>
      <c r="E41" s="2"/>
      <c r="F41" s="5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</row>
    <row r="42" spans="1:190" x14ac:dyDescent="0.25">
      <c r="C42" s="5"/>
      <c r="F42" s="5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0" x14ac:dyDescent="0.25">
      <c r="C43" s="5"/>
      <c r="F43" s="5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0" s="31" customFormat="1" x14ac:dyDescent="0.25">
      <c r="A44" s="2"/>
      <c r="B44" s="2"/>
      <c r="C44" s="5"/>
      <c r="D44" s="2"/>
      <c r="E44" s="2"/>
      <c r="F44" s="5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</row>
    <row r="45" spans="1:190" s="31" customFormat="1" x14ac:dyDescent="0.25">
      <c r="A45" s="2"/>
      <c r="B45" s="2"/>
      <c r="C45" s="5"/>
      <c r="D45" s="2"/>
      <c r="E45" s="2"/>
      <c r="F45" s="5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</row>
    <row r="46" spans="1:190" s="31" customFormat="1" x14ac:dyDescent="0.25">
      <c r="A46" s="5"/>
      <c r="B46" s="2"/>
      <c r="C46" s="2"/>
      <c r="D46" s="5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</row>
    <row r="47" spans="1:190" x14ac:dyDescent="0.25">
      <c r="C47" s="5"/>
      <c r="F47" s="5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0" x14ac:dyDescent="0.25">
      <c r="C48" s="5"/>
      <c r="F48" s="5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5"/>
      <c r="F49" s="5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5"/>
      <c r="F50" s="5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5"/>
      <c r="F51" s="5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5"/>
      <c r="F52" s="5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5"/>
      <c r="F53" s="5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AF53" s="2"/>
      <c r="AI53" s="2"/>
      <c r="AN53" s="2"/>
      <c r="AQ53" s="2"/>
      <c r="AV53" s="2"/>
      <c r="AY53" s="2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5"/>
      <c r="F54" s="5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AF54" s="2"/>
      <c r="AI54" s="2"/>
      <c r="AN54" s="2"/>
      <c r="AQ54" s="2"/>
      <c r="AV54" s="2"/>
      <c r="AY54" s="2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5"/>
      <c r="F55" s="5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AF55" s="2"/>
      <c r="AI55" s="2"/>
      <c r="AN55" s="2"/>
      <c r="AQ55" s="2"/>
      <c r="AV55" s="2"/>
      <c r="AY55" s="2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5"/>
      <c r="F56" s="5"/>
      <c r="G56" s="2"/>
      <c r="H56" s="2"/>
      <c r="I56" s="2"/>
      <c r="J56" s="2"/>
      <c r="K56" s="2"/>
      <c r="L56" s="2"/>
      <c r="M56" s="2"/>
      <c r="N56" s="2"/>
      <c r="O56" s="2"/>
      <c r="P56" s="2"/>
      <c r="S56" s="2"/>
      <c r="AF56" s="2"/>
      <c r="AI56" s="2"/>
      <c r="AN56" s="2"/>
      <c r="AQ56" s="2"/>
      <c r="AV56" s="2"/>
      <c r="AY56" s="2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5"/>
      <c r="F57" s="5"/>
      <c r="G57" s="2"/>
      <c r="H57" s="2"/>
      <c r="I57" s="2"/>
      <c r="J57" s="2"/>
      <c r="K57" s="2"/>
      <c r="L57" s="2"/>
      <c r="M57" s="2"/>
      <c r="N57" s="2"/>
      <c r="O57" s="2"/>
      <c r="P57" s="2"/>
      <c r="S57" s="2"/>
      <c r="AF57" s="2"/>
      <c r="AI57" s="2"/>
      <c r="AN57" s="2"/>
      <c r="AQ57" s="2"/>
      <c r="AV57" s="2"/>
      <c r="AY57" s="2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5"/>
      <c r="F58" s="5"/>
      <c r="G58" s="2"/>
      <c r="H58" s="2"/>
      <c r="I58" s="2"/>
      <c r="J58" s="2"/>
      <c r="K58" s="2"/>
      <c r="L58" s="2"/>
      <c r="M58" s="2"/>
      <c r="N58" s="2"/>
      <c r="O58" s="2"/>
      <c r="P58" s="2"/>
      <c r="S58" s="2"/>
      <c r="AF58" s="2"/>
      <c r="AI58" s="2"/>
      <c r="AN58" s="2"/>
      <c r="AQ58" s="2"/>
      <c r="AV58" s="2"/>
      <c r="AY58" s="2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5"/>
      <c r="F59" s="5"/>
      <c r="G59" s="2"/>
      <c r="H59" s="2"/>
      <c r="I59" s="2"/>
      <c r="J59" s="2"/>
      <c r="K59" s="2"/>
      <c r="L59" s="2"/>
      <c r="M59" s="2"/>
      <c r="N59" s="2"/>
      <c r="O59" s="2"/>
      <c r="P59" s="2"/>
      <c r="S59" s="2"/>
      <c r="AF59" s="2"/>
      <c r="AI59" s="2"/>
      <c r="AN59" s="2"/>
      <c r="AQ59" s="2"/>
      <c r="AV59" s="2"/>
      <c r="AY59" s="2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5"/>
      <c r="F60" s="5"/>
      <c r="G60" s="2"/>
      <c r="H60" s="2"/>
      <c r="I60" s="2"/>
      <c r="J60" s="2"/>
      <c r="K60" s="2"/>
      <c r="L60" s="2"/>
      <c r="M60" s="2"/>
      <c r="N60" s="2"/>
      <c r="O60" s="2"/>
      <c r="P60" s="2"/>
      <c r="S60" s="2"/>
      <c r="AF60" s="2"/>
      <c r="AI60" s="2"/>
      <c r="AN60" s="2"/>
      <c r="AQ60" s="2"/>
      <c r="AV60" s="2"/>
      <c r="AY60" s="2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5"/>
      <c r="F61" s="5"/>
      <c r="G61" s="2"/>
      <c r="H61" s="2"/>
      <c r="I61" s="2"/>
      <c r="J61" s="2"/>
      <c r="K61" s="2"/>
      <c r="L61" s="2"/>
      <c r="M61" s="2"/>
      <c r="N61" s="2"/>
      <c r="O61" s="2"/>
      <c r="P61" s="2"/>
      <c r="S61" s="2"/>
      <c r="AF61" s="2"/>
      <c r="AI61" s="2"/>
      <c r="AN61" s="2"/>
      <c r="AQ61" s="2"/>
      <c r="AV61" s="2"/>
      <c r="AY61" s="2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5"/>
      <c r="F62" s="5"/>
      <c r="G62" s="2"/>
      <c r="H62" s="2"/>
      <c r="I62" s="2"/>
      <c r="J62" s="2"/>
      <c r="K62" s="2"/>
      <c r="L62" s="2"/>
      <c r="M62" s="2"/>
      <c r="N62" s="2"/>
      <c r="O62" s="2"/>
      <c r="P62" s="2"/>
      <c r="S62" s="2"/>
      <c r="AF62" s="2"/>
      <c r="AI62" s="2"/>
      <c r="AN62" s="2"/>
      <c r="AQ62" s="2"/>
      <c r="AV62" s="2"/>
      <c r="AY62" s="2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5"/>
      <c r="F63" s="5"/>
      <c r="G63" s="2"/>
      <c r="H63" s="2"/>
      <c r="I63" s="2"/>
      <c r="J63" s="2"/>
      <c r="K63" s="2"/>
      <c r="L63" s="2"/>
      <c r="M63" s="2"/>
      <c r="N63" s="2"/>
      <c r="O63" s="2"/>
      <c r="P63" s="2"/>
      <c r="S63" s="2"/>
      <c r="AF63" s="2"/>
      <c r="AI63" s="2"/>
      <c r="AN63" s="2"/>
      <c r="AQ63" s="2"/>
      <c r="AV63" s="2"/>
      <c r="AY63" s="2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5"/>
      <c r="F64" s="5"/>
      <c r="G64" s="2"/>
      <c r="H64" s="2"/>
      <c r="I64" s="2"/>
      <c r="J64" s="2"/>
      <c r="K64" s="2"/>
      <c r="L64" s="2"/>
      <c r="M64" s="2"/>
      <c r="N64" s="2"/>
      <c r="O64" s="2"/>
      <c r="P64" s="2"/>
      <c r="S64" s="2"/>
      <c r="AF64" s="2"/>
      <c r="AI64" s="2"/>
      <c r="AN64" s="2"/>
      <c r="AQ64" s="2"/>
      <c r="AV64" s="2"/>
      <c r="AY64" s="2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C65" s="5"/>
      <c r="F65" s="5"/>
      <c r="G65" s="2"/>
      <c r="H65" s="2"/>
      <c r="I65" s="2"/>
      <c r="J65" s="2"/>
      <c r="K65" s="2"/>
      <c r="L65" s="2"/>
      <c r="M65" s="2"/>
      <c r="N65" s="2"/>
      <c r="O65" s="2"/>
      <c r="P65" s="2"/>
      <c r="S65" s="2"/>
      <c r="AF65" s="2"/>
      <c r="AI65" s="2"/>
      <c r="AN65" s="2"/>
      <c r="AQ65" s="2"/>
      <c r="AV65" s="2"/>
      <c r="AY65" s="2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C66" s="5"/>
      <c r="F66" s="5"/>
      <c r="G66" s="2"/>
      <c r="H66" s="2"/>
      <c r="I66" s="2"/>
      <c r="J66" s="2"/>
      <c r="K66" s="2"/>
      <c r="L66" s="2"/>
      <c r="M66" s="2"/>
      <c r="N66" s="2"/>
      <c r="O66" s="2"/>
      <c r="P66" s="2"/>
      <c r="S66" s="2"/>
      <c r="AF66" s="2"/>
      <c r="AI66" s="2"/>
      <c r="AN66" s="2"/>
      <c r="AQ66" s="2"/>
      <c r="AV66" s="2"/>
      <c r="AY66" s="2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C67" s="5"/>
      <c r="F67" s="5"/>
      <c r="G67" s="2"/>
      <c r="H67" s="2"/>
      <c r="I67" s="2"/>
      <c r="J67" s="2"/>
      <c r="K67" s="2"/>
      <c r="L67" s="2"/>
      <c r="M67" s="2"/>
      <c r="N67" s="2"/>
      <c r="O67" s="2"/>
      <c r="P67" s="2"/>
      <c r="S67" s="2"/>
      <c r="AF67" s="2"/>
      <c r="AI67" s="2"/>
      <c r="AN67" s="2"/>
      <c r="AQ67" s="2"/>
      <c r="AV67" s="2"/>
      <c r="AY67" s="2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C68" s="5"/>
      <c r="F68" s="5"/>
      <c r="G68" s="2"/>
      <c r="H68" s="2"/>
      <c r="I68" s="2"/>
      <c r="J68" s="2"/>
      <c r="K68" s="2"/>
      <c r="L68" s="2"/>
      <c r="M68" s="2"/>
      <c r="N68" s="2"/>
      <c r="O68" s="2"/>
      <c r="P68" s="2"/>
      <c r="S68" s="2"/>
      <c r="AF68" s="2"/>
      <c r="AI68" s="2"/>
      <c r="AN68" s="2"/>
      <c r="AQ68" s="2"/>
      <c r="AV68" s="2"/>
      <c r="AY68" s="2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7"/>
      <c r="D69" s="5"/>
      <c r="G69" s="2"/>
      <c r="H69" s="2"/>
      <c r="I69" s="2"/>
      <c r="J69" s="2"/>
      <c r="K69" s="2"/>
      <c r="L69" s="2"/>
      <c r="M69" s="2"/>
      <c r="N69" s="2"/>
      <c r="O69" s="2"/>
      <c r="P69" s="2"/>
      <c r="Q69" s="5"/>
      <c r="S69" s="2"/>
      <c r="T69" s="5"/>
      <c r="Y69" s="5"/>
      <c r="AB69" s="5"/>
      <c r="AF69" s="2"/>
      <c r="AG69" s="5"/>
      <c r="AI69" s="2"/>
      <c r="AJ69" s="5"/>
      <c r="AN69" s="2"/>
      <c r="AQ69" s="2"/>
      <c r="AV69" s="2"/>
      <c r="AY69" s="2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7"/>
      <c r="D70" s="5"/>
      <c r="G70" s="2"/>
      <c r="H70" s="2"/>
      <c r="I70" s="2"/>
      <c r="J70" s="2"/>
      <c r="K70" s="2"/>
      <c r="L70" s="2"/>
      <c r="M70" s="2"/>
      <c r="N70" s="2"/>
      <c r="O70" s="2"/>
      <c r="P70" s="2"/>
      <c r="Q70" s="5"/>
      <c r="S70" s="2"/>
      <c r="T70" s="5"/>
      <c r="Y70" s="5"/>
      <c r="AB70" s="5"/>
      <c r="AF70" s="2"/>
      <c r="AG70" s="5"/>
      <c r="AI70" s="2"/>
      <c r="AJ70" s="5"/>
      <c r="AN70" s="2"/>
      <c r="AQ70" s="2"/>
      <c r="AV70" s="2"/>
      <c r="AY70" s="2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7"/>
      <c r="D71" s="5"/>
      <c r="G71" s="2"/>
      <c r="H71" s="2"/>
      <c r="I71" s="2"/>
      <c r="J71" s="2"/>
      <c r="K71" s="2"/>
      <c r="L71" s="2"/>
      <c r="M71" s="2"/>
      <c r="N71" s="2"/>
      <c r="O71" s="2"/>
      <c r="P71" s="2"/>
      <c r="Q71" s="5"/>
      <c r="S71" s="2"/>
      <c r="T71" s="5"/>
      <c r="Y71" s="5"/>
      <c r="AB71" s="5"/>
      <c r="AF71" s="2"/>
      <c r="AG71" s="5"/>
      <c r="AI71" s="2"/>
      <c r="AJ71" s="5"/>
      <c r="AN71" s="2"/>
      <c r="AQ71" s="2"/>
      <c r="AV71" s="2"/>
      <c r="AY71" s="2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A72" s="7"/>
      <c r="D72" s="5"/>
      <c r="G72" s="2"/>
      <c r="H72" s="2"/>
      <c r="I72" s="2"/>
      <c r="J72" s="2"/>
      <c r="K72" s="2"/>
      <c r="L72" s="2"/>
      <c r="M72" s="2"/>
      <c r="N72" s="2"/>
      <c r="O72" s="2"/>
      <c r="P72" s="2"/>
      <c r="Q72" s="5"/>
      <c r="S72" s="2"/>
      <c r="T72" s="5"/>
      <c r="Y72" s="5"/>
      <c r="AB72" s="5"/>
      <c r="AF72" s="2"/>
      <c r="AG72" s="5"/>
      <c r="AI72" s="2"/>
      <c r="AJ72" s="5"/>
      <c r="AN72" s="2"/>
      <c r="AQ72" s="2"/>
      <c r="AV72" s="2"/>
      <c r="AY72" s="2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A73" s="7"/>
      <c r="D73" s="5"/>
      <c r="G73" s="2"/>
      <c r="H73" s="2"/>
      <c r="I73" s="2"/>
      <c r="J73" s="2"/>
      <c r="K73" s="2"/>
      <c r="L73" s="2"/>
      <c r="M73" s="2"/>
      <c r="N73" s="2"/>
      <c r="O73" s="2"/>
      <c r="P73" s="2"/>
      <c r="Q73" s="5"/>
      <c r="S73" s="2"/>
      <c r="T73" s="5"/>
      <c r="Y73" s="5"/>
      <c r="AB73" s="5"/>
      <c r="AF73" s="2"/>
      <c r="AG73" s="5"/>
      <c r="AI73" s="2"/>
      <c r="AJ73" s="5"/>
      <c r="AN73" s="2"/>
      <c r="AQ73" s="2"/>
      <c r="AV73" s="2"/>
      <c r="AY73" s="2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7"/>
      <c r="D74" s="5"/>
      <c r="G74" s="2"/>
      <c r="H74" s="2"/>
      <c r="I74" s="2"/>
      <c r="J74" s="2"/>
      <c r="K74" s="2"/>
      <c r="L74" s="2"/>
      <c r="M74" s="2"/>
      <c r="N74" s="2"/>
      <c r="O74" s="2"/>
      <c r="P74" s="2"/>
      <c r="Q74" s="5"/>
      <c r="S74" s="2"/>
      <c r="T74" s="5"/>
      <c r="Y74" s="5"/>
      <c r="AB74" s="5"/>
      <c r="AF74" s="2"/>
      <c r="AG74" s="5"/>
      <c r="AI74" s="2"/>
      <c r="AJ74" s="5"/>
      <c r="AN74" s="2"/>
      <c r="AQ74" s="2"/>
      <c r="AV74" s="2"/>
      <c r="AY74" s="2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A75" s="7"/>
      <c r="D75" s="5"/>
      <c r="G75" s="2"/>
      <c r="H75" s="2"/>
      <c r="I75" s="2"/>
      <c r="J75" s="2"/>
      <c r="K75" s="2"/>
      <c r="L75" s="2"/>
      <c r="M75" s="2"/>
      <c r="N75" s="2"/>
      <c r="O75" s="2"/>
      <c r="P75" s="2"/>
      <c r="Q75" s="5"/>
      <c r="S75" s="2"/>
      <c r="T75" s="5"/>
      <c r="Y75" s="5"/>
      <c r="AB75" s="5"/>
      <c r="AF75" s="2"/>
      <c r="AG75" s="5"/>
      <c r="AI75" s="2"/>
      <c r="AJ75" s="5"/>
      <c r="AN75" s="2"/>
      <c r="AQ75" s="2"/>
      <c r="AV75" s="2"/>
      <c r="AY75" s="2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7"/>
      <c r="D76" s="5"/>
      <c r="G76" s="2"/>
      <c r="H76" s="2"/>
      <c r="I76" s="2"/>
      <c r="J76" s="2"/>
      <c r="K76" s="2"/>
      <c r="L76" s="2"/>
      <c r="M76" s="2"/>
      <c r="N76" s="2"/>
      <c r="O76" s="2"/>
      <c r="P76" s="2"/>
      <c r="Q76" s="5"/>
      <c r="S76" s="2"/>
      <c r="T76" s="5"/>
      <c r="Y76" s="5"/>
      <c r="AB76" s="5"/>
      <c r="AF76" s="2"/>
      <c r="AG76" s="5"/>
      <c r="AI76" s="2"/>
      <c r="AJ76" s="5"/>
      <c r="AN76" s="2"/>
      <c r="AQ76" s="2"/>
      <c r="AV76" s="2"/>
      <c r="AY76" s="2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23"/>
      <c r="D77" s="5"/>
      <c r="G77" s="2"/>
      <c r="H77" s="2"/>
      <c r="I77" s="2"/>
      <c r="J77" s="2"/>
      <c r="K77" s="2"/>
      <c r="L77" s="2"/>
      <c r="M77" s="2"/>
      <c r="N77" s="2"/>
      <c r="O77" s="2"/>
      <c r="P77" s="2"/>
      <c r="Q77" s="5"/>
      <c r="S77" s="2"/>
      <c r="T77" s="5"/>
      <c r="Y77" s="5"/>
      <c r="AB77" s="5"/>
      <c r="AF77" s="2"/>
      <c r="AG77" s="5"/>
      <c r="AI77" s="2"/>
      <c r="AJ77" s="5"/>
      <c r="AN77" s="2"/>
      <c r="AQ77" s="2"/>
      <c r="AV77" s="2"/>
      <c r="AY77" s="2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24"/>
      <c r="D78" s="5"/>
      <c r="G78" s="2"/>
      <c r="H78" s="2"/>
      <c r="I78" s="2"/>
      <c r="J78" s="2"/>
      <c r="K78" s="2"/>
      <c r="L78" s="2"/>
      <c r="M78" s="2"/>
      <c r="N78" s="2"/>
      <c r="O78" s="2"/>
      <c r="P78" s="2"/>
      <c r="Q78" s="5"/>
      <c r="S78" s="2"/>
      <c r="T78" s="5"/>
      <c r="Y78" s="5"/>
      <c r="AB78" s="5"/>
      <c r="AF78" s="2"/>
      <c r="AG78" s="5"/>
      <c r="AI78" s="2"/>
      <c r="AJ78" s="5"/>
      <c r="AN78" s="2"/>
      <c r="AQ78" s="2"/>
      <c r="AV78" s="2"/>
      <c r="AY78" s="2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A79" s="7"/>
      <c r="D79" s="5"/>
      <c r="G79" s="2"/>
      <c r="H79" s="2"/>
      <c r="I79" s="2"/>
      <c r="J79" s="2"/>
      <c r="K79" s="2"/>
      <c r="L79" s="2"/>
      <c r="M79" s="2"/>
      <c r="N79" s="2"/>
      <c r="O79" s="2"/>
      <c r="P79" s="2"/>
      <c r="Q79" s="5"/>
      <c r="S79" s="2"/>
      <c r="T79" s="5"/>
      <c r="Y79" s="5"/>
      <c r="AB79" s="5"/>
      <c r="AF79" s="2"/>
      <c r="AG79" s="5"/>
      <c r="AI79" s="2"/>
      <c r="AJ79" s="5"/>
      <c r="AN79" s="2"/>
      <c r="AQ79" s="2"/>
      <c r="AV79" s="2"/>
      <c r="AY79" s="2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7"/>
      <c r="D80" s="5"/>
      <c r="G80" s="2"/>
      <c r="H80" s="2"/>
      <c r="I80" s="2"/>
      <c r="J80" s="2"/>
      <c r="K80" s="2"/>
      <c r="L80" s="2"/>
      <c r="M80" s="2"/>
      <c r="N80" s="2"/>
      <c r="O80" s="2"/>
      <c r="P80" s="2"/>
      <c r="Q80" s="5"/>
      <c r="S80" s="2"/>
      <c r="T80" s="5"/>
      <c r="Y80" s="5"/>
      <c r="AB80" s="5"/>
      <c r="AF80" s="2"/>
      <c r="AG80" s="5"/>
      <c r="AI80" s="2"/>
      <c r="AJ80" s="5"/>
      <c r="AN80" s="2"/>
      <c r="AQ80" s="2"/>
      <c r="AV80" s="2"/>
      <c r="AY80" s="2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23"/>
      <c r="D81" s="5"/>
      <c r="G81" s="2"/>
      <c r="H81" s="2"/>
      <c r="I81" s="2"/>
      <c r="J81" s="2"/>
      <c r="K81" s="2"/>
      <c r="L81" s="2"/>
      <c r="M81" s="2"/>
      <c r="N81" s="2"/>
      <c r="O81" s="2"/>
      <c r="P81" s="2"/>
      <c r="Q81" s="5"/>
      <c r="S81" s="2"/>
      <c r="T81" s="5"/>
      <c r="Y81" s="5"/>
      <c r="AB81" s="5"/>
      <c r="AF81" s="2"/>
      <c r="AG81" s="5"/>
      <c r="AI81" s="2"/>
      <c r="AJ81" s="5"/>
      <c r="AN81" s="2"/>
      <c r="AQ81" s="2"/>
      <c r="AV81" s="2"/>
      <c r="AY81" s="2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D82" s="5"/>
      <c r="G82" s="2"/>
      <c r="H82" s="2"/>
      <c r="I82" s="2"/>
      <c r="J82" s="2"/>
      <c r="K82" s="2"/>
      <c r="L82" s="2"/>
      <c r="M82" s="2"/>
      <c r="N82" s="2"/>
      <c r="O82" s="2"/>
      <c r="P82" s="2"/>
      <c r="Q82" s="5"/>
      <c r="S82" s="2"/>
      <c r="T82" s="5"/>
      <c r="Y82" s="5"/>
      <c r="AB82" s="5"/>
      <c r="AF82" s="2"/>
      <c r="AG82" s="5"/>
      <c r="AI82" s="2"/>
      <c r="AJ82" s="5"/>
      <c r="AN82" s="2"/>
      <c r="AQ82" s="2"/>
      <c r="AV82" s="2"/>
      <c r="AY82" s="2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A83" s="23"/>
      <c r="D83" s="5"/>
      <c r="G83" s="2"/>
      <c r="H83" s="2"/>
      <c r="I83" s="2"/>
      <c r="J83" s="2"/>
      <c r="K83" s="2"/>
      <c r="L83" s="2"/>
      <c r="M83" s="2"/>
      <c r="N83" s="2"/>
      <c r="O83" s="2"/>
      <c r="P83" s="2"/>
      <c r="Q83" s="5"/>
      <c r="S83" s="2"/>
      <c r="T83" s="5"/>
      <c r="Y83" s="5"/>
      <c r="AB83" s="5"/>
      <c r="AF83" s="2"/>
      <c r="AG83" s="5"/>
      <c r="AI83" s="2"/>
      <c r="AJ83" s="5"/>
      <c r="AN83" s="2"/>
      <c r="AQ83" s="2"/>
      <c r="AV83" s="2"/>
      <c r="AY83" s="2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5"/>
      <c r="D84" s="5"/>
      <c r="G84" s="2"/>
      <c r="H84" s="2"/>
      <c r="I84" s="2"/>
      <c r="J84" s="2"/>
      <c r="K84" s="2"/>
      <c r="L84" s="2"/>
      <c r="M84" s="2"/>
      <c r="N84" s="2"/>
      <c r="O84" s="2"/>
      <c r="P84" s="2"/>
      <c r="Q84" s="5"/>
      <c r="S84" s="2"/>
      <c r="T84" s="5"/>
      <c r="Y84" s="5"/>
      <c r="AB84" s="5"/>
      <c r="AF84" s="2"/>
      <c r="AG84" s="5"/>
      <c r="AI84" s="2"/>
      <c r="AJ84" s="5"/>
      <c r="AN84" s="2"/>
      <c r="AQ84" s="2"/>
      <c r="AV84" s="2"/>
      <c r="AY84" s="2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5"/>
      <c r="D85" s="5"/>
      <c r="G85" s="2"/>
      <c r="H85" s="2"/>
      <c r="I85" s="2"/>
      <c r="J85" s="2"/>
      <c r="K85" s="2"/>
      <c r="L85" s="2"/>
      <c r="M85" s="2"/>
      <c r="N85" s="2"/>
      <c r="O85" s="2"/>
      <c r="P85" s="2"/>
      <c r="Q85" s="5"/>
      <c r="S85" s="2"/>
      <c r="T85" s="5"/>
      <c r="Y85" s="5"/>
      <c r="AB85" s="5"/>
      <c r="AF85" s="2"/>
      <c r="AG85" s="5"/>
      <c r="AI85" s="2"/>
      <c r="AJ85" s="5"/>
      <c r="AN85" s="2"/>
      <c r="AQ85" s="2"/>
      <c r="AV85" s="2"/>
      <c r="AY85" s="2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5"/>
      <c r="D86" s="5"/>
      <c r="G86" s="2"/>
      <c r="H86" s="2"/>
      <c r="I86" s="2"/>
      <c r="J86" s="2"/>
      <c r="K86" s="2"/>
      <c r="L86" s="2"/>
      <c r="M86" s="2"/>
      <c r="N86" s="2"/>
      <c r="O86" s="2"/>
      <c r="P86" s="2"/>
      <c r="Q86" s="5"/>
      <c r="S86" s="2"/>
      <c r="T86" s="5"/>
      <c r="Y86" s="5"/>
      <c r="AB86" s="5"/>
      <c r="AF86" s="2"/>
      <c r="AG86" s="5"/>
      <c r="AI86" s="2"/>
      <c r="AJ86" s="5"/>
      <c r="AN86" s="2"/>
      <c r="AQ86" s="2"/>
      <c r="AV86" s="2"/>
      <c r="AY86" s="2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5"/>
      <c r="D87" s="5"/>
      <c r="G87" s="2"/>
      <c r="H87" s="2"/>
      <c r="I87" s="2"/>
      <c r="J87" s="2"/>
      <c r="K87" s="2"/>
      <c r="L87" s="2"/>
      <c r="M87" s="2"/>
      <c r="N87" s="2"/>
      <c r="O87" s="2"/>
      <c r="P87" s="2"/>
      <c r="Q87" s="5"/>
      <c r="S87" s="2"/>
      <c r="T87" s="5"/>
      <c r="Y87" s="5"/>
      <c r="AB87" s="5"/>
      <c r="AF87" s="2"/>
      <c r="AG87" s="5"/>
      <c r="AI87" s="2"/>
      <c r="AJ87" s="5"/>
      <c r="AN87" s="2"/>
      <c r="AQ87" s="2"/>
      <c r="AV87" s="2"/>
      <c r="AY87" s="2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5"/>
      <c r="D88" s="5"/>
      <c r="G88" s="2"/>
      <c r="H88" s="2"/>
      <c r="I88" s="2"/>
      <c r="J88" s="2"/>
      <c r="K88" s="2"/>
      <c r="L88" s="2"/>
      <c r="M88" s="2"/>
      <c r="N88" s="2"/>
      <c r="O88" s="2"/>
      <c r="P88" s="2"/>
      <c r="Q88" s="5"/>
      <c r="S88" s="2"/>
      <c r="T88" s="5"/>
      <c r="Y88" s="5"/>
      <c r="AB88" s="5"/>
      <c r="AF88" s="2"/>
      <c r="AG88" s="5"/>
      <c r="AI88" s="2"/>
      <c r="AJ88" s="5"/>
      <c r="AN88" s="2"/>
      <c r="AQ88" s="2"/>
      <c r="AV88" s="2"/>
      <c r="AY88" s="2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5"/>
      <c r="D89" s="5"/>
      <c r="G89" s="2"/>
      <c r="H89" s="2"/>
      <c r="I89" s="2"/>
      <c r="J89" s="2"/>
      <c r="K89" s="2"/>
      <c r="L89" s="2"/>
      <c r="M89" s="2"/>
      <c r="N89" s="2"/>
      <c r="O89" s="2"/>
      <c r="P89" s="2"/>
      <c r="Q89" s="5"/>
      <c r="S89" s="2"/>
      <c r="T89" s="5"/>
      <c r="Y89" s="5"/>
      <c r="AB89" s="5"/>
      <c r="AF89" s="2"/>
      <c r="AG89" s="5"/>
      <c r="AI89" s="2"/>
      <c r="AJ89" s="5"/>
      <c r="AN89" s="2"/>
      <c r="AQ89" s="2"/>
      <c r="AV89" s="2"/>
      <c r="AY89" s="2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5"/>
      <c r="D90" s="5"/>
      <c r="G90" s="2"/>
      <c r="H90" s="2"/>
      <c r="I90" s="2"/>
      <c r="J90" s="2"/>
      <c r="K90" s="2"/>
      <c r="L90" s="2"/>
      <c r="M90" s="2"/>
      <c r="N90" s="2"/>
      <c r="O90" s="2"/>
      <c r="P90" s="2"/>
      <c r="Q90" s="5"/>
      <c r="S90" s="2"/>
      <c r="T90" s="5"/>
      <c r="Y90" s="5"/>
      <c r="AB90" s="5"/>
      <c r="AF90" s="2"/>
      <c r="AG90" s="5"/>
      <c r="AI90" s="2"/>
      <c r="AJ90" s="5"/>
      <c r="AN90" s="2"/>
      <c r="AQ90" s="2"/>
      <c r="AV90" s="2"/>
      <c r="AY90" s="2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6"/>
      <c r="D91" s="5"/>
      <c r="G91" s="2"/>
      <c r="H91" s="2"/>
      <c r="I91" s="2"/>
      <c r="J91" s="2"/>
      <c r="K91" s="2"/>
      <c r="L91" s="2"/>
      <c r="M91" s="2"/>
      <c r="N91" s="2"/>
      <c r="O91" s="2"/>
      <c r="P91" s="2"/>
      <c r="Q91" s="5"/>
      <c r="S91" s="2"/>
      <c r="T91" s="5"/>
      <c r="Y91" s="5"/>
      <c r="AB91" s="5"/>
      <c r="AF91" s="2"/>
      <c r="AG91" s="5"/>
      <c r="AI91" s="2"/>
      <c r="AJ91" s="5"/>
      <c r="AN91" s="2"/>
      <c r="AQ91" s="2"/>
      <c r="AV91" s="2"/>
      <c r="AY91" s="2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6"/>
      <c r="D92" s="5"/>
      <c r="G92" s="2"/>
      <c r="H92" s="2"/>
      <c r="I92" s="2"/>
      <c r="J92" s="2"/>
      <c r="K92" s="2"/>
      <c r="L92" s="2"/>
      <c r="M92" s="2"/>
      <c r="N92" s="2"/>
      <c r="O92" s="2"/>
      <c r="P92" s="2"/>
      <c r="Q92" s="5"/>
      <c r="S92" s="2"/>
      <c r="T92" s="5"/>
      <c r="Y92" s="5"/>
      <c r="AB92" s="5"/>
      <c r="AF92" s="2"/>
      <c r="AG92" s="5"/>
      <c r="AI92" s="2"/>
      <c r="AJ92" s="5"/>
      <c r="AN92" s="2"/>
      <c r="AQ92" s="2"/>
      <c r="AV92" s="2"/>
      <c r="AY92" s="2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6"/>
      <c r="D93" s="5"/>
      <c r="G93" s="2"/>
      <c r="H93" s="2"/>
      <c r="I93" s="2"/>
      <c r="J93" s="2"/>
      <c r="K93" s="2"/>
      <c r="L93" s="2"/>
      <c r="M93" s="2"/>
      <c r="N93" s="2"/>
      <c r="O93" s="2"/>
      <c r="P93" s="2"/>
      <c r="Q93" s="5"/>
      <c r="S93" s="2"/>
      <c r="T93" s="5"/>
      <c r="Y93" s="5"/>
      <c r="AB93" s="5"/>
      <c r="AF93" s="2"/>
      <c r="AG93" s="5"/>
      <c r="AI93" s="2"/>
      <c r="AJ93" s="5"/>
      <c r="AN93" s="2"/>
      <c r="AQ93" s="2"/>
      <c r="AV93" s="2"/>
      <c r="AY93" s="2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6"/>
      <c r="D94" s="5"/>
      <c r="G94" s="2"/>
      <c r="H94" s="2"/>
      <c r="I94" s="2"/>
      <c r="J94" s="2"/>
      <c r="K94" s="2"/>
      <c r="L94" s="2"/>
      <c r="M94" s="2"/>
      <c r="N94" s="2"/>
      <c r="O94" s="2"/>
      <c r="P94" s="2"/>
      <c r="Q94" s="5"/>
      <c r="S94" s="2"/>
      <c r="T94" s="5"/>
      <c r="Y94" s="5"/>
      <c r="AB94" s="5"/>
      <c r="AF94" s="2"/>
      <c r="AG94" s="5"/>
      <c r="AI94" s="2"/>
      <c r="AJ94" s="5"/>
      <c r="AN94" s="2"/>
      <c r="AQ94" s="2"/>
      <c r="AV94" s="2"/>
      <c r="AY94" s="2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6"/>
      <c r="D95" s="5"/>
      <c r="G95" s="2"/>
      <c r="H95" s="2"/>
      <c r="I95" s="2"/>
      <c r="J95" s="2"/>
      <c r="K95" s="2"/>
      <c r="L95" s="2"/>
      <c r="M95" s="2"/>
      <c r="N95" s="2"/>
      <c r="O95" s="2"/>
      <c r="P95" s="2"/>
      <c r="Q95" s="5"/>
      <c r="S95" s="2"/>
      <c r="T95" s="5"/>
      <c r="Y95" s="5"/>
      <c r="AB95" s="5"/>
      <c r="AF95" s="2"/>
      <c r="AG95" s="5"/>
      <c r="AI95" s="2"/>
      <c r="AJ95" s="5"/>
      <c r="AN95" s="2"/>
      <c r="AQ95" s="2"/>
      <c r="AV95" s="2"/>
      <c r="AY95" s="2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6"/>
      <c r="D96" s="5"/>
      <c r="G96" s="2"/>
      <c r="H96" s="2"/>
      <c r="I96" s="2"/>
      <c r="J96" s="2"/>
      <c r="K96" s="2"/>
      <c r="L96" s="2"/>
      <c r="M96" s="2"/>
      <c r="N96" s="2"/>
      <c r="O96" s="2"/>
      <c r="P96" s="2"/>
      <c r="Q96" s="5"/>
      <c r="S96" s="2"/>
      <c r="T96" s="5"/>
      <c r="Y96" s="5"/>
      <c r="AB96" s="5"/>
      <c r="AF96" s="2"/>
      <c r="AG96" s="5"/>
      <c r="AI96" s="2"/>
      <c r="AJ96" s="5"/>
      <c r="AN96" s="2"/>
      <c r="AQ96" s="2"/>
      <c r="AV96" s="2"/>
      <c r="AY96" s="2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6"/>
      <c r="D97" s="5"/>
      <c r="G97" s="2"/>
      <c r="H97" s="2"/>
      <c r="I97" s="2"/>
      <c r="J97" s="2"/>
      <c r="K97" s="2"/>
      <c r="L97" s="2"/>
      <c r="M97" s="2"/>
      <c r="N97" s="2"/>
      <c r="O97" s="2"/>
      <c r="P97" s="2"/>
      <c r="Q97" s="5"/>
      <c r="S97" s="2"/>
      <c r="T97" s="5"/>
      <c r="Y97" s="5"/>
      <c r="AB97" s="5"/>
      <c r="AF97" s="2"/>
      <c r="AG97" s="5"/>
      <c r="AI97" s="2"/>
      <c r="AJ97" s="5"/>
      <c r="AN97" s="2"/>
      <c r="AQ97" s="2"/>
      <c r="AV97" s="2"/>
      <c r="AY97" s="2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6"/>
      <c r="D98" s="5"/>
      <c r="G98" s="2"/>
      <c r="H98" s="2"/>
      <c r="I98" s="2"/>
      <c r="J98" s="2"/>
      <c r="K98" s="2"/>
      <c r="L98" s="2"/>
      <c r="M98" s="2"/>
      <c r="N98" s="2"/>
      <c r="O98" s="2"/>
      <c r="P98" s="2"/>
      <c r="Q98" s="5"/>
      <c r="S98" s="2"/>
      <c r="T98" s="5"/>
      <c r="Y98" s="5"/>
      <c r="AB98" s="5"/>
      <c r="AF98" s="2"/>
      <c r="AG98" s="5"/>
      <c r="AI98" s="2"/>
      <c r="AJ98" s="5"/>
      <c r="AN98" s="2"/>
      <c r="AQ98" s="2"/>
      <c r="AV98" s="2"/>
      <c r="AY98" s="2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6"/>
      <c r="D99" s="5"/>
      <c r="G99" s="2"/>
      <c r="H99" s="2"/>
      <c r="I99" s="2"/>
      <c r="J99" s="2"/>
      <c r="K99" s="2"/>
      <c r="L99" s="2"/>
      <c r="M99" s="2"/>
      <c r="N99" s="2"/>
      <c r="O99" s="2"/>
      <c r="P99" s="2"/>
      <c r="Q99" s="5"/>
      <c r="S99" s="2"/>
      <c r="T99" s="5"/>
      <c r="Y99" s="5"/>
      <c r="AB99" s="5"/>
      <c r="AF99" s="2"/>
      <c r="AG99" s="5"/>
      <c r="AI99" s="2"/>
      <c r="AJ99" s="5"/>
      <c r="AN99" s="2"/>
      <c r="AQ99" s="2"/>
      <c r="AV99" s="2"/>
      <c r="AY99" s="2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6"/>
      <c r="D100" s="5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5"/>
      <c r="S100" s="2"/>
      <c r="T100" s="5"/>
      <c r="Y100" s="5"/>
      <c r="AB100" s="5"/>
      <c r="AF100" s="2"/>
      <c r="AG100" s="5"/>
      <c r="AI100" s="2"/>
      <c r="AJ100" s="5"/>
      <c r="AN100" s="2"/>
      <c r="AQ100" s="2"/>
      <c r="AV100" s="2"/>
      <c r="AY100" s="2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6"/>
      <c r="D101" s="5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5"/>
      <c r="S101" s="2"/>
      <c r="T101" s="5"/>
      <c r="Y101" s="5"/>
      <c r="AB101" s="5"/>
      <c r="AF101" s="2"/>
      <c r="AG101" s="5"/>
      <c r="AI101" s="2"/>
      <c r="AJ101" s="5"/>
      <c r="AN101" s="2"/>
      <c r="AQ101" s="2"/>
      <c r="AV101" s="2"/>
      <c r="AY101" s="2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6"/>
      <c r="D102" s="5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5"/>
      <c r="S102" s="2"/>
      <c r="T102" s="5"/>
      <c r="Y102" s="5"/>
      <c r="AB102" s="5"/>
      <c r="AF102" s="2"/>
      <c r="AG102" s="5"/>
      <c r="AI102" s="2"/>
      <c r="AJ102" s="5"/>
      <c r="AN102" s="2"/>
      <c r="AQ102" s="2"/>
      <c r="AV102" s="2"/>
      <c r="AY102" s="2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6"/>
      <c r="D103" s="5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5"/>
      <c r="S103" s="2"/>
      <c r="T103" s="5"/>
      <c r="Y103" s="5"/>
      <c r="AB103" s="5"/>
      <c r="AF103" s="2"/>
      <c r="AG103" s="5"/>
      <c r="AI103" s="2"/>
      <c r="AJ103" s="5"/>
      <c r="AN103" s="2"/>
      <c r="AQ103" s="2"/>
      <c r="AV103" s="2"/>
      <c r="AY103" s="2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6"/>
      <c r="D104" s="5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5"/>
      <c r="S104" s="2"/>
      <c r="T104" s="5"/>
      <c r="Y104" s="5"/>
      <c r="AB104" s="5"/>
      <c r="AF104" s="2"/>
      <c r="AG104" s="5"/>
      <c r="AI104" s="2"/>
      <c r="AJ104" s="5"/>
      <c r="AN104" s="2"/>
      <c r="AQ104" s="2"/>
      <c r="AV104" s="2"/>
      <c r="AY104" s="2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6"/>
      <c r="D105" s="5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5"/>
      <c r="S105" s="2"/>
      <c r="T105" s="5"/>
      <c r="Y105" s="5"/>
      <c r="AB105" s="5"/>
      <c r="AF105" s="2"/>
      <c r="AG105" s="5"/>
      <c r="AI105" s="2"/>
      <c r="AJ105" s="5"/>
      <c r="AN105" s="2"/>
      <c r="AQ105" s="2"/>
      <c r="AV105" s="2"/>
      <c r="AY105" s="2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6"/>
      <c r="D106" s="5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5"/>
      <c r="S106" s="2"/>
      <c r="T106" s="5"/>
      <c r="Y106" s="5"/>
      <c r="AB106" s="5"/>
      <c r="AF106" s="2"/>
      <c r="AG106" s="5"/>
      <c r="AI106" s="2"/>
      <c r="AJ106" s="5"/>
      <c r="AN106" s="2"/>
      <c r="AQ106" s="2"/>
      <c r="AV106" s="2"/>
      <c r="AY106" s="2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6"/>
      <c r="D107" s="5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5"/>
      <c r="S107" s="2"/>
      <c r="T107" s="5"/>
      <c r="Y107" s="5"/>
      <c r="AB107" s="5"/>
      <c r="AF107" s="2"/>
      <c r="AG107" s="5"/>
      <c r="AI107" s="2"/>
      <c r="AJ107" s="5"/>
      <c r="AN107" s="2"/>
      <c r="AQ107" s="2"/>
      <c r="AV107" s="2"/>
      <c r="AY107" s="2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6"/>
      <c r="D108" s="5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5"/>
      <c r="S108" s="2"/>
      <c r="T108" s="5"/>
      <c r="Y108" s="5"/>
      <c r="AB108" s="5"/>
      <c r="AF108" s="2"/>
      <c r="AG108" s="5"/>
      <c r="AI108" s="2"/>
      <c r="AJ108" s="5"/>
      <c r="AN108" s="2"/>
      <c r="AQ108" s="2"/>
      <c r="AV108" s="2"/>
      <c r="AY108" s="2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6"/>
      <c r="D109" s="5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5"/>
      <c r="S109" s="2"/>
      <c r="T109" s="5"/>
      <c r="Y109" s="5"/>
      <c r="AB109" s="5"/>
      <c r="AF109" s="2"/>
      <c r="AG109" s="5"/>
      <c r="AI109" s="2"/>
      <c r="AJ109" s="5"/>
      <c r="AN109" s="2"/>
      <c r="AQ109" s="2"/>
      <c r="AV109" s="2"/>
      <c r="AY109" s="2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6"/>
      <c r="D110" s="5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5"/>
      <c r="S110" s="2"/>
      <c r="T110" s="5"/>
      <c r="Y110" s="5"/>
      <c r="AB110" s="5"/>
      <c r="AF110" s="2"/>
      <c r="AG110" s="5"/>
      <c r="AI110" s="2"/>
      <c r="AJ110" s="5"/>
      <c r="AN110" s="2"/>
      <c r="AQ110" s="2"/>
      <c r="AV110" s="2"/>
      <c r="AY110" s="2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6"/>
      <c r="D111" s="5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5"/>
      <c r="S111" s="2"/>
      <c r="T111" s="5"/>
      <c r="Y111" s="5"/>
      <c r="AB111" s="5"/>
      <c r="AF111" s="2"/>
      <c r="AG111" s="5"/>
      <c r="AI111" s="2"/>
      <c r="AJ111" s="5"/>
      <c r="AN111" s="2"/>
      <c r="AQ111" s="2"/>
      <c r="AV111" s="2"/>
      <c r="AY111" s="2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6"/>
      <c r="D112" s="5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5"/>
      <c r="S112" s="2"/>
      <c r="T112" s="5"/>
      <c r="Y112" s="5"/>
      <c r="AB112" s="5"/>
      <c r="AF112" s="2"/>
      <c r="AG112" s="5"/>
      <c r="AI112" s="2"/>
      <c r="AJ112" s="5"/>
      <c r="AN112" s="2"/>
      <c r="AQ112" s="2"/>
      <c r="AV112" s="2"/>
      <c r="AY112" s="2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6"/>
      <c r="D113" s="5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5"/>
      <c r="S113" s="2"/>
      <c r="T113" s="5"/>
      <c r="Y113" s="5"/>
      <c r="AB113" s="5"/>
      <c r="AF113" s="2"/>
      <c r="AG113" s="5"/>
      <c r="AI113" s="2"/>
      <c r="AJ113" s="5"/>
      <c r="AN113" s="2"/>
      <c r="AQ113" s="2"/>
      <c r="AV113" s="2"/>
      <c r="AY113" s="2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6"/>
      <c r="D114" s="5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5"/>
      <c r="S114" s="2"/>
      <c r="T114" s="5"/>
      <c r="Y114" s="5"/>
      <c r="AB114" s="5"/>
      <c r="AF114" s="2"/>
      <c r="AG114" s="5"/>
      <c r="AI114" s="2"/>
      <c r="AJ114" s="5"/>
      <c r="AN114" s="2"/>
      <c r="AQ114" s="2"/>
      <c r="AV114" s="2"/>
      <c r="AY114" s="2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6"/>
      <c r="D115" s="5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5"/>
      <c r="S115" s="2"/>
      <c r="T115" s="5"/>
      <c r="Y115" s="5"/>
      <c r="AB115" s="5"/>
      <c r="AF115" s="2"/>
      <c r="AG115" s="5"/>
      <c r="AI115" s="2"/>
      <c r="AJ115" s="5"/>
      <c r="AN115" s="2"/>
      <c r="AQ115" s="2"/>
      <c r="AV115" s="2"/>
      <c r="AY115" s="2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6"/>
      <c r="D116" s="5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5"/>
      <c r="S116" s="2"/>
      <c r="T116" s="5"/>
      <c r="Y116" s="5"/>
      <c r="AB116" s="5"/>
      <c r="AF116" s="2"/>
      <c r="AG116" s="5"/>
      <c r="AI116" s="2"/>
      <c r="AJ116" s="5"/>
      <c r="AN116" s="2"/>
      <c r="AQ116" s="2"/>
      <c r="AV116" s="2"/>
      <c r="AY116" s="2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6"/>
      <c r="D117" s="5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5"/>
      <c r="S117" s="2"/>
      <c r="T117" s="5"/>
      <c r="Y117" s="5"/>
      <c r="AB117" s="5"/>
      <c r="AF117" s="2"/>
      <c r="AG117" s="5"/>
      <c r="AI117" s="2"/>
      <c r="AJ117" s="5"/>
      <c r="AN117" s="2"/>
      <c r="AQ117" s="2"/>
      <c r="AV117" s="2"/>
      <c r="AY117" s="2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6"/>
      <c r="D118" s="5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5"/>
      <c r="S118" s="2"/>
      <c r="T118" s="5"/>
      <c r="Y118" s="5"/>
      <c r="AB118" s="5"/>
      <c r="AF118" s="2"/>
      <c r="AG118" s="5"/>
      <c r="AI118" s="2"/>
      <c r="AJ118" s="5"/>
      <c r="AN118" s="2"/>
      <c r="AQ118" s="2"/>
      <c r="AV118" s="2"/>
      <c r="AY118" s="2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6"/>
      <c r="D119" s="5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5"/>
      <c r="S119" s="2"/>
      <c r="T119" s="5"/>
      <c r="Y119" s="5"/>
      <c r="AB119" s="5"/>
      <c r="AF119" s="2"/>
      <c r="AG119" s="5"/>
      <c r="AI119" s="2"/>
      <c r="AJ119" s="5"/>
      <c r="AN119" s="2"/>
      <c r="AQ119" s="2"/>
      <c r="AV119" s="2"/>
      <c r="AY119" s="2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6"/>
      <c r="D120" s="5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5"/>
      <c r="S120" s="2"/>
      <c r="T120" s="5"/>
      <c r="Y120" s="5"/>
      <c r="AB120" s="5"/>
      <c r="AF120" s="2"/>
      <c r="AG120" s="5"/>
      <c r="AI120" s="2"/>
      <c r="AJ120" s="5"/>
      <c r="AN120" s="2"/>
      <c r="AQ120" s="2"/>
      <c r="AV120" s="2"/>
      <c r="AY120" s="2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1:159" x14ac:dyDescent="0.25">
      <c r="A121" s="6"/>
      <c r="D121" s="5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5"/>
      <c r="S121" s="2"/>
      <c r="T121" s="5"/>
      <c r="Y121" s="5"/>
      <c r="AB121" s="5"/>
      <c r="AF121" s="2"/>
      <c r="AG121" s="5"/>
      <c r="AI121" s="2"/>
      <c r="AJ121" s="5"/>
      <c r="AN121" s="2"/>
      <c r="AQ121" s="2"/>
      <c r="AV121" s="2"/>
      <c r="AY121" s="2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1:159" x14ac:dyDescent="0.25">
      <c r="A122" s="6"/>
      <c r="D122" s="5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5"/>
      <c r="S122" s="2"/>
      <c r="T122" s="5"/>
      <c r="Y122" s="5"/>
      <c r="AB122" s="5"/>
      <c r="AF122" s="2"/>
      <c r="AG122" s="5"/>
      <c r="AI122" s="2"/>
      <c r="AJ122" s="5"/>
      <c r="AN122" s="2"/>
      <c r="AQ122" s="2"/>
      <c r="AV122" s="2"/>
      <c r="AY122" s="2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1:159" x14ac:dyDescent="0.25">
      <c r="A123" s="6"/>
      <c r="D123" s="5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5"/>
      <c r="S123" s="2"/>
      <c r="T123" s="5"/>
      <c r="Y123" s="5"/>
      <c r="AB123" s="5"/>
      <c r="AF123" s="2"/>
      <c r="AG123" s="5"/>
      <c r="AI123" s="2"/>
      <c r="AJ123" s="5"/>
      <c r="AN123" s="2"/>
      <c r="AQ123" s="2"/>
      <c r="AV123" s="2"/>
      <c r="AY123" s="2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1:159" x14ac:dyDescent="0.25">
      <c r="A124" s="5"/>
      <c r="D124" s="5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5"/>
      <c r="S124" s="2"/>
      <c r="T124" s="5"/>
      <c r="Y124" s="5"/>
      <c r="AB124" s="5"/>
      <c r="AF124" s="2"/>
      <c r="AG124" s="5"/>
      <c r="AI124" s="2"/>
      <c r="AJ124" s="5"/>
      <c r="AN124" s="2"/>
      <c r="AQ124" s="2"/>
      <c r="AV124" s="2"/>
      <c r="AY124" s="2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1:159" x14ac:dyDescent="0.25">
      <c r="A125" s="5"/>
      <c r="D125" s="5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5"/>
      <c r="S125" s="2"/>
      <c r="T125" s="5"/>
      <c r="Y125" s="5"/>
      <c r="AB125" s="5"/>
      <c r="AF125" s="2"/>
      <c r="AG125" s="5"/>
      <c r="AI125" s="2"/>
      <c r="AJ125" s="5"/>
      <c r="AN125" s="2"/>
      <c r="AQ125" s="2"/>
      <c r="AV125" s="2"/>
      <c r="AY125" s="2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1:159" x14ac:dyDescent="0.25">
      <c r="A126" s="5"/>
      <c r="D126" s="5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5"/>
      <c r="S126" s="2"/>
      <c r="T126" s="5"/>
      <c r="Y126" s="5"/>
      <c r="AB126" s="5"/>
      <c r="AF126" s="2"/>
      <c r="AG126" s="5"/>
      <c r="AI126" s="2"/>
      <c r="AJ126" s="5"/>
      <c r="AN126" s="2"/>
      <c r="AQ126" s="2"/>
      <c r="AV126" s="2"/>
      <c r="AY126" s="2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1:159" x14ac:dyDescent="0.25">
      <c r="A127" s="5"/>
      <c r="D127" s="5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5"/>
      <c r="S127" s="2"/>
      <c r="T127" s="5"/>
      <c r="Y127" s="5"/>
      <c r="AB127" s="5"/>
      <c r="AF127" s="2"/>
      <c r="AG127" s="5"/>
      <c r="AI127" s="2"/>
      <c r="AJ127" s="5"/>
      <c r="AN127" s="2"/>
      <c r="AQ127" s="2"/>
      <c r="AV127" s="2"/>
      <c r="AY127" s="2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U127"/>
  <sheetViews>
    <sheetView tabSelected="1" zoomScale="82" zoomScaleNormal="82" zoomScaleSheetLayoutView="100" workbookViewId="0">
      <pane xSplit="2" ySplit="5" topLeftCell="C6" activePane="bottomRight" state="frozen"/>
      <selection activeCell="W37" sqref="W37"/>
      <selection pane="topRight" activeCell="W37" sqref="W37"/>
      <selection pane="bottomLeft" activeCell="W37" sqref="W37"/>
      <selection pane="bottomRight" activeCell="W37" sqref="W37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0.85546875" style="2" customWidth="1"/>
    <col min="7" max="16" width="11.85546875" style="5" customWidth="1"/>
    <col min="17" max="18" width="12.140625" style="2" customWidth="1"/>
    <col min="19" max="19" width="12.140625" style="5" customWidth="1"/>
    <col min="20" max="20" width="12.140625" style="2" customWidth="1"/>
    <col min="21" max="23" width="9.140625" style="2" customWidth="1"/>
    <col min="24" max="24" width="11.5703125" style="2" customWidth="1"/>
    <col min="25" max="29" width="12.140625" style="2" customWidth="1"/>
    <col min="30" max="30" width="10.7109375" style="5" customWidth="1"/>
    <col min="31" max="32" width="9.140625" style="2" customWidth="1"/>
    <col min="33" max="33" width="10.28515625" style="5" customWidth="1"/>
    <col min="34" max="35" width="9.140625" style="2" customWidth="1"/>
    <col min="36" max="36" width="10.28515625" style="2" customWidth="1"/>
    <col min="37" max="37" width="10.42578125" style="2" customWidth="1"/>
    <col min="38" max="38" width="10.5703125" style="5" customWidth="1"/>
    <col min="39" max="39" width="10.42578125" style="2" customWidth="1"/>
    <col min="40" max="40" width="10" style="2" customWidth="1"/>
    <col min="41" max="41" width="11.5703125" style="5" customWidth="1"/>
    <col min="42" max="43" width="9.140625" style="2" customWidth="1"/>
    <col min="44" max="44" width="11.85546875" style="2" customWidth="1"/>
    <col min="45" max="45" width="11.28515625" style="2" customWidth="1"/>
    <col min="46" max="46" width="11.7109375" style="5" customWidth="1"/>
    <col min="47" max="47" width="9.140625" style="2" customWidth="1"/>
    <col min="48" max="48" width="10.85546875" style="2" customWidth="1"/>
    <col min="49" max="49" width="10.85546875" style="5" customWidth="1"/>
    <col min="50" max="50" width="11" style="2" customWidth="1"/>
    <col min="51" max="53" width="11.42578125" style="2" customWidth="1"/>
    <col min="54" max="81" width="9.140625" style="2" customWidth="1"/>
    <col min="82" max="82" width="12.42578125" style="2" customWidth="1"/>
    <col min="83" max="104" width="9.140625" style="2" customWidth="1"/>
    <col min="105" max="105" width="12.140625" style="2" customWidth="1"/>
    <col min="106" max="109" width="9.140625" style="2" customWidth="1"/>
    <col min="110" max="114" width="9.140625" style="2" hidden="1" customWidth="1"/>
    <col min="115" max="115" width="9.140625" style="2" customWidth="1"/>
    <col min="116" max="120" width="9.140625" style="2" hidden="1" customWidth="1"/>
    <col min="121" max="121" width="9.140625" style="2" customWidth="1"/>
    <col min="122" max="126" width="9.140625" style="2" hidden="1" customWidth="1"/>
    <col min="127" max="127" width="9.140625" style="2" customWidth="1"/>
    <col min="128" max="132" width="9.140625" style="2" hidden="1" customWidth="1"/>
    <col min="133" max="133" width="9.140625" style="2" customWidth="1"/>
    <col min="134" max="138" width="9.140625" style="2" hidden="1" customWidth="1"/>
    <col min="139" max="139" width="9.140625" style="5" customWidth="1"/>
    <col min="140" max="144" width="9.140625" style="5" hidden="1" customWidth="1"/>
    <col min="145" max="145" width="9.140625" style="5" customWidth="1"/>
    <col min="146" max="150" width="9.140625" style="5" hidden="1" customWidth="1"/>
    <col min="151" max="151" width="9.140625" style="5" customWidth="1"/>
    <col min="152" max="156" width="9.140625" style="5" hidden="1" customWidth="1"/>
    <col min="157" max="157" width="9.140625" style="5" customWidth="1"/>
    <col min="158" max="187" width="9.140625" style="2" customWidth="1"/>
    <col min="188" max="188" width="9.140625" style="2" hidden="1" customWidth="1"/>
    <col min="189" max="196" width="9.140625" style="2" customWidth="1"/>
    <col min="197" max="197" width="9.140625" style="2" hidden="1" customWidth="1"/>
    <col min="198" max="202" width="9.140625" style="2" customWidth="1"/>
    <col min="203" max="203" width="9.140625" style="2" hidden="1" customWidth="1"/>
    <col min="204" max="213" width="9.140625" style="2" customWidth="1"/>
    <col min="214" max="217" width="8.85546875" style="2"/>
    <col min="218" max="218" width="12.7109375" style="2" bestFit="1" customWidth="1"/>
    <col min="219" max="16384" width="8.85546875" style="2"/>
  </cols>
  <sheetData>
    <row r="1" spans="1:188" ht="21" x14ac:dyDescent="0.35">
      <c r="A1" s="2" t="s">
        <v>53</v>
      </c>
      <c r="B1" s="17" t="s">
        <v>66</v>
      </c>
      <c r="AV1" s="6"/>
    </row>
    <row r="2" spans="1:188" ht="15.75" x14ac:dyDescent="0.25">
      <c r="A2" s="10" t="s">
        <v>52</v>
      </c>
      <c r="I2" s="5" t="str">
        <f>[1]GSVA_cur!$I$3</f>
        <v>As on 17.03.2025</v>
      </c>
    </row>
    <row r="3" spans="1:188" ht="15.75" x14ac:dyDescent="0.25">
      <c r="A3" s="10"/>
    </row>
    <row r="4" spans="1:188" ht="15.75" x14ac:dyDescent="0.25">
      <c r="A4" s="10"/>
      <c r="E4" s="9"/>
      <c r="F4" s="9" t="s">
        <v>57</v>
      </c>
      <c r="AD4" s="2"/>
      <c r="AG4" s="2"/>
      <c r="AL4" s="2"/>
      <c r="AO4" s="2"/>
      <c r="AT4" s="2"/>
      <c r="AW4" s="2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</row>
    <row r="5" spans="1:188" ht="15.75" x14ac:dyDescent="0.25">
      <c r="A5" s="11" t="s">
        <v>0</v>
      </c>
      <c r="B5" s="18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AD5" s="2"/>
      <c r="AG5" s="2"/>
      <c r="AL5" s="2"/>
      <c r="AO5" s="2"/>
      <c r="AT5" s="2"/>
      <c r="AW5" s="2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</row>
    <row r="6" spans="1:188" s="30" customFormat="1" ht="15.75" x14ac:dyDescent="0.25">
      <c r="A6" s="32" t="s">
        <v>26</v>
      </c>
      <c r="B6" s="37" t="s">
        <v>2</v>
      </c>
      <c r="C6" s="34">
        <f>SUM(C7:C10)</f>
        <v>279933.0129249451</v>
      </c>
      <c r="D6" s="34">
        <f t="shared" ref="D6:F6" si="0">SUM(D7:D10)</f>
        <v>218119.13977916999</v>
      </c>
      <c r="E6" s="34">
        <f t="shared" si="0"/>
        <v>202766.1483362258</v>
      </c>
      <c r="F6" s="34">
        <f t="shared" si="0"/>
        <v>175409.67064159954</v>
      </c>
      <c r="G6" s="34">
        <f t="shared" ref="G6:N6" si="1">SUM(G7:G10)</f>
        <v>160028.78423242277</v>
      </c>
      <c r="H6" s="34">
        <f t="shared" si="1"/>
        <v>164867.35432025415</v>
      </c>
      <c r="I6" s="34">
        <f t="shared" si="1"/>
        <v>175776.26772164332</v>
      </c>
      <c r="J6" s="34">
        <f t="shared" si="1"/>
        <v>188802.69238281451</v>
      </c>
      <c r="K6" s="34">
        <f t="shared" si="1"/>
        <v>184094.95797016061</v>
      </c>
      <c r="L6" s="34">
        <f t="shared" si="1"/>
        <v>147652.09777359254</v>
      </c>
      <c r="M6" s="34">
        <f t="shared" si="1"/>
        <v>133596.49786488328</v>
      </c>
      <c r="N6" s="34">
        <f t="shared" si="1"/>
        <v>133140.87313758672</v>
      </c>
      <c r="O6" s="34">
        <f t="shared" ref="O6" si="2">SUM(O7:O10)</f>
        <v>140454.50351785382</v>
      </c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F6" s="31"/>
    </row>
    <row r="7" spans="1:188" ht="15.75" x14ac:dyDescent="0.25">
      <c r="A7" s="13">
        <v>1.1000000000000001</v>
      </c>
      <c r="B7" s="20" t="s">
        <v>59</v>
      </c>
      <c r="C7" s="4">
        <v>62741.489816936286</v>
      </c>
      <c r="D7" s="4">
        <v>57427.357483719054</v>
      </c>
      <c r="E7" s="4">
        <v>51343.621522876878</v>
      </c>
      <c r="F7" s="4">
        <v>23598.426003779943</v>
      </c>
      <c r="G7" s="4">
        <v>17276.621207394459</v>
      </c>
      <c r="H7" s="4">
        <v>17229.42541628897</v>
      </c>
      <c r="I7" s="4">
        <v>15111.680946833882</v>
      </c>
      <c r="J7" s="4">
        <v>15312.908344042216</v>
      </c>
      <c r="K7" s="4">
        <v>16106.38051331176</v>
      </c>
      <c r="L7" s="4">
        <v>16943.834659688455</v>
      </c>
      <c r="M7" s="4">
        <v>15613.377631637057</v>
      </c>
      <c r="N7" s="4">
        <v>15205.410157240878</v>
      </c>
      <c r="O7" s="4">
        <v>15974.470801580248</v>
      </c>
      <c r="P7" s="6"/>
      <c r="Q7" s="7"/>
      <c r="R7" s="7"/>
      <c r="S7" s="6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5"/>
      <c r="GD7" s="5"/>
      <c r="GE7" s="5"/>
    </row>
    <row r="8" spans="1:188" ht="15.75" x14ac:dyDescent="0.25">
      <c r="A8" s="13">
        <v>1.2</v>
      </c>
      <c r="B8" s="20" t="s">
        <v>60</v>
      </c>
      <c r="C8" s="4">
        <v>215467.1593316397</v>
      </c>
      <c r="D8" s="4">
        <v>159146.19974339352</v>
      </c>
      <c r="E8" s="4">
        <v>149964.97059354198</v>
      </c>
      <c r="F8" s="4">
        <v>150423.2319985324</v>
      </c>
      <c r="G8" s="4">
        <v>141395.44412874704</v>
      </c>
      <c r="H8" s="4">
        <v>146387.63556672327</v>
      </c>
      <c r="I8" s="4">
        <v>159377.97925643536</v>
      </c>
      <c r="J8" s="4">
        <v>172283.11341255155</v>
      </c>
      <c r="K8" s="4">
        <v>166699.53733800532</v>
      </c>
      <c r="L8" s="4">
        <v>129580.96978681948</v>
      </c>
      <c r="M8" s="4">
        <v>116951.46407899061</v>
      </c>
      <c r="N8" s="4">
        <v>117343.79957776249</v>
      </c>
      <c r="O8" s="4">
        <v>123350.70909967531</v>
      </c>
      <c r="P8" s="6"/>
      <c r="Q8" s="7"/>
      <c r="R8" s="7"/>
      <c r="S8" s="6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5"/>
      <c r="GD8" s="5"/>
      <c r="GE8" s="5"/>
    </row>
    <row r="9" spans="1:188" ht="15.75" x14ac:dyDescent="0.25">
      <c r="A9" s="13">
        <v>1.3</v>
      </c>
      <c r="B9" s="20" t="s">
        <v>61</v>
      </c>
      <c r="C9" s="4">
        <v>995.52897636914361</v>
      </c>
      <c r="D9" s="4">
        <v>863.65934488609116</v>
      </c>
      <c r="E9" s="4">
        <v>785.63067851178312</v>
      </c>
      <c r="F9" s="4">
        <v>716.08440141432584</v>
      </c>
      <c r="G9" s="4">
        <v>644.57629584139477</v>
      </c>
      <c r="H9" s="4">
        <v>506.98664233400712</v>
      </c>
      <c r="I9" s="4">
        <v>474.68912690103463</v>
      </c>
      <c r="J9" s="4">
        <v>409.53451632474639</v>
      </c>
      <c r="K9" s="4">
        <v>416.07452108275436</v>
      </c>
      <c r="L9" s="4">
        <v>356.32567755438816</v>
      </c>
      <c r="M9" s="4">
        <v>293.04928857994247</v>
      </c>
      <c r="N9" s="4">
        <v>249.13690839376113</v>
      </c>
      <c r="O9" s="4">
        <v>208.12049601010514</v>
      </c>
      <c r="P9" s="6"/>
      <c r="Q9" s="7"/>
      <c r="R9" s="7"/>
      <c r="S9" s="6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5"/>
      <c r="GD9" s="5"/>
      <c r="GE9" s="5"/>
    </row>
    <row r="10" spans="1:188" ht="15.75" x14ac:dyDescent="0.25">
      <c r="A10" s="13">
        <v>1.4</v>
      </c>
      <c r="B10" s="20" t="s">
        <v>62</v>
      </c>
      <c r="C10" s="4">
        <v>728.83479999999997</v>
      </c>
      <c r="D10" s="4">
        <v>681.92320717131474</v>
      </c>
      <c r="E10" s="4">
        <v>671.92554129518953</v>
      </c>
      <c r="F10" s="4">
        <v>671.92823787286761</v>
      </c>
      <c r="G10" s="4">
        <v>712.14260043986451</v>
      </c>
      <c r="H10" s="4">
        <v>743.30669490789751</v>
      </c>
      <c r="I10" s="4">
        <v>811.9183914730379</v>
      </c>
      <c r="J10" s="4">
        <v>797.13610989596964</v>
      </c>
      <c r="K10" s="4">
        <v>872.96559776076185</v>
      </c>
      <c r="L10" s="4">
        <v>770.96764953021159</v>
      </c>
      <c r="M10" s="4">
        <v>738.60686567568837</v>
      </c>
      <c r="N10" s="4">
        <v>342.52649418958822</v>
      </c>
      <c r="O10" s="4">
        <v>921.20312058814136</v>
      </c>
      <c r="P10" s="6"/>
      <c r="Q10" s="7"/>
      <c r="R10" s="7"/>
      <c r="S10" s="6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5"/>
      <c r="GD10" s="5"/>
      <c r="GE10" s="5"/>
    </row>
    <row r="11" spans="1:188" ht="15.75" x14ac:dyDescent="0.25">
      <c r="A11" s="14" t="s">
        <v>31</v>
      </c>
      <c r="B11" s="20" t="s">
        <v>3</v>
      </c>
      <c r="C11" s="4">
        <v>679588.25379999995</v>
      </c>
      <c r="D11" s="4">
        <v>596257.79277879943</v>
      </c>
      <c r="E11" s="4">
        <v>720019.98105713748</v>
      </c>
      <c r="F11" s="4">
        <v>806002.84160422313</v>
      </c>
      <c r="G11" s="4">
        <v>883997.3848430228</v>
      </c>
      <c r="H11" s="4">
        <v>804109.09653113119</v>
      </c>
      <c r="I11" s="4">
        <v>858620.49337280577</v>
      </c>
      <c r="J11" s="4">
        <v>1000753.5875626768</v>
      </c>
      <c r="K11" s="4">
        <v>1094062.0395588581</v>
      </c>
      <c r="L11" s="4">
        <v>1239524.1057640756</v>
      </c>
      <c r="M11" s="4">
        <v>826795.52148956875</v>
      </c>
      <c r="N11" s="4">
        <v>335497.16218951892</v>
      </c>
      <c r="O11" s="4">
        <v>352620.74209948338</v>
      </c>
      <c r="P11" s="6"/>
      <c r="Q11" s="7"/>
      <c r="R11" s="7"/>
      <c r="S11" s="6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5"/>
      <c r="GD11" s="5"/>
      <c r="GE11" s="5"/>
    </row>
    <row r="12" spans="1:188" s="31" customFormat="1" ht="15.75" x14ac:dyDescent="0.25">
      <c r="A12" s="25"/>
      <c r="B12" s="26" t="s">
        <v>28</v>
      </c>
      <c r="C12" s="27">
        <f>C6+C11</f>
        <v>959521.26672494505</v>
      </c>
      <c r="D12" s="27">
        <f t="shared" ref="D12:F12" si="3">D6+D11</f>
        <v>814376.93255796935</v>
      </c>
      <c r="E12" s="27">
        <f t="shared" si="3"/>
        <v>922786.12939336326</v>
      </c>
      <c r="F12" s="27">
        <f t="shared" si="3"/>
        <v>981412.5122458227</v>
      </c>
      <c r="G12" s="27">
        <f t="shared" ref="G12:H12" si="4">G6+G11</f>
        <v>1044026.1690754455</v>
      </c>
      <c r="H12" s="27">
        <f t="shared" si="4"/>
        <v>968976.45085138537</v>
      </c>
      <c r="I12" s="27">
        <f t="shared" ref="I12:N12" si="5">I6+I11</f>
        <v>1034396.7610944491</v>
      </c>
      <c r="J12" s="27">
        <f t="shared" si="5"/>
        <v>1189556.2799454913</v>
      </c>
      <c r="K12" s="27">
        <f t="shared" si="5"/>
        <v>1278156.9975290187</v>
      </c>
      <c r="L12" s="27">
        <f t="shared" si="5"/>
        <v>1387176.2035376681</v>
      </c>
      <c r="M12" s="27">
        <f t="shared" si="5"/>
        <v>960392.01935445203</v>
      </c>
      <c r="N12" s="27">
        <f t="shared" si="5"/>
        <v>468638.03532710567</v>
      </c>
      <c r="O12" s="27">
        <f t="shared" ref="O12" si="6">O6+O11</f>
        <v>493075.24561733718</v>
      </c>
      <c r="P12" s="6"/>
      <c r="Q12" s="7"/>
      <c r="R12" s="7"/>
      <c r="S12" s="6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8"/>
      <c r="DF12" s="28"/>
      <c r="DG12" s="28"/>
      <c r="DH12" s="28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30"/>
      <c r="GD12" s="30"/>
      <c r="GE12" s="30"/>
    </row>
    <row r="13" spans="1:188" s="5" customFormat="1" ht="15.75" x14ac:dyDescent="0.25">
      <c r="A13" s="12" t="s">
        <v>32</v>
      </c>
      <c r="B13" s="19" t="s">
        <v>4</v>
      </c>
      <c r="C13" s="1">
        <v>1591118.5064000001</v>
      </c>
      <c r="D13" s="1">
        <v>1892053.359267463</v>
      </c>
      <c r="E13" s="1">
        <v>1992032.3696232415</v>
      </c>
      <c r="F13" s="1">
        <v>1744813.862175432</v>
      </c>
      <c r="G13" s="1">
        <v>2500208.8822607561</v>
      </c>
      <c r="H13" s="1">
        <v>2385360.356579503</v>
      </c>
      <c r="I13" s="1">
        <v>2389422.6841034717</v>
      </c>
      <c r="J13" s="1">
        <v>2418847.3893404999</v>
      </c>
      <c r="K13" s="1">
        <v>2546709.7866693144</v>
      </c>
      <c r="L13" s="1">
        <v>2529110.4859474907</v>
      </c>
      <c r="M13" s="1">
        <v>2183845.1747286455</v>
      </c>
      <c r="N13" s="1">
        <v>2203800.0775059154</v>
      </c>
      <c r="O13" s="1">
        <v>2399797.9456271729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F13" s="2"/>
    </row>
    <row r="14" spans="1:188" ht="30" x14ac:dyDescent="0.25">
      <c r="A14" s="14" t="s">
        <v>33</v>
      </c>
      <c r="B14" s="20" t="s">
        <v>5</v>
      </c>
      <c r="C14" s="4">
        <v>261374.83100000001</v>
      </c>
      <c r="D14" s="4">
        <v>426142.48628689197</v>
      </c>
      <c r="E14" s="4">
        <v>506644.51874010323</v>
      </c>
      <c r="F14" s="4">
        <v>530891.48487074929</v>
      </c>
      <c r="G14" s="4">
        <v>691945.15605343273</v>
      </c>
      <c r="H14" s="4">
        <v>766294.54325617698</v>
      </c>
      <c r="I14" s="4">
        <v>998436.82100837491</v>
      </c>
      <c r="J14" s="4">
        <v>990972.8047621866</v>
      </c>
      <c r="K14" s="4">
        <v>914392.87206784682</v>
      </c>
      <c r="L14" s="4">
        <v>874650.14753334387</v>
      </c>
      <c r="M14" s="4">
        <v>1056382.4111418398</v>
      </c>
      <c r="N14" s="4">
        <v>878713.40959680127</v>
      </c>
      <c r="O14" s="4">
        <v>1095374.9101803317</v>
      </c>
      <c r="P14" s="6"/>
      <c r="Q14" s="7"/>
      <c r="R14" s="7"/>
      <c r="S14" s="6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6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6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6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5"/>
      <c r="GD14" s="5"/>
      <c r="GE14" s="5"/>
    </row>
    <row r="15" spans="1:188" ht="15.75" x14ac:dyDescent="0.25">
      <c r="A15" s="14" t="s">
        <v>34</v>
      </c>
      <c r="B15" s="20" t="s">
        <v>6</v>
      </c>
      <c r="C15" s="4">
        <v>1588184.7450000001</v>
      </c>
      <c r="D15" s="4">
        <v>1541607.6632436176</v>
      </c>
      <c r="E15" s="4">
        <v>1567100.0901309522</v>
      </c>
      <c r="F15" s="4">
        <v>1499867.1806101953</v>
      </c>
      <c r="G15" s="4">
        <v>1508531.2219819683</v>
      </c>
      <c r="H15" s="4">
        <v>1689236.0653241267</v>
      </c>
      <c r="I15" s="4">
        <v>1910244.5446626532</v>
      </c>
      <c r="J15" s="4">
        <v>2109286.5843443675</v>
      </c>
      <c r="K15" s="4">
        <v>2030945.0228573456</v>
      </c>
      <c r="L15" s="4">
        <v>1873890.3137160253</v>
      </c>
      <c r="M15" s="4">
        <v>2472721.4088137099</v>
      </c>
      <c r="N15" s="4">
        <v>2926090.9455472687</v>
      </c>
      <c r="O15" s="4">
        <v>3153512.1532753468</v>
      </c>
      <c r="P15" s="6"/>
      <c r="Q15" s="7"/>
      <c r="R15" s="7"/>
      <c r="S15" s="6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6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6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6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5"/>
      <c r="GD15" s="5"/>
      <c r="GE15" s="5"/>
    </row>
    <row r="16" spans="1:188" s="31" customFormat="1" ht="15.75" x14ac:dyDescent="0.25">
      <c r="A16" s="25"/>
      <c r="B16" s="26" t="s">
        <v>29</v>
      </c>
      <c r="C16" s="27">
        <f>+C13+C14+C15</f>
        <v>3440678.0824000002</v>
      </c>
      <c r="D16" s="27">
        <f t="shared" ref="D16:F16" si="7">+D13+D14+D15</f>
        <v>3859803.5087979725</v>
      </c>
      <c r="E16" s="27">
        <f t="shared" si="7"/>
        <v>4065776.9784942968</v>
      </c>
      <c r="F16" s="27">
        <f t="shared" si="7"/>
        <v>3775572.5276563768</v>
      </c>
      <c r="G16" s="27">
        <f t="shared" ref="G16:H16" si="8">+G13+G14+G15</f>
        <v>4700685.2602961566</v>
      </c>
      <c r="H16" s="27">
        <f t="shared" si="8"/>
        <v>4840890.9651598074</v>
      </c>
      <c r="I16" s="27">
        <f t="shared" ref="I16:K16" si="9">+I13+I14+I15</f>
        <v>5298104.0497744996</v>
      </c>
      <c r="J16" s="27">
        <f t="shared" si="9"/>
        <v>5519106.7784470543</v>
      </c>
      <c r="K16" s="27">
        <f t="shared" si="9"/>
        <v>5492047.6815945068</v>
      </c>
      <c r="L16" s="27">
        <f t="shared" ref="L16:N16" si="10">+L13+L14+L15</f>
        <v>5277650.9471968599</v>
      </c>
      <c r="M16" s="27">
        <f t="shared" si="10"/>
        <v>5712948.9946841951</v>
      </c>
      <c r="N16" s="27">
        <f t="shared" si="10"/>
        <v>6008604.432649985</v>
      </c>
      <c r="O16" s="27">
        <f t="shared" ref="O16" si="11">+O13+O14+O15</f>
        <v>6648685.0090828519</v>
      </c>
      <c r="P16" s="6"/>
      <c r="Q16" s="7"/>
      <c r="R16" s="7"/>
      <c r="S16" s="6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8"/>
      <c r="CT16" s="29"/>
      <c r="CU16" s="29"/>
      <c r="CV16" s="29"/>
      <c r="CW16" s="29"/>
      <c r="CX16" s="29"/>
      <c r="CY16" s="29"/>
      <c r="CZ16" s="29"/>
      <c r="DA16" s="29"/>
      <c r="DB16" s="29"/>
      <c r="DC16" s="29"/>
      <c r="DD16" s="29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9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8"/>
      <c r="EP16" s="29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8"/>
      <c r="FN16" s="29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30"/>
      <c r="GD16" s="30"/>
      <c r="GE16" s="30"/>
    </row>
    <row r="17" spans="1:188" s="30" customFormat="1" ht="15.75" x14ac:dyDescent="0.25">
      <c r="A17" s="32" t="s">
        <v>35</v>
      </c>
      <c r="B17" s="37" t="s">
        <v>7</v>
      </c>
      <c r="C17" s="34">
        <f>C18+C19</f>
        <v>3927832.2897000001</v>
      </c>
      <c r="D17" s="34">
        <f t="shared" ref="D17:F17" si="12">D18+D19</f>
        <v>4263508.6777809588</v>
      </c>
      <c r="E17" s="34">
        <f t="shared" si="12"/>
        <v>4656242.7438359288</v>
      </c>
      <c r="F17" s="34">
        <f t="shared" si="12"/>
        <v>4715300.9715650557</v>
      </c>
      <c r="G17" s="34">
        <f t="shared" ref="G17:H17" si="13">G18+G19</f>
        <v>5464940.7405671645</v>
      </c>
      <c r="H17" s="34">
        <f t="shared" si="13"/>
        <v>5723839.288856823</v>
      </c>
      <c r="I17" s="34">
        <f t="shared" ref="I17:K17" si="14">I18+I19</f>
        <v>6222565.51027859</v>
      </c>
      <c r="J17" s="34">
        <f t="shared" si="14"/>
        <v>6846084.6798742739</v>
      </c>
      <c r="K17" s="34">
        <f t="shared" si="14"/>
        <v>7207872.6794410832</v>
      </c>
      <c r="L17" s="34">
        <f t="shared" ref="L17:N17" si="15">L18+L19</f>
        <v>5355816.4062144086</v>
      </c>
      <c r="M17" s="34">
        <f t="shared" si="15"/>
        <v>5746055.2183346385</v>
      </c>
      <c r="N17" s="34">
        <f t="shared" si="15"/>
        <v>6384411.5930829886</v>
      </c>
      <c r="O17" s="34">
        <f t="shared" ref="O17" si="16">O18+O19</f>
        <v>6943049.6606276259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F17" s="31"/>
    </row>
    <row r="18" spans="1:188" ht="15.75" x14ac:dyDescent="0.25">
      <c r="A18" s="13">
        <v>6.1</v>
      </c>
      <c r="B18" s="20" t="s">
        <v>8</v>
      </c>
      <c r="C18" s="4">
        <v>3554472.5046000001</v>
      </c>
      <c r="D18" s="4">
        <v>3878864.1019010954</v>
      </c>
      <c r="E18" s="4">
        <v>4261668.0239051627</v>
      </c>
      <c r="F18" s="4">
        <v>4304425.2434227858</v>
      </c>
      <c r="G18" s="4">
        <v>5009426.773238413</v>
      </c>
      <c r="H18" s="4">
        <v>5205836.0234533902</v>
      </c>
      <c r="I18" s="4">
        <v>5648384.8236812167</v>
      </c>
      <c r="J18" s="4">
        <v>6234670.7335537784</v>
      </c>
      <c r="K18" s="4">
        <v>6535694.4703460336</v>
      </c>
      <c r="L18" s="4">
        <v>5110482.9992116559</v>
      </c>
      <c r="M18" s="4">
        <v>5402983.1356163891</v>
      </c>
      <c r="N18" s="4">
        <v>5811201.3350268435</v>
      </c>
      <c r="O18" s="4">
        <v>6330386.483349937</v>
      </c>
      <c r="P18" s="6"/>
      <c r="Q18" s="7"/>
      <c r="R18" s="7"/>
      <c r="S18" s="6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5"/>
      <c r="GD18" s="5"/>
      <c r="GE18" s="5"/>
    </row>
    <row r="19" spans="1:188" ht="15.75" x14ac:dyDescent="0.25">
      <c r="A19" s="13">
        <v>6.2</v>
      </c>
      <c r="B19" s="20" t="s">
        <v>9</v>
      </c>
      <c r="C19" s="4">
        <v>373359.78509999998</v>
      </c>
      <c r="D19" s="4">
        <v>384644.57587986346</v>
      </c>
      <c r="E19" s="4">
        <v>394574.7199307665</v>
      </c>
      <c r="F19" s="4">
        <v>410875.72814227</v>
      </c>
      <c r="G19" s="4">
        <v>455513.96732875111</v>
      </c>
      <c r="H19" s="4">
        <v>518003.26540343289</v>
      </c>
      <c r="I19" s="4">
        <v>574180.68659737299</v>
      </c>
      <c r="J19" s="4">
        <v>611413.94632049534</v>
      </c>
      <c r="K19" s="4">
        <v>672178.20909504965</v>
      </c>
      <c r="L19" s="4">
        <v>245333.40700275247</v>
      </c>
      <c r="M19" s="4">
        <v>343072.08271824935</v>
      </c>
      <c r="N19" s="4">
        <v>573210.2580561447</v>
      </c>
      <c r="O19" s="4">
        <v>612663.1772776891</v>
      </c>
      <c r="P19" s="6"/>
      <c r="Q19" s="7"/>
      <c r="R19" s="7"/>
      <c r="S19" s="6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5"/>
      <c r="GD19" s="5"/>
      <c r="GE19" s="5"/>
    </row>
    <row r="20" spans="1:188" s="30" customFormat="1" ht="30" x14ac:dyDescent="0.25">
      <c r="A20" s="38" t="s">
        <v>36</v>
      </c>
      <c r="B20" s="39" t="s">
        <v>10</v>
      </c>
      <c r="C20" s="34">
        <f>SUM(C21:C27)</f>
        <v>3410354.0847000005</v>
      </c>
      <c r="D20" s="34">
        <f t="shared" ref="D20:F20" si="17">SUM(D21:D27)</f>
        <v>3681356.0288892766</v>
      </c>
      <c r="E20" s="34">
        <f t="shared" si="17"/>
        <v>3874208.5367232109</v>
      </c>
      <c r="F20" s="34">
        <f t="shared" si="17"/>
        <v>5287848.258165475</v>
      </c>
      <c r="G20" s="34">
        <f t="shared" ref="G20:N20" si="18">SUM(G21:G27)</f>
        <v>5783591.9860441489</v>
      </c>
      <c r="H20" s="34">
        <f t="shared" si="18"/>
        <v>5807573.2950205533</v>
      </c>
      <c r="I20" s="34">
        <f t="shared" si="18"/>
        <v>5811960.837036429</v>
      </c>
      <c r="J20" s="34">
        <f t="shared" si="18"/>
        <v>5222831.4566040095</v>
      </c>
      <c r="K20" s="34">
        <f t="shared" si="18"/>
        <v>5425222.5568710025</v>
      </c>
      <c r="L20" s="34">
        <f t="shared" si="18"/>
        <v>3545695.9896464357</v>
      </c>
      <c r="M20" s="34">
        <f t="shared" si="18"/>
        <v>4279096.2430117968</v>
      </c>
      <c r="N20" s="34">
        <f t="shared" si="18"/>
        <v>5210841.5449461769</v>
      </c>
      <c r="O20" s="34">
        <f t="shared" ref="O20" si="19">SUM(O21:O27)</f>
        <v>6050388.0932068434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F20" s="31"/>
    </row>
    <row r="21" spans="1:188" ht="15.75" x14ac:dyDescent="0.25">
      <c r="A21" s="13">
        <v>7.1</v>
      </c>
      <c r="B21" s="20" t="s">
        <v>11</v>
      </c>
      <c r="C21" s="4">
        <v>167349.65280000001</v>
      </c>
      <c r="D21" s="4">
        <v>172061.30876494024</v>
      </c>
      <c r="E21" s="4">
        <v>203864.28568629373</v>
      </c>
      <c r="F21" s="4">
        <v>217151</v>
      </c>
      <c r="G21" s="4">
        <v>222793.88656517002</v>
      </c>
      <c r="H21" s="4">
        <v>289581.06804069923</v>
      </c>
      <c r="I21" s="4">
        <v>286527.9824712291</v>
      </c>
      <c r="J21" s="4">
        <v>295126.85138008924</v>
      </c>
      <c r="K21" s="4">
        <v>245706.54228807386</v>
      </c>
      <c r="L21" s="4">
        <v>65734</v>
      </c>
      <c r="M21" s="4">
        <v>94688.500424405531</v>
      </c>
      <c r="N21" s="4">
        <v>188531.19747655783</v>
      </c>
      <c r="O21" s="4">
        <v>202781.43316343747</v>
      </c>
      <c r="P21" s="6"/>
      <c r="Q21" s="7"/>
      <c r="R21" s="7"/>
      <c r="S21" s="6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5"/>
      <c r="GD21" s="5"/>
      <c r="GE21" s="5"/>
    </row>
    <row r="22" spans="1:188" ht="15.75" x14ac:dyDescent="0.25">
      <c r="A22" s="13">
        <v>7.2</v>
      </c>
      <c r="B22" s="20" t="s">
        <v>12</v>
      </c>
      <c r="C22" s="4">
        <v>621827.14240000001</v>
      </c>
      <c r="D22" s="4">
        <v>643374.44135381677</v>
      </c>
      <c r="E22" s="4">
        <v>619125.64287577802</v>
      </c>
      <c r="F22" s="4">
        <v>634649.02546951536</v>
      </c>
      <c r="G22" s="4">
        <v>763109.5905110226</v>
      </c>
      <c r="H22" s="4">
        <v>776770.74710733583</v>
      </c>
      <c r="I22" s="4">
        <v>872728.43755508983</v>
      </c>
      <c r="J22" s="4">
        <v>865513.52136189677</v>
      </c>
      <c r="K22" s="4">
        <v>817037.59994333237</v>
      </c>
      <c r="L22" s="4">
        <v>463920.12036633608</v>
      </c>
      <c r="M22" s="4">
        <v>692315.02493154979</v>
      </c>
      <c r="N22" s="4">
        <v>742401.83705757989</v>
      </c>
      <c r="O22" s="4">
        <v>788324.96513308131</v>
      </c>
      <c r="P22" s="6"/>
      <c r="Q22" s="7"/>
      <c r="R22" s="7"/>
      <c r="S22" s="6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5"/>
      <c r="GD22" s="5"/>
      <c r="GE22" s="5"/>
    </row>
    <row r="23" spans="1:188" ht="15.75" x14ac:dyDescent="0.25">
      <c r="A23" s="13">
        <v>7.3</v>
      </c>
      <c r="B23" s="20" t="s">
        <v>13</v>
      </c>
      <c r="C23" s="4">
        <v>353.85619999999994</v>
      </c>
      <c r="D23" s="4">
        <v>338.32871122197116</v>
      </c>
      <c r="E23" s="4">
        <v>276.12448932516043</v>
      </c>
      <c r="F23" s="4">
        <v>343.45637360320836</v>
      </c>
      <c r="G23" s="4">
        <v>414.24111640420915</v>
      </c>
      <c r="H23" s="4">
        <v>442.53546283211631</v>
      </c>
      <c r="I23" s="4">
        <v>544.498052383615</v>
      </c>
      <c r="J23" s="4">
        <v>539.3352650624596</v>
      </c>
      <c r="K23" s="4">
        <v>583.70757398519868</v>
      </c>
      <c r="L23" s="4">
        <v>472.70652851664317</v>
      </c>
      <c r="M23" s="4">
        <v>415.14250684904465</v>
      </c>
      <c r="N23" s="4">
        <v>371.73847453727359</v>
      </c>
      <c r="O23" s="4">
        <v>376.89885435469273</v>
      </c>
      <c r="P23" s="6"/>
      <c r="Q23" s="7"/>
      <c r="R23" s="7"/>
      <c r="S23" s="6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5"/>
      <c r="GD23" s="5"/>
      <c r="GE23" s="5"/>
    </row>
    <row r="24" spans="1:188" ht="15.75" x14ac:dyDescent="0.25">
      <c r="A24" s="13">
        <v>7.4</v>
      </c>
      <c r="B24" s="20" t="s">
        <v>14</v>
      </c>
      <c r="C24" s="4">
        <v>26336.576100000006</v>
      </c>
      <c r="D24" s="4">
        <v>95333.669077852799</v>
      </c>
      <c r="E24" s="4">
        <v>65566.462044860265</v>
      </c>
      <c r="F24" s="4">
        <v>154547.33658633279</v>
      </c>
      <c r="G24" s="4">
        <v>355115.37016134552</v>
      </c>
      <c r="H24" s="4">
        <v>372519.0514101492</v>
      </c>
      <c r="I24" s="4">
        <v>359587.30120550754</v>
      </c>
      <c r="J24" s="4">
        <v>147837.89493184435</v>
      </c>
      <c r="K24" s="4">
        <v>203007.07949927961</v>
      </c>
      <c r="L24" s="4">
        <v>7113.2616306357377</v>
      </c>
      <c r="M24" s="4">
        <v>-16208.335777039203</v>
      </c>
      <c r="N24" s="4">
        <v>41788.871797885571</v>
      </c>
      <c r="O24" s="4">
        <v>57473.701683114632</v>
      </c>
      <c r="P24" s="6"/>
      <c r="Q24" s="7"/>
      <c r="R24" s="7"/>
      <c r="S24" s="6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5"/>
      <c r="GD24" s="5"/>
      <c r="GE24" s="5"/>
    </row>
    <row r="25" spans="1:188" ht="15.75" x14ac:dyDescent="0.25">
      <c r="A25" s="13">
        <v>7.5</v>
      </c>
      <c r="B25" s="20" t="s">
        <v>15</v>
      </c>
      <c r="C25" s="4">
        <v>2099966.8758</v>
      </c>
      <c r="D25" s="4">
        <v>2241847.5614507869</v>
      </c>
      <c r="E25" s="4">
        <v>2433432.1324969195</v>
      </c>
      <c r="F25" s="4">
        <v>3604856.6606233362</v>
      </c>
      <c r="G25" s="4">
        <v>3664712.6297910213</v>
      </c>
      <c r="H25" s="4">
        <v>3662989.4670680612</v>
      </c>
      <c r="I25" s="4">
        <v>3656971.8384663113</v>
      </c>
      <c r="J25" s="4">
        <v>3293263.9932148363</v>
      </c>
      <c r="K25" s="4">
        <v>3493318.5629136316</v>
      </c>
      <c r="L25" s="4">
        <v>2346425.0382048446</v>
      </c>
      <c r="M25" s="4">
        <v>2839189.0796972299</v>
      </c>
      <c r="N25" s="4">
        <v>3474077.8095983425</v>
      </c>
      <c r="O25" s="4">
        <v>4146000.5974991359</v>
      </c>
      <c r="P25" s="6"/>
      <c r="Q25" s="7"/>
      <c r="R25" s="7"/>
      <c r="S25" s="6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5"/>
      <c r="GD25" s="5"/>
      <c r="GE25" s="5"/>
    </row>
    <row r="26" spans="1:188" ht="15.75" x14ac:dyDescent="0.25">
      <c r="A26" s="13">
        <v>7.6</v>
      </c>
      <c r="B26" s="20" t="s">
        <v>16</v>
      </c>
      <c r="C26" s="4">
        <v>18188.645199999999</v>
      </c>
      <c r="D26" s="4">
        <v>19634.762614648982</v>
      </c>
      <c r="E26" s="4">
        <v>20723.135919793607</v>
      </c>
      <c r="F26" s="4">
        <v>20438.845351309501</v>
      </c>
      <c r="G26" s="4">
        <v>22623.286181640899</v>
      </c>
      <c r="H26" s="4">
        <v>19264.728239779863</v>
      </c>
      <c r="I26" s="4">
        <v>18724.726973632314</v>
      </c>
      <c r="J26" s="4">
        <v>68424.416672837804</v>
      </c>
      <c r="K26" s="4">
        <v>71681.255761844499</v>
      </c>
      <c r="L26" s="4">
        <v>75234.086189649723</v>
      </c>
      <c r="M26" s="4">
        <v>70809.564680750162</v>
      </c>
      <c r="N26" s="4">
        <v>71993.892003845453</v>
      </c>
      <c r="O26" s="4">
        <v>85352.46411763705</v>
      </c>
      <c r="P26" s="6"/>
      <c r="Q26" s="7"/>
      <c r="R26" s="7"/>
      <c r="S26" s="6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5"/>
      <c r="GD26" s="5"/>
      <c r="GE26" s="5"/>
    </row>
    <row r="27" spans="1:188" ht="30" x14ac:dyDescent="0.25">
      <c r="A27" s="13">
        <v>7.7</v>
      </c>
      <c r="B27" s="20" t="s">
        <v>17</v>
      </c>
      <c r="C27" s="4">
        <v>476331.33620000002</v>
      </c>
      <c r="D27" s="4">
        <v>508765.95691600896</v>
      </c>
      <c r="E27" s="4">
        <v>531220.75321024051</v>
      </c>
      <c r="F27" s="4">
        <v>655861.93376137828</v>
      </c>
      <c r="G27" s="4">
        <v>754822.98171754437</v>
      </c>
      <c r="H27" s="4">
        <v>686005.69769169507</v>
      </c>
      <c r="I27" s="4">
        <v>616876.05231227586</v>
      </c>
      <c r="J27" s="4">
        <v>552125.44377744151</v>
      </c>
      <c r="K27" s="4">
        <v>593887.80889085564</v>
      </c>
      <c r="L27" s="4">
        <v>586796.77672645322</v>
      </c>
      <c r="M27" s="4">
        <v>597887.26654805196</v>
      </c>
      <c r="N27" s="4">
        <v>691676.19853742782</v>
      </c>
      <c r="O27" s="4">
        <v>770078.03275608283</v>
      </c>
      <c r="P27" s="6"/>
      <c r="Q27" s="7"/>
      <c r="R27" s="7"/>
      <c r="S27" s="6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5"/>
      <c r="GD27" s="5"/>
      <c r="GE27" s="5"/>
    </row>
    <row r="28" spans="1:188" ht="15.75" x14ac:dyDescent="0.25">
      <c r="A28" s="14" t="s">
        <v>37</v>
      </c>
      <c r="B28" s="20" t="s">
        <v>18</v>
      </c>
      <c r="C28" s="4">
        <v>5303210</v>
      </c>
      <c r="D28" s="4">
        <v>5811414</v>
      </c>
      <c r="E28" s="4">
        <v>6116374</v>
      </c>
      <c r="F28" s="4">
        <v>6506996</v>
      </c>
      <c r="G28" s="4">
        <v>6628969</v>
      </c>
      <c r="H28" s="4">
        <v>7051012.9188624723</v>
      </c>
      <c r="I28" s="4">
        <v>6887398.7140863491</v>
      </c>
      <c r="J28" s="4">
        <v>7251301.7783477856</v>
      </c>
      <c r="K28" s="4">
        <v>7177628.8238678547</v>
      </c>
      <c r="L28" s="4">
        <v>7325061</v>
      </c>
      <c r="M28" s="4">
        <v>7336785.1577504072</v>
      </c>
      <c r="N28" s="4">
        <v>7241163.7643353911</v>
      </c>
      <c r="O28" s="4">
        <v>7201645.0098772645</v>
      </c>
      <c r="P28" s="6"/>
      <c r="Q28" s="7"/>
      <c r="R28" s="7"/>
      <c r="S28" s="6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5"/>
      <c r="GD28" s="5"/>
      <c r="GE28" s="5"/>
    </row>
    <row r="29" spans="1:188" ht="30" x14ac:dyDescent="0.25">
      <c r="A29" s="14" t="s">
        <v>38</v>
      </c>
      <c r="B29" s="20" t="s">
        <v>19</v>
      </c>
      <c r="C29" s="4">
        <v>6659467.9258191502</v>
      </c>
      <c r="D29" s="4">
        <v>6837258.8405772774</v>
      </c>
      <c r="E29" s="4">
        <v>7218182.3109143591</v>
      </c>
      <c r="F29" s="4">
        <v>8133071.7087893821</v>
      </c>
      <c r="G29" s="4">
        <v>8575765.0933749191</v>
      </c>
      <c r="H29" s="4">
        <v>9394700.1193315238</v>
      </c>
      <c r="I29" s="4">
        <v>10024121.835267216</v>
      </c>
      <c r="J29" s="4">
        <v>10807051.997313438</v>
      </c>
      <c r="K29" s="4">
        <v>11424469.847213089</v>
      </c>
      <c r="L29" s="4">
        <v>11019955.47103885</v>
      </c>
      <c r="M29" s="4">
        <v>11543310.081621055</v>
      </c>
      <c r="N29" s="4">
        <v>13214803.501041671</v>
      </c>
      <c r="O29" s="4">
        <v>14167086.398709603</v>
      </c>
      <c r="P29" s="6"/>
      <c r="Q29" s="7"/>
      <c r="R29" s="7"/>
      <c r="S29" s="6"/>
      <c r="T29" s="8"/>
      <c r="U29" s="8"/>
      <c r="V29" s="8"/>
      <c r="W29" s="8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5"/>
      <c r="GD29" s="5"/>
      <c r="GE29" s="5"/>
    </row>
    <row r="30" spans="1:188" ht="15.75" x14ac:dyDescent="0.25">
      <c r="A30" s="14" t="s">
        <v>39</v>
      </c>
      <c r="B30" s="20" t="s">
        <v>54</v>
      </c>
      <c r="C30" s="4">
        <v>1511908</v>
      </c>
      <c r="D30" s="4">
        <v>1278842</v>
      </c>
      <c r="E30" s="4">
        <v>1226414</v>
      </c>
      <c r="F30" s="4">
        <v>1280577</v>
      </c>
      <c r="G30" s="4">
        <v>1423021</v>
      </c>
      <c r="H30" s="4">
        <v>1526694</v>
      </c>
      <c r="I30" s="4">
        <v>1935487.5145484423</v>
      </c>
      <c r="J30" s="4">
        <v>1981780</v>
      </c>
      <c r="K30" s="4">
        <v>2172181.8796993913</v>
      </c>
      <c r="L30" s="4">
        <v>2155842</v>
      </c>
      <c r="M30" s="4">
        <v>2217024</v>
      </c>
      <c r="N30" s="4">
        <v>2326291</v>
      </c>
      <c r="O30" s="4">
        <v>2693940</v>
      </c>
      <c r="P30" s="6"/>
      <c r="Q30" s="7"/>
      <c r="R30" s="7"/>
      <c r="S30" s="6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5"/>
      <c r="GD30" s="5"/>
      <c r="GE30" s="5"/>
    </row>
    <row r="31" spans="1:188" ht="15.75" x14ac:dyDescent="0.25">
      <c r="A31" s="14" t="s">
        <v>40</v>
      </c>
      <c r="B31" s="20" t="s">
        <v>20</v>
      </c>
      <c r="C31" s="4">
        <v>2195529.4816000001</v>
      </c>
      <c r="D31" s="4">
        <v>2303176.3227762673</v>
      </c>
      <c r="E31" s="4">
        <v>2444405.0924142483</v>
      </c>
      <c r="F31" s="4">
        <v>2832356.542284986</v>
      </c>
      <c r="G31" s="4">
        <v>3081454.4215906146</v>
      </c>
      <c r="H31" s="4">
        <v>3468008.0612334758</v>
      </c>
      <c r="I31" s="4">
        <v>3680870.3323281589</v>
      </c>
      <c r="J31" s="4">
        <v>4141089.5915220999</v>
      </c>
      <c r="K31" s="4">
        <v>4605200.1678127805</v>
      </c>
      <c r="L31" s="4">
        <v>4253339.0233360808</v>
      </c>
      <c r="M31" s="4">
        <v>4500778.7248377614</v>
      </c>
      <c r="N31" s="4">
        <v>5073015.175131686</v>
      </c>
      <c r="O31" s="4">
        <v>5965086.3192609102</v>
      </c>
      <c r="P31" s="6"/>
      <c r="Q31" s="7"/>
      <c r="R31" s="7"/>
      <c r="S31" s="6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5"/>
      <c r="GD31" s="5"/>
      <c r="GE31" s="5"/>
    </row>
    <row r="32" spans="1:188" s="31" customFormat="1" ht="15.75" x14ac:dyDescent="0.25">
      <c r="A32" s="25"/>
      <c r="B32" s="26" t="s">
        <v>30</v>
      </c>
      <c r="C32" s="27">
        <f>C17+C20+C28+C29+C30+C31</f>
        <v>23008301.781819154</v>
      </c>
      <c r="D32" s="27">
        <f t="shared" ref="D32:L32" si="20">D17+D20+D28+D29+D30+D31</f>
        <v>24175555.87002378</v>
      </c>
      <c r="E32" s="27">
        <f t="shared" si="20"/>
        <v>25535826.683887746</v>
      </c>
      <c r="F32" s="27">
        <f t="shared" si="20"/>
        <v>28756150.480804898</v>
      </c>
      <c r="G32" s="27">
        <f t="shared" si="20"/>
        <v>30957742.241576847</v>
      </c>
      <c r="H32" s="27">
        <f t="shared" si="20"/>
        <v>32971827.68330485</v>
      </c>
      <c r="I32" s="27">
        <f t="shared" si="20"/>
        <v>34562404.743545182</v>
      </c>
      <c r="J32" s="27">
        <f t="shared" si="20"/>
        <v>36250139.503661603</v>
      </c>
      <c r="K32" s="27">
        <f t="shared" si="20"/>
        <v>38012575.954905204</v>
      </c>
      <c r="L32" s="27">
        <f t="shared" si="20"/>
        <v>33655709.890235774</v>
      </c>
      <c r="M32" s="27">
        <f t="shared" ref="M32:N32" si="21">M17+M20+M28+M29+M30+M31</f>
        <v>35623049.425555661</v>
      </c>
      <c r="N32" s="27">
        <f t="shared" si="21"/>
        <v>39450526.578537911</v>
      </c>
      <c r="O32" s="27">
        <f t="shared" ref="O32" si="22">O17+O20+O28+O29+O30+O31</f>
        <v>43021195.481682248</v>
      </c>
      <c r="P32" s="6"/>
      <c r="Q32" s="7"/>
      <c r="R32" s="7"/>
      <c r="S32" s="6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9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30"/>
      <c r="GD32" s="30"/>
      <c r="GE32" s="30"/>
    </row>
    <row r="33" spans="1:188" s="30" customFormat="1" ht="15.75" x14ac:dyDescent="0.25">
      <c r="A33" s="32" t="s">
        <v>27</v>
      </c>
      <c r="B33" s="33" t="s">
        <v>51</v>
      </c>
      <c r="C33" s="34">
        <f t="shared" ref="C33" si="23">C6+C11+C13+C14+C15+C17+C20+C28+C29+C30+C31</f>
        <v>27408501.130944099</v>
      </c>
      <c r="D33" s="34">
        <f t="shared" ref="D33:L33" si="24">D6+D11+D13+D14+D15+D17+D20+D28+D29+D30+D31</f>
        <v>28849736.311379723</v>
      </c>
      <c r="E33" s="34">
        <f t="shared" si="24"/>
        <v>30524389.791775409</v>
      </c>
      <c r="F33" s="34">
        <f t="shared" si="24"/>
        <v>33513135.520707101</v>
      </c>
      <c r="G33" s="34">
        <f t="shared" si="24"/>
        <v>36702453.670948446</v>
      </c>
      <c r="H33" s="34">
        <f t="shared" si="24"/>
        <v>38781695.099316046</v>
      </c>
      <c r="I33" s="34">
        <f t="shared" si="24"/>
        <v>40894905.554414131</v>
      </c>
      <c r="J33" s="34">
        <f t="shared" si="24"/>
        <v>42958802.56205415</v>
      </c>
      <c r="K33" s="34">
        <f t="shared" si="24"/>
        <v>44782780.634028733</v>
      </c>
      <c r="L33" s="34">
        <f t="shared" si="24"/>
        <v>40320537.040970303</v>
      </c>
      <c r="M33" s="34">
        <f t="shared" ref="M33:N33" si="25">M6+M11+M13+M14+M15+M17+M20+M28+M29+M30+M31</f>
        <v>42296390.439594314</v>
      </c>
      <c r="N33" s="34">
        <f t="shared" si="25"/>
        <v>45927769.046515003</v>
      </c>
      <c r="O33" s="34">
        <f t="shared" ref="O33" si="26">O6+O11+O13+O14+O15+O17+O20+O28+O29+O30+O31</f>
        <v>50162955.736382432</v>
      </c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F33" s="31"/>
    </row>
    <row r="34" spans="1:188" s="31" customFormat="1" ht="15.75" x14ac:dyDescent="0.25">
      <c r="A34" s="35" t="s">
        <v>43</v>
      </c>
      <c r="B34" s="36" t="s">
        <v>25</v>
      </c>
      <c r="C34" s="27">
        <f>GSVA_const!C34</f>
        <v>4442090</v>
      </c>
      <c r="D34" s="27">
        <f>GSVA_const!D34</f>
        <v>4998368.1122592641</v>
      </c>
      <c r="E34" s="27">
        <f>GSVA_const!E34</f>
        <v>5527878.9740904933</v>
      </c>
      <c r="F34" s="27">
        <f>GSVA_const!F34</f>
        <v>5564294.5320102759</v>
      </c>
      <c r="G34" s="27">
        <f>GSVA_const!G34</f>
        <v>6861980.9842560105</v>
      </c>
      <c r="H34" s="27">
        <f>GSVA_const!H34</f>
        <v>7782894.1318016946</v>
      </c>
      <c r="I34" s="27">
        <f>GSVA_const!I34</f>
        <v>8259842.1482719881</v>
      </c>
      <c r="J34" s="27">
        <f>GSVA_const!J34</f>
        <v>8053849.0294790296</v>
      </c>
      <c r="K34" s="27">
        <f>GSVA_const!K34</f>
        <v>7992543.5471312925</v>
      </c>
      <c r="L34" s="27">
        <f>GSVA_const!L34</f>
        <v>7026725.5183777343</v>
      </c>
      <c r="M34" s="27">
        <f>GSVA_const!M34</f>
        <v>8023978.6980758505</v>
      </c>
      <c r="N34" s="27">
        <f>GSVA_const!N34</f>
        <v>8047256.8113701651</v>
      </c>
      <c r="O34" s="27">
        <f>GSVA_const!O34</f>
        <v>8824260.4002628829</v>
      </c>
      <c r="P34" s="6"/>
      <c r="Q34" s="7"/>
      <c r="R34" s="7"/>
      <c r="S34" s="6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9"/>
      <c r="DC34" s="29"/>
      <c r="DD34" s="29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9"/>
      <c r="DY34" s="29"/>
      <c r="DZ34" s="29"/>
      <c r="EA34" s="29"/>
      <c r="EB34" s="29"/>
      <c r="EC34" s="29"/>
      <c r="ED34" s="29"/>
      <c r="EE34" s="29"/>
      <c r="EF34" s="29"/>
      <c r="EG34" s="29"/>
      <c r="EH34" s="29"/>
      <c r="EI34" s="29"/>
      <c r="EJ34" s="29"/>
      <c r="EK34" s="29"/>
      <c r="EL34" s="29"/>
      <c r="EM34" s="29"/>
      <c r="EN34" s="29"/>
      <c r="EO34" s="29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29"/>
      <c r="FI34" s="29"/>
      <c r="FJ34" s="29"/>
      <c r="FK34" s="29"/>
      <c r="FL34" s="29"/>
      <c r="FM34" s="29"/>
      <c r="FN34" s="29"/>
      <c r="FO34" s="29"/>
      <c r="FP34" s="29"/>
      <c r="FQ34" s="29"/>
      <c r="FR34" s="29"/>
      <c r="FS34" s="29"/>
      <c r="FT34" s="29"/>
      <c r="FU34" s="29"/>
      <c r="FV34" s="29"/>
      <c r="FW34" s="29"/>
      <c r="FX34" s="29"/>
      <c r="FY34" s="29"/>
      <c r="FZ34" s="29"/>
      <c r="GA34" s="29"/>
    </row>
    <row r="35" spans="1:188" s="31" customFormat="1" ht="15.75" x14ac:dyDescent="0.25">
      <c r="A35" s="35" t="s">
        <v>44</v>
      </c>
      <c r="B35" s="36" t="s">
        <v>24</v>
      </c>
      <c r="C35" s="27">
        <f>GSVA_const!C35</f>
        <v>385589</v>
      </c>
      <c r="D35" s="27">
        <f>GSVA_const!D35</f>
        <v>428774.79515316477</v>
      </c>
      <c r="E35" s="27">
        <f>GSVA_const!E35</f>
        <v>399517.50326502608</v>
      </c>
      <c r="F35" s="27">
        <f>GSVA_const!F35</f>
        <v>313556.10056010255</v>
      </c>
      <c r="G35" s="27">
        <f>GSVA_const!G35</f>
        <v>391476.05712144001</v>
      </c>
      <c r="H35" s="27">
        <f>GSVA_const!H35</f>
        <v>405351.47822740488</v>
      </c>
      <c r="I35" s="27">
        <f>GSVA_const!I35</f>
        <v>391633.13070003083</v>
      </c>
      <c r="J35" s="27">
        <f>GSVA_const!J35</f>
        <v>379404.14314933395</v>
      </c>
      <c r="K35" s="27">
        <f>GSVA_const!K35</f>
        <v>572230.93998970604</v>
      </c>
      <c r="L35" s="27">
        <f>GSVA_const!L35</f>
        <v>770259.8073943099</v>
      </c>
      <c r="M35" s="27">
        <f>GSVA_const!M35</f>
        <v>435139.5493225056</v>
      </c>
      <c r="N35" s="27">
        <f>GSVA_const!N35</f>
        <v>400938.61584435101</v>
      </c>
      <c r="O35" s="27">
        <f>GSVA_const!O35</f>
        <v>377965.98924835149</v>
      </c>
      <c r="P35" s="6"/>
      <c r="Q35" s="7"/>
      <c r="R35" s="7"/>
      <c r="S35" s="6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9"/>
      <c r="DY35" s="29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</row>
    <row r="36" spans="1:188" s="31" customFormat="1" ht="15.75" x14ac:dyDescent="0.25">
      <c r="A36" s="35" t="s">
        <v>45</v>
      </c>
      <c r="B36" s="36" t="s">
        <v>63</v>
      </c>
      <c r="C36" s="27">
        <f>C33+C34-C35</f>
        <v>31465002.130944099</v>
      </c>
      <c r="D36" s="27">
        <f t="shared" ref="D36:M36" si="27">D33+D34-D35</f>
        <v>33419329.628485821</v>
      </c>
      <c r="E36" s="27">
        <f t="shared" si="27"/>
        <v>35652751.262600876</v>
      </c>
      <c r="F36" s="27">
        <f t="shared" si="27"/>
        <v>38763873.952157274</v>
      </c>
      <c r="G36" s="27">
        <f t="shared" si="27"/>
        <v>43172958.598083019</v>
      </c>
      <c r="H36" s="27">
        <f t="shared" si="27"/>
        <v>46159237.752890334</v>
      </c>
      <c r="I36" s="27">
        <f t="shared" si="27"/>
        <v>48763114.571986087</v>
      </c>
      <c r="J36" s="27">
        <f t="shared" si="27"/>
        <v>50633247.448383845</v>
      </c>
      <c r="K36" s="27">
        <f t="shared" si="27"/>
        <v>52203093.241170317</v>
      </c>
      <c r="L36" s="27">
        <f t="shared" si="27"/>
        <v>46577002.751953728</v>
      </c>
      <c r="M36" s="27">
        <f t="shared" si="27"/>
        <v>49885229.588347659</v>
      </c>
      <c r="N36" s="27">
        <f t="shared" ref="N36" si="28">N33+N34-N35</f>
        <v>53574087.242040813</v>
      </c>
      <c r="O36" s="27">
        <f t="shared" ref="O36" si="29">O33+O34-O35</f>
        <v>58609250.147396967</v>
      </c>
      <c r="P36" s="6"/>
      <c r="Q36" s="7"/>
      <c r="R36" s="7"/>
      <c r="S36" s="6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9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</row>
    <row r="37" spans="1:188" s="31" customFormat="1" ht="15.75" x14ac:dyDescent="0.25">
      <c r="A37" s="35" t="s">
        <v>46</v>
      </c>
      <c r="B37" s="36" t="s">
        <v>42</v>
      </c>
      <c r="C37" s="27">
        <f>GSVA_cur!C37</f>
        <v>170080</v>
      </c>
      <c r="D37" s="27">
        <f>GSVA_cur!D37</f>
        <v>173860</v>
      </c>
      <c r="E37" s="27">
        <f>GSVA_cur!E37</f>
        <v>177640</v>
      </c>
      <c r="F37" s="27">
        <f>GSVA_cur!F37</f>
        <v>181420</v>
      </c>
      <c r="G37" s="27">
        <f>GSVA_cur!G37</f>
        <v>185200</v>
      </c>
      <c r="H37" s="27">
        <f>GSVA_cur!H37</f>
        <v>188980</v>
      </c>
      <c r="I37" s="27">
        <f>GSVA_cur!I37</f>
        <v>192770</v>
      </c>
      <c r="J37" s="27">
        <f>GSVA_cur!J37</f>
        <v>196560</v>
      </c>
      <c r="K37" s="27">
        <f>GSVA_cur!K37</f>
        <v>200350</v>
      </c>
      <c r="L37" s="27">
        <f>GSVA_cur!L37</f>
        <v>204140</v>
      </c>
      <c r="M37" s="27">
        <f>GSVA_cur!M37</f>
        <v>208010</v>
      </c>
      <c r="N37" s="27">
        <f>GSVA_cur!N37</f>
        <v>211950</v>
      </c>
      <c r="O37" s="27">
        <f>GSVA_cur!O37</f>
        <v>215880</v>
      </c>
      <c r="P37" s="5"/>
      <c r="Q37" s="2"/>
      <c r="R37" s="2"/>
      <c r="S37" s="5"/>
      <c r="T37" s="5"/>
      <c r="U37" s="5"/>
      <c r="V37" s="5"/>
      <c r="W37" s="5"/>
      <c r="X37" s="2"/>
      <c r="Y37" s="2"/>
      <c r="Z37" s="2"/>
      <c r="AA37" s="2"/>
      <c r="AB37" s="2"/>
      <c r="AC37" s="2"/>
      <c r="AD37" s="2"/>
      <c r="AE37" s="2"/>
      <c r="AF37" s="2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</row>
    <row r="38" spans="1:188" s="31" customFormat="1" ht="15.75" x14ac:dyDescent="0.25">
      <c r="A38" s="35" t="s">
        <v>47</v>
      </c>
      <c r="B38" s="36" t="s">
        <v>64</v>
      </c>
      <c r="C38" s="27">
        <f>C36/C37*1000</f>
        <v>185001.18844628468</v>
      </c>
      <c r="D38" s="27">
        <f t="shared" ref="D38:M38" si="30">D36/D37*1000</f>
        <v>192219.77239437375</v>
      </c>
      <c r="E38" s="27">
        <f t="shared" si="30"/>
        <v>200702.27011146629</v>
      </c>
      <c r="F38" s="27">
        <f t="shared" si="30"/>
        <v>213669.24237767211</v>
      </c>
      <c r="G38" s="27">
        <f t="shared" si="30"/>
        <v>233115.32720347203</v>
      </c>
      <c r="H38" s="27">
        <f t="shared" si="30"/>
        <v>244254.61822886197</v>
      </c>
      <c r="I38" s="27">
        <f t="shared" si="30"/>
        <v>252960.0797426264</v>
      </c>
      <c r="J38" s="27">
        <f t="shared" si="30"/>
        <v>257596.90399055684</v>
      </c>
      <c r="K38" s="27">
        <f t="shared" si="30"/>
        <v>260559.48710342063</v>
      </c>
      <c r="L38" s="27">
        <f t="shared" si="30"/>
        <v>228162.05913566047</v>
      </c>
      <c r="M38" s="27">
        <f t="shared" si="30"/>
        <v>239821.30468894602</v>
      </c>
      <c r="N38" s="27">
        <f t="shared" ref="N38" si="31">N36/N37*1000</f>
        <v>252767.57368266484</v>
      </c>
      <c r="O38" s="27">
        <f t="shared" ref="O38" si="32">O36/O37*1000</f>
        <v>271489.94880209822</v>
      </c>
      <c r="P38" s="5"/>
      <c r="Q38" s="2"/>
      <c r="R38" s="2"/>
      <c r="S38" s="6"/>
      <c r="T38" s="6"/>
      <c r="U38" s="6"/>
      <c r="V38" s="6"/>
      <c r="W38" s="6"/>
      <c r="X38" s="2"/>
      <c r="Y38" s="2"/>
      <c r="Z38" s="2"/>
      <c r="AA38" s="2"/>
      <c r="AB38" s="2"/>
      <c r="AC38" s="2"/>
      <c r="AD38" s="2"/>
      <c r="AE38" s="2"/>
      <c r="AF38" s="2"/>
      <c r="BX38" s="29"/>
      <c r="BY38" s="29"/>
      <c r="BZ38" s="29"/>
      <c r="CA38" s="29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</row>
    <row r="39" spans="1:188" x14ac:dyDescent="0.25">
      <c r="A39" s="2" t="s">
        <v>75</v>
      </c>
      <c r="AD39" s="2"/>
      <c r="AG39" s="2"/>
      <c r="AL39" s="2"/>
      <c r="AO39" s="2"/>
      <c r="AT39" s="2"/>
      <c r="AW39" s="2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</row>
    <row r="40" spans="1:188" s="31" customFormat="1" x14ac:dyDescent="0.25">
      <c r="A40" s="5"/>
      <c r="B40" s="2"/>
      <c r="C40" s="2"/>
      <c r="D40" s="5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</row>
    <row r="41" spans="1:188" s="31" customFormat="1" x14ac:dyDescent="0.25">
      <c r="A41" s="5"/>
      <c r="B41" s="2"/>
      <c r="C41" s="2"/>
      <c r="D41" s="5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</row>
    <row r="42" spans="1:188" x14ac:dyDescent="0.25">
      <c r="A42" s="5"/>
      <c r="D42" s="5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D42" s="2"/>
      <c r="AG42" s="2"/>
      <c r="AL42" s="2"/>
      <c r="AO42" s="2"/>
      <c r="AT42" s="2"/>
      <c r="AW42" s="2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</row>
    <row r="43" spans="1:188" x14ac:dyDescent="0.25">
      <c r="A43" s="5"/>
      <c r="D43" s="5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D43" s="2"/>
      <c r="AG43" s="2"/>
      <c r="AL43" s="2"/>
      <c r="AO43" s="2"/>
      <c r="AT43" s="2"/>
      <c r="AW43" s="2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</row>
    <row r="44" spans="1:188" s="31" customFormat="1" x14ac:dyDescent="0.25">
      <c r="A44" s="5"/>
      <c r="B44" s="2"/>
      <c r="C44" s="2"/>
      <c r="D44" s="5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</row>
    <row r="45" spans="1:188" s="31" customFormat="1" x14ac:dyDescent="0.25">
      <c r="A45" s="5"/>
      <c r="B45" s="2"/>
      <c r="C45" s="2"/>
      <c r="D45" s="5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</row>
    <row r="46" spans="1:188" s="31" customFormat="1" x14ac:dyDescent="0.25">
      <c r="A46" s="2"/>
      <c r="B46" s="5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</row>
    <row r="47" spans="1:188" x14ac:dyDescent="0.25">
      <c r="A47" s="5"/>
      <c r="D47" s="5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D47" s="2"/>
      <c r="AG47" s="2"/>
      <c r="AL47" s="2"/>
      <c r="AO47" s="2"/>
      <c r="AT47" s="2"/>
      <c r="AW47" s="2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</row>
    <row r="48" spans="1:188" x14ac:dyDescent="0.25">
      <c r="A48" s="5"/>
      <c r="D48" s="5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D48" s="2"/>
      <c r="AG48" s="2"/>
      <c r="AL48" s="2"/>
      <c r="AO48" s="2"/>
      <c r="AT48" s="2"/>
      <c r="AW48" s="2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</row>
    <row r="49" spans="1:157" x14ac:dyDescent="0.25">
      <c r="A49" s="5"/>
      <c r="D49" s="5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D49" s="2"/>
      <c r="AG49" s="2"/>
      <c r="AL49" s="2"/>
      <c r="AO49" s="2"/>
      <c r="AT49" s="2"/>
      <c r="AW49" s="2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</row>
    <row r="50" spans="1:157" x14ac:dyDescent="0.25">
      <c r="A50" s="5"/>
      <c r="D50" s="5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D50" s="2"/>
      <c r="AG50" s="2"/>
      <c r="AL50" s="2"/>
      <c r="AO50" s="2"/>
      <c r="AT50" s="2"/>
      <c r="AW50" s="2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</row>
    <row r="51" spans="1:157" x14ac:dyDescent="0.25">
      <c r="A51" s="5"/>
      <c r="D51" s="5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D51" s="2"/>
      <c r="AG51" s="2"/>
      <c r="AL51" s="2"/>
      <c r="AO51" s="2"/>
      <c r="AT51" s="2"/>
      <c r="AW51" s="2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</row>
    <row r="52" spans="1:157" x14ac:dyDescent="0.25">
      <c r="A52" s="5"/>
      <c r="D52" s="5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D52" s="2"/>
      <c r="AG52" s="2"/>
      <c r="AL52" s="2"/>
      <c r="AO52" s="2"/>
      <c r="AT52" s="2"/>
      <c r="AW52" s="2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</row>
    <row r="53" spans="1:157" x14ac:dyDescent="0.25">
      <c r="A53" s="5"/>
      <c r="D53" s="5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AD53" s="2"/>
      <c r="AG53" s="2"/>
      <c r="AL53" s="2"/>
      <c r="AO53" s="2"/>
      <c r="AT53" s="2"/>
      <c r="AW53" s="2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</row>
    <row r="54" spans="1:157" x14ac:dyDescent="0.25">
      <c r="A54" s="5"/>
      <c r="D54" s="5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AD54" s="2"/>
      <c r="AG54" s="2"/>
      <c r="AL54" s="2"/>
      <c r="AO54" s="2"/>
      <c r="AT54" s="2"/>
      <c r="AW54" s="2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</row>
    <row r="55" spans="1:157" x14ac:dyDescent="0.25">
      <c r="A55" s="5"/>
      <c r="D55" s="5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AD55" s="2"/>
      <c r="AG55" s="2"/>
      <c r="AL55" s="2"/>
      <c r="AO55" s="2"/>
      <c r="AT55" s="2"/>
      <c r="AW55" s="2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</row>
    <row r="56" spans="1:157" x14ac:dyDescent="0.25">
      <c r="A56" s="5"/>
      <c r="D56" s="5"/>
      <c r="G56" s="2"/>
      <c r="H56" s="2"/>
      <c r="I56" s="2"/>
      <c r="J56" s="2"/>
      <c r="K56" s="2"/>
      <c r="L56" s="2"/>
      <c r="M56" s="2"/>
      <c r="N56" s="2"/>
      <c r="O56" s="2"/>
      <c r="P56" s="2"/>
      <c r="S56" s="2"/>
      <c r="AD56" s="2"/>
      <c r="AG56" s="2"/>
      <c r="AL56" s="2"/>
      <c r="AO56" s="2"/>
      <c r="AT56" s="2"/>
      <c r="AW56" s="2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</row>
    <row r="57" spans="1:157" x14ac:dyDescent="0.25">
      <c r="A57" s="5"/>
      <c r="D57" s="5"/>
      <c r="G57" s="2"/>
      <c r="H57" s="2"/>
      <c r="I57" s="2"/>
      <c r="J57" s="2"/>
      <c r="K57" s="2"/>
      <c r="L57" s="2"/>
      <c r="M57" s="2"/>
      <c r="N57" s="2"/>
      <c r="O57" s="2"/>
      <c r="P57" s="2"/>
      <c r="S57" s="2"/>
      <c r="AD57" s="2"/>
      <c r="AG57" s="2"/>
      <c r="AL57" s="2"/>
      <c r="AO57" s="2"/>
      <c r="AT57" s="2"/>
      <c r="AW57" s="2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</row>
    <row r="58" spans="1:157" x14ac:dyDescent="0.25">
      <c r="A58" s="5"/>
      <c r="D58" s="5"/>
      <c r="G58" s="2"/>
      <c r="H58" s="2"/>
      <c r="I58" s="2"/>
      <c r="J58" s="2"/>
      <c r="K58" s="2"/>
      <c r="L58" s="2"/>
      <c r="M58" s="2"/>
      <c r="N58" s="2"/>
      <c r="O58" s="2"/>
      <c r="P58" s="2"/>
      <c r="S58" s="2"/>
      <c r="AD58" s="2"/>
      <c r="AG58" s="2"/>
      <c r="AL58" s="2"/>
      <c r="AO58" s="2"/>
      <c r="AT58" s="2"/>
      <c r="AW58" s="2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</row>
    <row r="59" spans="1:157" x14ac:dyDescent="0.25">
      <c r="A59" s="5"/>
      <c r="D59" s="5"/>
      <c r="G59" s="2"/>
      <c r="H59" s="2"/>
      <c r="I59" s="2"/>
      <c r="J59" s="2"/>
      <c r="K59" s="2"/>
      <c r="L59" s="2"/>
      <c r="M59" s="2"/>
      <c r="N59" s="2"/>
      <c r="O59" s="2"/>
      <c r="P59" s="2"/>
      <c r="S59" s="2"/>
      <c r="AD59" s="2"/>
      <c r="AG59" s="2"/>
      <c r="AL59" s="2"/>
      <c r="AO59" s="2"/>
      <c r="AT59" s="2"/>
      <c r="AW59" s="2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</row>
    <row r="60" spans="1:157" x14ac:dyDescent="0.25">
      <c r="A60" s="5"/>
      <c r="D60" s="5"/>
      <c r="G60" s="2"/>
      <c r="H60" s="2"/>
      <c r="I60" s="2"/>
      <c r="J60" s="2"/>
      <c r="K60" s="2"/>
      <c r="L60" s="2"/>
      <c r="M60" s="2"/>
      <c r="N60" s="2"/>
      <c r="O60" s="2"/>
      <c r="P60" s="2"/>
      <c r="S60" s="2"/>
      <c r="AD60" s="2"/>
      <c r="AG60" s="2"/>
      <c r="AL60" s="2"/>
      <c r="AO60" s="2"/>
      <c r="AT60" s="2"/>
      <c r="AW60" s="2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</row>
    <row r="61" spans="1:157" x14ac:dyDescent="0.25">
      <c r="A61" s="5"/>
      <c r="D61" s="5"/>
      <c r="G61" s="2"/>
      <c r="H61" s="2"/>
      <c r="I61" s="2"/>
      <c r="J61" s="2"/>
      <c r="K61" s="2"/>
      <c r="L61" s="2"/>
      <c r="M61" s="2"/>
      <c r="N61" s="2"/>
      <c r="O61" s="2"/>
      <c r="P61" s="2"/>
      <c r="S61" s="2"/>
      <c r="AD61" s="2"/>
      <c r="AG61" s="2"/>
      <c r="AL61" s="2"/>
      <c r="AO61" s="2"/>
      <c r="AT61" s="2"/>
      <c r="AW61" s="2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</row>
    <row r="62" spans="1:157" x14ac:dyDescent="0.25">
      <c r="A62" s="5"/>
      <c r="D62" s="5"/>
      <c r="G62" s="2"/>
      <c r="H62" s="2"/>
      <c r="I62" s="2"/>
      <c r="J62" s="2"/>
      <c r="K62" s="2"/>
      <c r="L62" s="2"/>
      <c r="M62" s="2"/>
      <c r="N62" s="2"/>
      <c r="O62" s="2"/>
      <c r="P62" s="2"/>
      <c r="S62" s="2"/>
      <c r="AD62" s="2"/>
      <c r="AG62" s="2"/>
      <c r="AL62" s="2"/>
      <c r="AO62" s="2"/>
      <c r="AT62" s="2"/>
      <c r="AW62" s="2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</row>
    <row r="63" spans="1:157" x14ac:dyDescent="0.25">
      <c r="A63" s="5"/>
      <c r="D63" s="5"/>
      <c r="G63" s="2"/>
      <c r="H63" s="2"/>
      <c r="I63" s="2"/>
      <c r="J63" s="2"/>
      <c r="K63" s="2"/>
      <c r="L63" s="2"/>
      <c r="M63" s="2"/>
      <c r="N63" s="2"/>
      <c r="O63" s="2"/>
      <c r="P63" s="2"/>
      <c r="S63" s="2"/>
      <c r="AD63" s="2"/>
      <c r="AG63" s="2"/>
      <c r="AL63" s="2"/>
      <c r="AO63" s="2"/>
      <c r="AT63" s="2"/>
      <c r="AW63" s="2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</row>
    <row r="64" spans="1:157" x14ac:dyDescent="0.25">
      <c r="A64" s="5"/>
      <c r="D64" s="5"/>
      <c r="G64" s="2"/>
      <c r="H64" s="2"/>
      <c r="I64" s="2"/>
      <c r="J64" s="2"/>
      <c r="K64" s="2"/>
      <c r="L64" s="2"/>
      <c r="M64" s="2"/>
      <c r="N64" s="2"/>
      <c r="O64" s="2"/>
      <c r="P64" s="2"/>
      <c r="S64" s="2"/>
      <c r="AD64" s="2"/>
      <c r="AG64" s="2"/>
      <c r="AL64" s="2"/>
      <c r="AO64" s="2"/>
      <c r="AT64" s="2"/>
      <c r="AW64" s="2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</row>
    <row r="65" spans="1:157" x14ac:dyDescent="0.25">
      <c r="A65" s="5"/>
      <c r="D65" s="5"/>
      <c r="G65" s="2"/>
      <c r="H65" s="2"/>
      <c r="I65" s="2"/>
      <c r="J65" s="2"/>
      <c r="K65" s="2"/>
      <c r="L65" s="2"/>
      <c r="M65" s="2"/>
      <c r="N65" s="2"/>
      <c r="O65" s="2"/>
      <c r="P65" s="2"/>
      <c r="S65" s="2"/>
      <c r="AD65" s="2"/>
      <c r="AG65" s="2"/>
      <c r="AL65" s="2"/>
      <c r="AO65" s="2"/>
      <c r="AT65" s="2"/>
      <c r="AW65" s="2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</row>
    <row r="66" spans="1:157" x14ac:dyDescent="0.25">
      <c r="A66" s="5"/>
      <c r="D66" s="5"/>
      <c r="G66" s="2"/>
      <c r="H66" s="2"/>
      <c r="I66" s="2"/>
      <c r="J66" s="2"/>
      <c r="K66" s="2"/>
      <c r="L66" s="2"/>
      <c r="M66" s="2"/>
      <c r="N66" s="2"/>
      <c r="O66" s="2"/>
      <c r="P66" s="2"/>
      <c r="S66" s="2"/>
      <c r="AD66" s="2"/>
      <c r="AG66" s="2"/>
      <c r="AL66" s="2"/>
      <c r="AO66" s="2"/>
      <c r="AT66" s="2"/>
      <c r="AW66" s="2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</row>
    <row r="67" spans="1:157" x14ac:dyDescent="0.25">
      <c r="A67" s="5"/>
      <c r="D67" s="5"/>
      <c r="G67" s="2"/>
      <c r="H67" s="2"/>
      <c r="I67" s="2"/>
      <c r="J67" s="2"/>
      <c r="K67" s="2"/>
      <c r="L67" s="2"/>
      <c r="M67" s="2"/>
      <c r="N67" s="2"/>
      <c r="O67" s="2"/>
      <c r="P67" s="2"/>
      <c r="S67" s="2"/>
      <c r="AD67" s="2"/>
      <c r="AG67" s="2"/>
      <c r="AL67" s="2"/>
      <c r="AO67" s="2"/>
      <c r="AT67" s="2"/>
      <c r="AW67" s="2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</row>
    <row r="68" spans="1:157" x14ac:dyDescent="0.25">
      <c r="A68" s="5"/>
      <c r="D68" s="5"/>
      <c r="G68" s="2"/>
      <c r="H68" s="2"/>
      <c r="I68" s="2"/>
      <c r="J68" s="2"/>
      <c r="K68" s="2"/>
      <c r="L68" s="2"/>
      <c r="M68" s="2"/>
      <c r="N68" s="2"/>
      <c r="O68" s="2"/>
      <c r="P68" s="2"/>
      <c r="S68" s="2"/>
      <c r="AD68" s="2"/>
      <c r="AG68" s="2"/>
      <c r="AL68" s="2"/>
      <c r="AO68" s="2"/>
      <c r="AT68" s="2"/>
      <c r="AW68" s="2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</row>
    <row r="69" spans="1:157" x14ac:dyDescent="0.25">
      <c r="A69" s="7"/>
      <c r="D69" s="5"/>
      <c r="G69" s="2"/>
      <c r="H69" s="2"/>
      <c r="I69" s="2"/>
      <c r="J69" s="2"/>
      <c r="K69" s="2"/>
      <c r="L69" s="2"/>
      <c r="M69" s="2"/>
      <c r="N69" s="2"/>
      <c r="P69" s="2"/>
      <c r="R69" s="5"/>
      <c r="S69" s="2"/>
      <c r="W69" s="5"/>
      <c r="Z69" s="5"/>
      <c r="AD69" s="2"/>
      <c r="AE69" s="5"/>
      <c r="AG69" s="2"/>
      <c r="AH69" s="5"/>
      <c r="AL69" s="2"/>
      <c r="AO69" s="2"/>
      <c r="AT69" s="2"/>
      <c r="AW69" s="2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</row>
    <row r="70" spans="1:157" x14ac:dyDescent="0.25">
      <c r="A70" s="7"/>
      <c r="D70" s="5"/>
      <c r="G70" s="2"/>
      <c r="H70" s="2"/>
      <c r="I70" s="2"/>
      <c r="J70" s="2"/>
      <c r="K70" s="2"/>
      <c r="L70" s="2"/>
      <c r="M70" s="2"/>
      <c r="N70" s="2"/>
      <c r="P70" s="2"/>
      <c r="R70" s="5"/>
      <c r="S70" s="2"/>
      <c r="W70" s="5"/>
      <c r="Z70" s="5"/>
      <c r="AD70" s="2"/>
      <c r="AE70" s="5"/>
      <c r="AG70" s="2"/>
      <c r="AH70" s="5"/>
      <c r="AL70" s="2"/>
      <c r="AO70" s="2"/>
      <c r="AT70" s="2"/>
      <c r="AW70" s="2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</row>
    <row r="71" spans="1:157" x14ac:dyDescent="0.25">
      <c r="A71" s="7"/>
      <c r="D71" s="5"/>
      <c r="G71" s="2"/>
      <c r="H71" s="2"/>
      <c r="I71" s="2"/>
      <c r="J71" s="2"/>
      <c r="K71" s="2"/>
      <c r="L71" s="2"/>
      <c r="M71" s="2"/>
      <c r="N71" s="2"/>
      <c r="P71" s="2"/>
      <c r="R71" s="5"/>
      <c r="S71" s="2"/>
      <c r="W71" s="5"/>
      <c r="Z71" s="5"/>
      <c r="AD71" s="2"/>
      <c r="AE71" s="5"/>
      <c r="AG71" s="2"/>
      <c r="AH71" s="5"/>
      <c r="AL71" s="2"/>
      <c r="AO71" s="2"/>
      <c r="AT71" s="2"/>
      <c r="AW71" s="2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</row>
    <row r="72" spans="1:157" x14ac:dyDescent="0.25">
      <c r="A72" s="7"/>
      <c r="D72" s="5"/>
      <c r="G72" s="2"/>
      <c r="H72" s="2"/>
      <c r="I72" s="2"/>
      <c r="J72" s="2"/>
      <c r="K72" s="2"/>
      <c r="L72" s="2"/>
      <c r="M72" s="2"/>
      <c r="N72" s="2"/>
      <c r="P72" s="2"/>
      <c r="R72" s="5"/>
      <c r="S72" s="2"/>
      <c r="W72" s="5"/>
      <c r="Z72" s="5"/>
      <c r="AD72" s="2"/>
      <c r="AE72" s="5"/>
      <c r="AG72" s="2"/>
      <c r="AH72" s="5"/>
      <c r="AL72" s="2"/>
      <c r="AO72" s="2"/>
      <c r="AT72" s="2"/>
      <c r="AW72" s="2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</row>
    <row r="73" spans="1:157" x14ac:dyDescent="0.25">
      <c r="A73" s="7"/>
      <c r="D73" s="5"/>
      <c r="G73" s="2"/>
      <c r="H73" s="2"/>
      <c r="I73" s="2"/>
      <c r="J73" s="2"/>
      <c r="K73" s="2"/>
      <c r="L73" s="2"/>
      <c r="M73" s="2"/>
      <c r="N73" s="2"/>
      <c r="P73" s="2"/>
      <c r="R73" s="5"/>
      <c r="S73" s="2"/>
      <c r="W73" s="5"/>
      <c r="Z73" s="5"/>
      <c r="AD73" s="2"/>
      <c r="AE73" s="5"/>
      <c r="AG73" s="2"/>
      <c r="AH73" s="5"/>
      <c r="AL73" s="2"/>
      <c r="AO73" s="2"/>
      <c r="AT73" s="2"/>
      <c r="AW73" s="2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</row>
    <row r="74" spans="1:157" x14ac:dyDescent="0.25">
      <c r="A74" s="7"/>
      <c r="D74" s="5"/>
      <c r="G74" s="2"/>
      <c r="H74" s="2"/>
      <c r="I74" s="2"/>
      <c r="J74" s="2"/>
      <c r="K74" s="2"/>
      <c r="L74" s="2"/>
      <c r="M74" s="2"/>
      <c r="N74" s="2"/>
      <c r="P74" s="2"/>
      <c r="R74" s="5"/>
      <c r="S74" s="2"/>
      <c r="W74" s="5"/>
      <c r="Z74" s="5"/>
      <c r="AD74" s="2"/>
      <c r="AE74" s="5"/>
      <c r="AG74" s="2"/>
      <c r="AH74" s="5"/>
      <c r="AL74" s="2"/>
      <c r="AO74" s="2"/>
      <c r="AT74" s="2"/>
      <c r="AW74" s="2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</row>
    <row r="75" spans="1:157" x14ac:dyDescent="0.25">
      <c r="A75" s="7"/>
      <c r="D75" s="5"/>
      <c r="G75" s="2"/>
      <c r="H75" s="2"/>
      <c r="I75" s="2"/>
      <c r="J75" s="2"/>
      <c r="K75" s="2"/>
      <c r="L75" s="2"/>
      <c r="M75" s="2"/>
      <c r="N75" s="2"/>
      <c r="P75" s="2"/>
      <c r="R75" s="5"/>
      <c r="S75" s="2"/>
      <c r="W75" s="5"/>
      <c r="Z75" s="5"/>
      <c r="AD75" s="2"/>
      <c r="AE75" s="5"/>
      <c r="AG75" s="2"/>
      <c r="AH75" s="5"/>
      <c r="AL75" s="2"/>
      <c r="AO75" s="2"/>
      <c r="AT75" s="2"/>
      <c r="AW75" s="2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</row>
    <row r="76" spans="1:157" x14ac:dyDescent="0.25">
      <c r="A76" s="7"/>
      <c r="D76" s="5"/>
      <c r="G76" s="2"/>
      <c r="H76" s="2"/>
      <c r="I76" s="2"/>
      <c r="J76" s="2"/>
      <c r="K76" s="2"/>
      <c r="L76" s="2"/>
      <c r="M76" s="2"/>
      <c r="N76" s="2"/>
      <c r="P76" s="2"/>
      <c r="R76" s="5"/>
      <c r="S76" s="2"/>
      <c r="W76" s="5"/>
      <c r="Z76" s="5"/>
      <c r="AD76" s="2"/>
      <c r="AE76" s="5"/>
      <c r="AG76" s="2"/>
      <c r="AH76" s="5"/>
      <c r="AL76" s="2"/>
      <c r="AO76" s="2"/>
      <c r="AT76" s="2"/>
      <c r="AW76" s="2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</row>
    <row r="77" spans="1:157" x14ac:dyDescent="0.25">
      <c r="A77" s="23"/>
      <c r="D77" s="5"/>
      <c r="G77" s="2"/>
      <c r="H77" s="2"/>
      <c r="I77" s="2"/>
      <c r="J77" s="2"/>
      <c r="K77" s="2"/>
      <c r="L77" s="2"/>
      <c r="M77" s="2"/>
      <c r="N77" s="2"/>
      <c r="P77" s="2"/>
      <c r="R77" s="5"/>
      <c r="S77" s="2"/>
      <c r="W77" s="5"/>
      <c r="Z77" s="5"/>
      <c r="AD77" s="2"/>
      <c r="AE77" s="5"/>
      <c r="AG77" s="2"/>
      <c r="AH77" s="5"/>
      <c r="AL77" s="2"/>
      <c r="AO77" s="2"/>
      <c r="AT77" s="2"/>
      <c r="AW77" s="2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</row>
    <row r="78" spans="1:157" x14ac:dyDescent="0.25">
      <c r="A78" s="24"/>
      <c r="D78" s="5"/>
      <c r="G78" s="2"/>
      <c r="H78" s="2"/>
      <c r="I78" s="2"/>
      <c r="J78" s="2"/>
      <c r="K78" s="2"/>
      <c r="L78" s="2"/>
      <c r="M78" s="2"/>
      <c r="N78" s="2"/>
      <c r="P78" s="2"/>
      <c r="R78" s="5"/>
      <c r="S78" s="2"/>
      <c r="W78" s="5"/>
      <c r="Z78" s="5"/>
      <c r="AD78" s="2"/>
      <c r="AE78" s="5"/>
      <c r="AG78" s="2"/>
      <c r="AH78" s="5"/>
      <c r="AL78" s="2"/>
      <c r="AO78" s="2"/>
      <c r="AT78" s="2"/>
      <c r="AW78" s="2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</row>
    <row r="79" spans="1:157" x14ac:dyDescent="0.25">
      <c r="A79" s="7"/>
      <c r="D79" s="5"/>
      <c r="G79" s="2"/>
      <c r="H79" s="2"/>
      <c r="I79" s="2"/>
      <c r="J79" s="2"/>
      <c r="K79" s="2"/>
      <c r="L79" s="2"/>
      <c r="M79" s="2"/>
      <c r="N79" s="2"/>
      <c r="P79" s="2"/>
      <c r="R79" s="5"/>
      <c r="S79" s="2"/>
      <c r="W79" s="5"/>
      <c r="Z79" s="5"/>
      <c r="AD79" s="2"/>
      <c r="AE79" s="5"/>
      <c r="AG79" s="2"/>
      <c r="AH79" s="5"/>
      <c r="AL79" s="2"/>
      <c r="AO79" s="2"/>
      <c r="AT79" s="2"/>
      <c r="AW79" s="2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</row>
    <row r="80" spans="1:157" x14ac:dyDescent="0.25">
      <c r="A80" s="7"/>
      <c r="D80" s="5"/>
      <c r="G80" s="2"/>
      <c r="H80" s="2"/>
      <c r="I80" s="2"/>
      <c r="J80" s="2"/>
      <c r="K80" s="2"/>
      <c r="L80" s="2"/>
      <c r="M80" s="2"/>
      <c r="N80" s="2"/>
      <c r="P80" s="2"/>
      <c r="R80" s="5"/>
      <c r="S80" s="2"/>
      <c r="W80" s="5"/>
      <c r="Z80" s="5"/>
      <c r="AD80" s="2"/>
      <c r="AE80" s="5"/>
      <c r="AG80" s="2"/>
      <c r="AH80" s="5"/>
      <c r="AL80" s="2"/>
      <c r="AO80" s="2"/>
      <c r="AT80" s="2"/>
      <c r="AW80" s="2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</row>
    <row r="81" spans="1:157" x14ac:dyDescent="0.25">
      <c r="A81" s="23"/>
      <c r="D81" s="5"/>
      <c r="G81" s="2"/>
      <c r="H81" s="2"/>
      <c r="I81" s="2"/>
      <c r="J81" s="2"/>
      <c r="K81" s="2"/>
      <c r="L81" s="2"/>
      <c r="M81" s="2"/>
      <c r="N81" s="2"/>
      <c r="P81" s="2"/>
      <c r="R81" s="5"/>
      <c r="S81" s="2"/>
      <c r="W81" s="5"/>
      <c r="Z81" s="5"/>
      <c r="AD81" s="2"/>
      <c r="AE81" s="5"/>
      <c r="AG81" s="2"/>
      <c r="AH81" s="5"/>
      <c r="AL81" s="2"/>
      <c r="AO81" s="2"/>
      <c r="AT81" s="2"/>
      <c r="AW81" s="2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</row>
    <row r="82" spans="1:157" x14ac:dyDescent="0.25">
      <c r="A82" s="7"/>
      <c r="D82" s="5"/>
      <c r="G82" s="2"/>
      <c r="H82" s="2"/>
      <c r="I82" s="2"/>
      <c r="J82" s="2"/>
      <c r="K82" s="2"/>
      <c r="L82" s="2"/>
      <c r="M82" s="2"/>
      <c r="N82" s="2"/>
      <c r="P82" s="2"/>
      <c r="R82" s="5"/>
      <c r="S82" s="2"/>
      <c r="W82" s="5"/>
      <c r="Z82" s="5"/>
      <c r="AD82" s="2"/>
      <c r="AE82" s="5"/>
      <c r="AG82" s="2"/>
      <c r="AH82" s="5"/>
      <c r="AL82" s="2"/>
      <c r="AO82" s="2"/>
      <c r="AT82" s="2"/>
      <c r="AW82" s="2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</row>
    <row r="83" spans="1:157" x14ac:dyDescent="0.25">
      <c r="A83" s="23"/>
      <c r="D83" s="5"/>
      <c r="G83" s="2"/>
      <c r="H83" s="2"/>
      <c r="I83" s="2"/>
      <c r="J83" s="2"/>
      <c r="K83" s="2"/>
      <c r="L83" s="2"/>
      <c r="M83" s="2"/>
      <c r="N83" s="2"/>
      <c r="P83" s="2"/>
      <c r="R83" s="5"/>
      <c r="S83" s="2"/>
      <c r="W83" s="5"/>
      <c r="Z83" s="5"/>
      <c r="AD83" s="2"/>
      <c r="AE83" s="5"/>
      <c r="AG83" s="2"/>
      <c r="AH83" s="5"/>
      <c r="AL83" s="2"/>
      <c r="AO83" s="2"/>
      <c r="AT83" s="2"/>
      <c r="AW83" s="2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</row>
    <row r="84" spans="1:157" x14ac:dyDescent="0.25">
      <c r="A84" s="5"/>
      <c r="D84" s="5"/>
      <c r="G84" s="2"/>
      <c r="H84" s="2"/>
      <c r="I84" s="2"/>
      <c r="J84" s="2"/>
      <c r="K84" s="2"/>
      <c r="L84" s="2"/>
      <c r="M84" s="2"/>
      <c r="N84" s="2"/>
      <c r="P84" s="2"/>
      <c r="R84" s="5"/>
      <c r="S84" s="2"/>
      <c r="W84" s="5"/>
      <c r="Z84" s="5"/>
      <c r="AD84" s="2"/>
      <c r="AE84" s="5"/>
      <c r="AG84" s="2"/>
      <c r="AH84" s="5"/>
      <c r="AL84" s="2"/>
      <c r="AO84" s="2"/>
      <c r="AT84" s="2"/>
      <c r="AW84" s="2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</row>
    <row r="85" spans="1:157" x14ac:dyDescent="0.25">
      <c r="A85" s="5"/>
      <c r="D85" s="5"/>
      <c r="G85" s="2"/>
      <c r="H85" s="2"/>
      <c r="I85" s="2"/>
      <c r="J85" s="2"/>
      <c r="K85" s="2"/>
      <c r="L85" s="2"/>
      <c r="M85" s="2"/>
      <c r="N85" s="2"/>
      <c r="P85" s="2"/>
      <c r="R85" s="5"/>
      <c r="S85" s="2"/>
      <c r="W85" s="5"/>
      <c r="Z85" s="5"/>
      <c r="AD85" s="2"/>
      <c r="AE85" s="5"/>
      <c r="AG85" s="2"/>
      <c r="AH85" s="5"/>
      <c r="AL85" s="2"/>
      <c r="AO85" s="2"/>
      <c r="AT85" s="2"/>
      <c r="AW85" s="2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</row>
    <row r="86" spans="1:157" x14ac:dyDescent="0.25">
      <c r="A86" s="5"/>
      <c r="D86" s="5"/>
      <c r="G86" s="2"/>
      <c r="H86" s="2"/>
      <c r="I86" s="2"/>
      <c r="J86" s="2"/>
      <c r="K86" s="2"/>
      <c r="L86" s="2"/>
      <c r="M86" s="2"/>
      <c r="N86" s="2"/>
      <c r="P86" s="2"/>
      <c r="R86" s="5"/>
      <c r="S86" s="2"/>
      <c r="W86" s="5"/>
      <c r="Z86" s="5"/>
      <c r="AD86" s="2"/>
      <c r="AE86" s="5"/>
      <c r="AG86" s="2"/>
      <c r="AH86" s="5"/>
      <c r="AL86" s="2"/>
      <c r="AO86" s="2"/>
      <c r="AT86" s="2"/>
      <c r="AW86" s="2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</row>
    <row r="87" spans="1:157" x14ac:dyDescent="0.25">
      <c r="A87" s="5"/>
      <c r="D87" s="5"/>
      <c r="G87" s="2"/>
      <c r="H87" s="2"/>
      <c r="I87" s="2"/>
      <c r="J87" s="2"/>
      <c r="K87" s="2"/>
      <c r="L87" s="2"/>
      <c r="M87" s="2"/>
      <c r="N87" s="2"/>
      <c r="P87" s="2"/>
      <c r="R87" s="5"/>
      <c r="S87" s="2"/>
      <c r="W87" s="5"/>
      <c r="Z87" s="5"/>
      <c r="AD87" s="2"/>
      <c r="AE87" s="5"/>
      <c r="AG87" s="2"/>
      <c r="AH87" s="5"/>
      <c r="AL87" s="2"/>
      <c r="AO87" s="2"/>
      <c r="AT87" s="2"/>
      <c r="AW87" s="2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</row>
    <row r="88" spans="1:157" x14ac:dyDescent="0.25">
      <c r="A88" s="5"/>
      <c r="D88" s="5"/>
      <c r="G88" s="2"/>
      <c r="H88" s="2"/>
      <c r="I88" s="2"/>
      <c r="J88" s="2"/>
      <c r="K88" s="2"/>
      <c r="L88" s="2"/>
      <c r="M88" s="2"/>
      <c r="N88" s="2"/>
      <c r="P88" s="2"/>
      <c r="R88" s="5"/>
      <c r="S88" s="2"/>
      <c r="W88" s="5"/>
      <c r="Z88" s="5"/>
      <c r="AD88" s="2"/>
      <c r="AE88" s="5"/>
      <c r="AG88" s="2"/>
      <c r="AH88" s="5"/>
      <c r="AL88" s="2"/>
      <c r="AO88" s="2"/>
      <c r="AT88" s="2"/>
      <c r="AW88" s="2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</row>
    <row r="89" spans="1:157" x14ac:dyDescent="0.25">
      <c r="A89" s="5"/>
      <c r="D89" s="5"/>
      <c r="G89" s="2"/>
      <c r="H89" s="2"/>
      <c r="I89" s="2"/>
      <c r="J89" s="2"/>
      <c r="K89" s="2"/>
      <c r="L89" s="2"/>
      <c r="M89" s="2"/>
      <c r="N89" s="2"/>
      <c r="P89" s="2"/>
      <c r="R89" s="5"/>
      <c r="S89" s="2"/>
      <c r="W89" s="5"/>
      <c r="Z89" s="5"/>
      <c r="AD89" s="2"/>
      <c r="AE89" s="5"/>
      <c r="AG89" s="2"/>
      <c r="AH89" s="5"/>
      <c r="AL89" s="2"/>
      <c r="AO89" s="2"/>
      <c r="AT89" s="2"/>
      <c r="AW89" s="2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</row>
    <row r="90" spans="1:157" x14ac:dyDescent="0.25">
      <c r="A90" s="5"/>
      <c r="D90" s="5"/>
      <c r="G90" s="2"/>
      <c r="H90" s="2"/>
      <c r="I90" s="2"/>
      <c r="J90" s="2"/>
      <c r="K90" s="2"/>
      <c r="L90" s="2"/>
      <c r="M90" s="2"/>
      <c r="N90" s="2"/>
      <c r="P90" s="2"/>
      <c r="R90" s="5"/>
      <c r="S90" s="2"/>
      <c r="W90" s="5"/>
      <c r="Z90" s="5"/>
      <c r="AD90" s="2"/>
      <c r="AE90" s="5"/>
      <c r="AG90" s="2"/>
      <c r="AH90" s="5"/>
      <c r="AL90" s="2"/>
      <c r="AO90" s="2"/>
      <c r="AT90" s="2"/>
      <c r="AW90" s="2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</row>
    <row r="91" spans="1:157" x14ac:dyDescent="0.25">
      <c r="A91" s="6"/>
      <c r="D91" s="5"/>
      <c r="G91" s="2"/>
      <c r="H91" s="2"/>
      <c r="I91" s="2"/>
      <c r="J91" s="2"/>
      <c r="K91" s="2"/>
      <c r="L91" s="2"/>
      <c r="M91" s="2"/>
      <c r="N91" s="2"/>
      <c r="P91" s="2"/>
      <c r="R91" s="5"/>
      <c r="S91" s="2"/>
      <c r="W91" s="5"/>
      <c r="Z91" s="5"/>
      <c r="AD91" s="2"/>
      <c r="AE91" s="5"/>
      <c r="AG91" s="2"/>
      <c r="AH91" s="5"/>
      <c r="AL91" s="2"/>
      <c r="AO91" s="2"/>
      <c r="AT91" s="2"/>
      <c r="AW91" s="2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</row>
    <row r="92" spans="1:157" x14ac:dyDescent="0.25">
      <c r="A92" s="6"/>
      <c r="D92" s="5"/>
      <c r="G92" s="2"/>
      <c r="H92" s="2"/>
      <c r="I92" s="2"/>
      <c r="J92" s="2"/>
      <c r="K92" s="2"/>
      <c r="L92" s="2"/>
      <c r="M92" s="2"/>
      <c r="N92" s="2"/>
      <c r="P92" s="2"/>
      <c r="R92" s="5"/>
      <c r="S92" s="2"/>
      <c r="W92" s="5"/>
      <c r="Z92" s="5"/>
      <c r="AD92" s="2"/>
      <c r="AE92" s="5"/>
      <c r="AG92" s="2"/>
      <c r="AH92" s="5"/>
      <c r="AL92" s="2"/>
      <c r="AO92" s="2"/>
      <c r="AT92" s="2"/>
      <c r="AW92" s="2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</row>
    <row r="93" spans="1:157" x14ac:dyDescent="0.25">
      <c r="A93" s="6"/>
      <c r="D93" s="5"/>
      <c r="G93" s="2"/>
      <c r="H93" s="2"/>
      <c r="I93" s="2"/>
      <c r="J93" s="2"/>
      <c r="K93" s="2"/>
      <c r="L93" s="2"/>
      <c r="M93" s="2"/>
      <c r="N93" s="2"/>
      <c r="P93" s="2"/>
      <c r="R93" s="5"/>
      <c r="S93" s="2"/>
      <c r="W93" s="5"/>
      <c r="Z93" s="5"/>
      <c r="AD93" s="2"/>
      <c r="AE93" s="5"/>
      <c r="AG93" s="2"/>
      <c r="AH93" s="5"/>
      <c r="AL93" s="2"/>
      <c r="AO93" s="2"/>
      <c r="AT93" s="2"/>
      <c r="AW93" s="2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</row>
    <row r="94" spans="1:157" x14ac:dyDescent="0.25">
      <c r="A94" s="6"/>
      <c r="D94" s="5"/>
      <c r="G94" s="2"/>
      <c r="H94" s="2"/>
      <c r="I94" s="2"/>
      <c r="J94" s="2"/>
      <c r="K94" s="2"/>
      <c r="L94" s="2"/>
      <c r="M94" s="2"/>
      <c r="N94" s="2"/>
      <c r="P94" s="2"/>
      <c r="R94" s="5"/>
      <c r="S94" s="2"/>
      <c r="W94" s="5"/>
      <c r="Z94" s="5"/>
      <c r="AD94" s="2"/>
      <c r="AE94" s="5"/>
      <c r="AG94" s="2"/>
      <c r="AH94" s="5"/>
      <c r="AL94" s="2"/>
      <c r="AO94" s="2"/>
      <c r="AT94" s="2"/>
      <c r="AW94" s="2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</row>
    <row r="95" spans="1:157" x14ac:dyDescent="0.25">
      <c r="A95" s="6"/>
      <c r="D95" s="5"/>
      <c r="G95" s="2"/>
      <c r="H95" s="2"/>
      <c r="I95" s="2"/>
      <c r="J95" s="2"/>
      <c r="K95" s="2"/>
      <c r="L95" s="2"/>
      <c r="M95" s="2"/>
      <c r="N95" s="2"/>
      <c r="P95" s="2"/>
      <c r="R95" s="5"/>
      <c r="S95" s="2"/>
      <c r="W95" s="5"/>
      <c r="Z95" s="5"/>
      <c r="AD95" s="2"/>
      <c r="AE95" s="5"/>
      <c r="AG95" s="2"/>
      <c r="AH95" s="5"/>
      <c r="AL95" s="2"/>
      <c r="AO95" s="2"/>
      <c r="AT95" s="2"/>
      <c r="AW95" s="2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</row>
    <row r="96" spans="1:157" x14ac:dyDescent="0.25">
      <c r="A96" s="6"/>
      <c r="D96" s="5"/>
      <c r="G96" s="2"/>
      <c r="H96" s="2"/>
      <c r="I96" s="2"/>
      <c r="J96" s="2"/>
      <c r="K96" s="2"/>
      <c r="L96" s="2"/>
      <c r="M96" s="2"/>
      <c r="N96" s="2"/>
      <c r="P96" s="2"/>
      <c r="R96" s="5"/>
      <c r="S96" s="2"/>
      <c r="W96" s="5"/>
      <c r="Z96" s="5"/>
      <c r="AD96" s="2"/>
      <c r="AE96" s="5"/>
      <c r="AG96" s="2"/>
      <c r="AH96" s="5"/>
      <c r="AL96" s="2"/>
      <c r="AO96" s="2"/>
      <c r="AT96" s="2"/>
      <c r="AW96" s="2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</row>
    <row r="97" spans="1:157" x14ac:dyDescent="0.25">
      <c r="A97" s="6"/>
      <c r="D97" s="5"/>
      <c r="G97" s="2"/>
      <c r="H97" s="2"/>
      <c r="I97" s="2"/>
      <c r="J97" s="2"/>
      <c r="K97" s="2"/>
      <c r="L97" s="2"/>
      <c r="M97" s="2"/>
      <c r="N97" s="2"/>
      <c r="P97" s="2"/>
      <c r="R97" s="5"/>
      <c r="S97" s="2"/>
      <c r="W97" s="5"/>
      <c r="Z97" s="5"/>
      <c r="AD97" s="2"/>
      <c r="AE97" s="5"/>
      <c r="AG97" s="2"/>
      <c r="AH97" s="5"/>
      <c r="AL97" s="2"/>
      <c r="AO97" s="2"/>
      <c r="AT97" s="2"/>
      <c r="AW97" s="2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</row>
    <row r="98" spans="1:157" x14ac:dyDescent="0.25">
      <c r="A98" s="6"/>
      <c r="D98" s="5"/>
      <c r="G98" s="2"/>
      <c r="H98" s="2"/>
      <c r="I98" s="2"/>
      <c r="J98" s="2"/>
      <c r="K98" s="2"/>
      <c r="L98" s="2"/>
      <c r="M98" s="2"/>
      <c r="N98" s="2"/>
      <c r="P98" s="2"/>
      <c r="R98" s="5"/>
      <c r="S98" s="2"/>
      <c r="W98" s="5"/>
      <c r="Z98" s="5"/>
      <c r="AD98" s="2"/>
      <c r="AE98" s="5"/>
      <c r="AG98" s="2"/>
      <c r="AH98" s="5"/>
      <c r="AL98" s="2"/>
      <c r="AO98" s="2"/>
      <c r="AT98" s="2"/>
      <c r="AW98" s="2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</row>
    <row r="99" spans="1:157" x14ac:dyDescent="0.25">
      <c r="A99" s="6"/>
      <c r="D99" s="5"/>
      <c r="G99" s="2"/>
      <c r="H99" s="2"/>
      <c r="I99" s="2"/>
      <c r="J99" s="2"/>
      <c r="K99" s="2"/>
      <c r="L99" s="2"/>
      <c r="M99" s="2"/>
      <c r="N99" s="2"/>
      <c r="P99" s="2"/>
      <c r="R99" s="5"/>
      <c r="S99" s="2"/>
      <c r="W99" s="5"/>
      <c r="Z99" s="5"/>
      <c r="AD99" s="2"/>
      <c r="AE99" s="5"/>
      <c r="AG99" s="2"/>
      <c r="AH99" s="5"/>
      <c r="AL99" s="2"/>
      <c r="AO99" s="2"/>
      <c r="AT99" s="2"/>
      <c r="AW99" s="2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</row>
    <row r="100" spans="1:157" x14ac:dyDescent="0.25">
      <c r="A100" s="6"/>
      <c r="D100" s="5"/>
      <c r="G100" s="2"/>
      <c r="H100" s="2"/>
      <c r="I100" s="2"/>
      <c r="J100" s="2"/>
      <c r="K100" s="2"/>
      <c r="L100" s="2"/>
      <c r="M100" s="2"/>
      <c r="N100" s="2"/>
      <c r="P100" s="2"/>
      <c r="R100" s="5"/>
      <c r="S100" s="2"/>
      <c r="W100" s="5"/>
      <c r="Z100" s="5"/>
      <c r="AD100" s="2"/>
      <c r="AE100" s="5"/>
      <c r="AG100" s="2"/>
      <c r="AH100" s="5"/>
      <c r="AL100" s="2"/>
      <c r="AO100" s="2"/>
      <c r="AT100" s="2"/>
      <c r="AW100" s="2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</row>
    <row r="101" spans="1:157" x14ac:dyDescent="0.25">
      <c r="A101" s="6"/>
      <c r="D101" s="5"/>
      <c r="G101" s="2"/>
      <c r="H101" s="2"/>
      <c r="I101" s="2"/>
      <c r="J101" s="2"/>
      <c r="K101" s="2"/>
      <c r="L101" s="2"/>
      <c r="M101" s="2"/>
      <c r="N101" s="2"/>
      <c r="P101" s="2"/>
      <c r="R101" s="5"/>
      <c r="S101" s="2"/>
      <c r="W101" s="5"/>
      <c r="Z101" s="5"/>
      <c r="AD101" s="2"/>
      <c r="AE101" s="5"/>
      <c r="AG101" s="2"/>
      <c r="AH101" s="5"/>
      <c r="AL101" s="2"/>
      <c r="AO101" s="2"/>
      <c r="AT101" s="2"/>
      <c r="AW101" s="2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</row>
    <row r="102" spans="1:157" x14ac:dyDescent="0.25">
      <c r="A102" s="6"/>
      <c r="D102" s="5"/>
      <c r="G102" s="2"/>
      <c r="H102" s="2"/>
      <c r="I102" s="2"/>
      <c r="J102" s="2"/>
      <c r="K102" s="2"/>
      <c r="L102" s="2"/>
      <c r="M102" s="2"/>
      <c r="N102" s="2"/>
      <c r="P102" s="2"/>
      <c r="R102" s="5"/>
      <c r="S102" s="2"/>
      <c r="W102" s="5"/>
      <c r="Z102" s="5"/>
      <c r="AD102" s="2"/>
      <c r="AE102" s="5"/>
      <c r="AG102" s="2"/>
      <c r="AH102" s="5"/>
      <c r="AL102" s="2"/>
      <c r="AO102" s="2"/>
      <c r="AT102" s="2"/>
      <c r="AW102" s="2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</row>
    <row r="103" spans="1:157" x14ac:dyDescent="0.25">
      <c r="A103" s="6"/>
      <c r="D103" s="5"/>
      <c r="G103" s="2"/>
      <c r="H103" s="2"/>
      <c r="I103" s="2"/>
      <c r="J103" s="2"/>
      <c r="K103" s="2"/>
      <c r="L103" s="2"/>
      <c r="M103" s="2"/>
      <c r="N103" s="2"/>
      <c r="P103" s="2"/>
      <c r="R103" s="5"/>
      <c r="S103" s="2"/>
      <c r="W103" s="5"/>
      <c r="Z103" s="5"/>
      <c r="AD103" s="2"/>
      <c r="AE103" s="5"/>
      <c r="AG103" s="2"/>
      <c r="AH103" s="5"/>
      <c r="AL103" s="2"/>
      <c r="AO103" s="2"/>
      <c r="AT103" s="2"/>
      <c r="AW103" s="2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</row>
    <row r="104" spans="1:157" x14ac:dyDescent="0.25">
      <c r="A104" s="6"/>
      <c r="D104" s="5"/>
      <c r="G104" s="2"/>
      <c r="H104" s="2"/>
      <c r="I104" s="2"/>
      <c r="J104" s="2"/>
      <c r="K104" s="2"/>
      <c r="L104" s="2"/>
      <c r="M104" s="2"/>
      <c r="N104" s="2"/>
      <c r="P104" s="2"/>
      <c r="R104" s="5"/>
      <c r="S104" s="2"/>
      <c r="W104" s="5"/>
      <c r="Z104" s="5"/>
      <c r="AD104" s="2"/>
      <c r="AE104" s="5"/>
      <c r="AG104" s="2"/>
      <c r="AH104" s="5"/>
      <c r="AL104" s="2"/>
      <c r="AO104" s="2"/>
      <c r="AT104" s="2"/>
      <c r="AW104" s="2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</row>
    <row r="105" spans="1:157" x14ac:dyDescent="0.25">
      <c r="A105" s="6"/>
      <c r="D105" s="5"/>
      <c r="G105" s="2"/>
      <c r="H105" s="2"/>
      <c r="I105" s="2"/>
      <c r="J105" s="2"/>
      <c r="K105" s="2"/>
      <c r="L105" s="2"/>
      <c r="M105" s="2"/>
      <c r="N105" s="2"/>
      <c r="P105" s="2"/>
      <c r="R105" s="5"/>
      <c r="S105" s="2"/>
      <c r="W105" s="5"/>
      <c r="Z105" s="5"/>
      <c r="AD105" s="2"/>
      <c r="AE105" s="5"/>
      <c r="AG105" s="2"/>
      <c r="AH105" s="5"/>
      <c r="AL105" s="2"/>
      <c r="AO105" s="2"/>
      <c r="AT105" s="2"/>
      <c r="AW105" s="2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</row>
    <row r="106" spans="1:157" x14ac:dyDescent="0.25">
      <c r="A106" s="6"/>
      <c r="D106" s="5"/>
      <c r="G106" s="2"/>
      <c r="H106" s="2"/>
      <c r="I106" s="2"/>
      <c r="J106" s="2"/>
      <c r="K106" s="2"/>
      <c r="L106" s="2"/>
      <c r="M106" s="2"/>
      <c r="N106" s="2"/>
      <c r="P106" s="2"/>
      <c r="R106" s="5"/>
      <c r="S106" s="2"/>
      <c r="W106" s="5"/>
      <c r="Z106" s="5"/>
      <c r="AD106" s="2"/>
      <c r="AE106" s="5"/>
      <c r="AG106" s="2"/>
      <c r="AH106" s="5"/>
      <c r="AL106" s="2"/>
      <c r="AO106" s="2"/>
      <c r="AT106" s="2"/>
      <c r="AW106" s="2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</row>
    <row r="107" spans="1:157" x14ac:dyDescent="0.25">
      <c r="A107" s="6"/>
      <c r="D107" s="5"/>
      <c r="G107" s="2"/>
      <c r="H107" s="2"/>
      <c r="I107" s="2"/>
      <c r="J107" s="2"/>
      <c r="K107" s="2"/>
      <c r="L107" s="2"/>
      <c r="M107" s="2"/>
      <c r="N107" s="2"/>
      <c r="P107" s="2"/>
      <c r="R107" s="5"/>
      <c r="S107" s="2"/>
      <c r="W107" s="5"/>
      <c r="Z107" s="5"/>
      <c r="AD107" s="2"/>
      <c r="AE107" s="5"/>
      <c r="AG107" s="2"/>
      <c r="AH107" s="5"/>
      <c r="AL107" s="2"/>
      <c r="AO107" s="2"/>
      <c r="AT107" s="2"/>
      <c r="AW107" s="2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</row>
    <row r="108" spans="1:157" x14ac:dyDescent="0.25">
      <c r="A108" s="6"/>
      <c r="D108" s="5"/>
      <c r="G108" s="2"/>
      <c r="H108" s="2"/>
      <c r="I108" s="2"/>
      <c r="J108" s="2"/>
      <c r="K108" s="2"/>
      <c r="L108" s="2"/>
      <c r="M108" s="2"/>
      <c r="N108" s="2"/>
      <c r="P108" s="2"/>
      <c r="R108" s="5"/>
      <c r="S108" s="2"/>
      <c r="W108" s="5"/>
      <c r="Z108" s="5"/>
      <c r="AD108" s="2"/>
      <c r="AE108" s="5"/>
      <c r="AG108" s="2"/>
      <c r="AH108" s="5"/>
      <c r="AL108" s="2"/>
      <c r="AO108" s="2"/>
      <c r="AT108" s="2"/>
      <c r="AW108" s="2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</row>
    <row r="109" spans="1:157" x14ac:dyDescent="0.25">
      <c r="A109" s="6"/>
      <c r="D109" s="5"/>
      <c r="G109" s="2"/>
      <c r="H109" s="2"/>
      <c r="I109" s="2"/>
      <c r="J109" s="2"/>
      <c r="K109" s="2"/>
      <c r="L109" s="2"/>
      <c r="M109" s="2"/>
      <c r="N109" s="2"/>
      <c r="P109" s="2"/>
      <c r="R109" s="5"/>
      <c r="S109" s="2"/>
      <c r="W109" s="5"/>
      <c r="Z109" s="5"/>
      <c r="AD109" s="2"/>
      <c r="AE109" s="5"/>
      <c r="AG109" s="2"/>
      <c r="AH109" s="5"/>
      <c r="AL109" s="2"/>
      <c r="AO109" s="2"/>
      <c r="AT109" s="2"/>
      <c r="AW109" s="2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</row>
    <row r="110" spans="1:157" x14ac:dyDescent="0.25">
      <c r="A110" s="6"/>
      <c r="D110" s="5"/>
      <c r="G110" s="2"/>
      <c r="H110" s="2"/>
      <c r="I110" s="2"/>
      <c r="J110" s="2"/>
      <c r="K110" s="2"/>
      <c r="L110" s="2"/>
      <c r="M110" s="2"/>
      <c r="N110" s="2"/>
      <c r="P110" s="2"/>
      <c r="R110" s="5"/>
      <c r="S110" s="2"/>
      <c r="W110" s="5"/>
      <c r="Z110" s="5"/>
      <c r="AD110" s="2"/>
      <c r="AE110" s="5"/>
      <c r="AG110" s="2"/>
      <c r="AH110" s="5"/>
      <c r="AL110" s="2"/>
      <c r="AO110" s="2"/>
      <c r="AT110" s="2"/>
      <c r="AW110" s="2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</row>
    <row r="111" spans="1:157" x14ac:dyDescent="0.25">
      <c r="A111" s="6"/>
      <c r="D111" s="5"/>
      <c r="G111" s="2"/>
      <c r="H111" s="2"/>
      <c r="I111" s="2"/>
      <c r="J111" s="2"/>
      <c r="K111" s="2"/>
      <c r="L111" s="2"/>
      <c r="M111" s="2"/>
      <c r="N111" s="2"/>
      <c r="P111" s="2"/>
      <c r="R111" s="5"/>
      <c r="S111" s="2"/>
      <c r="W111" s="5"/>
      <c r="Z111" s="5"/>
      <c r="AD111" s="2"/>
      <c r="AE111" s="5"/>
      <c r="AG111" s="2"/>
      <c r="AH111" s="5"/>
      <c r="AL111" s="2"/>
      <c r="AO111" s="2"/>
      <c r="AT111" s="2"/>
      <c r="AW111" s="2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</row>
    <row r="112" spans="1:157" x14ac:dyDescent="0.25">
      <c r="A112" s="6"/>
      <c r="D112" s="5"/>
      <c r="G112" s="2"/>
      <c r="H112" s="2"/>
      <c r="I112" s="2"/>
      <c r="J112" s="2"/>
      <c r="K112" s="2"/>
      <c r="L112" s="2"/>
      <c r="M112" s="2"/>
      <c r="N112" s="2"/>
      <c r="P112" s="2"/>
      <c r="R112" s="5"/>
      <c r="S112" s="2"/>
      <c r="W112" s="5"/>
      <c r="Z112" s="5"/>
      <c r="AD112" s="2"/>
      <c r="AE112" s="5"/>
      <c r="AG112" s="2"/>
      <c r="AH112" s="5"/>
      <c r="AL112" s="2"/>
      <c r="AO112" s="2"/>
      <c r="AT112" s="2"/>
      <c r="AW112" s="2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</row>
    <row r="113" spans="1:157" x14ac:dyDescent="0.25">
      <c r="A113" s="6"/>
      <c r="D113" s="5"/>
      <c r="G113" s="2"/>
      <c r="H113" s="2"/>
      <c r="I113" s="2"/>
      <c r="J113" s="2"/>
      <c r="K113" s="2"/>
      <c r="L113" s="2"/>
      <c r="M113" s="2"/>
      <c r="N113" s="2"/>
      <c r="P113" s="2"/>
      <c r="R113" s="5"/>
      <c r="S113" s="2"/>
      <c r="W113" s="5"/>
      <c r="Z113" s="5"/>
      <c r="AD113" s="2"/>
      <c r="AE113" s="5"/>
      <c r="AG113" s="2"/>
      <c r="AH113" s="5"/>
      <c r="AL113" s="2"/>
      <c r="AO113" s="2"/>
      <c r="AT113" s="2"/>
      <c r="AW113" s="2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</row>
    <row r="114" spans="1:157" x14ac:dyDescent="0.25">
      <c r="A114" s="6"/>
      <c r="D114" s="5"/>
      <c r="G114" s="2"/>
      <c r="H114" s="2"/>
      <c r="I114" s="2"/>
      <c r="J114" s="2"/>
      <c r="K114" s="2"/>
      <c r="L114" s="2"/>
      <c r="M114" s="2"/>
      <c r="N114" s="2"/>
      <c r="P114" s="2"/>
      <c r="R114" s="5"/>
      <c r="S114" s="2"/>
      <c r="W114" s="5"/>
      <c r="Z114" s="5"/>
      <c r="AD114" s="2"/>
      <c r="AE114" s="5"/>
      <c r="AG114" s="2"/>
      <c r="AH114" s="5"/>
      <c r="AL114" s="2"/>
      <c r="AO114" s="2"/>
      <c r="AT114" s="2"/>
      <c r="AW114" s="2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</row>
    <row r="115" spans="1:157" x14ac:dyDescent="0.25">
      <c r="A115" s="6"/>
      <c r="D115" s="5"/>
      <c r="G115" s="2"/>
      <c r="H115" s="2"/>
      <c r="I115" s="2"/>
      <c r="J115" s="2"/>
      <c r="K115" s="2"/>
      <c r="L115" s="2"/>
      <c r="M115" s="2"/>
      <c r="N115" s="2"/>
      <c r="P115" s="2"/>
      <c r="R115" s="5"/>
      <c r="S115" s="2"/>
      <c r="W115" s="5"/>
      <c r="Z115" s="5"/>
      <c r="AD115" s="2"/>
      <c r="AE115" s="5"/>
      <c r="AG115" s="2"/>
      <c r="AH115" s="5"/>
      <c r="AL115" s="2"/>
      <c r="AO115" s="2"/>
      <c r="AT115" s="2"/>
      <c r="AW115" s="2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</row>
    <row r="116" spans="1:157" x14ac:dyDescent="0.25">
      <c r="A116" s="6"/>
      <c r="D116" s="5"/>
      <c r="G116" s="2"/>
      <c r="H116" s="2"/>
      <c r="I116" s="2"/>
      <c r="J116" s="2"/>
      <c r="K116" s="2"/>
      <c r="L116" s="2"/>
      <c r="M116" s="2"/>
      <c r="N116" s="2"/>
      <c r="P116" s="2"/>
      <c r="R116" s="5"/>
      <c r="S116" s="2"/>
      <c r="W116" s="5"/>
      <c r="Z116" s="5"/>
      <c r="AD116" s="2"/>
      <c r="AE116" s="5"/>
      <c r="AG116" s="2"/>
      <c r="AH116" s="5"/>
      <c r="AL116" s="2"/>
      <c r="AO116" s="2"/>
      <c r="AT116" s="2"/>
      <c r="AW116" s="2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</row>
    <row r="117" spans="1:157" x14ac:dyDescent="0.25">
      <c r="A117" s="6"/>
      <c r="D117" s="5"/>
      <c r="G117" s="2"/>
      <c r="H117" s="2"/>
      <c r="I117" s="2"/>
      <c r="J117" s="2"/>
      <c r="K117" s="2"/>
      <c r="L117" s="2"/>
      <c r="M117" s="2"/>
      <c r="N117" s="2"/>
      <c r="P117" s="2"/>
      <c r="R117" s="5"/>
      <c r="S117" s="2"/>
      <c r="W117" s="5"/>
      <c r="Z117" s="5"/>
      <c r="AD117" s="2"/>
      <c r="AE117" s="5"/>
      <c r="AG117" s="2"/>
      <c r="AH117" s="5"/>
      <c r="AL117" s="2"/>
      <c r="AO117" s="2"/>
      <c r="AT117" s="2"/>
      <c r="AW117" s="2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</row>
    <row r="118" spans="1:157" x14ac:dyDescent="0.25">
      <c r="A118" s="6"/>
      <c r="D118" s="5"/>
      <c r="G118" s="2"/>
      <c r="H118" s="2"/>
      <c r="I118" s="2"/>
      <c r="J118" s="2"/>
      <c r="K118" s="2"/>
      <c r="L118" s="2"/>
      <c r="M118" s="2"/>
      <c r="N118" s="2"/>
      <c r="P118" s="2"/>
      <c r="R118" s="5"/>
      <c r="S118" s="2"/>
      <c r="W118" s="5"/>
      <c r="Z118" s="5"/>
      <c r="AD118" s="2"/>
      <c r="AE118" s="5"/>
      <c r="AG118" s="2"/>
      <c r="AH118" s="5"/>
      <c r="AL118" s="2"/>
      <c r="AO118" s="2"/>
      <c r="AT118" s="2"/>
      <c r="AW118" s="2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</row>
    <row r="119" spans="1:157" x14ac:dyDescent="0.25">
      <c r="A119" s="6"/>
      <c r="D119" s="5"/>
      <c r="G119" s="2"/>
      <c r="H119" s="2"/>
      <c r="I119" s="2"/>
      <c r="J119" s="2"/>
      <c r="K119" s="2"/>
      <c r="L119" s="2"/>
      <c r="M119" s="2"/>
      <c r="N119" s="2"/>
      <c r="P119" s="2"/>
      <c r="R119" s="5"/>
      <c r="S119" s="2"/>
      <c r="W119" s="5"/>
      <c r="Z119" s="5"/>
      <c r="AD119" s="2"/>
      <c r="AE119" s="5"/>
      <c r="AG119" s="2"/>
      <c r="AH119" s="5"/>
      <c r="AL119" s="2"/>
      <c r="AO119" s="2"/>
      <c r="AT119" s="2"/>
      <c r="AW119" s="2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</row>
    <row r="120" spans="1:157" x14ac:dyDescent="0.25">
      <c r="A120" s="6"/>
      <c r="D120" s="5"/>
      <c r="G120" s="2"/>
      <c r="H120" s="2"/>
      <c r="I120" s="2"/>
      <c r="J120" s="2"/>
      <c r="K120" s="2"/>
      <c r="L120" s="2"/>
      <c r="M120" s="2"/>
      <c r="N120" s="2"/>
      <c r="P120" s="2"/>
      <c r="R120" s="5"/>
      <c r="S120" s="2"/>
      <c r="W120" s="5"/>
      <c r="Z120" s="5"/>
      <c r="AD120" s="2"/>
      <c r="AE120" s="5"/>
      <c r="AG120" s="2"/>
      <c r="AH120" s="5"/>
      <c r="AL120" s="2"/>
      <c r="AO120" s="2"/>
      <c r="AT120" s="2"/>
      <c r="AW120" s="2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</row>
    <row r="121" spans="1:157" x14ac:dyDescent="0.25">
      <c r="A121" s="6"/>
      <c r="D121" s="5"/>
      <c r="G121" s="2"/>
      <c r="H121" s="2"/>
      <c r="I121" s="2"/>
      <c r="J121" s="2"/>
      <c r="K121" s="2"/>
      <c r="L121" s="2"/>
      <c r="M121" s="2"/>
      <c r="N121" s="2"/>
      <c r="P121" s="2"/>
      <c r="R121" s="5"/>
      <c r="S121" s="2"/>
      <c r="W121" s="5"/>
      <c r="Z121" s="5"/>
      <c r="AD121" s="2"/>
      <c r="AE121" s="5"/>
      <c r="AG121" s="2"/>
      <c r="AH121" s="5"/>
      <c r="AL121" s="2"/>
      <c r="AO121" s="2"/>
      <c r="AT121" s="2"/>
      <c r="AW121" s="2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</row>
    <row r="122" spans="1:157" x14ac:dyDescent="0.25">
      <c r="A122" s="6"/>
      <c r="D122" s="5"/>
      <c r="G122" s="2"/>
      <c r="H122" s="2"/>
      <c r="I122" s="2"/>
      <c r="J122" s="2"/>
      <c r="K122" s="2"/>
      <c r="L122" s="2"/>
      <c r="M122" s="2"/>
      <c r="N122" s="2"/>
      <c r="P122" s="2"/>
      <c r="R122" s="5"/>
      <c r="S122" s="2"/>
      <c r="W122" s="5"/>
      <c r="Z122" s="5"/>
      <c r="AD122" s="2"/>
      <c r="AE122" s="5"/>
      <c r="AG122" s="2"/>
      <c r="AH122" s="5"/>
      <c r="AL122" s="2"/>
      <c r="AO122" s="2"/>
      <c r="AT122" s="2"/>
      <c r="AW122" s="2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</row>
    <row r="123" spans="1:157" x14ac:dyDescent="0.25">
      <c r="A123" s="6"/>
      <c r="D123" s="5"/>
      <c r="G123" s="2"/>
      <c r="H123" s="2"/>
      <c r="I123" s="2"/>
      <c r="J123" s="2"/>
      <c r="K123" s="2"/>
      <c r="L123" s="2"/>
      <c r="M123" s="2"/>
      <c r="N123" s="2"/>
      <c r="P123" s="2"/>
      <c r="R123" s="5"/>
      <c r="S123" s="2"/>
      <c r="W123" s="5"/>
      <c r="Z123" s="5"/>
      <c r="AD123" s="2"/>
      <c r="AE123" s="5"/>
      <c r="AG123" s="2"/>
      <c r="AH123" s="5"/>
      <c r="AL123" s="2"/>
      <c r="AO123" s="2"/>
      <c r="AT123" s="2"/>
      <c r="AW123" s="2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</row>
    <row r="124" spans="1:157" x14ac:dyDescent="0.25">
      <c r="A124" s="5"/>
      <c r="D124" s="5"/>
      <c r="G124" s="2"/>
      <c r="H124" s="2"/>
      <c r="I124" s="2"/>
      <c r="J124" s="2"/>
      <c r="K124" s="2"/>
      <c r="L124" s="2"/>
      <c r="M124" s="2"/>
      <c r="N124" s="2"/>
      <c r="P124" s="2"/>
      <c r="R124" s="5"/>
      <c r="S124" s="2"/>
      <c r="W124" s="5"/>
      <c r="Z124" s="5"/>
      <c r="AD124" s="2"/>
      <c r="AE124" s="5"/>
      <c r="AG124" s="2"/>
      <c r="AH124" s="5"/>
      <c r="AL124" s="2"/>
      <c r="AO124" s="2"/>
      <c r="AT124" s="2"/>
      <c r="AW124" s="2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</row>
    <row r="125" spans="1:157" x14ac:dyDescent="0.25">
      <c r="A125" s="5"/>
      <c r="D125" s="5"/>
      <c r="G125" s="2"/>
      <c r="H125" s="2"/>
      <c r="I125" s="2"/>
      <c r="J125" s="2"/>
      <c r="K125" s="2"/>
      <c r="L125" s="2"/>
      <c r="M125" s="2"/>
      <c r="N125" s="2"/>
      <c r="P125" s="2"/>
      <c r="R125" s="5"/>
      <c r="S125" s="2"/>
      <c r="W125" s="5"/>
      <c r="Z125" s="5"/>
      <c r="AD125" s="2"/>
      <c r="AE125" s="5"/>
      <c r="AG125" s="2"/>
      <c r="AH125" s="5"/>
      <c r="AL125" s="2"/>
      <c r="AO125" s="2"/>
      <c r="AT125" s="2"/>
      <c r="AW125" s="2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</row>
    <row r="126" spans="1:157" x14ac:dyDescent="0.25">
      <c r="A126" s="5"/>
      <c r="D126" s="5"/>
      <c r="G126" s="2"/>
      <c r="H126" s="2"/>
      <c r="I126" s="2"/>
      <c r="J126" s="2"/>
      <c r="K126" s="2"/>
      <c r="L126" s="2"/>
      <c r="M126" s="2"/>
      <c r="N126" s="2"/>
      <c r="P126" s="2"/>
      <c r="R126" s="5"/>
      <c r="S126" s="2"/>
      <c r="W126" s="5"/>
      <c r="Z126" s="5"/>
      <c r="AD126" s="2"/>
      <c r="AE126" s="5"/>
      <c r="AG126" s="2"/>
      <c r="AH126" s="5"/>
      <c r="AL126" s="2"/>
      <c r="AO126" s="2"/>
      <c r="AT126" s="2"/>
      <c r="AW126" s="2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</row>
    <row r="127" spans="1:157" x14ac:dyDescent="0.25">
      <c r="A127" s="5"/>
      <c r="D127" s="5"/>
      <c r="G127" s="2"/>
      <c r="H127" s="2"/>
      <c r="I127" s="2"/>
      <c r="J127" s="2"/>
      <c r="K127" s="2"/>
      <c r="L127" s="2"/>
      <c r="M127" s="2"/>
      <c r="N127" s="2"/>
      <c r="P127" s="2"/>
      <c r="R127" s="5"/>
      <c r="S127" s="2"/>
      <c r="W127" s="5"/>
      <c r="Z127" s="5"/>
      <c r="AD127" s="2"/>
      <c r="AE127" s="5"/>
      <c r="AG127" s="2"/>
      <c r="AH127" s="5"/>
      <c r="AL127" s="2"/>
      <c r="AO127" s="2"/>
      <c r="AT127" s="2"/>
      <c r="AW127" s="2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3" max="1048575" man="1"/>
    <brk id="53" max="1048575" man="1"/>
    <brk id="65" max="1048575" man="1"/>
    <brk id="81" max="1048575" man="1"/>
    <brk id="145" max="95" man="1"/>
    <brk id="181" max="1048575" man="1"/>
    <brk id="205" max="1048575" man="1"/>
    <brk id="213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2025-03-19T11:04:21Z</dcterms:modified>
</cp:coreProperties>
</file>