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A8412B3D-EAFE-42AD-A264-EC9682DAC75E}" xr6:coauthVersionLast="47" xr6:coauthVersionMax="47" xr10:uidLastSave="{00000000-0000-0000-0000-000000000000}"/>
  <bookViews>
    <workbookView xWindow="-120" yWindow="-120" windowWidth="29040" windowHeight="15720" tabRatio="597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4" i="12" l="1"/>
  <c r="O35" i="12"/>
  <c r="O37" i="12"/>
  <c r="O34" i="11"/>
  <c r="O35" i="11"/>
  <c r="O37" i="11"/>
  <c r="O37" i="1"/>
  <c r="N6" i="1" l="1"/>
  <c r="N16" i="1"/>
  <c r="N17" i="1"/>
  <c r="N20" i="1"/>
  <c r="N37" i="1"/>
  <c r="N6" i="11"/>
  <c r="N12" i="11" s="1"/>
  <c r="N16" i="11"/>
  <c r="N17" i="11"/>
  <c r="N20" i="11"/>
  <c r="N34" i="11"/>
  <c r="N35" i="11"/>
  <c r="N37" i="11"/>
  <c r="N6" i="12"/>
  <c r="N16" i="12"/>
  <c r="N17" i="12"/>
  <c r="N20" i="12"/>
  <c r="N34" i="12"/>
  <c r="N35" i="12"/>
  <c r="N37" i="12"/>
  <c r="N6" i="10"/>
  <c r="N12" i="10" s="1"/>
  <c r="N16" i="10"/>
  <c r="N17" i="10"/>
  <c r="N20" i="10"/>
  <c r="N12" i="1" l="1"/>
  <c r="N33" i="12"/>
  <c r="N36" i="12" s="1"/>
  <c r="N12" i="12"/>
  <c r="N32" i="12"/>
  <c r="N32" i="11"/>
  <c r="N33" i="11"/>
  <c r="N36" i="11" s="1"/>
  <c r="N32" i="1"/>
  <c r="N33" i="1"/>
  <c r="N33" i="10"/>
  <c r="N32" i="10"/>
  <c r="N38" i="11" l="1"/>
  <c r="N36" i="1"/>
  <c r="N36" i="10"/>
  <c r="N38" i="12"/>
  <c r="N38" i="1" l="1"/>
  <c r="N38" i="10"/>
  <c r="I3" i="1"/>
  <c r="I3" i="11"/>
  <c r="I3" i="12"/>
  <c r="I3" i="10"/>
  <c r="O20" i="1" l="1"/>
  <c r="O20" i="11"/>
  <c r="O20" i="12"/>
  <c r="O20" i="10"/>
  <c r="M20" i="1"/>
  <c r="M20" i="11"/>
  <c r="M20" i="12"/>
  <c r="M20" i="10"/>
  <c r="O17" i="1"/>
  <c r="O17" i="11"/>
  <c r="O17" i="12"/>
  <c r="O17" i="10"/>
  <c r="O16" i="1"/>
  <c r="O16" i="11"/>
  <c r="O16" i="12"/>
  <c r="O16" i="10"/>
  <c r="O6" i="1"/>
  <c r="O12" i="1" s="1"/>
  <c r="O6" i="11"/>
  <c r="O6" i="12"/>
  <c r="O6" i="10"/>
  <c r="O32" i="1" l="1"/>
  <c r="O32" i="10"/>
  <c r="O33" i="1"/>
  <c r="O32" i="12"/>
  <c r="O32" i="11"/>
  <c r="O33" i="12"/>
  <c r="O12" i="11"/>
  <c r="O33" i="11"/>
  <c r="O12" i="10"/>
  <c r="O33" i="10"/>
  <c r="O12" i="12"/>
  <c r="M34" i="12"/>
  <c r="M35" i="12"/>
  <c r="M37" i="12"/>
  <c r="M34" i="11"/>
  <c r="M35" i="11"/>
  <c r="M37" i="11"/>
  <c r="M37" i="1"/>
  <c r="M17" i="1"/>
  <c r="M17" i="11"/>
  <c r="M17" i="12"/>
  <c r="M17" i="10"/>
  <c r="M32" i="10" s="1"/>
  <c r="M16" i="1"/>
  <c r="M16" i="11"/>
  <c r="M16" i="12"/>
  <c r="M16" i="10"/>
  <c r="M6" i="1"/>
  <c r="M6" i="11"/>
  <c r="M6" i="12"/>
  <c r="M6" i="10"/>
  <c r="O36" i="1" l="1"/>
  <c r="O36" i="11"/>
  <c r="O36" i="12"/>
  <c r="M33" i="1"/>
  <c r="O36" i="10"/>
  <c r="M12" i="1"/>
  <c r="M12" i="10"/>
  <c r="M12" i="11"/>
  <c r="M32" i="12"/>
  <c r="M33" i="12"/>
  <c r="M36" i="12" s="1"/>
  <c r="M12" i="12"/>
  <c r="M32" i="11"/>
  <c r="M33" i="11"/>
  <c r="M32" i="1"/>
  <c r="M33" i="10"/>
  <c r="D34" i="12"/>
  <c r="E34" i="12"/>
  <c r="F34" i="12"/>
  <c r="G34" i="12"/>
  <c r="H34" i="12"/>
  <c r="I34" i="12"/>
  <c r="J34" i="12"/>
  <c r="K34" i="12"/>
  <c r="L34" i="12"/>
  <c r="D35" i="12"/>
  <c r="E35" i="12"/>
  <c r="F35" i="12"/>
  <c r="G35" i="12"/>
  <c r="H35" i="12"/>
  <c r="I35" i="12"/>
  <c r="J35" i="12"/>
  <c r="K35" i="12"/>
  <c r="L35" i="12"/>
  <c r="D37" i="12"/>
  <c r="E37" i="12"/>
  <c r="F37" i="12"/>
  <c r="G37" i="12"/>
  <c r="H37" i="12"/>
  <c r="I37" i="12"/>
  <c r="J37" i="12"/>
  <c r="K37" i="12"/>
  <c r="L37" i="12"/>
  <c r="D34" i="11"/>
  <c r="E34" i="11"/>
  <c r="F34" i="11"/>
  <c r="G34" i="11"/>
  <c r="H34" i="11"/>
  <c r="I34" i="11"/>
  <c r="J34" i="11"/>
  <c r="K34" i="11"/>
  <c r="L34" i="11"/>
  <c r="D35" i="11"/>
  <c r="E35" i="11"/>
  <c r="F35" i="11"/>
  <c r="G35" i="11"/>
  <c r="H35" i="11"/>
  <c r="I35" i="11"/>
  <c r="J35" i="11"/>
  <c r="K35" i="11"/>
  <c r="L35" i="11"/>
  <c r="D37" i="11"/>
  <c r="E37" i="11"/>
  <c r="F37" i="11"/>
  <c r="G37" i="11"/>
  <c r="H37" i="11"/>
  <c r="I37" i="11"/>
  <c r="J37" i="11"/>
  <c r="K37" i="11"/>
  <c r="L37" i="11"/>
  <c r="D37" i="1"/>
  <c r="E37" i="1"/>
  <c r="F37" i="1"/>
  <c r="G37" i="1"/>
  <c r="H37" i="1"/>
  <c r="I37" i="1"/>
  <c r="J37" i="1"/>
  <c r="K37" i="1"/>
  <c r="L37" i="1"/>
  <c r="O38" i="11" l="1"/>
  <c r="O38" i="12"/>
  <c r="O38" i="1"/>
  <c r="M36" i="1"/>
  <c r="O38" i="10"/>
  <c r="M36" i="10"/>
  <c r="M36" i="11"/>
  <c r="M38" i="12"/>
  <c r="L20" i="1"/>
  <c r="L20" i="11"/>
  <c r="L20" i="12"/>
  <c r="L20" i="10"/>
  <c r="L16" i="1"/>
  <c r="L16" i="11"/>
  <c r="L16" i="12"/>
  <c r="L16" i="10"/>
  <c r="L6" i="1"/>
  <c r="L6" i="11"/>
  <c r="L6" i="12"/>
  <c r="L6" i="10"/>
  <c r="M38" i="1" l="1"/>
  <c r="M38" i="11"/>
  <c r="M38" i="10"/>
  <c r="L12" i="12"/>
  <c r="L12" i="11"/>
  <c r="L12" i="1"/>
  <c r="L12" i="10"/>
  <c r="K20" i="12" l="1"/>
  <c r="K6" i="12"/>
  <c r="K20" i="11"/>
  <c r="K6" i="11"/>
  <c r="J20" i="1"/>
  <c r="K20" i="1"/>
  <c r="J6" i="1" l="1"/>
  <c r="K6" i="1"/>
  <c r="L17" i="1" l="1"/>
  <c r="L17" i="11"/>
  <c r="L17" i="12"/>
  <c r="L17" i="10"/>
  <c r="L32" i="12" l="1"/>
  <c r="L33" i="12"/>
  <c r="L32" i="11"/>
  <c r="L33" i="11"/>
  <c r="L32" i="1"/>
  <c r="L33" i="1"/>
  <c r="L32" i="10"/>
  <c r="L33" i="10"/>
  <c r="L36" i="11" l="1"/>
  <c r="L36" i="12"/>
  <c r="L36" i="1"/>
  <c r="L36" i="10"/>
  <c r="I20" i="12"/>
  <c r="J20" i="12"/>
  <c r="I6" i="12"/>
  <c r="J6" i="12"/>
  <c r="I20" i="11"/>
  <c r="J20" i="11"/>
  <c r="I6" i="11"/>
  <c r="J6" i="11"/>
  <c r="I20" i="1"/>
  <c r="I6" i="1"/>
  <c r="L38" i="12" l="1"/>
  <c r="L38" i="11"/>
  <c r="L38" i="1"/>
  <c r="L38" i="10"/>
  <c r="J20" i="10" l="1"/>
  <c r="K20" i="10"/>
  <c r="I17" i="1"/>
  <c r="J17" i="1"/>
  <c r="K17" i="1"/>
  <c r="I17" i="11"/>
  <c r="J17" i="11"/>
  <c r="K17" i="11"/>
  <c r="I17" i="12"/>
  <c r="J17" i="12"/>
  <c r="K17" i="12"/>
  <c r="I17" i="10"/>
  <c r="J17" i="10"/>
  <c r="K17" i="10"/>
  <c r="I16" i="1"/>
  <c r="J16" i="1"/>
  <c r="K16" i="1"/>
  <c r="I16" i="11"/>
  <c r="J16" i="11"/>
  <c r="K16" i="11"/>
  <c r="I16" i="12"/>
  <c r="J16" i="12"/>
  <c r="K16" i="12"/>
  <c r="I16" i="10"/>
  <c r="J16" i="10"/>
  <c r="K16" i="10"/>
  <c r="I12" i="1"/>
  <c r="J12" i="1"/>
  <c r="K12" i="1"/>
  <c r="I12" i="11"/>
  <c r="J12" i="11"/>
  <c r="K12" i="11"/>
  <c r="I12" i="12"/>
  <c r="J12" i="12"/>
  <c r="K12" i="12"/>
  <c r="J6" i="10"/>
  <c r="K6" i="10"/>
  <c r="K32" i="12" l="1"/>
  <c r="K33" i="12"/>
  <c r="K36" i="12" s="1"/>
  <c r="K38" i="12" s="1"/>
  <c r="J32" i="12"/>
  <c r="J33" i="12"/>
  <c r="I32" i="12"/>
  <c r="I33" i="12"/>
  <c r="I36" i="12" s="1"/>
  <c r="I38" i="12" s="1"/>
  <c r="J32" i="11"/>
  <c r="J33" i="11"/>
  <c r="J36" i="11" s="1"/>
  <c r="J38" i="11" s="1"/>
  <c r="I32" i="11"/>
  <c r="I33" i="11"/>
  <c r="I36" i="11" s="1"/>
  <c r="I38" i="11" s="1"/>
  <c r="K32" i="1"/>
  <c r="K33" i="1"/>
  <c r="J32" i="1"/>
  <c r="J33" i="1"/>
  <c r="I32" i="1"/>
  <c r="I33" i="1"/>
  <c r="K32" i="11"/>
  <c r="K33" i="11"/>
  <c r="K36" i="11" s="1"/>
  <c r="K38" i="11" s="1"/>
  <c r="K32" i="10"/>
  <c r="K33" i="10"/>
  <c r="K12" i="10"/>
  <c r="J32" i="10"/>
  <c r="J33" i="10"/>
  <c r="J12" i="10"/>
  <c r="J36" i="12" l="1"/>
  <c r="J38" i="12" s="1"/>
  <c r="J36" i="1"/>
  <c r="I36" i="1"/>
  <c r="K36" i="10"/>
  <c r="K36" i="1"/>
  <c r="J36" i="10"/>
  <c r="K38" i="10" l="1"/>
  <c r="K38" i="1"/>
  <c r="I38" i="1"/>
  <c r="J38" i="1"/>
  <c r="J38" i="10"/>
  <c r="I20" i="10" l="1"/>
  <c r="I6" i="10"/>
  <c r="H20" i="10"/>
  <c r="G20" i="10"/>
  <c r="F20" i="10"/>
  <c r="E20" i="10"/>
  <c r="D20" i="10"/>
  <c r="C20" i="10"/>
  <c r="H17" i="10"/>
  <c r="G17" i="10"/>
  <c r="F17" i="10"/>
  <c r="E17" i="10"/>
  <c r="D17" i="10"/>
  <c r="C17" i="10"/>
  <c r="H16" i="10"/>
  <c r="G16" i="10"/>
  <c r="F16" i="10"/>
  <c r="E16" i="10"/>
  <c r="D16" i="10"/>
  <c r="C16" i="10"/>
  <c r="H6" i="10"/>
  <c r="G6" i="10"/>
  <c r="F6" i="10"/>
  <c r="E6" i="10"/>
  <c r="D6" i="10"/>
  <c r="C6" i="10"/>
  <c r="C12" i="10" s="1"/>
  <c r="F12" i="10" l="1"/>
  <c r="I33" i="10"/>
  <c r="I32" i="10"/>
  <c r="D32" i="10"/>
  <c r="F32" i="10"/>
  <c r="E32" i="10"/>
  <c r="G32" i="10"/>
  <c r="C32" i="10"/>
  <c r="H32" i="10"/>
  <c r="H12" i="10"/>
  <c r="G33" i="10"/>
  <c r="C33" i="10"/>
  <c r="C36" i="10" s="1"/>
  <c r="G12" i="10"/>
  <c r="D12" i="10"/>
  <c r="E12" i="10"/>
  <c r="I12" i="10"/>
  <c r="F33" i="10"/>
  <c r="C37" i="1"/>
  <c r="H33" i="10"/>
  <c r="D33" i="10"/>
  <c r="E33" i="10"/>
  <c r="H20" i="12"/>
  <c r="H20" i="11"/>
  <c r="H20" i="1"/>
  <c r="I36" i="10" l="1"/>
  <c r="E36" i="10"/>
  <c r="F36" i="10"/>
  <c r="D36" i="10"/>
  <c r="H36" i="10"/>
  <c r="G36" i="10"/>
  <c r="H17" i="1"/>
  <c r="H32" i="1" s="1"/>
  <c r="H17" i="11"/>
  <c r="H32" i="11" s="1"/>
  <c r="H17" i="12"/>
  <c r="H32" i="12" s="1"/>
  <c r="H16" i="1"/>
  <c r="H16" i="11"/>
  <c r="H16" i="12"/>
  <c r="H6" i="1"/>
  <c r="H6" i="11"/>
  <c r="H6" i="12"/>
  <c r="H33" i="12" l="1"/>
  <c r="H33" i="11"/>
  <c r="H36" i="11" s="1"/>
  <c r="H38" i="11" s="1"/>
  <c r="H33" i="1"/>
  <c r="H12" i="12"/>
  <c r="H12" i="1"/>
  <c r="I38" i="10"/>
  <c r="D38" i="10"/>
  <c r="F38" i="10"/>
  <c r="C38" i="10"/>
  <c r="E38" i="10"/>
  <c r="H12" i="11"/>
  <c r="D6" i="12"/>
  <c r="E6" i="12"/>
  <c r="F6" i="12"/>
  <c r="G6" i="12"/>
  <c r="C37" i="12"/>
  <c r="C35" i="12"/>
  <c r="C34" i="12"/>
  <c r="C37" i="11"/>
  <c r="C35" i="11"/>
  <c r="C34" i="11"/>
  <c r="H36" i="12" l="1"/>
  <c r="H38" i="12" s="1"/>
  <c r="H36" i="1"/>
  <c r="E12" i="12"/>
  <c r="F12" i="12"/>
  <c r="D12" i="12"/>
  <c r="G12" i="12"/>
  <c r="G6" i="1"/>
  <c r="G16" i="1"/>
  <c r="G17" i="1"/>
  <c r="G20" i="1"/>
  <c r="G6" i="11"/>
  <c r="G16" i="11"/>
  <c r="G17" i="11"/>
  <c r="G20" i="11"/>
  <c r="G16" i="12"/>
  <c r="G17" i="12"/>
  <c r="G20" i="12"/>
  <c r="G33" i="12" l="1"/>
  <c r="G36" i="12"/>
  <c r="G38" i="12" s="1"/>
  <c r="G32" i="12"/>
  <c r="G32" i="1"/>
  <c r="G33" i="11"/>
  <c r="G36" i="11" s="1"/>
  <c r="G38" i="11" s="1"/>
  <c r="G33" i="1"/>
  <c r="G32" i="11"/>
  <c r="G12" i="1"/>
  <c r="G12" i="11"/>
  <c r="G36" i="1" l="1"/>
  <c r="F20" i="12"/>
  <c r="E20" i="12"/>
  <c r="D20" i="12"/>
  <c r="C20" i="12"/>
  <c r="F17" i="12"/>
  <c r="E17" i="12"/>
  <c r="D17" i="12"/>
  <c r="C17" i="12"/>
  <c r="F16" i="12"/>
  <c r="E16" i="12"/>
  <c r="D16" i="12"/>
  <c r="C16" i="12"/>
  <c r="C6" i="12"/>
  <c r="F20" i="11"/>
  <c r="E20" i="11"/>
  <c r="D20" i="11"/>
  <c r="C20" i="11"/>
  <c r="F17" i="11"/>
  <c r="E17" i="11"/>
  <c r="D17" i="11"/>
  <c r="C17" i="11"/>
  <c r="F16" i="11"/>
  <c r="E16" i="11"/>
  <c r="D16" i="11"/>
  <c r="C16" i="11"/>
  <c r="F6" i="11"/>
  <c r="E6" i="11"/>
  <c r="D6" i="11"/>
  <c r="C6" i="11"/>
  <c r="F20" i="1"/>
  <c r="E20" i="1"/>
  <c r="D20" i="1"/>
  <c r="C20" i="1"/>
  <c r="F17" i="1"/>
  <c r="E17" i="1"/>
  <c r="D17" i="1"/>
  <c r="C17" i="1"/>
  <c r="F16" i="1"/>
  <c r="E16" i="1"/>
  <c r="D16" i="1"/>
  <c r="C16" i="1"/>
  <c r="F6" i="1"/>
  <c r="E6" i="1"/>
  <c r="D6" i="1"/>
  <c r="C6" i="1"/>
  <c r="E32" i="11" l="1"/>
  <c r="D32" i="11"/>
  <c r="F32" i="1"/>
  <c r="F32" i="11"/>
  <c r="E33" i="1"/>
  <c r="E36" i="1" s="1"/>
  <c r="D32" i="12"/>
  <c r="D33" i="12"/>
  <c r="D36" i="12" s="1"/>
  <c r="D38" i="12" s="1"/>
  <c r="D33" i="1"/>
  <c r="F33" i="1"/>
  <c r="E32" i="12"/>
  <c r="E33" i="12"/>
  <c r="F33" i="11"/>
  <c r="F36" i="11" s="1"/>
  <c r="F38" i="11" s="1"/>
  <c r="F32" i="12"/>
  <c r="F33" i="12"/>
  <c r="F36" i="12" s="1"/>
  <c r="F38" i="12" s="1"/>
  <c r="D32" i="1"/>
  <c r="D33" i="11"/>
  <c r="D36" i="11" s="1"/>
  <c r="D38" i="11" s="1"/>
  <c r="E33" i="11"/>
  <c r="E36" i="11" s="1"/>
  <c r="E38" i="11" s="1"/>
  <c r="E32" i="1"/>
  <c r="C12" i="12"/>
  <c r="D12" i="11"/>
  <c r="E12" i="11"/>
  <c r="F12" i="11"/>
  <c r="C12" i="1"/>
  <c r="E12" i="1"/>
  <c r="D12" i="1"/>
  <c r="C32" i="11"/>
  <c r="C32" i="12"/>
  <c r="C32" i="1"/>
  <c r="C33" i="12"/>
  <c r="C12" i="11"/>
  <c r="C33" i="11"/>
  <c r="C33" i="1"/>
  <c r="F12" i="1"/>
  <c r="E36" i="12" l="1"/>
  <c r="E38" i="12" s="1"/>
  <c r="F36" i="1"/>
  <c r="D36" i="1"/>
  <c r="C36" i="12"/>
  <c r="C36" i="11"/>
  <c r="C36" i="1"/>
  <c r="C38" i="12" l="1"/>
  <c r="C38" i="11"/>
  <c r="D38" i="1"/>
  <c r="E38" i="1"/>
  <c r="C38" i="1"/>
  <c r="F38" i="1"/>
  <c r="H38" i="10" l="1"/>
  <c r="H38" i="1"/>
  <c r="G38" i="10"/>
  <c r="G38" i="1" l="1"/>
</calcChain>
</file>

<file path=xl/sharedStrings.xml><?xml version="1.0" encoding="utf-8"?>
<sst xmlns="http://schemas.openxmlformats.org/spreadsheetml/2006/main" count="280" uniqueCount="76">
  <si>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</si>
  <si>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</si>
  <si>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</si>
  <si>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</si>
  <si>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</si>
  <si>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</si>
  <si>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</si>
  <si>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</si>
  <si>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</si>
  <si>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</si>
  <si>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</si>
  <si>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</si>
  <si>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</si>
  <si>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</si>
  <si>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</si>
  <si>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</si>
  <si>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</si>
  <si>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</si>
  <si>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</si>
  <si>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</si>
  <si>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</si>
  <si>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</si>
  <si>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</si>
  <si>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</si>
  <si>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</si>
  <si>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</si>
  <si>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</si>
  <si>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</si>
  <si>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</si>
  <si>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</si>
  <si>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</si>
  <si>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</si>
  <si>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</si>
  <si>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</si>
  <si>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</si>
  <si>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</si>
  <si>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</si>
  <si>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</si>
  <si>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</si>
  <si>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</si>
  <si>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</si>
  <si>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</si>
  <si>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</si>
  <si>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</si>
  <si>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</si>
  <si>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</si>
  <si>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</si>
  <si>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</si>
  <si>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</si>
  <si>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</si>
  <si>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</si>
  <si>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</si>
  <si>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</si>
  <si>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</si>
  <si>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</si>
  <si>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</si>
  <si>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</si>
  <si>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</si>
  <si>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</si>
  <si>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</si>
  <si>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</si>
  <si>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</si>
  <si>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</si>
  <si>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</si>
  <si>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</si>
  <si>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</si>
  <si>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Goa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</si>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</sst>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9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1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1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41">
    <xf numFmtId="0" fontId="0" fillId="0" borderId="0" xfId="0"/>
    <xf numFmtId="0" fontId="7" fillId="0" borderId="0" xfId="0" applyFont="1"/>
    <xf numFmtId="0" fontId="7" fillId="0" borderId="0" xfId="0" applyFont="1" applyProtection="1">
      <protection locked="0"/>
    </xf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16" fillId="0" borderId="0" xfId="0" applyFont="1" applyProtection="1">
      <protection locked="0"/>
    </xf>
    <xf numFmtId="0" fontId="1" fillId="0" borderId="0" xfId="0" applyFont="1" applyAlignment="1">
      <alignment horizontal="left" vertical="center"/>
    </xf>
    <xf numFmtId="0" fontId="7" fillId="0" borderId="0" xfId="0" quotePrefix="1" applyFont="1" applyProtection="1">
      <protection locked="0"/>
    </xf>
    <xf numFmtId="0" fontId="7" fillId="3" borderId="0" xfId="0" applyFont="1" applyFill="1"/>
    <xf numFmtId="1" fontId="7" fillId="3" borderId="0" xfId="0" applyNumberFormat="1" applyFont="1" applyFill="1"/>
    <xf numFmtId="0" fontId="7" fillId="3" borderId="0" xfId="0" applyFont="1" applyFill="1" applyProtection="1">
      <protection locked="0"/>
    </xf>
    <xf numFmtId="1" fontId="7" fillId="3" borderId="0" xfId="0" applyNumberFormat="1" applyFont="1" applyFill="1" applyProtection="1">
      <protection locked="0"/>
    </xf>
    <xf numFmtId="49" fontId="11" fillId="0" borderId="2" xfId="0" applyNumberFormat="1" applyFont="1" applyBorder="1" applyAlignment="1" applyProtection="1">
      <alignment vertical="center" wrapText="1"/>
      <protection locked="0"/>
    </xf>
    <xf numFmtId="0" fontId="11" fillId="0" borderId="2" xfId="0" applyFont="1" applyBorder="1" applyAlignment="1" applyProtection="1">
      <alignment vertical="center" wrapText="1"/>
      <protection locked="0"/>
    </xf>
    <xf numFmtId="0" fontId="7" fillId="0" borderId="2" xfId="0" applyFont="1" applyBorder="1" applyProtection="1">
      <protection locked="0"/>
    </xf>
    <xf numFmtId="0" fontId="7" fillId="0" borderId="2" xfId="0" applyFont="1" applyBorder="1"/>
    <xf numFmtId="49" fontId="12" fillId="3" borderId="2" xfId="0" applyNumberFormat="1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center" wrapText="1"/>
    </xf>
    <xf numFmtId="1" fontId="7" fillId="3" borderId="2" xfId="0" applyNumberFormat="1" applyFont="1" applyFill="1" applyBorder="1"/>
    <xf numFmtId="49" fontId="12" fillId="0" borderId="2" xfId="0" applyNumberFormat="1" applyFont="1" applyBorder="1" applyAlignment="1" applyProtection="1">
      <alignment horizontal="right" vertical="center" wrapText="1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  <xf numFmtId="1" fontId="0" fillId="0" borderId="2" xfId="0" applyNumberFormat="1" applyBorder="1"/>
    <xf numFmtId="1" fontId="7" fillId="0" borderId="2" xfId="0" applyNumberFormat="1" applyFont="1" applyBorder="1" applyProtection="1">
      <protection locked="0"/>
    </xf>
    <xf numFmtId="49" fontId="12" fillId="0" borderId="2" xfId="0" applyNumberFormat="1" applyFont="1" applyBorder="1" applyAlignment="1" applyProtection="1">
      <alignment vertical="center" wrapText="1"/>
      <protection locked="0"/>
    </xf>
    <xf numFmtId="1" fontId="4" fillId="0" borderId="2" xfId="0" applyNumberFormat="1" applyFont="1" applyBorder="1"/>
    <xf numFmtId="1" fontId="18" fillId="0" borderId="2" xfId="0" applyNumberFormat="1" applyFont="1" applyBorder="1"/>
    <xf numFmtId="49" fontId="12" fillId="3" borderId="2" xfId="0" applyNumberFormat="1" applyFont="1" applyFill="1" applyBorder="1" applyAlignment="1" applyProtection="1">
      <alignment vertical="center" wrapText="1"/>
      <protection locked="0"/>
    </xf>
    <xf numFmtId="0" fontId="15" fillId="3" borderId="2" xfId="0" applyFont="1" applyFill="1" applyBorder="1" applyAlignment="1" applyProtection="1">
      <alignment horizontal="left" vertical="center" wrapText="1"/>
      <protection locked="0"/>
    </xf>
    <xf numFmtId="1" fontId="7" fillId="3" borderId="2" xfId="0" applyNumberFormat="1" applyFont="1" applyFill="1" applyBorder="1" applyProtection="1">
      <protection locked="0"/>
    </xf>
    <xf numFmtId="49" fontId="12" fillId="0" borderId="2" xfId="0" applyNumberFormat="1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1" fontId="7" fillId="0" borderId="2" xfId="0" applyNumberFormat="1" applyFont="1" applyBorder="1"/>
    <xf numFmtId="49" fontId="14" fillId="3" borderId="2" xfId="0" applyNumberFormat="1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horizontal="left" vertical="center" wrapText="1"/>
    </xf>
    <xf numFmtId="49" fontId="12" fillId="3" borderId="2" xfId="0" quotePrefix="1" applyNumberFormat="1" applyFont="1" applyFill="1" applyBorder="1" applyAlignment="1">
      <alignment vertical="center" wrapText="1"/>
    </xf>
    <xf numFmtId="0" fontId="7" fillId="3" borderId="2" xfId="0" applyFont="1" applyFill="1" applyBorder="1" applyAlignment="1" applyProtection="1">
      <alignment vertical="center" wrapText="1"/>
      <protection locked="0"/>
    </xf>
    <xf numFmtId="1" fontId="17" fillId="0" borderId="2" xfId="0" applyNumberFormat="1" applyFont="1" applyBorder="1"/>
    <xf numFmtId="49" fontId="12" fillId="0" borderId="2" xfId="0" quotePrefix="1" applyNumberFormat="1" applyFont="1" applyBorder="1" applyAlignment="1">
      <alignment vertical="center" wrapText="1"/>
    </xf>
    <xf numFmtId="0" fontId="7" fillId="0" borderId="2" xfId="0" applyFont="1" applyBorder="1" applyAlignment="1" applyProtection="1">
      <alignment vertical="center" wrapText="1"/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25"/>
  <sheetViews>
    <sheetView zoomScale="106" zoomScaleNormal="106" zoomScaleSheetLayoutView="100" workbookViewId="0">
      <pane xSplit="2" ySplit="5" topLeftCell="C6" activePane="bottomRight" state="frozen"/>
      <selection activeCell="A40" sqref="A40"/>
      <selection pane="topRight" activeCell="A40" sqref="A40"/>
      <selection pane="bottomLeft" activeCell="A40" sqref="A40"/>
      <selection pane="bottomRight" activeCell="K48" sqref="K48"/>
    </sheetView>
  </sheetViews>
  <sheetFormatPr defaultColWidth="8.85546875" defaultRowHeight="15" x14ac:dyDescent="0.25"/>
  <cols>
    <col min="1" max="1" width="11" style="2" customWidth="1"/>
    <col min="2" max="2" width="29.5703125" style="2" customWidth="1"/>
    <col min="3" max="6" width="10.7109375" style="2" customWidth="1"/>
    <col min="7" max="16" width="11.8554687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3" ht="18.75" x14ac:dyDescent="0.3">
      <c r="A1" s="2" t="s">
        <v>53</v>
      </c>
      <c r="B1" s="6" t="s">
        <v>66</v>
      </c>
      <c r="AX1" s="3"/>
    </row>
    <row r="2" spans="1:193" ht="15.75" x14ac:dyDescent="0.25">
      <c r="A2" s="7" t="s">
        <v>48</v>
      </c>
    </row>
    <row r="3" spans="1:193" ht="15.75" x14ac:dyDescent="0.25">
      <c r="A3" s="7"/>
      <c r="I3" s="1" t="str">
        <f>[1]GSVA_cur!$I$3</f>
        <v>As on 17.03.2025</v>
      </c>
    </row>
    <row r="4" spans="1:193" ht="15.75" x14ac:dyDescent="0.25">
      <c r="A4" s="7"/>
      <c r="E4" s="8"/>
      <c r="F4" s="8" t="s">
        <v>57</v>
      </c>
      <c r="S4" s="2"/>
      <c r="U4" s="1"/>
      <c r="X4" s="1"/>
      <c r="AF4" s="2"/>
      <c r="AI4" s="2"/>
      <c r="AN4" s="2"/>
      <c r="AQ4" s="2"/>
      <c r="AV4" s="2"/>
      <c r="AY4" s="2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3" ht="15.75" x14ac:dyDescent="0.25">
      <c r="A5" s="13" t="s">
        <v>0</v>
      </c>
      <c r="B5" s="14" t="s">
        <v>1</v>
      </c>
      <c r="C5" s="15" t="s">
        <v>21</v>
      </c>
      <c r="D5" s="15" t="s">
        <v>22</v>
      </c>
      <c r="E5" s="15" t="s">
        <v>23</v>
      </c>
      <c r="F5" s="15" t="s">
        <v>56</v>
      </c>
      <c r="G5" s="16" t="s">
        <v>65</v>
      </c>
      <c r="H5" s="16" t="s">
        <v>67</v>
      </c>
      <c r="I5" s="16" t="s">
        <v>68</v>
      </c>
      <c r="J5" s="16" t="s">
        <v>69</v>
      </c>
      <c r="K5" s="16" t="s">
        <v>70</v>
      </c>
      <c r="L5" s="16" t="s">
        <v>71</v>
      </c>
      <c r="M5" s="16" t="s">
        <v>72</v>
      </c>
      <c r="N5" s="16" t="s">
        <v>73</v>
      </c>
      <c r="O5" s="16" t="s">
        <v>74</v>
      </c>
      <c r="S5" s="2"/>
      <c r="U5" s="1"/>
      <c r="X5" s="1"/>
      <c r="AF5" s="2"/>
      <c r="AI5" s="2"/>
      <c r="AN5" s="2"/>
      <c r="AQ5" s="2"/>
      <c r="AV5" s="2"/>
      <c r="AY5" s="2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3" s="9" customFormat="1" ht="15.75" x14ac:dyDescent="0.25">
      <c r="A6" s="17" t="s">
        <v>26</v>
      </c>
      <c r="B6" s="18" t="s">
        <v>2</v>
      </c>
      <c r="C6" s="19">
        <f>SUM(C7:C10)</f>
        <v>204297.71591488202</v>
      </c>
      <c r="D6" s="19">
        <f t="shared" ref="D6:O6" si="0">SUM(D7:D10)</f>
        <v>228626.47199182864</v>
      </c>
      <c r="E6" s="19">
        <f t="shared" si="0"/>
        <v>311710.68374467298</v>
      </c>
      <c r="F6" s="19">
        <f t="shared" si="0"/>
        <v>310866.10327971558</v>
      </c>
      <c r="G6" s="19">
        <f t="shared" si="0"/>
        <v>351189.55535904982</v>
      </c>
      <c r="H6" s="19">
        <f t="shared" si="0"/>
        <v>428053.27093985968</v>
      </c>
      <c r="I6" s="19">
        <f t="shared" si="0"/>
        <v>440528.25914574682</v>
      </c>
      <c r="J6" s="19">
        <f t="shared" si="0"/>
        <v>444929.38435301126</v>
      </c>
      <c r="K6" s="19">
        <f t="shared" si="0"/>
        <v>509814.75030729629</v>
      </c>
      <c r="L6" s="19">
        <f t="shared" si="0"/>
        <v>520908.3066866874</v>
      </c>
      <c r="M6" s="19">
        <f t="shared" si="0"/>
        <v>460323.9385191499</v>
      </c>
      <c r="N6" s="19">
        <f t="shared" ref="N6" si="1">SUM(N7:N10)</f>
        <v>540398.78368490504</v>
      </c>
      <c r="O6" s="19">
        <f t="shared" si="0"/>
        <v>609359.64853923791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F6" s="10"/>
      <c r="GG6" s="10"/>
      <c r="GK6" s="11"/>
    </row>
    <row r="7" spans="1:193" ht="15.75" x14ac:dyDescent="0.25">
      <c r="A7" s="20">
        <v>1.1000000000000001</v>
      </c>
      <c r="B7" s="21" t="s">
        <v>59</v>
      </c>
      <c r="C7" s="22">
        <v>102416.96641424157</v>
      </c>
      <c r="D7" s="22">
        <v>108206.75216172787</v>
      </c>
      <c r="E7" s="22">
        <v>126746.79199314867</v>
      </c>
      <c r="F7" s="22">
        <v>138488.12295445107</v>
      </c>
      <c r="G7" s="22">
        <v>157775.96717636212</v>
      </c>
      <c r="H7" s="22">
        <v>185372.02707582782</v>
      </c>
      <c r="I7" s="22">
        <v>215191.35341351971</v>
      </c>
      <c r="J7" s="22">
        <v>200767.69557044227</v>
      </c>
      <c r="K7" s="22">
        <v>198308.23232396191</v>
      </c>
      <c r="L7" s="22">
        <v>204446.68931663485</v>
      </c>
      <c r="M7" s="22">
        <v>201406.04396977052</v>
      </c>
      <c r="N7" s="22">
        <v>205461.89452255509</v>
      </c>
      <c r="O7" s="23">
        <v>212961.25367262834</v>
      </c>
      <c r="P7" s="3"/>
      <c r="Q7" s="4"/>
      <c r="R7" s="4"/>
      <c r="S7" s="4"/>
      <c r="T7" s="4"/>
      <c r="U7" s="3"/>
      <c r="V7" s="4"/>
      <c r="W7" s="4"/>
      <c r="X7" s="3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1"/>
      <c r="GI7" s="1"/>
      <c r="GJ7" s="1"/>
    </row>
    <row r="8" spans="1:193" ht="15.75" x14ac:dyDescent="0.25">
      <c r="A8" s="20">
        <v>1.2</v>
      </c>
      <c r="B8" s="21" t="s">
        <v>60</v>
      </c>
      <c r="C8" s="22">
        <v>23530.481011071352</v>
      </c>
      <c r="D8" s="22">
        <v>26598.87625433681</v>
      </c>
      <c r="E8" s="22">
        <v>31237.013997749724</v>
      </c>
      <c r="F8" s="22">
        <v>30056.629282980517</v>
      </c>
      <c r="G8" s="22">
        <v>23523.630697397362</v>
      </c>
      <c r="H8" s="22">
        <v>21982.364044459704</v>
      </c>
      <c r="I8" s="22">
        <v>28546.64092608702</v>
      </c>
      <c r="J8" s="22">
        <v>27517.012482315789</v>
      </c>
      <c r="K8" s="22">
        <v>51770.388292323158</v>
      </c>
      <c r="L8" s="22">
        <v>56868.967922005075</v>
      </c>
      <c r="M8" s="22">
        <v>57744.065988298818</v>
      </c>
      <c r="N8" s="22">
        <v>58432.121462030838</v>
      </c>
      <c r="O8" s="23">
        <v>68219.501806921005</v>
      </c>
      <c r="P8" s="3"/>
      <c r="Q8" s="4"/>
      <c r="R8" s="4"/>
      <c r="S8" s="4"/>
      <c r="T8" s="4"/>
      <c r="U8" s="3"/>
      <c r="V8" s="4"/>
      <c r="W8" s="4"/>
      <c r="X8" s="3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1"/>
      <c r="GI8" s="1"/>
      <c r="GJ8" s="1"/>
    </row>
    <row r="9" spans="1:193" ht="15.75" x14ac:dyDescent="0.25">
      <c r="A9" s="20">
        <v>1.3</v>
      </c>
      <c r="B9" s="21" t="s">
        <v>61</v>
      </c>
      <c r="C9" s="22">
        <v>11796.64752029271</v>
      </c>
      <c r="D9" s="22">
        <v>12522.492460162191</v>
      </c>
      <c r="E9" s="22">
        <v>13050.624935520902</v>
      </c>
      <c r="F9" s="22">
        <v>19355.924708259172</v>
      </c>
      <c r="G9" s="22">
        <v>26113.783538590549</v>
      </c>
      <c r="H9" s="22">
        <v>73427.921301603637</v>
      </c>
      <c r="I9" s="22">
        <v>45974.313275988476</v>
      </c>
      <c r="J9" s="22">
        <v>65508.598547112771</v>
      </c>
      <c r="K9" s="22">
        <v>95120.430736940179</v>
      </c>
      <c r="L9" s="22">
        <v>81581.134561092244</v>
      </c>
      <c r="M9" s="22">
        <v>22329.622651942438</v>
      </c>
      <c r="N9" s="22">
        <v>46997.408803048093</v>
      </c>
      <c r="O9" s="23">
        <v>55386.446274392176</v>
      </c>
      <c r="P9" s="3"/>
      <c r="Q9" s="4"/>
      <c r="R9" s="4"/>
      <c r="S9" s="4"/>
      <c r="T9" s="4"/>
      <c r="U9" s="3"/>
      <c r="V9" s="4"/>
      <c r="W9" s="4"/>
      <c r="X9" s="3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1"/>
      <c r="GI9" s="1"/>
      <c r="GJ9" s="1"/>
    </row>
    <row r="10" spans="1:193" ht="15.75" x14ac:dyDescent="0.25">
      <c r="A10" s="20">
        <v>1.4</v>
      </c>
      <c r="B10" s="21" t="s">
        <v>62</v>
      </c>
      <c r="C10" s="22">
        <v>66553.620969276395</v>
      </c>
      <c r="D10" s="22">
        <v>81298.351115601763</v>
      </c>
      <c r="E10" s="22">
        <v>140676.25281825368</v>
      </c>
      <c r="F10" s="22">
        <v>122965.42633402481</v>
      </c>
      <c r="G10" s="22">
        <v>143776.17394669977</v>
      </c>
      <c r="H10" s="22">
        <v>147270.95851796851</v>
      </c>
      <c r="I10" s="22">
        <v>150815.95153015168</v>
      </c>
      <c r="J10" s="22">
        <v>151136.07775314042</v>
      </c>
      <c r="K10" s="22">
        <v>164615.69895407106</v>
      </c>
      <c r="L10" s="22">
        <v>178011.51488695526</v>
      </c>
      <c r="M10" s="22">
        <v>178844.20590913814</v>
      </c>
      <c r="N10" s="22">
        <v>229507.35889727107</v>
      </c>
      <c r="O10" s="23">
        <v>272792.44678529637</v>
      </c>
      <c r="P10" s="3"/>
      <c r="Q10" s="4"/>
      <c r="R10" s="4"/>
      <c r="S10" s="4"/>
      <c r="T10" s="4"/>
      <c r="U10" s="3"/>
      <c r="V10" s="4"/>
      <c r="W10" s="4"/>
      <c r="X10" s="3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1"/>
      <c r="GI10" s="1"/>
      <c r="GJ10" s="1"/>
    </row>
    <row r="11" spans="1:193" ht="15.75" x14ac:dyDescent="0.25">
      <c r="A11" s="24" t="s">
        <v>31</v>
      </c>
      <c r="B11" s="21" t="s">
        <v>3</v>
      </c>
      <c r="C11" s="25">
        <v>643617.63353716873</v>
      </c>
      <c r="D11" s="25">
        <v>208662.55285911579</v>
      </c>
      <c r="E11" s="25">
        <v>3977.3707527167999</v>
      </c>
      <c r="F11" s="25">
        <v>3811.2824025599998</v>
      </c>
      <c r="G11" s="25">
        <v>31567.71863132</v>
      </c>
      <c r="H11" s="25">
        <v>123658.72979584</v>
      </c>
      <c r="I11" s="25">
        <v>100982.766623708</v>
      </c>
      <c r="J11" s="26">
        <v>10107.098289176613</v>
      </c>
      <c r="K11" s="25">
        <v>8457.0657818602649</v>
      </c>
      <c r="L11" s="25">
        <v>13471.721147645025</v>
      </c>
      <c r="M11" s="25">
        <v>8350.2011886194505</v>
      </c>
      <c r="N11" s="25">
        <v>8864.5680328465805</v>
      </c>
      <c r="O11" s="23">
        <v>10194.253237773568</v>
      </c>
      <c r="P11" s="3"/>
      <c r="Q11" s="4"/>
      <c r="R11" s="4"/>
      <c r="S11" s="4"/>
      <c r="T11" s="4"/>
      <c r="U11" s="3"/>
      <c r="V11" s="4"/>
      <c r="W11" s="4"/>
      <c r="X11" s="3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1"/>
      <c r="GI11" s="1"/>
      <c r="GJ11" s="1"/>
    </row>
    <row r="12" spans="1:193" s="11" customFormat="1" ht="15.75" x14ac:dyDescent="0.25">
      <c r="A12" s="27"/>
      <c r="B12" s="28" t="s">
        <v>28</v>
      </c>
      <c r="C12" s="29">
        <f>C6+C11</f>
        <v>847915.34945205075</v>
      </c>
      <c r="D12" s="29">
        <f t="shared" ref="D12:O12" si="2">D6+D11</f>
        <v>437289.02485094441</v>
      </c>
      <c r="E12" s="29">
        <f t="shared" si="2"/>
        <v>315688.05449738976</v>
      </c>
      <c r="F12" s="29">
        <f t="shared" si="2"/>
        <v>314677.38568227558</v>
      </c>
      <c r="G12" s="29">
        <f t="shared" si="2"/>
        <v>382757.27399036981</v>
      </c>
      <c r="H12" s="29">
        <f t="shared" si="2"/>
        <v>551712.00073569966</v>
      </c>
      <c r="I12" s="29">
        <f t="shared" si="2"/>
        <v>541511.02576945478</v>
      </c>
      <c r="J12" s="29">
        <f t="shared" si="2"/>
        <v>455036.48264218785</v>
      </c>
      <c r="K12" s="29">
        <f t="shared" si="2"/>
        <v>518271.81608915655</v>
      </c>
      <c r="L12" s="29">
        <f t="shared" si="2"/>
        <v>534380.02783433243</v>
      </c>
      <c r="M12" s="29">
        <f t="shared" si="2"/>
        <v>468674.13970776933</v>
      </c>
      <c r="N12" s="29">
        <f t="shared" ref="N12" si="3">N6+N11</f>
        <v>549263.35171775159</v>
      </c>
      <c r="O12" s="29">
        <f t="shared" si="2"/>
        <v>619553.90177701146</v>
      </c>
      <c r="P12" s="3"/>
      <c r="Q12" s="4"/>
      <c r="R12" s="4"/>
      <c r="S12" s="4"/>
      <c r="T12" s="4"/>
      <c r="U12" s="3"/>
      <c r="V12" s="4"/>
      <c r="W12" s="4"/>
      <c r="X12" s="3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0"/>
      <c r="EB12" s="10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9"/>
      <c r="GI12" s="9"/>
      <c r="GJ12" s="9"/>
    </row>
    <row r="13" spans="1:193" s="1" customFormat="1" ht="15.75" x14ac:dyDescent="0.25">
      <c r="A13" s="30" t="s">
        <v>32</v>
      </c>
      <c r="B13" s="31" t="s">
        <v>4</v>
      </c>
      <c r="C13" s="22">
        <v>1629346.1739490607</v>
      </c>
      <c r="D13" s="22">
        <v>1453492.8143560458</v>
      </c>
      <c r="E13" s="22">
        <v>1091756.5948538622</v>
      </c>
      <c r="F13" s="22">
        <v>1944114.8641067098</v>
      </c>
      <c r="G13" s="25">
        <v>2246832.6366076344</v>
      </c>
      <c r="H13" s="25">
        <v>2475168.2813798548</v>
      </c>
      <c r="I13" s="22">
        <v>2554330.3079193854</v>
      </c>
      <c r="J13" s="22">
        <v>2708428.8932991251</v>
      </c>
      <c r="K13" s="22">
        <v>2708251.5199763523</v>
      </c>
      <c r="L13" s="22">
        <v>2727580.0700233001</v>
      </c>
      <c r="M13" s="22">
        <v>2806337.8442700268</v>
      </c>
      <c r="N13" s="22">
        <v>3040617.5105235213</v>
      </c>
      <c r="O13" s="32">
        <v>3271704.4413233087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K13" s="2"/>
    </row>
    <row r="14" spans="1:193" ht="30" x14ac:dyDescent="0.25">
      <c r="A14" s="24" t="s">
        <v>33</v>
      </c>
      <c r="B14" s="21" t="s">
        <v>5</v>
      </c>
      <c r="C14" s="22">
        <v>95882.885999999999</v>
      </c>
      <c r="D14" s="22">
        <v>116875.8772</v>
      </c>
      <c r="E14" s="22">
        <v>157732.09220000001</v>
      </c>
      <c r="F14" s="22">
        <v>217133.11889934799</v>
      </c>
      <c r="G14" s="25">
        <v>267446.58225044794</v>
      </c>
      <c r="H14" s="25">
        <v>346400.19882095762</v>
      </c>
      <c r="I14" s="22">
        <v>464342.92191475141</v>
      </c>
      <c r="J14" s="22">
        <v>553961.7507080884</v>
      </c>
      <c r="K14" s="22">
        <v>650420.03195074969</v>
      </c>
      <c r="L14" s="22">
        <v>681358.09042181249</v>
      </c>
      <c r="M14" s="22">
        <v>852857.89913417678</v>
      </c>
      <c r="N14" s="22">
        <v>1037672.8633965249</v>
      </c>
      <c r="O14" s="23">
        <v>1306741.4368752439</v>
      </c>
      <c r="P14" s="3"/>
      <c r="Q14" s="4"/>
      <c r="R14" s="4"/>
      <c r="S14" s="4"/>
      <c r="T14" s="4"/>
      <c r="U14" s="3"/>
      <c r="V14" s="4"/>
      <c r="W14" s="4"/>
      <c r="X14" s="3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3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3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3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1"/>
      <c r="GI14" s="1"/>
      <c r="GJ14" s="1"/>
    </row>
    <row r="15" spans="1:193" ht="15.75" x14ac:dyDescent="0.25">
      <c r="A15" s="24" t="s">
        <v>34</v>
      </c>
      <c r="B15" s="21" t="s">
        <v>6</v>
      </c>
      <c r="C15" s="22">
        <v>135800.64499999999</v>
      </c>
      <c r="D15" s="22">
        <v>140398.62525989464</v>
      </c>
      <c r="E15" s="22">
        <v>161627.11024280707</v>
      </c>
      <c r="F15" s="22">
        <v>162040.57532203867</v>
      </c>
      <c r="G15" s="22">
        <v>202728.38859216523</v>
      </c>
      <c r="H15" s="25">
        <v>189936.17941284244</v>
      </c>
      <c r="I15" s="22">
        <v>223158.57022702371</v>
      </c>
      <c r="J15" s="22">
        <v>232677.6313569317</v>
      </c>
      <c r="K15" s="22">
        <v>229666.59373693919</v>
      </c>
      <c r="L15" s="22">
        <v>220374.45232626479</v>
      </c>
      <c r="M15" s="22">
        <v>299756.0908511189</v>
      </c>
      <c r="N15" s="22">
        <v>374518.13174951175</v>
      </c>
      <c r="O15" s="23">
        <v>414778.83091258426</v>
      </c>
      <c r="P15" s="3"/>
      <c r="Q15" s="4"/>
      <c r="R15" s="4"/>
      <c r="S15" s="4"/>
      <c r="T15" s="4"/>
      <c r="U15" s="3"/>
      <c r="V15" s="4"/>
      <c r="W15" s="4"/>
      <c r="X15" s="3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3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3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3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1"/>
      <c r="GI15" s="1"/>
      <c r="GJ15" s="1"/>
    </row>
    <row r="16" spans="1:193" s="11" customFormat="1" ht="15.75" x14ac:dyDescent="0.25">
      <c r="A16" s="27"/>
      <c r="B16" s="28" t="s">
        <v>29</v>
      </c>
      <c r="C16" s="29">
        <f>+C13+C14+C15</f>
        <v>1861029.7049490607</v>
      </c>
      <c r="D16" s="29">
        <f t="shared" ref="D16:O16" si="4">+D13+D14+D15</f>
        <v>1710767.3168159404</v>
      </c>
      <c r="E16" s="29">
        <f t="shared" si="4"/>
        <v>1411115.7972966693</v>
      </c>
      <c r="F16" s="29">
        <f t="shared" si="4"/>
        <v>2323288.5583280963</v>
      </c>
      <c r="G16" s="29">
        <f t="shared" si="4"/>
        <v>2717007.6074502477</v>
      </c>
      <c r="H16" s="29">
        <f t="shared" si="4"/>
        <v>3011504.6596136545</v>
      </c>
      <c r="I16" s="29">
        <f t="shared" si="4"/>
        <v>3241831.8000611602</v>
      </c>
      <c r="J16" s="29">
        <f t="shared" si="4"/>
        <v>3495068.2753641452</v>
      </c>
      <c r="K16" s="29">
        <f t="shared" si="4"/>
        <v>3588338.1456640409</v>
      </c>
      <c r="L16" s="29">
        <f t="shared" si="4"/>
        <v>3629312.6127713774</v>
      </c>
      <c r="M16" s="29">
        <f t="shared" si="4"/>
        <v>3958951.8342553223</v>
      </c>
      <c r="N16" s="29">
        <f t="shared" ref="N16" si="5">+N13+N14+N15</f>
        <v>4452808.5056695584</v>
      </c>
      <c r="O16" s="29">
        <f t="shared" si="4"/>
        <v>4993224.7091111373</v>
      </c>
      <c r="P16" s="3"/>
      <c r="Q16" s="4"/>
      <c r="R16" s="4"/>
      <c r="S16" s="4"/>
      <c r="T16" s="4"/>
      <c r="U16" s="3"/>
      <c r="V16" s="4"/>
      <c r="W16" s="4"/>
      <c r="X16" s="3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0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0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0"/>
      <c r="DZ16" s="10"/>
      <c r="EA16" s="10"/>
      <c r="EB16" s="10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0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0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9"/>
      <c r="GI16" s="9"/>
      <c r="GJ16" s="9"/>
    </row>
    <row r="17" spans="1:193" s="9" customFormat="1" ht="30" x14ac:dyDescent="0.25">
      <c r="A17" s="17" t="s">
        <v>35</v>
      </c>
      <c r="B17" s="18" t="s">
        <v>7</v>
      </c>
      <c r="C17" s="19">
        <f>C18+C19</f>
        <v>259614.57570154144</v>
      </c>
      <c r="D17" s="19">
        <f t="shared" ref="D17:K17" si="6">D18+D19</f>
        <v>259609.79033315365</v>
      </c>
      <c r="E17" s="19">
        <f t="shared" si="6"/>
        <v>284357.36532182322</v>
      </c>
      <c r="F17" s="19">
        <f t="shared" si="6"/>
        <v>319212.03836069821</v>
      </c>
      <c r="G17" s="19">
        <f t="shared" si="6"/>
        <v>360495.07255877595</v>
      </c>
      <c r="H17" s="19">
        <f t="shared" si="6"/>
        <v>425890.52480188973</v>
      </c>
      <c r="I17" s="19">
        <f t="shared" si="6"/>
        <v>466945.21206625522</v>
      </c>
      <c r="J17" s="19">
        <f t="shared" si="6"/>
        <v>566902.04470516555</v>
      </c>
      <c r="K17" s="19">
        <f t="shared" si="6"/>
        <v>603138.93663075613</v>
      </c>
      <c r="L17" s="19">
        <f t="shared" ref="L17:O17" si="7">L18+L19</f>
        <v>498286.28955303732</v>
      </c>
      <c r="M17" s="19">
        <f t="shared" si="7"/>
        <v>596501.09189413313</v>
      </c>
      <c r="N17" s="19">
        <f t="shared" ref="N17" si="8">N18+N19</f>
        <v>802245.14357291756</v>
      </c>
      <c r="O17" s="19">
        <f t="shared" si="7"/>
        <v>930756.68907301524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E17" s="10"/>
      <c r="GF17" s="10"/>
      <c r="GG17" s="10"/>
      <c r="GK17" s="11"/>
    </row>
    <row r="18" spans="1:193" ht="15.75" x14ac:dyDescent="0.25">
      <c r="A18" s="20">
        <v>6.1</v>
      </c>
      <c r="B18" s="21" t="s">
        <v>8</v>
      </c>
      <c r="C18" s="22">
        <v>231789.71739999999</v>
      </c>
      <c r="D18" s="22">
        <v>229719.12218080001</v>
      </c>
      <c r="E18" s="22">
        <v>251701.16099764002</v>
      </c>
      <c r="F18" s="22">
        <v>283759.13464751991</v>
      </c>
      <c r="G18" s="22">
        <v>320097.94279200002</v>
      </c>
      <c r="H18" s="25">
        <v>380273.55080000003</v>
      </c>
      <c r="I18" s="22">
        <v>414766.728</v>
      </c>
      <c r="J18" s="22">
        <v>506675.25300000003</v>
      </c>
      <c r="K18" s="22">
        <v>542445.19770000002</v>
      </c>
      <c r="L18" s="22">
        <v>464578.25400000002</v>
      </c>
      <c r="M18" s="22">
        <v>548051.16689999995</v>
      </c>
      <c r="N18" s="22">
        <v>730147.12949936045</v>
      </c>
      <c r="O18" s="23">
        <v>847043.68493220804</v>
      </c>
      <c r="P18" s="3"/>
      <c r="Q18" s="4"/>
      <c r="R18" s="4"/>
      <c r="S18" s="4"/>
      <c r="T18" s="4"/>
      <c r="U18" s="3"/>
      <c r="V18" s="4"/>
      <c r="W18" s="4"/>
      <c r="X18" s="3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1"/>
      <c r="GI18" s="1"/>
      <c r="GJ18" s="1"/>
    </row>
    <row r="19" spans="1:193" ht="15.75" x14ac:dyDescent="0.25">
      <c r="A19" s="20">
        <v>6.2</v>
      </c>
      <c r="B19" s="21" t="s">
        <v>9</v>
      </c>
      <c r="C19" s="22">
        <v>27824.858301541455</v>
      </c>
      <c r="D19" s="22">
        <v>29890.668152353646</v>
      </c>
      <c r="E19" s="22">
        <v>32656.2043241832</v>
      </c>
      <c r="F19" s="22">
        <v>35452.903713178312</v>
      </c>
      <c r="G19" s="22">
        <v>40397.129766775928</v>
      </c>
      <c r="H19" s="25">
        <v>45616.974001889692</v>
      </c>
      <c r="I19" s="22">
        <v>52178.484066255231</v>
      </c>
      <c r="J19" s="22">
        <v>60226.791705165531</v>
      </c>
      <c r="K19" s="22">
        <v>60693.738930756117</v>
      </c>
      <c r="L19" s="22">
        <v>33708.035553037284</v>
      </c>
      <c r="M19" s="22">
        <v>48449.924994133151</v>
      </c>
      <c r="N19" s="22">
        <v>72098.014073557119</v>
      </c>
      <c r="O19" s="23">
        <v>83713.00414080717</v>
      </c>
      <c r="P19" s="3"/>
      <c r="Q19" s="4"/>
      <c r="R19" s="4"/>
      <c r="S19" s="4"/>
      <c r="T19" s="4"/>
      <c r="U19" s="3"/>
      <c r="V19" s="4"/>
      <c r="W19" s="4"/>
      <c r="X19" s="3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1"/>
      <c r="GI19" s="1"/>
      <c r="GJ19" s="1"/>
    </row>
    <row r="20" spans="1:193" s="9" customFormat="1" ht="45" x14ac:dyDescent="0.25">
      <c r="A20" s="33" t="s">
        <v>36</v>
      </c>
      <c r="B20" s="34" t="s">
        <v>10</v>
      </c>
      <c r="C20" s="19">
        <f>SUM(C21:C27)</f>
        <v>155963.83371716185</v>
      </c>
      <c r="D20" s="19">
        <f t="shared" ref="D20:L20" si="9">SUM(D21:D27)</f>
        <v>141371.77794775233</v>
      </c>
      <c r="E20" s="19">
        <f t="shared" si="9"/>
        <v>135167.856875</v>
      </c>
      <c r="F20" s="19">
        <f t="shared" si="9"/>
        <v>169280.47209264399</v>
      </c>
      <c r="G20" s="19">
        <f t="shared" si="9"/>
        <v>197136.39470789689</v>
      </c>
      <c r="H20" s="19">
        <f t="shared" si="9"/>
        <v>256575.70985488064</v>
      </c>
      <c r="I20" s="19">
        <f t="shared" si="9"/>
        <v>254091.53837223689</v>
      </c>
      <c r="J20" s="19">
        <f t="shared" si="9"/>
        <v>236147.02270715707</v>
      </c>
      <c r="K20" s="19">
        <f t="shared" si="9"/>
        <v>272038.51143536251</v>
      </c>
      <c r="L20" s="19">
        <f t="shared" si="9"/>
        <v>245371.43053724983</v>
      </c>
      <c r="M20" s="19">
        <f>SUM(M21:M27)</f>
        <v>273103.20933266479</v>
      </c>
      <c r="N20" s="19">
        <f>SUM(N21:N27)</f>
        <v>384323.28787023952</v>
      </c>
      <c r="O20" s="19">
        <f t="shared" ref="O20" si="10">SUM(O21:O27)</f>
        <v>477144.05941819126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F20" s="10"/>
      <c r="GG20" s="10"/>
      <c r="GK20" s="11"/>
    </row>
    <row r="21" spans="1:193" ht="15.75" x14ac:dyDescent="0.25">
      <c r="A21" s="20">
        <v>7.1</v>
      </c>
      <c r="B21" s="21" t="s">
        <v>11</v>
      </c>
      <c r="C21" s="22">
        <v>12157.6896</v>
      </c>
      <c r="D21" s="22">
        <v>13497.526</v>
      </c>
      <c r="E21" s="22">
        <v>13559</v>
      </c>
      <c r="F21" s="22">
        <v>15850</v>
      </c>
      <c r="G21" s="22">
        <v>23947</v>
      </c>
      <c r="H21" s="25">
        <v>24822</v>
      </c>
      <c r="I21" s="22">
        <v>24201</v>
      </c>
      <c r="J21" s="22">
        <v>25754</v>
      </c>
      <c r="K21" s="22">
        <v>28385</v>
      </c>
      <c r="L21" s="22">
        <v>32785</v>
      </c>
      <c r="M21" s="22">
        <v>29754</v>
      </c>
      <c r="N21" s="22">
        <v>70798.221259722442</v>
      </c>
      <c r="O21" s="23">
        <v>75400.105641604401</v>
      </c>
      <c r="P21" s="3"/>
      <c r="Q21" s="4"/>
      <c r="R21" s="4"/>
      <c r="S21" s="4"/>
      <c r="T21" s="4"/>
      <c r="U21" s="3"/>
      <c r="V21" s="4"/>
      <c r="W21" s="4"/>
      <c r="X21" s="3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1"/>
      <c r="GI21" s="1"/>
      <c r="GJ21" s="1"/>
    </row>
    <row r="22" spans="1:193" ht="15.75" x14ac:dyDescent="0.25">
      <c r="A22" s="20">
        <v>7.2</v>
      </c>
      <c r="B22" s="21" t="s">
        <v>12</v>
      </c>
      <c r="C22" s="22">
        <v>34682.559999999998</v>
      </c>
      <c r="D22" s="22">
        <v>38840.981072729941</v>
      </c>
      <c r="E22" s="22">
        <v>42532.582399999999</v>
      </c>
      <c r="F22" s="22">
        <v>45774.558516788609</v>
      </c>
      <c r="G22" s="22">
        <v>45850.780938052791</v>
      </c>
      <c r="H22" s="25">
        <v>45926.124780873848</v>
      </c>
      <c r="I22" s="22">
        <v>49033.546347467069</v>
      </c>
      <c r="J22" s="26">
        <v>59381.838975254992</v>
      </c>
      <c r="K22" s="22">
        <v>59279.659625558459</v>
      </c>
      <c r="L22" s="22">
        <v>48997.406844269026</v>
      </c>
      <c r="M22" s="22">
        <v>70194.479990202613</v>
      </c>
      <c r="N22" s="22">
        <v>103162.52518230994</v>
      </c>
      <c r="O22" s="23">
        <v>153196.34989573027</v>
      </c>
      <c r="P22" s="3"/>
      <c r="Q22" s="4"/>
      <c r="R22" s="4"/>
      <c r="S22" s="4"/>
      <c r="T22" s="4"/>
      <c r="U22" s="3"/>
      <c r="V22" s="4"/>
      <c r="W22" s="4"/>
      <c r="X22" s="3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1"/>
      <c r="GI22" s="1"/>
      <c r="GJ22" s="1"/>
    </row>
    <row r="23" spans="1:193" ht="15.75" x14ac:dyDescent="0.25">
      <c r="A23" s="20">
        <v>7.3</v>
      </c>
      <c r="B23" s="21" t="s">
        <v>13</v>
      </c>
      <c r="C23" s="22">
        <v>42441.797500000001</v>
      </c>
      <c r="D23" s="22">
        <v>22266.794699999999</v>
      </c>
      <c r="E23" s="22">
        <v>12790.1312</v>
      </c>
      <c r="F23" s="22">
        <v>18394.061399999999</v>
      </c>
      <c r="G23" s="22">
        <v>17011.457999999999</v>
      </c>
      <c r="H23" s="25">
        <v>28306.358</v>
      </c>
      <c r="I23" s="22">
        <v>27412.668000000001</v>
      </c>
      <c r="J23" s="22">
        <v>23568.594000000001</v>
      </c>
      <c r="K23" s="22">
        <v>21265.581200000001</v>
      </c>
      <c r="L23" s="22">
        <v>28378.750400000001</v>
      </c>
      <c r="M23" s="22">
        <v>31274.505000000001</v>
      </c>
      <c r="N23" s="22">
        <v>31424.596094674169</v>
      </c>
      <c r="O23" s="23">
        <v>35195.54762603507</v>
      </c>
      <c r="P23" s="3"/>
      <c r="Q23" s="4"/>
      <c r="R23" s="4"/>
      <c r="S23" s="4"/>
      <c r="T23" s="4"/>
      <c r="U23" s="3"/>
      <c r="V23" s="4"/>
      <c r="W23" s="4"/>
      <c r="X23" s="3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1"/>
      <c r="GI23" s="1"/>
      <c r="GJ23" s="1"/>
    </row>
    <row r="24" spans="1:193" ht="15.75" x14ac:dyDescent="0.25">
      <c r="A24" s="20">
        <v>7.4</v>
      </c>
      <c r="B24" s="21" t="s">
        <v>14</v>
      </c>
      <c r="C24" s="22">
        <v>9730.8227999999999</v>
      </c>
      <c r="D24" s="22">
        <v>18426.095300000001</v>
      </c>
      <c r="E24" s="22">
        <v>15900.684799999999</v>
      </c>
      <c r="F24" s="22">
        <v>27041.500199999999</v>
      </c>
      <c r="G24" s="22">
        <v>48853.341999999997</v>
      </c>
      <c r="H24" s="25">
        <v>57529.453200000004</v>
      </c>
      <c r="I24" s="22">
        <v>55696.517999999996</v>
      </c>
      <c r="J24" s="22">
        <v>31256.613499999999</v>
      </c>
      <c r="K24" s="22">
        <v>55159.939899999998</v>
      </c>
      <c r="L24" s="22">
        <v>27177.0252</v>
      </c>
      <c r="M24" s="22">
        <v>30823.9944</v>
      </c>
      <c r="N24" s="22">
        <v>42527.610047071343</v>
      </c>
      <c r="O24" s="23">
        <v>58211.792632431258</v>
      </c>
      <c r="P24" s="3"/>
      <c r="Q24" s="4"/>
      <c r="R24" s="4"/>
      <c r="S24" s="4"/>
      <c r="T24" s="4"/>
      <c r="U24" s="3"/>
      <c r="V24" s="4"/>
      <c r="W24" s="4"/>
      <c r="X24" s="3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1"/>
      <c r="GI24" s="1"/>
      <c r="GJ24" s="1"/>
    </row>
    <row r="25" spans="1:193" ht="15.75" x14ac:dyDescent="0.25">
      <c r="A25" s="20">
        <v>7.5</v>
      </c>
      <c r="B25" s="21" t="s">
        <v>15</v>
      </c>
      <c r="C25" s="22">
        <v>29653.588800000001</v>
      </c>
      <c r="D25" s="22">
        <v>18370.9185</v>
      </c>
      <c r="E25" s="22">
        <v>12158.3616</v>
      </c>
      <c r="F25" s="22">
        <v>19302.812099999999</v>
      </c>
      <c r="G25" s="22">
        <v>13478.62</v>
      </c>
      <c r="H25" s="25">
        <v>49907.41</v>
      </c>
      <c r="I25" s="22">
        <v>48689.612999999998</v>
      </c>
      <c r="J25" s="22">
        <v>44017.525999999998</v>
      </c>
      <c r="K25" s="22">
        <v>49770.676800000001</v>
      </c>
      <c r="L25" s="22">
        <v>46143.895199999999</v>
      </c>
      <c r="M25" s="22">
        <v>39948.559200000003</v>
      </c>
      <c r="N25" s="22">
        <v>47217.885235909976</v>
      </c>
      <c r="O25" s="23">
        <v>57303.625522300346</v>
      </c>
      <c r="P25" s="3"/>
      <c r="Q25" s="4"/>
      <c r="R25" s="4"/>
      <c r="S25" s="4"/>
      <c r="T25" s="4"/>
      <c r="U25" s="3"/>
      <c r="V25" s="4"/>
      <c r="W25" s="4"/>
      <c r="X25" s="3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1"/>
      <c r="GI25" s="1"/>
      <c r="GJ25" s="1"/>
    </row>
    <row r="26" spans="1:193" ht="15.75" x14ac:dyDescent="0.25">
      <c r="A26" s="20">
        <v>7.6</v>
      </c>
      <c r="B26" s="21" t="s">
        <v>16</v>
      </c>
      <c r="C26" s="22">
        <v>191.95779999999999</v>
      </c>
      <c r="D26" s="22">
        <v>253.31700000000001</v>
      </c>
      <c r="E26" s="22">
        <v>305.81729999999999</v>
      </c>
      <c r="F26" s="22">
        <v>348.83460000000002</v>
      </c>
      <c r="G26" s="22">
        <v>358.56099999999998</v>
      </c>
      <c r="H26" s="25">
        <v>583.77149999999995</v>
      </c>
      <c r="I26" s="22">
        <v>297.13580000000002</v>
      </c>
      <c r="J26" s="22">
        <v>440.69130000000001</v>
      </c>
      <c r="K26" s="22">
        <v>524.73749999999995</v>
      </c>
      <c r="L26" s="22">
        <v>474.09750000000003</v>
      </c>
      <c r="M26" s="22">
        <v>606.05439999999999</v>
      </c>
      <c r="N26" s="22">
        <v>771.49378356329589</v>
      </c>
      <c r="O26" s="23">
        <v>794.63859707019481</v>
      </c>
      <c r="P26" s="3"/>
      <c r="Q26" s="4"/>
      <c r="R26" s="4"/>
      <c r="S26" s="4"/>
      <c r="T26" s="4"/>
      <c r="U26" s="3"/>
      <c r="V26" s="4"/>
      <c r="W26" s="4"/>
      <c r="X26" s="3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1"/>
      <c r="GI26" s="1"/>
      <c r="GJ26" s="1"/>
    </row>
    <row r="27" spans="1:193" ht="30" x14ac:dyDescent="0.25">
      <c r="A27" s="20">
        <v>7.7</v>
      </c>
      <c r="B27" s="21" t="s">
        <v>17</v>
      </c>
      <c r="C27" s="22">
        <v>27105.417217161852</v>
      </c>
      <c r="D27" s="22">
        <v>29716.145375022399</v>
      </c>
      <c r="E27" s="22">
        <v>37921.279575</v>
      </c>
      <c r="F27" s="22">
        <v>42568.705275855384</v>
      </c>
      <c r="G27" s="22">
        <v>47636.632769844109</v>
      </c>
      <c r="H27" s="25">
        <v>49500.592374006752</v>
      </c>
      <c r="I27" s="22">
        <v>48761.057224769836</v>
      </c>
      <c r="J27" s="22">
        <v>51727.758931902077</v>
      </c>
      <c r="K27" s="22">
        <v>57652.916409804056</v>
      </c>
      <c r="L27" s="22">
        <v>61415.25539298082</v>
      </c>
      <c r="M27" s="22">
        <v>70501.616342462163</v>
      </c>
      <c r="N27" s="22">
        <v>88420.95626698836</v>
      </c>
      <c r="O27" s="23">
        <v>97041.999503019731</v>
      </c>
      <c r="P27" s="3"/>
      <c r="Q27" s="4"/>
      <c r="R27" s="4"/>
      <c r="S27" s="4"/>
      <c r="T27" s="4"/>
      <c r="U27" s="3"/>
      <c r="V27" s="4"/>
      <c r="W27" s="4"/>
      <c r="X27" s="3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1"/>
      <c r="GI27" s="1"/>
      <c r="GJ27" s="1"/>
    </row>
    <row r="28" spans="1:193" ht="15.75" x14ac:dyDescent="0.25">
      <c r="A28" s="24" t="s">
        <v>37</v>
      </c>
      <c r="B28" s="21" t="s">
        <v>18</v>
      </c>
      <c r="C28" s="25">
        <v>172930</v>
      </c>
      <c r="D28" s="25">
        <v>205807</v>
      </c>
      <c r="E28" s="25">
        <v>219431</v>
      </c>
      <c r="F28" s="25">
        <v>237658</v>
      </c>
      <c r="G28" s="25">
        <v>258172</v>
      </c>
      <c r="H28" s="25">
        <v>235854</v>
      </c>
      <c r="I28" s="25">
        <v>273803</v>
      </c>
      <c r="J28" s="25">
        <v>251363</v>
      </c>
      <c r="K28" s="25">
        <v>259539</v>
      </c>
      <c r="L28" s="25">
        <v>345388</v>
      </c>
      <c r="M28" s="25">
        <v>243161</v>
      </c>
      <c r="N28" s="25">
        <v>295388</v>
      </c>
      <c r="O28" s="23">
        <v>343713.4768</v>
      </c>
      <c r="P28" s="3"/>
      <c r="Q28" s="4"/>
      <c r="R28" s="4"/>
      <c r="S28" s="4"/>
      <c r="T28" s="4"/>
      <c r="U28" s="3"/>
      <c r="V28" s="4"/>
      <c r="W28" s="4"/>
      <c r="X28" s="3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1"/>
      <c r="GI28" s="1"/>
      <c r="GJ28" s="1"/>
    </row>
    <row r="29" spans="1:193" ht="45" x14ac:dyDescent="0.25">
      <c r="A29" s="24" t="s">
        <v>38</v>
      </c>
      <c r="B29" s="21" t="s">
        <v>19</v>
      </c>
      <c r="C29" s="25">
        <v>268681.03621127998</v>
      </c>
      <c r="D29" s="25">
        <v>311293.55237024056</v>
      </c>
      <c r="E29" s="25">
        <v>353294.81480212364</v>
      </c>
      <c r="F29" s="25">
        <v>403211.82541377412</v>
      </c>
      <c r="G29" s="25">
        <v>439741.46331122966</v>
      </c>
      <c r="H29" s="25">
        <v>498838.1273463064</v>
      </c>
      <c r="I29" s="25">
        <v>536451.06140533485</v>
      </c>
      <c r="J29" s="25">
        <v>548271.55781045766</v>
      </c>
      <c r="K29" s="25">
        <v>588138.08185082511</v>
      </c>
      <c r="L29" s="25">
        <v>583671.23270001065</v>
      </c>
      <c r="M29" s="25">
        <v>684911.59459206031</v>
      </c>
      <c r="N29" s="25">
        <v>780575.37317011587</v>
      </c>
      <c r="O29" s="23">
        <v>865423.91623370745</v>
      </c>
      <c r="P29" s="3"/>
      <c r="Q29" s="4"/>
      <c r="R29" s="4"/>
      <c r="S29" s="4"/>
      <c r="T29" s="4"/>
      <c r="U29" s="3"/>
      <c r="V29" s="4"/>
      <c r="W29" s="4"/>
      <c r="X29" s="3"/>
      <c r="Y29" s="5"/>
      <c r="Z29" s="5"/>
      <c r="AA29" s="5"/>
      <c r="AB29" s="5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1"/>
      <c r="GI29" s="1"/>
      <c r="GJ29" s="1"/>
    </row>
    <row r="30" spans="1:193" ht="15.75" x14ac:dyDescent="0.25">
      <c r="A30" s="24" t="s">
        <v>39</v>
      </c>
      <c r="B30" s="21" t="s">
        <v>54</v>
      </c>
      <c r="C30" s="25">
        <v>250476</v>
      </c>
      <c r="D30" s="25">
        <v>279612</v>
      </c>
      <c r="E30" s="25">
        <v>319424</v>
      </c>
      <c r="F30" s="25">
        <v>356242</v>
      </c>
      <c r="G30" s="25">
        <v>360163</v>
      </c>
      <c r="H30" s="25">
        <v>428958</v>
      </c>
      <c r="I30" s="25">
        <v>513458</v>
      </c>
      <c r="J30" s="25">
        <v>534077</v>
      </c>
      <c r="K30" s="25">
        <v>563573</v>
      </c>
      <c r="L30" s="25">
        <v>605974</v>
      </c>
      <c r="M30" s="25">
        <v>652533</v>
      </c>
      <c r="N30" s="25">
        <v>768194.23735143535</v>
      </c>
      <c r="O30" s="23">
        <v>876893.7219366635</v>
      </c>
      <c r="P30" s="3"/>
      <c r="Q30" s="4"/>
      <c r="R30" s="4"/>
      <c r="S30" s="4"/>
      <c r="T30" s="4"/>
      <c r="U30" s="3"/>
      <c r="V30" s="4"/>
      <c r="W30" s="4"/>
      <c r="X30" s="3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1"/>
      <c r="GI30" s="1"/>
      <c r="GJ30" s="1"/>
    </row>
    <row r="31" spans="1:193" ht="15.75" x14ac:dyDescent="0.25">
      <c r="A31" s="24" t="s">
        <v>40</v>
      </c>
      <c r="B31" s="21" t="s">
        <v>20</v>
      </c>
      <c r="C31" s="25">
        <v>123955.30727230305</v>
      </c>
      <c r="D31" s="25">
        <v>141551.24539706449</v>
      </c>
      <c r="E31" s="25">
        <v>163882.5391885548</v>
      </c>
      <c r="F31" s="25">
        <v>195478.73940387787</v>
      </c>
      <c r="G31" s="25">
        <v>239450.50213370318</v>
      </c>
      <c r="H31" s="25">
        <v>272494.33707898541</v>
      </c>
      <c r="I31" s="25">
        <v>317440.73263401864</v>
      </c>
      <c r="J31" s="25">
        <v>355361.14788896113</v>
      </c>
      <c r="K31" s="25">
        <v>392434.02914852323</v>
      </c>
      <c r="L31" s="25">
        <v>383586.17914080754</v>
      </c>
      <c r="M31" s="25">
        <v>449966.46216897748</v>
      </c>
      <c r="N31" s="25">
        <v>535066.44330290111</v>
      </c>
      <c r="O31" s="23">
        <v>622175.26027261338</v>
      </c>
      <c r="P31" s="3"/>
      <c r="Q31" s="4"/>
      <c r="R31" s="4"/>
      <c r="S31" s="4"/>
      <c r="T31" s="4"/>
      <c r="U31" s="3"/>
      <c r="V31" s="4"/>
      <c r="W31" s="4"/>
      <c r="X31" s="3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1"/>
      <c r="GI31" s="1"/>
      <c r="GJ31" s="1"/>
    </row>
    <row r="32" spans="1:193" s="11" customFormat="1" ht="15.75" x14ac:dyDescent="0.25">
      <c r="A32" s="27"/>
      <c r="B32" s="28" t="s">
        <v>30</v>
      </c>
      <c r="C32" s="29">
        <f>C17+C20+C28+C29+C30+C31</f>
        <v>1231620.7529022864</v>
      </c>
      <c r="D32" s="29">
        <f t="shared" ref="D32:H32" si="11">D17+D20+D28+D29+D30+D31</f>
        <v>1339245.3660482108</v>
      </c>
      <c r="E32" s="29">
        <f t="shared" si="11"/>
        <v>1475557.5761875017</v>
      </c>
      <c r="F32" s="29">
        <f t="shared" si="11"/>
        <v>1681083.0752709941</v>
      </c>
      <c r="G32" s="29">
        <f t="shared" si="11"/>
        <v>1855158.4327116057</v>
      </c>
      <c r="H32" s="29">
        <f t="shared" si="11"/>
        <v>2118610.6990820621</v>
      </c>
      <c r="I32" s="29">
        <f t="shared" ref="I32:K32" si="12">I17+I20+I28+I29+I30+I31</f>
        <v>2362189.5444778455</v>
      </c>
      <c r="J32" s="29">
        <f t="shared" si="12"/>
        <v>2492121.7731117415</v>
      </c>
      <c r="K32" s="29">
        <f t="shared" si="12"/>
        <v>2678861.5590654672</v>
      </c>
      <c r="L32" s="29">
        <f t="shared" ref="L32:M32" si="13">L17+L20+L28+L29+L30+L31</f>
        <v>2662277.1319311056</v>
      </c>
      <c r="M32" s="29">
        <f t="shared" si="13"/>
        <v>2900176.357987836</v>
      </c>
      <c r="N32" s="29">
        <f t="shared" ref="N32" si="14">N17+N20+N28+N29+N30+N31</f>
        <v>3565792.4852676094</v>
      </c>
      <c r="O32" s="29">
        <f t="shared" ref="O32" si="15">O17+O20+O28+O29+O30+O31</f>
        <v>4116107.1237341906</v>
      </c>
      <c r="P32" s="3"/>
      <c r="Q32" s="4"/>
      <c r="R32" s="4"/>
      <c r="S32" s="4"/>
      <c r="T32" s="4"/>
      <c r="U32" s="3"/>
      <c r="V32" s="4"/>
      <c r="W32" s="4"/>
      <c r="X32" s="3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0"/>
      <c r="DK32" s="10"/>
      <c r="DL32" s="10"/>
      <c r="DM32" s="10"/>
      <c r="DN32" s="10"/>
      <c r="DO32" s="10"/>
      <c r="DP32" s="10"/>
      <c r="DQ32" s="10"/>
      <c r="DR32" s="10"/>
      <c r="DS32" s="10"/>
      <c r="DT32" s="10"/>
      <c r="DU32" s="10"/>
      <c r="DV32" s="10"/>
      <c r="DW32" s="10"/>
      <c r="DX32" s="10"/>
      <c r="DY32" s="10"/>
      <c r="DZ32" s="10"/>
      <c r="EA32" s="10"/>
      <c r="EB32" s="10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9"/>
      <c r="GI32" s="9"/>
      <c r="GJ32" s="9"/>
    </row>
    <row r="33" spans="1:193" s="9" customFormat="1" ht="15.75" x14ac:dyDescent="0.25">
      <c r="A33" s="17" t="s">
        <v>27</v>
      </c>
      <c r="B33" s="35" t="s">
        <v>41</v>
      </c>
      <c r="C33" s="19">
        <f t="shared" ref="C33:H33" si="16">C6+C11+C13+C14+C15+C17+C20+C28+C29+C30+C31</f>
        <v>3940565.8073033975</v>
      </c>
      <c r="D33" s="19">
        <f t="shared" si="16"/>
        <v>3487301.7077150955</v>
      </c>
      <c r="E33" s="19">
        <f t="shared" si="16"/>
        <v>3202361.427981561</v>
      </c>
      <c r="F33" s="19">
        <f t="shared" si="16"/>
        <v>4319049.0192813668</v>
      </c>
      <c r="G33" s="19">
        <f t="shared" si="16"/>
        <v>4954923.3141522231</v>
      </c>
      <c r="H33" s="19">
        <f t="shared" si="16"/>
        <v>5681827.3594314167</v>
      </c>
      <c r="I33" s="19">
        <f t="shared" ref="I33:K33" si="17">I6+I11+I13+I14+I15+I17+I20+I28+I29+I30+I31</f>
        <v>6145532.3703084607</v>
      </c>
      <c r="J33" s="19">
        <f t="shared" si="17"/>
        <v>6442226.5311180735</v>
      </c>
      <c r="K33" s="19">
        <f t="shared" si="17"/>
        <v>6785471.5208186656</v>
      </c>
      <c r="L33" s="19">
        <f t="shared" ref="L33:M33" si="18">L6+L11+L13+L14+L15+L17+L20+L28+L29+L30+L31</f>
        <v>6825969.7725368151</v>
      </c>
      <c r="M33" s="19">
        <f t="shared" si="18"/>
        <v>7327802.3319509272</v>
      </c>
      <c r="N33" s="19">
        <f t="shared" ref="N33" si="19">N6+N11+N13+N14+N15+N17+N20+N28+N29+N30+N31</f>
        <v>8567864.3426549174</v>
      </c>
      <c r="O33" s="19">
        <f t="shared" ref="O33" si="20">O6+O11+O13+O14+O15+O17+O20+O28+O29+O30+O31</f>
        <v>9728885.7346223388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/>
      <c r="CX33" s="10"/>
      <c r="CY33" s="10"/>
      <c r="CZ33" s="10"/>
      <c r="DA33" s="10"/>
      <c r="DB33" s="10"/>
      <c r="DC33" s="10"/>
      <c r="DD33" s="10"/>
      <c r="DE33" s="10"/>
      <c r="DF33" s="10"/>
      <c r="DG33" s="10"/>
      <c r="DH33" s="10"/>
      <c r="DI33" s="10"/>
      <c r="DJ33" s="10"/>
      <c r="DK33" s="10"/>
      <c r="DL33" s="10"/>
      <c r="DM33" s="10"/>
      <c r="DN33" s="10"/>
      <c r="DO33" s="10"/>
      <c r="DP33" s="10"/>
      <c r="DQ33" s="10"/>
      <c r="DR33" s="10"/>
      <c r="DS33" s="10"/>
      <c r="DT33" s="10"/>
      <c r="DU33" s="10"/>
      <c r="DV33" s="10"/>
      <c r="DW33" s="10"/>
      <c r="DX33" s="10"/>
      <c r="DY33" s="10"/>
      <c r="DZ33" s="10"/>
      <c r="EA33" s="10"/>
      <c r="EB33" s="10"/>
      <c r="EC33" s="10"/>
      <c r="ED33" s="10"/>
      <c r="EE33" s="10"/>
      <c r="EF33" s="10"/>
      <c r="EG33" s="10"/>
      <c r="EH33" s="10"/>
      <c r="EI33" s="10"/>
      <c r="EJ33" s="10"/>
      <c r="EK33" s="10"/>
      <c r="EL33" s="10"/>
      <c r="EM33" s="10"/>
      <c r="EN33" s="10"/>
      <c r="EO33" s="10"/>
      <c r="EP33" s="10"/>
      <c r="EQ33" s="10"/>
      <c r="ER33" s="10"/>
      <c r="ES33" s="10"/>
      <c r="ET33" s="10"/>
      <c r="EU33" s="10"/>
      <c r="EV33" s="10"/>
      <c r="EW33" s="10"/>
      <c r="EX33" s="10"/>
      <c r="EY33" s="10"/>
      <c r="EZ33" s="10"/>
      <c r="FA33" s="10"/>
      <c r="FB33" s="10"/>
      <c r="FC33" s="10"/>
      <c r="FD33" s="10"/>
      <c r="FE33" s="10"/>
      <c r="FF33" s="10"/>
      <c r="FG33" s="10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D33" s="10"/>
      <c r="GE33" s="10"/>
      <c r="GF33" s="10"/>
      <c r="GG33" s="10"/>
      <c r="GK33" s="11"/>
    </row>
    <row r="34" spans="1:193" ht="15.75" x14ac:dyDescent="0.25">
      <c r="A34" s="39" t="s">
        <v>43</v>
      </c>
      <c r="B34" s="40" t="s">
        <v>25</v>
      </c>
      <c r="C34" s="22">
        <v>373700</v>
      </c>
      <c r="D34" s="22">
        <v>418200</v>
      </c>
      <c r="E34" s="22">
        <v>453647</v>
      </c>
      <c r="F34" s="22">
        <v>517626.99999999994</v>
      </c>
      <c r="G34" s="22">
        <v>595395</v>
      </c>
      <c r="H34" s="25">
        <v>656465</v>
      </c>
      <c r="I34" s="22">
        <v>815977</v>
      </c>
      <c r="J34" s="22">
        <v>769635</v>
      </c>
      <c r="K34" s="22">
        <v>744721.99999999988</v>
      </c>
      <c r="L34" s="25">
        <v>630557.098</v>
      </c>
      <c r="M34" s="25">
        <v>843374.26</v>
      </c>
      <c r="N34" s="25">
        <v>826358.53390806844</v>
      </c>
      <c r="O34" s="23">
        <v>948756</v>
      </c>
      <c r="P34" s="3"/>
      <c r="Q34" s="4"/>
      <c r="R34" s="4"/>
      <c r="S34" s="4"/>
      <c r="T34" s="4"/>
      <c r="U34" s="3"/>
      <c r="V34" s="4"/>
      <c r="W34" s="4"/>
      <c r="X34" s="3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</row>
    <row r="35" spans="1:193" ht="15.75" x14ac:dyDescent="0.25">
      <c r="A35" s="39" t="s">
        <v>44</v>
      </c>
      <c r="B35" s="40" t="s">
        <v>24</v>
      </c>
      <c r="C35" s="22">
        <v>77600</v>
      </c>
      <c r="D35" s="22">
        <v>93500</v>
      </c>
      <c r="E35" s="22">
        <v>63898</v>
      </c>
      <c r="F35" s="22">
        <v>55258.000000000007</v>
      </c>
      <c r="G35" s="22">
        <v>44933</v>
      </c>
      <c r="H35" s="25">
        <v>40661</v>
      </c>
      <c r="I35" s="22">
        <v>26304.000000000004</v>
      </c>
      <c r="J35" s="22">
        <v>26527.999999999996</v>
      </c>
      <c r="K35" s="22">
        <v>26985.000000000004</v>
      </c>
      <c r="L35" s="25">
        <v>40735</v>
      </c>
      <c r="M35" s="25">
        <v>48564</v>
      </c>
      <c r="N35" s="25">
        <v>26985.000000000004</v>
      </c>
      <c r="O35" s="23">
        <v>24385</v>
      </c>
      <c r="P35" s="3"/>
      <c r="Q35" s="4"/>
      <c r="R35" s="4"/>
      <c r="S35" s="4"/>
      <c r="T35" s="4"/>
      <c r="U35" s="3"/>
      <c r="V35" s="4"/>
      <c r="W35" s="4"/>
      <c r="X35" s="3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  <c r="GF35" s="4"/>
    </row>
    <row r="36" spans="1:193" s="11" customFormat="1" ht="15.75" x14ac:dyDescent="0.25">
      <c r="A36" s="36" t="s">
        <v>45</v>
      </c>
      <c r="B36" s="37" t="s">
        <v>55</v>
      </c>
      <c r="C36" s="29">
        <f t="shared" ref="C36:L36" si="21">C33+C34-C35</f>
        <v>4236665.807303397</v>
      </c>
      <c r="D36" s="29">
        <f t="shared" si="21"/>
        <v>3812001.7077150955</v>
      </c>
      <c r="E36" s="29">
        <f t="shared" si="21"/>
        <v>3592110.427981561</v>
      </c>
      <c r="F36" s="29">
        <f t="shared" si="21"/>
        <v>4781418.0192813668</v>
      </c>
      <c r="G36" s="29">
        <f t="shared" si="21"/>
        <v>5505385.3141522231</v>
      </c>
      <c r="H36" s="29">
        <f t="shared" si="21"/>
        <v>6297631.3594314167</v>
      </c>
      <c r="I36" s="29">
        <f t="shared" si="21"/>
        <v>6935205.3703084607</v>
      </c>
      <c r="J36" s="29">
        <f t="shared" si="21"/>
        <v>7185333.5311180735</v>
      </c>
      <c r="K36" s="29">
        <f t="shared" si="21"/>
        <v>7503208.5208186656</v>
      </c>
      <c r="L36" s="29">
        <f t="shared" si="21"/>
        <v>7415791.8705368154</v>
      </c>
      <c r="M36" s="29">
        <f>M33+M34-M35</f>
        <v>8122612.5919509269</v>
      </c>
      <c r="N36" s="29">
        <f>N33+N34-N35</f>
        <v>9367237.8765629865</v>
      </c>
      <c r="O36" s="29">
        <f t="shared" ref="O36" si="22">O33+O34-O35</f>
        <v>10653256.734622339</v>
      </c>
      <c r="P36" s="3"/>
      <c r="Q36" s="4"/>
      <c r="R36" s="4"/>
      <c r="S36" s="4"/>
      <c r="T36" s="4"/>
      <c r="U36" s="3"/>
      <c r="V36" s="4"/>
      <c r="W36" s="4"/>
      <c r="X36" s="3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0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0"/>
      <c r="EA36" s="10"/>
      <c r="EB36" s="10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</row>
    <row r="37" spans="1:193" ht="15.75" x14ac:dyDescent="0.25">
      <c r="A37" s="39" t="s">
        <v>46</v>
      </c>
      <c r="B37" s="40" t="s">
        <v>42</v>
      </c>
      <c r="C37" s="22">
        <v>14650</v>
      </c>
      <c r="D37" s="22">
        <v>14750</v>
      </c>
      <c r="E37" s="22">
        <v>14850</v>
      </c>
      <c r="F37" s="22">
        <v>14950</v>
      </c>
      <c r="G37" s="22">
        <v>15050</v>
      </c>
      <c r="H37" s="25">
        <v>15160</v>
      </c>
      <c r="I37" s="22">
        <v>15270</v>
      </c>
      <c r="J37" s="22">
        <v>15360</v>
      </c>
      <c r="K37" s="22">
        <v>15450</v>
      </c>
      <c r="L37" s="25">
        <v>15550</v>
      </c>
      <c r="M37" s="25">
        <v>15630</v>
      </c>
      <c r="N37" s="25">
        <v>15710</v>
      </c>
      <c r="O37" s="23">
        <v>15790</v>
      </c>
      <c r="S37" s="2"/>
      <c r="U37" s="1"/>
      <c r="X37" s="1"/>
      <c r="Y37" s="1"/>
      <c r="Z37" s="1"/>
      <c r="AA37" s="1"/>
      <c r="AB37" s="1"/>
      <c r="AF37" s="2"/>
      <c r="AI37" s="2"/>
      <c r="AN37" s="2"/>
      <c r="AQ37" s="2"/>
      <c r="AV37" s="2"/>
      <c r="AY37" s="2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3" s="11" customFormat="1" ht="15.75" x14ac:dyDescent="0.25">
      <c r="A38" s="36" t="s">
        <v>47</v>
      </c>
      <c r="B38" s="37" t="s">
        <v>58</v>
      </c>
      <c r="C38" s="29">
        <f>C36/C37*1000</f>
        <v>289192.20527668239</v>
      </c>
      <c r="D38" s="29">
        <f t="shared" ref="D38:O38" si="23">D36/D37*1000</f>
        <v>258440.79374339629</v>
      </c>
      <c r="E38" s="29">
        <f t="shared" si="23"/>
        <v>241892.95811323644</v>
      </c>
      <c r="F38" s="29">
        <f t="shared" si="23"/>
        <v>319827.29225962324</v>
      </c>
      <c r="G38" s="29">
        <f t="shared" si="23"/>
        <v>365806.33316626068</v>
      </c>
      <c r="H38" s="29">
        <f t="shared" si="23"/>
        <v>415411.03954033094</v>
      </c>
      <c r="I38" s="29">
        <f t="shared" si="23"/>
        <v>454171.9299481638</v>
      </c>
      <c r="J38" s="29">
        <f t="shared" si="23"/>
        <v>467795.15176549956</v>
      </c>
      <c r="K38" s="29">
        <f t="shared" si="23"/>
        <v>485644.56445428252</v>
      </c>
      <c r="L38" s="29">
        <f t="shared" si="23"/>
        <v>476899.79874834826</v>
      </c>
      <c r="M38" s="29">
        <f t="shared" si="23"/>
        <v>519680.90799430117</v>
      </c>
      <c r="N38" s="29">
        <f t="shared" ref="N38" si="24">N36/N37*1000</f>
        <v>596259.57202819781</v>
      </c>
      <c r="O38" s="29">
        <f t="shared" si="23"/>
        <v>674683.77040040155</v>
      </c>
      <c r="P38" s="3"/>
      <c r="Q38" s="2"/>
      <c r="R38" s="2"/>
      <c r="S38" s="2"/>
      <c r="T38" s="2"/>
      <c r="U38" s="1"/>
      <c r="V38" s="2"/>
      <c r="W38" s="2"/>
      <c r="X38" s="3"/>
      <c r="Y38" s="3"/>
      <c r="Z38" s="3"/>
      <c r="AA38" s="3"/>
      <c r="AB38" s="3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CC38" s="12"/>
      <c r="CD38" s="12"/>
      <c r="CE38" s="12"/>
      <c r="CF38" s="12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9"/>
      <c r="DX38" s="9"/>
      <c r="DY38" s="9"/>
      <c r="DZ38" s="9"/>
      <c r="EA38" s="9"/>
      <c r="EB38" s="9"/>
    </row>
    <row r="39" spans="1:193" x14ac:dyDescent="0.25">
      <c r="A39" s="2" t="s">
        <v>75</v>
      </c>
      <c r="S39" s="2"/>
      <c r="U39" s="1"/>
      <c r="X39" s="1"/>
      <c r="AF39" s="2"/>
      <c r="AI39" s="2"/>
      <c r="AN39" s="2"/>
      <c r="AQ39" s="2"/>
      <c r="AV39" s="2"/>
      <c r="AY39" s="2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3" s="11" customFormat="1" x14ac:dyDescent="0.25">
      <c r="A40" s="2"/>
      <c r="B40" s="2"/>
      <c r="C40" s="2"/>
      <c r="D40" s="2"/>
      <c r="E40" s="1"/>
      <c r="F40" s="2"/>
      <c r="G40" s="2"/>
      <c r="H40" s="1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CT40" s="9"/>
      <c r="CU40" s="9"/>
      <c r="CV40" s="9"/>
      <c r="CW40" s="9"/>
      <c r="CX40" s="9"/>
      <c r="CY40" s="9"/>
      <c r="CZ40" s="9"/>
      <c r="DA40" s="9"/>
      <c r="DB40" s="9"/>
      <c r="DC40" s="9"/>
      <c r="DD40" s="9"/>
      <c r="DE40" s="9"/>
      <c r="DF40" s="9"/>
      <c r="DG40" s="9"/>
      <c r="DH40" s="9"/>
      <c r="DI40" s="9"/>
      <c r="DJ40" s="9"/>
      <c r="DK40" s="9"/>
      <c r="DL40" s="9"/>
    </row>
    <row r="41" spans="1:193" s="11" customFormat="1" x14ac:dyDescent="0.25">
      <c r="A41" s="2"/>
      <c r="B41" s="2"/>
      <c r="C41" s="2"/>
      <c r="D41" s="2"/>
      <c r="E41" s="1"/>
      <c r="F41" s="2"/>
      <c r="G41" s="2"/>
      <c r="H41" s="1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CT41" s="9"/>
      <c r="CU41" s="9"/>
      <c r="CV41" s="9"/>
      <c r="CW41" s="9"/>
      <c r="CX41" s="9"/>
      <c r="CY41" s="9"/>
      <c r="CZ41" s="9"/>
      <c r="DA41" s="9"/>
      <c r="DB41" s="9"/>
      <c r="DC41" s="9"/>
      <c r="DD41" s="9"/>
      <c r="DE41" s="9"/>
      <c r="DF41" s="9"/>
      <c r="DG41" s="9"/>
      <c r="DH41" s="9"/>
      <c r="DI41" s="9"/>
      <c r="DJ41" s="9"/>
      <c r="DK41" s="9"/>
      <c r="DL41" s="9"/>
    </row>
    <row r="42" spans="1:193" x14ac:dyDescent="0.25">
      <c r="E42" s="1"/>
      <c r="G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3" x14ac:dyDescent="0.25">
      <c r="E43" s="1"/>
      <c r="G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3" s="11" customFormat="1" x14ac:dyDescent="0.25">
      <c r="A44" s="2"/>
      <c r="B44" s="2"/>
      <c r="C44" s="2"/>
      <c r="D44" s="2"/>
      <c r="E44" s="1"/>
      <c r="F44" s="2"/>
      <c r="G44" s="2"/>
      <c r="H44" s="1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CT44" s="9"/>
      <c r="CU44" s="9"/>
      <c r="CV44" s="9"/>
      <c r="CW44" s="9"/>
      <c r="CX44" s="9"/>
      <c r="CY44" s="9"/>
      <c r="CZ44" s="9"/>
      <c r="DA44" s="9"/>
      <c r="DB44" s="9"/>
      <c r="DC44" s="9"/>
      <c r="DD44" s="9"/>
      <c r="DE44" s="9"/>
      <c r="DF44" s="9"/>
      <c r="DG44" s="9"/>
      <c r="DH44" s="9"/>
      <c r="DI44" s="9"/>
      <c r="DJ44" s="9"/>
      <c r="DK44" s="9"/>
      <c r="DL44" s="9"/>
    </row>
    <row r="45" spans="1:193" s="11" customFormat="1" x14ac:dyDescent="0.25">
      <c r="A45" s="2"/>
      <c r="B45" s="2"/>
      <c r="C45" s="2"/>
      <c r="D45" s="2"/>
      <c r="E45" s="1"/>
      <c r="F45" s="2"/>
      <c r="G45" s="2"/>
      <c r="H45" s="1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CT45" s="9"/>
      <c r="CU45" s="9"/>
      <c r="CV45" s="9"/>
      <c r="CW45" s="9"/>
      <c r="CX45" s="9"/>
      <c r="CY45" s="9"/>
      <c r="CZ45" s="9"/>
      <c r="DA45" s="9"/>
      <c r="DB45" s="9"/>
      <c r="DC45" s="9"/>
      <c r="DD45" s="9"/>
      <c r="DE45" s="9"/>
      <c r="DF45" s="9"/>
      <c r="DG45" s="9"/>
      <c r="DH45" s="9"/>
      <c r="DI45" s="9"/>
      <c r="DJ45" s="9"/>
      <c r="DK45" s="9"/>
      <c r="DL45" s="9"/>
    </row>
    <row r="46" spans="1:193" s="11" customFormat="1" x14ac:dyDescent="0.25">
      <c r="A46" s="2"/>
      <c r="B46" s="2"/>
      <c r="C46" s="2"/>
      <c r="D46" s="2"/>
      <c r="E46" s="1"/>
      <c r="F46" s="2"/>
      <c r="G46" s="2"/>
      <c r="H46" s="1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CT46" s="9"/>
      <c r="CU46" s="9"/>
      <c r="CV46" s="9"/>
      <c r="CW46" s="9"/>
      <c r="CX46" s="9"/>
      <c r="CY46" s="9"/>
      <c r="CZ46" s="9"/>
      <c r="DA46" s="9"/>
      <c r="DB46" s="9"/>
      <c r="DC46" s="9"/>
      <c r="DD46" s="9"/>
      <c r="DE46" s="9"/>
      <c r="DF46" s="9"/>
      <c r="DG46" s="9"/>
      <c r="DH46" s="9"/>
      <c r="DI46" s="9"/>
      <c r="DJ46" s="9"/>
      <c r="DK46" s="9"/>
      <c r="DL46" s="9"/>
    </row>
    <row r="47" spans="1:193" x14ac:dyDescent="0.25">
      <c r="E47" s="1"/>
      <c r="G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3" x14ac:dyDescent="0.25">
      <c r="C48" s="1"/>
      <c r="G48" s="2"/>
      <c r="H48" s="2"/>
      <c r="I48" s="2"/>
      <c r="J48" s="2"/>
      <c r="K48" s="2"/>
      <c r="L48" s="2"/>
      <c r="M48" s="2"/>
      <c r="N48" s="2"/>
      <c r="O48" s="2"/>
      <c r="X48" s="1"/>
      <c r="AA48" s="1"/>
      <c r="AN48" s="2"/>
      <c r="AQ48" s="2"/>
      <c r="AV48" s="2"/>
      <c r="AY48" s="2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59" x14ac:dyDescent="0.25">
      <c r="C49" s="1"/>
      <c r="G49" s="2"/>
      <c r="H49" s="2"/>
      <c r="I49" s="2"/>
      <c r="J49" s="2"/>
      <c r="K49" s="2"/>
      <c r="L49" s="2"/>
      <c r="M49" s="2"/>
      <c r="N49" s="2"/>
      <c r="O49" s="2"/>
      <c r="X49" s="1"/>
      <c r="AA49" s="1"/>
      <c r="AN49" s="2"/>
      <c r="AQ49" s="2"/>
      <c r="AV49" s="2"/>
      <c r="AY49" s="2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3:159" x14ac:dyDescent="0.25">
      <c r="C50" s="1"/>
      <c r="G50" s="2"/>
      <c r="H50" s="2"/>
      <c r="I50" s="2"/>
      <c r="J50" s="2"/>
      <c r="K50" s="2"/>
      <c r="L50" s="2"/>
      <c r="M50" s="2"/>
      <c r="N50" s="2"/>
      <c r="O50" s="2"/>
      <c r="X50" s="1"/>
      <c r="AA50" s="1"/>
      <c r="AN50" s="2"/>
      <c r="AQ50" s="2"/>
      <c r="AV50" s="2"/>
      <c r="AY50" s="2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3:159" x14ac:dyDescent="0.25">
      <c r="C51" s="1"/>
      <c r="G51" s="2"/>
      <c r="H51" s="2"/>
      <c r="I51" s="2"/>
      <c r="J51" s="2"/>
      <c r="K51" s="2"/>
      <c r="L51" s="2"/>
      <c r="M51" s="2"/>
      <c r="N51" s="2"/>
      <c r="O51" s="2"/>
      <c r="X51" s="1"/>
      <c r="AA51" s="1"/>
      <c r="AN51" s="2"/>
      <c r="AQ51" s="2"/>
      <c r="AV51" s="2"/>
      <c r="AY51" s="2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3:159" x14ac:dyDescent="0.25">
      <c r="C52" s="1"/>
      <c r="G52" s="2"/>
      <c r="H52" s="2"/>
      <c r="I52" s="2"/>
      <c r="J52" s="2"/>
      <c r="K52" s="2"/>
      <c r="L52" s="2"/>
      <c r="M52" s="2"/>
      <c r="N52" s="2"/>
      <c r="O52" s="2"/>
      <c r="X52" s="1"/>
      <c r="AA52" s="1"/>
      <c r="AN52" s="2"/>
      <c r="AQ52" s="2"/>
      <c r="AV52" s="2"/>
      <c r="AY52" s="2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3:159" x14ac:dyDescent="0.25">
      <c r="C53" s="1"/>
      <c r="G53" s="2"/>
      <c r="H53" s="2"/>
      <c r="I53" s="2"/>
      <c r="J53" s="2"/>
      <c r="K53" s="2"/>
      <c r="L53" s="2"/>
      <c r="M53" s="2"/>
      <c r="N53" s="2"/>
      <c r="O53" s="2"/>
      <c r="X53" s="1"/>
      <c r="AA53" s="1"/>
      <c r="AN53" s="2"/>
      <c r="AQ53" s="2"/>
      <c r="AV53" s="2"/>
      <c r="AY53" s="2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3:159" x14ac:dyDescent="0.25">
      <c r="C54" s="1"/>
      <c r="G54" s="2"/>
      <c r="H54" s="2"/>
      <c r="I54" s="2"/>
      <c r="J54" s="2"/>
      <c r="K54" s="2"/>
      <c r="L54" s="2"/>
      <c r="M54" s="2"/>
      <c r="N54" s="2"/>
      <c r="O54" s="2"/>
      <c r="X54" s="1"/>
      <c r="AA54" s="1"/>
      <c r="AN54" s="2"/>
      <c r="AQ54" s="2"/>
      <c r="AV54" s="2"/>
      <c r="AY54" s="2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3:159" x14ac:dyDescent="0.25">
      <c r="C55" s="1"/>
      <c r="G55" s="2"/>
      <c r="H55" s="2"/>
      <c r="I55" s="2"/>
      <c r="J55" s="2"/>
      <c r="K55" s="2"/>
      <c r="L55" s="2"/>
      <c r="M55" s="2"/>
      <c r="N55" s="2"/>
      <c r="O55" s="2"/>
      <c r="X55" s="1"/>
      <c r="AA55" s="1"/>
      <c r="AN55" s="2"/>
      <c r="AQ55" s="2"/>
      <c r="AV55" s="2"/>
      <c r="AY55" s="2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3:159" x14ac:dyDescent="0.25">
      <c r="C56" s="1"/>
      <c r="G56" s="2"/>
      <c r="H56" s="2"/>
      <c r="I56" s="2"/>
      <c r="J56" s="2"/>
      <c r="K56" s="2"/>
      <c r="L56" s="2"/>
      <c r="M56" s="2"/>
      <c r="N56" s="2"/>
      <c r="O56" s="2"/>
      <c r="X56" s="1"/>
      <c r="AA56" s="1"/>
      <c r="AN56" s="2"/>
      <c r="AQ56" s="2"/>
      <c r="AV56" s="2"/>
      <c r="AY56" s="2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3:159" x14ac:dyDescent="0.25">
      <c r="C57" s="1"/>
      <c r="G57" s="2"/>
      <c r="H57" s="2"/>
      <c r="I57" s="2"/>
      <c r="J57" s="2"/>
      <c r="K57" s="2"/>
      <c r="L57" s="2"/>
      <c r="M57" s="2"/>
      <c r="N57" s="2"/>
      <c r="O57" s="2"/>
      <c r="X57" s="1"/>
      <c r="AA57" s="1"/>
      <c r="AN57" s="2"/>
      <c r="AQ57" s="2"/>
      <c r="AV57" s="2"/>
      <c r="AY57" s="2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3:159" x14ac:dyDescent="0.25">
      <c r="C58" s="1"/>
      <c r="G58" s="2"/>
      <c r="H58" s="2"/>
      <c r="I58" s="2"/>
      <c r="J58" s="2"/>
      <c r="K58" s="2"/>
      <c r="L58" s="2"/>
      <c r="M58" s="2"/>
      <c r="N58" s="2"/>
      <c r="O58" s="2"/>
      <c r="X58" s="1"/>
      <c r="AA58" s="1"/>
      <c r="AN58" s="2"/>
      <c r="AQ58" s="2"/>
      <c r="AV58" s="2"/>
      <c r="AY58" s="2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3:159" x14ac:dyDescent="0.25">
      <c r="C59" s="1"/>
      <c r="G59" s="2"/>
      <c r="H59" s="2"/>
      <c r="I59" s="2"/>
      <c r="J59" s="2"/>
      <c r="K59" s="2"/>
      <c r="L59" s="2"/>
      <c r="M59" s="2"/>
      <c r="N59" s="2"/>
      <c r="O59" s="2"/>
      <c r="X59" s="1"/>
      <c r="AA59" s="1"/>
      <c r="AN59" s="2"/>
      <c r="AQ59" s="2"/>
      <c r="AV59" s="2"/>
      <c r="AY59" s="2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3:159" x14ac:dyDescent="0.25">
      <c r="C60" s="1"/>
      <c r="G60" s="2"/>
      <c r="H60" s="2"/>
      <c r="I60" s="2"/>
      <c r="J60" s="2"/>
      <c r="K60" s="2"/>
      <c r="L60" s="2"/>
      <c r="M60" s="2"/>
      <c r="N60" s="2"/>
      <c r="O60" s="2"/>
      <c r="X60" s="1"/>
      <c r="AA60" s="1"/>
      <c r="AN60" s="2"/>
      <c r="AQ60" s="2"/>
      <c r="AV60" s="2"/>
      <c r="AY60" s="2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3:159" x14ac:dyDescent="0.25">
      <c r="C61" s="1"/>
      <c r="G61" s="2"/>
      <c r="H61" s="2"/>
      <c r="I61" s="2"/>
      <c r="J61" s="2"/>
      <c r="K61" s="2"/>
      <c r="L61" s="2"/>
      <c r="M61" s="2"/>
      <c r="N61" s="2"/>
      <c r="O61" s="2"/>
      <c r="X61" s="1"/>
      <c r="AA61" s="1"/>
      <c r="AN61" s="2"/>
      <c r="AQ61" s="2"/>
      <c r="AV61" s="2"/>
      <c r="AY61" s="2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3:159" x14ac:dyDescent="0.25">
      <c r="C62" s="1"/>
      <c r="G62" s="2"/>
      <c r="H62" s="2"/>
      <c r="I62" s="2"/>
      <c r="J62" s="2"/>
      <c r="K62" s="2"/>
      <c r="L62" s="2"/>
      <c r="M62" s="2"/>
      <c r="N62" s="2"/>
      <c r="O62" s="2"/>
      <c r="X62" s="1"/>
      <c r="AA62" s="1"/>
      <c r="AN62" s="2"/>
      <c r="AQ62" s="2"/>
      <c r="AV62" s="2"/>
      <c r="AY62" s="2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3:159" x14ac:dyDescent="0.25">
      <c r="C63" s="1"/>
      <c r="G63" s="2"/>
      <c r="H63" s="2"/>
      <c r="I63" s="2"/>
      <c r="J63" s="2"/>
      <c r="K63" s="2"/>
      <c r="L63" s="2"/>
      <c r="M63" s="2"/>
      <c r="N63" s="2"/>
      <c r="O63" s="2"/>
      <c r="X63" s="1"/>
      <c r="AA63" s="1"/>
      <c r="AN63" s="2"/>
      <c r="AQ63" s="2"/>
      <c r="AV63" s="2"/>
      <c r="AY63" s="2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3:159" x14ac:dyDescent="0.25">
      <c r="C64" s="1"/>
      <c r="G64" s="2"/>
      <c r="H64" s="2"/>
      <c r="I64" s="2"/>
      <c r="J64" s="2"/>
      <c r="K64" s="2"/>
      <c r="L64" s="2"/>
      <c r="M64" s="2"/>
      <c r="N64" s="2"/>
      <c r="O64" s="2"/>
      <c r="X64" s="1"/>
      <c r="AA64" s="1"/>
      <c r="AN64" s="2"/>
      <c r="AQ64" s="2"/>
      <c r="AV64" s="2"/>
      <c r="AY64" s="2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3:159" x14ac:dyDescent="0.25">
      <c r="C65" s="1"/>
      <c r="G65" s="2"/>
      <c r="H65" s="2"/>
      <c r="I65" s="2"/>
      <c r="J65" s="2"/>
      <c r="K65" s="2"/>
      <c r="L65" s="2"/>
      <c r="M65" s="2"/>
      <c r="N65" s="2"/>
      <c r="O65" s="2"/>
      <c r="X65" s="1"/>
      <c r="AA65" s="1"/>
      <c r="AN65" s="2"/>
      <c r="AQ65" s="2"/>
      <c r="AV65" s="2"/>
      <c r="AY65" s="2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3:159" x14ac:dyDescent="0.25">
      <c r="C66" s="1"/>
      <c r="G66" s="2"/>
      <c r="H66" s="2"/>
      <c r="I66" s="2"/>
      <c r="J66" s="2"/>
      <c r="K66" s="2"/>
      <c r="L66" s="2"/>
      <c r="M66" s="2"/>
      <c r="N66" s="2"/>
      <c r="O66" s="2"/>
      <c r="X66" s="1"/>
      <c r="AA66" s="1"/>
      <c r="AN66" s="2"/>
      <c r="AQ66" s="2"/>
      <c r="AV66" s="2"/>
      <c r="AY66" s="2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3:159" x14ac:dyDescent="0.25">
      <c r="C67" s="1"/>
      <c r="G67" s="2"/>
      <c r="H67" s="2"/>
      <c r="I67" s="2"/>
      <c r="J67" s="2"/>
      <c r="K67" s="2"/>
      <c r="L67" s="2"/>
      <c r="M67" s="2"/>
      <c r="N67" s="2"/>
      <c r="O67" s="2"/>
      <c r="X67" s="1"/>
      <c r="AA67" s="1"/>
      <c r="AN67" s="2"/>
      <c r="AQ67" s="2"/>
      <c r="AV67" s="2"/>
      <c r="AY67" s="2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3:159" x14ac:dyDescent="0.25">
      <c r="C68" s="1"/>
      <c r="G68" s="2"/>
      <c r="H68" s="2"/>
      <c r="I68" s="2"/>
      <c r="J68" s="2"/>
      <c r="K68" s="2"/>
      <c r="L68" s="2"/>
      <c r="M68" s="2"/>
      <c r="N68" s="2"/>
      <c r="O68" s="2"/>
      <c r="X68" s="1"/>
      <c r="AA68" s="1"/>
      <c r="AN68" s="2"/>
      <c r="AQ68" s="2"/>
      <c r="AV68" s="2"/>
      <c r="AY68" s="2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3:159" x14ac:dyDescent="0.25">
      <c r="C69" s="1"/>
      <c r="G69" s="2"/>
      <c r="H69" s="2"/>
      <c r="I69" s="2"/>
      <c r="J69" s="2"/>
      <c r="K69" s="2"/>
      <c r="L69" s="2"/>
      <c r="M69" s="2"/>
      <c r="N69" s="2"/>
      <c r="O69" s="2"/>
      <c r="X69" s="1"/>
      <c r="AA69" s="1"/>
      <c r="AN69" s="2"/>
      <c r="AQ69" s="2"/>
      <c r="AV69" s="2"/>
      <c r="AY69" s="2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3:159" x14ac:dyDescent="0.25">
      <c r="C70" s="1"/>
      <c r="G70" s="2"/>
      <c r="H70" s="2"/>
      <c r="I70" s="2"/>
      <c r="J70" s="2"/>
      <c r="K70" s="2"/>
      <c r="L70" s="2"/>
      <c r="M70" s="2"/>
      <c r="N70" s="2"/>
      <c r="O70" s="2"/>
      <c r="X70" s="1"/>
      <c r="AA70" s="1"/>
      <c r="AN70" s="2"/>
      <c r="AQ70" s="2"/>
      <c r="AV70" s="2"/>
      <c r="AY70" s="2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3:159" x14ac:dyDescent="0.25">
      <c r="C71" s="1"/>
      <c r="G71" s="2"/>
      <c r="H71" s="2"/>
      <c r="I71" s="2"/>
      <c r="J71" s="2"/>
      <c r="K71" s="2"/>
      <c r="L71" s="2"/>
      <c r="M71" s="2"/>
      <c r="N71" s="2"/>
      <c r="O71" s="2"/>
      <c r="X71" s="1"/>
      <c r="AA71" s="1"/>
      <c r="AN71" s="2"/>
      <c r="AQ71" s="2"/>
      <c r="AV71" s="2"/>
      <c r="AY71" s="2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3:159" x14ac:dyDescent="0.25">
      <c r="C72" s="1"/>
      <c r="G72" s="2"/>
      <c r="H72" s="2"/>
      <c r="I72" s="2"/>
      <c r="J72" s="2"/>
      <c r="K72" s="2"/>
      <c r="L72" s="2"/>
      <c r="M72" s="2"/>
      <c r="N72" s="2"/>
      <c r="O72" s="2"/>
      <c r="X72" s="1"/>
      <c r="AA72" s="1"/>
      <c r="AN72" s="2"/>
      <c r="AQ72" s="2"/>
      <c r="AV72" s="2"/>
      <c r="AY72" s="2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3:159" x14ac:dyDescent="0.25">
      <c r="C73" s="1"/>
      <c r="G73" s="2"/>
      <c r="H73" s="2"/>
      <c r="I73" s="2"/>
      <c r="J73" s="2"/>
      <c r="K73" s="2"/>
      <c r="L73" s="2"/>
      <c r="M73" s="2"/>
      <c r="N73" s="2"/>
      <c r="O73" s="2"/>
      <c r="X73" s="1"/>
      <c r="AA73" s="1"/>
      <c r="AN73" s="2"/>
      <c r="AQ73" s="2"/>
      <c r="AV73" s="2"/>
      <c r="AY73" s="2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3:159" x14ac:dyDescent="0.25">
      <c r="C74" s="1"/>
      <c r="G74" s="2"/>
      <c r="H74" s="2"/>
      <c r="I74" s="2"/>
      <c r="J74" s="2"/>
      <c r="K74" s="2"/>
      <c r="L74" s="2"/>
      <c r="M74" s="2"/>
      <c r="N74" s="2"/>
      <c r="O74" s="2"/>
      <c r="X74" s="1"/>
      <c r="AA74" s="1"/>
      <c r="AN74" s="2"/>
      <c r="AQ74" s="2"/>
      <c r="AV74" s="2"/>
      <c r="AY74" s="2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3:159" x14ac:dyDescent="0.25">
      <c r="C75" s="1"/>
      <c r="G75" s="2"/>
      <c r="H75" s="2"/>
      <c r="I75" s="2"/>
      <c r="J75" s="2"/>
      <c r="K75" s="2"/>
      <c r="L75" s="2"/>
      <c r="M75" s="2"/>
      <c r="N75" s="2"/>
      <c r="O75" s="2"/>
      <c r="X75" s="1"/>
      <c r="AA75" s="1"/>
      <c r="AN75" s="2"/>
      <c r="AQ75" s="2"/>
      <c r="AV75" s="2"/>
      <c r="AY75" s="2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3:159" x14ac:dyDescent="0.25">
      <c r="C76" s="1"/>
      <c r="G76" s="2"/>
      <c r="H76" s="2"/>
      <c r="I76" s="2"/>
      <c r="J76" s="2"/>
      <c r="K76" s="2"/>
      <c r="L76" s="2"/>
      <c r="M76" s="2"/>
      <c r="N76" s="2"/>
      <c r="O76" s="2"/>
      <c r="X76" s="1"/>
      <c r="AA76" s="1"/>
      <c r="AN76" s="2"/>
      <c r="AQ76" s="2"/>
      <c r="AV76" s="2"/>
      <c r="AY76" s="2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3:159" x14ac:dyDescent="0.25">
      <c r="C77" s="1"/>
      <c r="G77" s="2"/>
      <c r="H77" s="2"/>
      <c r="I77" s="2"/>
      <c r="J77" s="2"/>
      <c r="K77" s="2"/>
      <c r="L77" s="2"/>
      <c r="M77" s="2"/>
      <c r="N77" s="2"/>
      <c r="O77" s="2"/>
      <c r="X77" s="1"/>
      <c r="AA77" s="1"/>
      <c r="AN77" s="2"/>
      <c r="AQ77" s="2"/>
      <c r="AV77" s="2"/>
      <c r="AY77" s="2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3:159" x14ac:dyDescent="0.25">
      <c r="C78" s="1"/>
      <c r="G78" s="2"/>
      <c r="H78" s="2"/>
      <c r="I78" s="2"/>
      <c r="J78" s="2"/>
      <c r="K78" s="2"/>
      <c r="L78" s="2"/>
      <c r="M78" s="2"/>
      <c r="N78" s="2"/>
      <c r="O78" s="2"/>
      <c r="X78" s="1"/>
      <c r="AA78" s="1"/>
      <c r="AN78" s="2"/>
      <c r="AQ78" s="2"/>
      <c r="AV78" s="2"/>
      <c r="AY78" s="2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3:159" x14ac:dyDescent="0.25">
      <c r="C79" s="1"/>
      <c r="G79" s="2"/>
      <c r="H79" s="2"/>
      <c r="I79" s="2"/>
      <c r="J79" s="2"/>
      <c r="K79" s="2"/>
      <c r="L79" s="2"/>
      <c r="M79" s="2"/>
      <c r="N79" s="2"/>
      <c r="O79" s="2"/>
      <c r="X79" s="1"/>
      <c r="AA79" s="1"/>
      <c r="AN79" s="2"/>
      <c r="AQ79" s="2"/>
      <c r="AV79" s="2"/>
      <c r="AY79" s="2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3:159" x14ac:dyDescent="0.25">
      <c r="C80" s="1"/>
      <c r="G80" s="2"/>
      <c r="H80" s="2"/>
      <c r="I80" s="2"/>
      <c r="J80" s="2"/>
      <c r="K80" s="2"/>
      <c r="L80" s="2"/>
      <c r="M80" s="2"/>
      <c r="N80" s="2"/>
      <c r="O80" s="2"/>
      <c r="X80" s="1"/>
      <c r="AA80" s="1"/>
      <c r="AN80" s="2"/>
      <c r="AQ80" s="2"/>
      <c r="AV80" s="2"/>
      <c r="AY80" s="2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3:159" x14ac:dyDescent="0.25">
      <c r="C81" s="1"/>
      <c r="G81" s="2"/>
      <c r="H81" s="2"/>
      <c r="I81" s="2"/>
      <c r="J81" s="2"/>
      <c r="K81" s="2"/>
      <c r="L81" s="2"/>
      <c r="M81" s="2"/>
      <c r="N81" s="2"/>
      <c r="O81" s="2"/>
      <c r="X81" s="1"/>
      <c r="AA81" s="1"/>
      <c r="AN81" s="2"/>
      <c r="AQ81" s="2"/>
      <c r="AV81" s="2"/>
      <c r="AY81" s="2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3:159" x14ac:dyDescent="0.25">
      <c r="C82" s="1"/>
      <c r="G82" s="2"/>
      <c r="H82" s="2"/>
      <c r="I82" s="2"/>
      <c r="J82" s="2"/>
      <c r="K82" s="2"/>
      <c r="L82" s="2"/>
      <c r="M82" s="2"/>
      <c r="N82" s="2"/>
      <c r="O82" s="2"/>
      <c r="X82" s="1"/>
      <c r="AA82" s="1"/>
      <c r="AN82" s="2"/>
      <c r="AQ82" s="2"/>
      <c r="AV82" s="2"/>
      <c r="AY82" s="2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3:159" x14ac:dyDescent="0.25">
      <c r="C83" s="1"/>
      <c r="G83" s="2"/>
      <c r="H83" s="2"/>
      <c r="I83" s="2"/>
      <c r="J83" s="2"/>
      <c r="K83" s="2"/>
      <c r="L83" s="2"/>
      <c r="M83" s="2"/>
      <c r="N83" s="2"/>
      <c r="O83" s="2"/>
      <c r="X83" s="1"/>
      <c r="AA83" s="1"/>
      <c r="AN83" s="2"/>
      <c r="AQ83" s="2"/>
      <c r="AV83" s="2"/>
      <c r="AY83" s="2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3:159" x14ac:dyDescent="0.25">
      <c r="C84" s="1"/>
      <c r="G84" s="2"/>
      <c r="H84" s="2"/>
      <c r="I84" s="2"/>
      <c r="J84" s="2"/>
      <c r="K84" s="2"/>
      <c r="L84" s="2"/>
      <c r="M84" s="2"/>
      <c r="N84" s="2"/>
      <c r="O84" s="2"/>
      <c r="X84" s="1"/>
      <c r="AA84" s="1"/>
      <c r="AN84" s="2"/>
      <c r="AQ84" s="2"/>
      <c r="AV84" s="2"/>
      <c r="AY84" s="2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3:159" x14ac:dyDescent="0.25">
      <c r="C85" s="1"/>
      <c r="G85" s="2"/>
      <c r="H85" s="2"/>
      <c r="I85" s="2"/>
      <c r="J85" s="2"/>
      <c r="K85" s="2"/>
      <c r="L85" s="2"/>
      <c r="M85" s="2"/>
      <c r="N85" s="2"/>
      <c r="O85" s="2"/>
      <c r="X85" s="1"/>
      <c r="AA85" s="1"/>
      <c r="AN85" s="2"/>
      <c r="AQ85" s="2"/>
      <c r="AV85" s="2"/>
      <c r="AY85" s="2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3:159" x14ac:dyDescent="0.25">
      <c r="C86" s="1"/>
      <c r="G86" s="2"/>
      <c r="H86" s="2"/>
      <c r="I86" s="2"/>
      <c r="J86" s="2"/>
      <c r="K86" s="2"/>
      <c r="L86" s="2"/>
      <c r="M86" s="2"/>
      <c r="N86" s="2"/>
      <c r="O86" s="2"/>
      <c r="X86" s="1"/>
      <c r="AA86" s="1"/>
      <c r="AN86" s="2"/>
      <c r="AQ86" s="2"/>
      <c r="AV86" s="2"/>
      <c r="AY86" s="2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3:159" x14ac:dyDescent="0.25">
      <c r="C87" s="1"/>
      <c r="G87" s="2"/>
      <c r="H87" s="2"/>
      <c r="I87" s="2"/>
      <c r="J87" s="2"/>
      <c r="K87" s="2"/>
      <c r="L87" s="2"/>
      <c r="M87" s="2"/>
      <c r="N87" s="2"/>
      <c r="O87" s="2"/>
      <c r="X87" s="1"/>
      <c r="AA87" s="1"/>
      <c r="AN87" s="2"/>
      <c r="AQ87" s="2"/>
      <c r="AV87" s="2"/>
      <c r="AY87" s="2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3:159" x14ac:dyDescent="0.25">
      <c r="C88" s="1"/>
      <c r="G88" s="2"/>
      <c r="H88" s="2"/>
      <c r="I88" s="2"/>
      <c r="J88" s="2"/>
      <c r="K88" s="2"/>
      <c r="L88" s="2"/>
      <c r="M88" s="2"/>
      <c r="N88" s="2"/>
      <c r="O88" s="2"/>
      <c r="X88" s="1"/>
      <c r="AA88" s="1"/>
      <c r="AN88" s="2"/>
      <c r="AQ88" s="2"/>
      <c r="AV88" s="2"/>
      <c r="AY88" s="2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3:159" x14ac:dyDescent="0.25">
      <c r="C89" s="1"/>
      <c r="G89" s="2"/>
      <c r="H89" s="2"/>
      <c r="I89" s="2"/>
      <c r="J89" s="2"/>
      <c r="K89" s="2"/>
      <c r="L89" s="2"/>
      <c r="M89" s="2"/>
      <c r="N89" s="2"/>
      <c r="O89" s="2"/>
      <c r="X89" s="1"/>
      <c r="AA89" s="1"/>
      <c r="AN89" s="2"/>
      <c r="AQ89" s="2"/>
      <c r="AV89" s="2"/>
      <c r="AY89" s="2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3:159" x14ac:dyDescent="0.25">
      <c r="C90" s="1"/>
      <c r="G90" s="2"/>
      <c r="H90" s="2"/>
      <c r="I90" s="2"/>
      <c r="J90" s="2"/>
      <c r="K90" s="2"/>
      <c r="L90" s="2"/>
      <c r="M90" s="2"/>
      <c r="N90" s="2"/>
      <c r="O90" s="2"/>
      <c r="X90" s="1"/>
      <c r="AA90" s="1"/>
      <c r="AN90" s="2"/>
      <c r="AQ90" s="2"/>
      <c r="AV90" s="2"/>
      <c r="AY90" s="2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3:159" x14ac:dyDescent="0.25">
      <c r="C91" s="1"/>
      <c r="G91" s="2"/>
      <c r="H91" s="2"/>
      <c r="I91" s="2"/>
      <c r="J91" s="2"/>
      <c r="K91" s="2"/>
      <c r="L91" s="2"/>
      <c r="M91" s="2"/>
      <c r="N91" s="2"/>
      <c r="O91" s="2"/>
      <c r="X91" s="1"/>
      <c r="AA91" s="1"/>
      <c r="AN91" s="2"/>
      <c r="AQ91" s="2"/>
      <c r="AV91" s="2"/>
      <c r="AY91" s="2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3:159" x14ac:dyDescent="0.25">
      <c r="C92" s="1"/>
      <c r="G92" s="2"/>
      <c r="H92" s="2"/>
      <c r="I92" s="2"/>
      <c r="J92" s="2"/>
      <c r="K92" s="2"/>
      <c r="L92" s="2"/>
      <c r="M92" s="2"/>
      <c r="N92" s="2"/>
      <c r="O92" s="2"/>
      <c r="X92" s="1"/>
      <c r="AA92" s="1"/>
      <c r="AN92" s="2"/>
      <c r="AQ92" s="2"/>
      <c r="AV92" s="2"/>
      <c r="AY92" s="2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3:159" x14ac:dyDescent="0.25">
      <c r="C93" s="1"/>
      <c r="G93" s="2"/>
      <c r="H93" s="2"/>
      <c r="I93" s="2"/>
      <c r="J93" s="2"/>
      <c r="K93" s="2"/>
      <c r="L93" s="2"/>
      <c r="M93" s="2"/>
      <c r="N93" s="2"/>
      <c r="O93" s="2"/>
      <c r="X93" s="1"/>
      <c r="AA93" s="1"/>
      <c r="AN93" s="2"/>
      <c r="AQ93" s="2"/>
      <c r="AV93" s="2"/>
      <c r="AY93" s="2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3:159" x14ac:dyDescent="0.25">
      <c r="C94" s="1"/>
      <c r="G94" s="2"/>
      <c r="H94" s="2"/>
      <c r="I94" s="2"/>
      <c r="J94" s="2"/>
      <c r="K94" s="2"/>
      <c r="L94" s="2"/>
      <c r="M94" s="2"/>
      <c r="N94" s="2"/>
      <c r="O94" s="2"/>
      <c r="X94" s="1"/>
      <c r="AA94" s="1"/>
      <c r="AN94" s="2"/>
      <c r="AQ94" s="2"/>
      <c r="AV94" s="2"/>
      <c r="AY94" s="2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3:159" x14ac:dyDescent="0.25">
      <c r="C95" s="1"/>
      <c r="G95" s="2"/>
      <c r="H95" s="2"/>
      <c r="I95" s="2"/>
      <c r="J95" s="2"/>
      <c r="K95" s="2"/>
      <c r="L95" s="2"/>
      <c r="M95" s="2"/>
      <c r="N95" s="2"/>
      <c r="O95" s="2"/>
      <c r="X95" s="1"/>
      <c r="AA95" s="1"/>
      <c r="AN95" s="2"/>
      <c r="AQ95" s="2"/>
      <c r="AV95" s="2"/>
      <c r="AY95" s="2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3:159" x14ac:dyDescent="0.25">
      <c r="C96" s="1"/>
      <c r="G96" s="2"/>
      <c r="H96" s="2"/>
      <c r="I96" s="2"/>
      <c r="J96" s="2"/>
      <c r="K96" s="2"/>
      <c r="L96" s="2"/>
      <c r="M96" s="2"/>
      <c r="N96" s="2"/>
      <c r="O96" s="2"/>
      <c r="X96" s="1"/>
      <c r="AA96" s="1"/>
      <c r="AN96" s="2"/>
      <c r="AQ96" s="2"/>
      <c r="AV96" s="2"/>
      <c r="AY96" s="2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C97" s="1"/>
      <c r="G97" s="2"/>
      <c r="H97" s="2"/>
      <c r="I97" s="2"/>
      <c r="J97" s="2"/>
      <c r="K97" s="2"/>
      <c r="L97" s="2"/>
      <c r="M97" s="2"/>
      <c r="N97" s="2"/>
      <c r="O97" s="2"/>
      <c r="X97" s="1"/>
      <c r="AA97" s="1"/>
      <c r="AN97" s="2"/>
      <c r="AQ97" s="2"/>
      <c r="AV97" s="2"/>
      <c r="AY97" s="2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C98" s="1"/>
      <c r="G98" s="2"/>
      <c r="H98" s="2"/>
      <c r="I98" s="2"/>
      <c r="J98" s="2"/>
      <c r="K98" s="2"/>
      <c r="L98" s="2"/>
      <c r="M98" s="2"/>
      <c r="N98" s="2"/>
      <c r="O98" s="2"/>
      <c r="X98" s="1"/>
      <c r="AA98" s="1"/>
      <c r="AN98" s="2"/>
      <c r="AQ98" s="2"/>
      <c r="AV98" s="2"/>
      <c r="AY98" s="2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1"/>
      <c r="G99" s="2"/>
      <c r="H99" s="2"/>
      <c r="I99" s="2"/>
      <c r="J99" s="2"/>
      <c r="K99" s="2"/>
      <c r="L99" s="2"/>
      <c r="M99" s="2"/>
      <c r="N99" s="2"/>
      <c r="O99" s="2"/>
      <c r="X99" s="1"/>
      <c r="AA99" s="1"/>
      <c r="AN99" s="2"/>
      <c r="AQ99" s="2"/>
      <c r="AV99" s="2"/>
      <c r="AY99" s="2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1"/>
      <c r="G100" s="2"/>
      <c r="H100" s="2"/>
      <c r="I100" s="2"/>
      <c r="J100" s="2"/>
      <c r="K100" s="2"/>
      <c r="L100" s="2"/>
      <c r="M100" s="2"/>
      <c r="N100" s="2"/>
      <c r="O100" s="2"/>
      <c r="X100" s="1"/>
      <c r="AA100" s="1"/>
      <c r="AN100" s="2"/>
      <c r="AQ100" s="2"/>
      <c r="AV100" s="2"/>
      <c r="AY100" s="2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1"/>
      <c r="G101" s="2"/>
      <c r="H101" s="2"/>
      <c r="I101" s="2"/>
      <c r="J101" s="2"/>
      <c r="K101" s="2"/>
      <c r="L101" s="2"/>
      <c r="M101" s="2"/>
      <c r="N101" s="2"/>
      <c r="O101" s="2"/>
      <c r="X101" s="1"/>
      <c r="AA101" s="1"/>
      <c r="AN101" s="2"/>
      <c r="AQ101" s="2"/>
      <c r="AV101" s="2"/>
      <c r="AY101" s="2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1"/>
      <c r="G102" s="2"/>
      <c r="H102" s="2"/>
      <c r="I102" s="2"/>
      <c r="J102" s="2"/>
      <c r="K102" s="2"/>
      <c r="L102" s="2"/>
      <c r="M102" s="2"/>
      <c r="N102" s="2"/>
      <c r="O102" s="2"/>
      <c r="X102" s="1"/>
      <c r="AA102" s="1"/>
      <c r="AN102" s="2"/>
      <c r="AQ102" s="2"/>
      <c r="AV102" s="2"/>
      <c r="AY102" s="2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1"/>
      <c r="G103" s="2"/>
      <c r="H103" s="2"/>
      <c r="I103" s="2"/>
      <c r="J103" s="2"/>
      <c r="K103" s="2"/>
      <c r="L103" s="2"/>
      <c r="M103" s="2"/>
      <c r="N103" s="2"/>
      <c r="O103" s="2"/>
      <c r="X103" s="1"/>
      <c r="AA103" s="1"/>
      <c r="AN103" s="2"/>
      <c r="AQ103" s="2"/>
      <c r="AV103" s="2"/>
      <c r="AY103" s="2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1"/>
      <c r="G104" s="2"/>
      <c r="H104" s="2"/>
      <c r="I104" s="2"/>
      <c r="J104" s="2"/>
      <c r="K104" s="2"/>
      <c r="L104" s="2"/>
      <c r="M104" s="2"/>
      <c r="N104" s="2"/>
      <c r="O104" s="2"/>
      <c r="X104" s="1"/>
      <c r="AA104" s="1"/>
      <c r="AN104" s="2"/>
      <c r="AQ104" s="2"/>
      <c r="AV104" s="2"/>
      <c r="AY104" s="2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1"/>
      <c r="G105" s="2"/>
      <c r="H105" s="2"/>
      <c r="I105" s="2"/>
      <c r="J105" s="2"/>
      <c r="K105" s="2"/>
      <c r="L105" s="2"/>
      <c r="M105" s="2"/>
      <c r="N105" s="2"/>
      <c r="O105" s="2"/>
      <c r="X105" s="1"/>
      <c r="AA105" s="1"/>
      <c r="AN105" s="2"/>
      <c r="AQ105" s="2"/>
      <c r="AV105" s="2"/>
      <c r="AY105" s="2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1"/>
      <c r="G106" s="2"/>
      <c r="H106" s="2"/>
      <c r="I106" s="2"/>
      <c r="J106" s="2"/>
      <c r="K106" s="2"/>
      <c r="L106" s="2"/>
      <c r="M106" s="2"/>
      <c r="N106" s="2"/>
      <c r="O106" s="2"/>
      <c r="X106" s="1"/>
      <c r="AA106" s="1"/>
      <c r="AN106" s="2"/>
      <c r="AQ106" s="2"/>
      <c r="AV106" s="2"/>
      <c r="AY106" s="2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1"/>
      <c r="G107" s="2"/>
      <c r="H107" s="2"/>
      <c r="I107" s="2"/>
      <c r="J107" s="2"/>
      <c r="K107" s="2"/>
      <c r="L107" s="2"/>
      <c r="M107" s="2"/>
      <c r="N107" s="2"/>
      <c r="O107" s="2"/>
      <c r="X107" s="1"/>
      <c r="AA107" s="1"/>
      <c r="AN107" s="2"/>
      <c r="AQ107" s="2"/>
      <c r="AV107" s="2"/>
      <c r="AY107" s="2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1"/>
      <c r="G108" s="2"/>
      <c r="H108" s="2"/>
      <c r="I108" s="2"/>
      <c r="J108" s="2"/>
      <c r="K108" s="2"/>
      <c r="L108" s="2"/>
      <c r="M108" s="2"/>
      <c r="N108" s="2"/>
      <c r="O108" s="2"/>
      <c r="X108" s="1"/>
      <c r="AA108" s="1"/>
      <c r="AN108" s="2"/>
      <c r="AQ108" s="2"/>
      <c r="AV108" s="2"/>
      <c r="AY108" s="2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1"/>
      <c r="G109" s="2"/>
      <c r="H109" s="2"/>
      <c r="I109" s="2"/>
      <c r="J109" s="2"/>
      <c r="K109" s="2"/>
      <c r="L109" s="2"/>
      <c r="M109" s="2"/>
      <c r="N109" s="2"/>
      <c r="O109" s="2"/>
      <c r="X109" s="1"/>
      <c r="AA109" s="1"/>
      <c r="AN109" s="2"/>
      <c r="AQ109" s="2"/>
      <c r="AV109" s="2"/>
      <c r="AY109" s="2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3:159" x14ac:dyDescent="0.25">
      <c r="C110" s="1"/>
      <c r="G110" s="2"/>
      <c r="H110" s="2"/>
      <c r="I110" s="2"/>
      <c r="J110" s="2"/>
      <c r="K110" s="2"/>
      <c r="L110" s="2"/>
      <c r="M110" s="2"/>
      <c r="N110" s="2"/>
      <c r="O110" s="2"/>
      <c r="X110" s="1"/>
      <c r="AA110" s="1"/>
      <c r="AN110" s="2"/>
      <c r="AQ110" s="2"/>
      <c r="AV110" s="2"/>
      <c r="AY110" s="2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3:159" x14ac:dyDescent="0.25">
      <c r="C111" s="1"/>
      <c r="G111" s="2"/>
      <c r="H111" s="2"/>
      <c r="I111" s="2"/>
      <c r="J111" s="2"/>
      <c r="K111" s="2"/>
      <c r="L111" s="2"/>
      <c r="M111" s="2"/>
      <c r="N111" s="2"/>
      <c r="O111" s="2"/>
      <c r="X111" s="1"/>
      <c r="AA111" s="1"/>
      <c r="AN111" s="2"/>
      <c r="AQ111" s="2"/>
      <c r="AV111" s="2"/>
      <c r="AY111" s="2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3:159" x14ac:dyDescent="0.25">
      <c r="C112" s="1"/>
      <c r="G112" s="2"/>
      <c r="H112" s="2"/>
      <c r="I112" s="2"/>
      <c r="J112" s="2"/>
      <c r="K112" s="2"/>
      <c r="L112" s="2"/>
      <c r="M112" s="2"/>
      <c r="N112" s="2"/>
      <c r="O112" s="2"/>
      <c r="X112" s="1"/>
      <c r="AA112" s="1"/>
      <c r="AN112" s="2"/>
      <c r="AQ112" s="2"/>
      <c r="AV112" s="2"/>
      <c r="AY112" s="2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3:159" x14ac:dyDescent="0.25">
      <c r="C113" s="1"/>
      <c r="G113" s="2"/>
      <c r="H113" s="2"/>
      <c r="I113" s="2"/>
      <c r="J113" s="2"/>
      <c r="K113" s="2"/>
      <c r="L113" s="2"/>
      <c r="M113" s="2"/>
      <c r="N113" s="2"/>
      <c r="O113" s="2"/>
      <c r="X113" s="1"/>
      <c r="AA113" s="1"/>
      <c r="AN113" s="2"/>
      <c r="AQ113" s="2"/>
      <c r="AV113" s="2"/>
      <c r="AY113" s="2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3:159" x14ac:dyDescent="0.25">
      <c r="C114" s="1"/>
      <c r="G114" s="2"/>
      <c r="H114" s="2"/>
      <c r="I114" s="2"/>
      <c r="J114" s="2"/>
      <c r="K114" s="2"/>
      <c r="L114" s="2"/>
      <c r="M114" s="2"/>
      <c r="N114" s="2"/>
      <c r="O114" s="2"/>
      <c r="X114" s="1"/>
      <c r="AA114" s="1"/>
      <c r="AN114" s="2"/>
      <c r="AQ114" s="2"/>
      <c r="AV114" s="2"/>
      <c r="AY114" s="2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3:159" x14ac:dyDescent="0.25">
      <c r="C115" s="1"/>
      <c r="G115" s="2"/>
      <c r="H115" s="2"/>
      <c r="I115" s="2"/>
      <c r="J115" s="2"/>
      <c r="K115" s="2"/>
      <c r="L115" s="2"/>
      <c r="M115" s="2"/>
      <c r="N115" s="2"/>
      <c r="O115" s="2"/>
      <c r="X115" s="1"/>
      <c r="AA115" s="1"/>
      <c r="AN115" s="2"/>
      <c r="AQ115" s="2"/>
      <c r="AV115" s="2"/>
      <c r="AY115" s="2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3:159" x14ac:dyDescent="0.25">
      <c r="C116" s="1"/>
      <c r="G116" s="2"/>
      <c r="H116" s="2"/>
      <c r="I116" s="2"/>
      <c r="J116" s="2"/>
      <c r="K116" s="2"/>
      <c r="L116" s="2"/>
      <c r="M116" s="2"/>
      <c r="N116" s="2"/>
      <c r="O116" s="2"/>
      <c r="X116" s="1"/>
      <c r="AA116" s="1"/>
      <c r="AN116" s="2"/>
      <c r="AQ116" s="2"/>
      <c r="AV116" s="2"/>
      <c r="AY116" s="2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3:159" x14ac:dyDescent="0.25">
      <c r="C117" s="1"/>
      <c r="G117" s="2"/>
      <c r="H117" s="2"/>
      <c r="I117" s="2"/>
      <c r="J117" s="2"/>
      <c r="K117" s="2"/>
      <c r="L117" s="2"/>
      <c r="M117" s="2"/>
      <c r="N117" s="2"/>
      <c r="O117" s="2"/>
      <c r="X117" s="1"/>
      <c r="AA117" s="1"/>
      <c r="AN117" s="2"/>
      <c r="AQ117" s="2"/>
      <c r="AV117" s="2"/>
      <c r="AY117" s="2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3:159" x14ac:dyDescent="0.25">
      <c r="C118" s="1"/>
      <c r="G118" s="2"/>
      <c r="H118" s="2"/>
      <c r="I118" s="2"/>
      <c r="J118" s="2"/>
      <c r="K118" s="2"/>
      <c r="L118" s="2"/>
      <c r="M118" s="2"/>
      <c r="N118" s="2"/>
      <c r="O118" s="2"/>
      <c r="X118" s="1"/>
      <c r="AA118" s="1"/>
      <c r="AN118" s="2"/>
      <c r="AQ118" s="2"/>
      <c r="AV118" s="2"/>
      <c r="AY118" s="2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3:159" x14ac:dyDescent="0.25">
      <c r="C119" s="1"/>
      <c r="G119" s="2"/>
      <c r="H119" s="2"/>
      <c r="I119" s="2"/>
      <c r="J119" s="2"/>
      <c r="K119" s="2"/>
      <c r="L119" s="2"/>
      <c r="M119" s="2"/>
      <c r="N119" s="2"/>
      <c r="O119" s="2"/>
      <c r="X119" s="1"/>
      <c r="AA119" s="1"/>
      <c r="AN119" s="2"/>
      <c r="AQ119" s="2"/>
      <c r="AV119" s="2"/>
      <c r="AY119" s="2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3:159" x14ac:dyDescent="0.25">
      <c r="C120" s="1"/>
      <c r="G120" s="2"/>
      <c r="H120" s="2"/>
      <c r="I120" s="2"/>
      <c r="J120" s="2"/>
      <c r="K120" s="2"/>
      <c r="L120" s="2"/>
      <c r="M120" s="2"/>
      <c r="N120" s="2"/>
      <c r="O120" s="2"/>
      <c r="X120" s="1"/>
      <c r="AA120" s="1"/>
      <c r="AN120" s="2"/>
      <c r="AQ120" s="2"/>
      <c r="AV120" s="2"/>
      <c r="AY120" s="2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3:159" x14ac:dyDescent="0.25">
      <c r="C121" s="1"/>
      <c r="G121" s="2"/>
      <c r="H121" s="2"/>
      <c r="I121" s="2"/>
      <c r="J121" s="2"/>
      <c r="K121" s="2"/>
      <c r="L121" s="2"/>
      <c r="M121" s="2"/>
      <c r="N121" s="2"/>
      <c r="O121" s="2"/>
      <c r="X121" s="1"/>
      <c r="AA121" s="1"/>
      <c r="AN121" s="2"/>
      <c r="AQ121" s="2"/>
      <c r="AV121" s="2"/>
      <c r="AY121" s="2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3:159" x14ac:dyDescent="0.25">
      <c r="C122" s="1"/>
      <c r="G122" s="2"/>
      <c r="H122" s="2"/>
      <c r="I122" s="2"/>
      <c r="J122" s="2"/>
      <c r="K122" s="2"/>
      <c r="L122" s="2"/>
      <c r="M122" s="2"/>
      <c r="N122" s="2"/>
      <c r="O122" s="2"/>
      <c r="X122" s="1"/>
      <c r="AA122" s="1"/>
      <c r="AN122" s="2"/>
      <c r="AQ122" s="2"/>
      <c r="AV122" s="2"/>
      <c r="AY122" s="2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3:159" x14ac:dyDescent="0.25">
      <c r="C123" s="1"/>
      <c r="G123" s="2"/>
      <c r="H123" s="2"/>
      <c r="I123" s="2"/>
      <c r="J123" s="2"/>
      <c r="K123" s="2"/>
      <c r="L123" s="2"/>
      <c r="M123" s="2"/>
      <c r="N123" s="2"/>
      <c r="O123" s="2"/>
      <c r="X123" s="1"/>
      <c r="AA123" s="1"/>
      <c r="AN123" s="2"/>
      <c r="AQ123" s="2"/>
      <c r="AV123" s="2"/>
      <c r="AY123" s="2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3:159" x14ac:dyDescent="0.25">
      <c r="C124" s="1"/>
      <c r="G124" s="2"/>
      <c r="H124" s="2"/>
      <c r="I124" s="2"/>
      <c r="J124" s="2"/>
      <c r="K124" s="2"/>
      <c r="L124" s="2"/>
      <c r="M124" s="2"/>
      <c r="N124" s="2"/>
      <c r="O124" s="2"/>
      <c r="X124" s="1"/>
      <c r="AA124" s="1"/>
      <c r="AN124" s="2"/>
      <c r="AQ124" s="2"/>
      <c r="AV124" s="2"/>
      <c r="AY124" s="2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3:159" x14ac:dyDescent="0.25">
      <c r="C125" s="1"/>
      <c r="G125" s="2"/>
      <c r="H125" s="2"/>
      <c r="I125" s="2"/>
      <c r="J125" s="2"/>
      <c r="K125" s="2"/>
      <c r="L125" s="2"/>
      <c r="M125" s="2"/>
      <c r="N125" s="2"/>
      <c r="O125" s="2"/>
      <c r="X125" s="1"/>
      <c r="AA125" s="1"/>
      <c r="AN125" s="2"/>
      <c r="AQ125" s="2"/>
      <c r="AV125" s="2"/>
      <c r="AY125" s="2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25"/>
  <sheetViews>
    <sheetView zoomScale="93" zoomScaleNormal="93" zoomScaleSheetLayoutView="100" workbookViewId="0">
      <pane xSplit="2" ySplit="5" topLeftCell="C6" activePane="bottomRight" state="frozen"/>
      <selection activeCell="K48" sqref="K48"/>
      <selection pane="topRight" activeCell="K48" sqref="K48"/>
      <selection pane="bottomLeft" activeCell="K48" sqref="K48"/>
      <selection pane="bottomRight" activeCell="K48" sqref="K48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6" width="11.14062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89" ht="18.75" x14ac:dyDescent="0.3">
      <c r="A1" s="2" t="s">
        <v>53</v>
      </c>
      <c r="B1" s="6" t="s">
        <v>66</v>
      </c>
      <c r="AT1" s="3"/>
    </row>
    <row r="2" spans="1:189" ht="15.75" x14ac:dyDescent="0.25">
      <c r="A2" s="7" t="s">
        <v>49</v>
      </c>
    </row>
    <row r="3" spans="1:189" ht="15.75" x14ac:dyDescent="0.25">
      <c r="A3" s="7"/>
      <c r="I3" s="1" t="str">
        <f>[1]GSVA_cur!$I$3</f>
        <v>As on 17.03.2025</v>
      </c>
    </row>
    <row r="4" spans="1:189" ht="15.75" x14ac:dyDescent="0.25">
      <c r="A4" s="7"/>
      <c r="E4" s="8"/>
      <c r="F4" s="8" t="s">
        <v>57</v>
      </c>
      <c r="P4" s="2"/>
      <c r="Q4" s="1"/>
      <c r="S4" s="2"/>
      <c r="T4" s="1"/>
      <c r="X4" s="2"/>
      <c r="AE4" s="2"/>
      <c r="AJ4" s="2"/>
      <c r="AM4" s="2"/>
      <c r="AR4" s="2"/>
      <c r="AU4" s="2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9" ht="15.75" x14ac:dyDescent="0.25">
      <c r="A5" s="13" t="s">
        <v>0</v>
      </c>
      <c r="B5" s="14" t="s">
        <v>1</v>
      </c>
      <c r="C5" s="15" t="s">
        <v>21</v>
      </c>
      <c r="D5" s="15" t="s">
        <v>22</v>
      </c>
      <c r="E5" s="15" t="s">
        <v>23</v>
      </c>
      <c r="F5" s="15" t="s">
        <v>56</v>
      </c>
      <c r="G5" s="16" t="s">
        <v>65</v>
      </c>
      <c r="H5" s="16" t="s">
        <v>67</v>
      </c>
      <c r="I5" s="16" t="s">
        <v>68</v>
      </c>
      <c r="J5" s="16" t="s">
        <v>69</v>
      </c>
      <c r="K5" s="16" t="s">
        <v>70</v>
      </c>
      <c r="L5" s="16" t="s">
        <v>71</v>
      </c>
      <c r="M5" s="16" t="s">
        <v>72</v>
      </c>
      <c r="N5" s="16" t="s">
        <v>73</v>
      </c>
      <c r="O5" s="16" t="s">
        <v>74</v>
      </c>
      <c r="P5" s="2"/>
      <c r="Q5" s="1"/>
      <c r="S5" s="2"/>
      <c r="T5" s="1"/>
      <c r="X5" s="2"/>
      <c r="AE5" s="2"/>
      <c r="AJ5" s="2"/>
      <c r="AM5" s="2"/>
      <c r="AR5" s="2"/>
      <c r="AU5" s="2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9" s="9" customFormat="1" ht="15.75" x14ac:dyDescent="0.25">
      <c r="A6" s="17" t="s">
        <v>26</v>
      </c>
      <c r="B6" s="18" t="s">
        <v>2</v>
      </c>
      <c r="C6" s="19">
        <f>SUM(C7:C10)</f>
        <v>204297.8147763997</v>
      </c>
      <c r="D6" s="19">
        <f t="shared" ref="D6:F6" si="0">SUM(D7:D10)</f>
        <v>195848.53591636868</v>
      </c>
      <c r="E6" s="19">
        <f t="shared" si="0"/>
        <v>222418.8728110501</v>
      </c>
      <c r="F6" s="19">
        <f t="shared" si="0"/>
        <v>222662.32805482927</v>
      </c>
      <c r="G6" s="19">
        <f t="shared" ref="G6:O6" si="1">SUM(G7:G10)</f>
        <v>208798.02975353604</v>
      </c>
      <c r="H6" s="19">
        <f t="shared" si="1"/>
        <v>242739.57360825592</v>
      </c>
      <c r="I6" s="19">
        <f t="shared" si="1"/>
        <v>249794.69917526812</v>
      </c>
      <c r="J6" s="19">
        <f t="shared" si="1"/>
        <v>264204.61167740729</v>
      </c>
      <c r="K6" s="19">
        <f t="shared" si="1"/>
        <v>276380.09088500094</v>
      </c>
      <c r="L6" s="19">
        <f t="shared" si="1"/>
        <v>263316.19672429143</v>
      </c>
      <c r="M6" s="19">
        <f t="shared" si="1"/>
        <v>263840.83812155598</v>
      </c>
      <c r="N6" s="19">
        <f t="shared" ref="N6" si="2">SUM(N7:N10)</f>
        <v>290332.48241143639</v>
      </c>
      <c r="O6" s="19">
        <f t="shared" si="1"/>
        <v>311316.04578526405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G6" s="11"/>
    </row>
    <row r="7" spans="1:189" ht="15.75" x14ac:dyDescent="0.25">
      <c r="A7" s="20">
        <v>1.1000000000000001</v>
      </c>
      <c r="B7" s="21" t="s">
        <v>59</v>
      </c>
      <c r="C7" s="22">
        <v>102416.96641424157</v>
      </c>
      <c r="D7" s="22">
        <v>102908.61821907322</v>
      </c>
      <c r="E7" s="22">
        <v>109744.41362940386</v>
      </c>
      <c r="F7" s="22">
        <v>106883.89874286755</v>
      </c>
      <c r="G7" s="22">
        <v>103000.56746024142</v>
      </c>
      <c r="H7" s="22">
        <v>110603.39788232693</v>
      </c>
      <c r="I7" s="22">
        <v>109655.37853341459</v>
      </c>
      <c r="J7" s="22">
        <v>111556.65319613722</v>
      </c>
      <c r="K7" s="22">
        <v>100059.54961699393</v>
      </c>
      <c r="L7" s="22">
        <v>98984.065060734487</v>
      </c>
      <c r="M7" s="22">
        <v>97877.351442325817</v>
      </c>
      <c r="N7" s="22">
        <v>102625.21038854383</v>
      </c>
      <c r="O7" s="23">
        <v>104677.7145963147</v>
      </c>
      <c r="P7" s="4"/>
      <c r="Q7" s="3"/>
      <c r="R7" s="4"/>
      <c r="S7" s="4"/>
      <c r="T7" s="3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1"/>
      <c r="GE7" s="1"/>
      <c r="GF7" s="1"/>
    </row>
    <row r="8" spans="1:189" ht="15.75" x14ac:dyDescent="0.25">
      <c r="A8" s="20">
        <v>1.2</v>
      </c>
      <c r="B8" s="21" t="s">
        <v>60</v>
      </c>
      <c r="C8" s="22">
        <v>23530.579872589042</v>
      </c>
      <c r="D8" s="22">
        <v>22395.956014481028</v>
      </c>
      <c r="E8" s="22">
        <v>24831.86711209143</v>
      </c>
      <c r="F8" s="22">
        <v>23191.046851808162</v>
      </c>
      <c r="G8" s="22">
        <v>16886.606983897978</v>
      </c>
      <c r="H8" s="22">
        <v>15685.31760802098</v>
      </c>
      <c r="I8" s="22">
        <v>18298.670575865686</v>
      </c>
      <c r="J8" s="22">
        <v>18379.966759843843</v>
      </c>
      <c r="K8" s="22">
        <v>31669.948717048002</v>
      </c>
      <c r="L8" s="22">
        <v>29196.508444088246</v>
      </c>
      <c r="M8" s="22">
        <v>30211.675460692684</v>
      </c>
      <c r="N8" s="22">
        <v>30537.081462562237</v>
      </c>
      <c r="O8" s="23">
        <v>36687.24966912227</v>
      </c>
      <c r="P8" s="4"/>
      <c r="Q8" s="3"/>
      <c r="R8" s="4"/>
      <c r="S8" s="4"/>
      <c r="T8" s="3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1"/>
      <c r="GE8" s="1"/>
      <c r="GF8" s="1"/>
    </row>
    <row r="9" spans="1:189" ht="15.75" x14ac:dyDescent="0.25">
      <c r="A9" s="20">
        <v>1.3</v>
      </c>
      <c r="B9" s="21" t="s">
        <v>61</v>
      </c>
      <c r="C9" s="22">
        <v>11796.647520292709</v>
      </c>
      <c r="D9" s="22">
        <v>11948.639627324226</v>
      </c>
      <c r="E9" s="22">
        <v>11522.493439240865</v>
      </c>
      <c r="F9" s="22">
        <v>14833.322972359156</v>
      </c>
      <c r="G9" s="22">
        <v>14050.993738077404</v>
      </c>
      <c r="H9" s="22">
        <v>34819.846491813274</v>
      </c>
      <c r="I9" s="22">
        <v>35545.854856164173</v>
      </c>
      <c r="J9" s="22">
        <v>52737.457769383487</v>
      </c>
      <c r="K9" s="22">
        <v>72286.379907548093</v>
      </c>
      <c r="L9" s="22">
        <v>64133.369074422721</v>
      </c>
      <c r="M9" s="22">
        <v>63369.144279005246</v>
      </c>
      <c r="N9" s="22">
        <v>69722.116593203726</v>
      </c>
      <c r="O9" s="23">
        <v>78130.603854344095</v>
      </c>
      <c r="P9" s="4"/>
      <c r="Q9" s="3"/>
      <c r="R9" s="4"/>
      <c r="S9" s="4"/>
      <c r="T9" s="3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1"/>
      <c r="GE9" s="1"/>
      <c r="GF9" s="1"/>
    </row>
    <row r="10" spans="1:189" ht="15.75" x14ac:dyDescent="0.25">
      <c r="A10" s="20">
        <v>1.4</v>
      </c>
      <c r="B10" s="21" t="s">
        <v>62</v>
      </c>
      <c r="C10" s="22">
        <v>66553.620969276395</v>
      </c>
      <c r="D10" s="22">
        <v>58595.322055490222</v>
      </c>
      <c r="E10" s="22">
        <v>76320.098630313922</v>
      </c>
      <c r="F10" s="22">
        <v>77754.05948779441</v>
      </c>
      <c r="G10" s="22">
        <v>74859.861571319256</v>
      </c>
      <c r="H10" s="22">
        <v>81631.011626094725</v>
      </c>
      <c r="I10" s="22">
        <v>86294.795209823656</v>
      </c>
      <c r="J10" s="22">
        <v>81530.533952042737</v>
      </c>
      <c r="K10" s="22">
        <v>72364.21264341088</v>
      </c>
      <c r="L10" s="22">
        <v>71002.254145045983</v>
      </c>
      <c r="M10" s="22">
        <v>72382.666939532239</v>
      </c>
      <c r="N10" s="22">
        <v>87448.073967126635</v>
      </c>
      <c r="O10" s="23">
        <v>91820.477665482962</v>
      </c>
      <c r="P10" s="4"/>
      <c r="Q10" s="3"/>
      <c r="R10" s="4"/>
      <c r="S10" s="4"/>
      <c r="T10" s="3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1"/>
      <c r="GE10" s="1"/>
      <c r="GF10" s="1"/>
    </row>
    <row r="11" spans="1:189" ht="15.75" x14ac:dyDescent="0.25">
      <c r="A11" s="24" t="s">
        <v>31</v>
      </c>
      <c r="B11" s="21" t="s">
        <v>3</v>
      </c>
      <c r="C11" s="38">
        <v>643617.63353716896</v>
      </c>
      <c r="D11" s="38">
        <v>205839.03456144439</v>
      </c>
      <c r="E11" s="38">
        <v>3191.495382678952</v>
      </c>
      <c r="F11" s="38">
        <v>3020.7840897265269</v>
      </c>
      <c r="G11" s="38">
        <v>36278.506957062928</v>
      </c>
      <c r="H11" s="38">
        <v>167888.69073561206</v>
      </c>
      <c r="I11" s="38">
        <v>148986.02376074679</v>
      </c>
      <c r="J11" s="38">
        <v>6527.8881337632647</v>
      </c>
      <c r="K11" s="38">
        <v>6641.5446586050475</v>
      </c>
      <c r="L11" s="38">
        <v>7407.7719106830982</v>
      </c>
      <c r="M11" s="38">
        <v>7448.9619550490743</v>
      </c>
      <c r="N11" s="38">
        <v>7460.3031699480207</v>
      </c>
      <c r="O11" s="23">
        <v>9549.1880575334671</v>
      </c>
      <c r="P11" s="4"/>
      <c r="Q11" s="3"/>
      <c r="R11" s="4"/>
      <c r="S11" s="4"/>
      <c r="T11" s="3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1"/>
      <c r="GE11" s="1"/>
      <c r="GF11" s="1"/>
    </row>
    <row r="12" spans="1:189" s="11" customFormat="1" ht="15.75" x14ac:dyDescent="0.25">
      <c r="A12" s="27"/>
      <c r="B12" s="28" t="s">
        <v>28</v>
      </c>
      <c r="C12" s="29">
        <f>C6+C11</f>
        <v>847915.44831356872</v>
      </c>
      <c r="D12" s="29">
        <f t="shared" ref="D12:F12" si="3">D6+D11</f>
        <v>401687.57047781307</v>
      </c>
      <c r="E12" s="29">
        <f t="shared" si="3"/>
        <v>225610.36819372905</v>
      </c>
      <c r="F12" s="29">
        <f t="shared" si="3"/>
        <v>225683.11214455578</v>
      </c>
      <c r="G12" s="29">
        <f t="shared" ref="G12:O12" si="4">G6+G11</f>
        <v>245076.53671059897</v>
      </c>
      <c r="H12" s="29">
        <f t="shared" si="4"/>
        <v>410628.26434386801</v>
      </c>
      <c r="I12" s="29">
        <f t="shared" si="4"/>
        <v>398780.72293601488</v>
      </c>
      <c r="J12" s="29">
        <f t="shared" si="4"/>
        <v>270732.49981117056</v>
      </c>
      <c r="K12" s="29">
        <f t="shared" si="4"/>
        <v>283021.63554360601</v>
      </c>
      <c r="L12" s="29">
        <f t="shared" si="4"/>
        <v>270723.9686349745</v>
      </c>
      <c r="M12" s="29">
        <f t="shared" si="4"/>
        <v>271289.80007660505</v>
      </c>
      <c r="N12" s="29">
        <f t="shared" ref="N12" si="5">N6+N11</f>
        <v>297792.78558138444</v>
      </c>
      <c r="O12" s="29">
        <f t="shared" si="4"/>
        <v>320865.23384279752</v>
      </c>
      <c r="P12" s="4"/>
      <c r="Q12" s="3"/>
      <c r="R12" s="4"/>
      <c r="S12" s="4"/>
      <c r="T12" s="3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0"/>
      <c r="DG12" s="10"/>
      <c r="DH12" s="10"/>
      <c r="DI12" s="10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9"/>
      <c r="GE12" s="9"/>
      <c r="GF12" s="9"/>
    </row>
    <row r="13" spans="1:189" s="1" customFormat="1" ht="15.75" x14ac:dyDescent="0.25">
      <c r="A13" s="30" t="s">
        <v>32</v>
      </c>
      <c r="B13" s="31" t="s">
        <v>4</v>
      </c>
      <c r="C13" s="22">
        <v>1629346.1739490607</v>
      </c>
      <c r="D13" s="22">
        <v>1389381.9927175273</v>
      </c>
      <c r="E13" s="22">
        <v>1016188.634839026</v>
      </c>
      <c r="F13" s="22">
        <v>1717236.8328462506</v>
      </c>
      <c r="G13" s="22">
        <v>1991381.1880230668</v>
      </c>
      <c r="H13" s="22">
        <v>2154898.9069463136</v>
      </c>
      <c r="I13" s="22">
        <v>2209782.424481601</v>
      </c>
      <c r="J13" s="22">
        <v>2291742.3574314988</v>
      </c>
      <c r="K13" s="22">
        <v>2261738.3336429726</v>
      </c>
      <c r="L13" s="22">
        <v>2224690.8127842657</v>
      </c>
      <c r="M13" s="22">
        <v>2133495.6021862663</v>
      </c>
      <c r="N13" s="22">
        <v>2315889.1118208338</v>
      </c>
      <c r="O13" s="32">
        <v>2403892.8980700253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G13" s="2"/>
    </row>
    <row r="14" spans="1:189" ht="30" x14ac:dyDescent="0.25">
      <c r="A14" s="24" t="s">
        <v>33</v>
      </c>
      <c r="B14" s="21" t="s">
        <v>5</v>
      </c>
      <c r="C14" s="22">
        <v>95882.885999999999</v>
      </c>
      <c r="D14" s="22">
        <v>112589.10459020836</v>
      </c>
      <c r="E14" s="22">
        <v>143929.51340570481</v>
      </c>
      <c r="F14" s="22">
        <v>184788.78300359269</v>
      </c>
      <c r="G14" s="22">
        <v>204167.97597949178</v>
      </c>
      <c r="H14" s="22">
        <v>325678.92643869505</v>
      </c>
      <c r="I14" s="22">
        <v>321596.70918405923</v>
      </c>
      <c r="J14" s="22">
        <v>382401.08260273468</v>
      </c>
      <c r="K14" s="22">
        <v>430925.12390288233</v>
      </c>
      <c r="L14" s="22">
        <v>430369.61316660838</v>
      </c>
      <c r="M14" s="22">
        <v>506376.63674205984</v>
      </c>
      <c r="N14" s="22">
        <v>557708.00356323028</v>
      </c>
      <c r="O14" s="23">
        <v>629596.56522253063</v>
      </c>
      <c r="P14" s="4"/>
      <c r="Q14" s="3"/>
      <c r="R14" s="4"/>
      <c r="S14" s="4"/>
      <c r="T14" s="3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3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3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3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1"/>
      <c r="GE14" s="1"/>
      <c r="GF14" s="1"/>
    </row>
    <row r="15" spans="1:189" ht="15.75" x14ac:dyDescent="0.25">
      <c r="A15" s="24" t="s">
        <v>34</v>
      </c>
      <c r="B15" s="21" t="s">
        <v>6</v>
      </c>
      <c r="C15" s="22">
        <v>135800.64499999999</v>
      </c>
      <c r="D15" s="22">
        <v>129211.00817313534</v>
      </c>
      <c r="E15" s="22">
        <v>143136.84511127879</v>
      </c>
      <c r="F15" s="22">
        <v>139501.24432223523</v>
      </c>
      <c r="G15" s="22">
        <v>181178.80921007588</v>
      </c>
      <c r="H15" s="22">
        <v>166354.30469868914</v>
      </c>
      <c r="I15" s="22">
        <v>184108.75364114228</v>
      </c>
      <c r="J15" s="22">
        <v>180973.34405891615</v>
      </c>
      <c r="K15" s="22">
        <v>178756.63068449133</v>
      </c>
      <c r="L15" s="22">
        <v>167174.09399471298</v>
      </c>
      <c r="M15" s="22">
        <v>200075.24681901754</v>
      </c>
      <c r="N15" s="22">
        <v>245655.06977743638</v>
      </c>
      <c r="O15" s="23">
        <v>259780.23628963897</v>
      </c>
      <c r="P15" s="4"/>
      <c r="Q15" s="3"/>
      <c r="R15" s="4"/>
      <c r="S15" s="4"/>
      <c r="T15" s="3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3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3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3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1"/>
      <c r="GE15" s="1"/>
      <c r="GF15" s="1"/>
    </row>
    <row r="16" spans="1:189" s="11" customFormat="1" ht="15.75" x14ac:dyDescent="0.25">
      <c r="A16" s="27"/>
      <c r="B16" s="28" t="s">
        <v>29</v>
      </c>
      <c r="C16" s="29">
        <f>+C13+C14+C15</f>
        <v>1861029.7049490607</v>
      </c>
      <c r="D16" s="29">
        <f t="shared" ref="D16:F16" si="6">+D13+D14+D15</f>
        <v>1631182.1054808709</v>
      </c>
      <c r="E16" s="29">
        <f t="shared" si="6"/>
        <v>1303254.9933560097</v>
      </c>
      <c r="F16" s="29">
        <f t="shared" si="6"/>
        <v>2041526.8601720785</v>
      </c>
      <c r="G16" s="29">
        <f t="shared" ref="G16:O16" si="7">+G13+G14+G15</f>
        <v>2376727.9732126347</v>
      </c>
      <c r="H16" s="29">
        <f t="shared" si="7"/>
        <v>2646932.1380836973</v>
      </c>
      <c r="I16" s="29">
        <f t="shared" si="7"/>
        <v>2715487.8873068029</v>
      </c>
      <c r="J16" s="29">
        <f t="shared" si="7"/>
        <v>2855116.7840931495</v>
      </c>
      <c r="K16" s="29">
        <f t="shared" si="7"/>
        <v>2871420.0882303463</v>
      </c>
      <c r="L16" s="29">
        <f t="shared" si="7"/>
        <v>2822234.519945587</v>
      </c>
      <c r="M16" s="29">
        <f t="shared" si="7"/>
        <v>2839947.4857473439</v>
      </c>
      <c r="N16" s="29">
        <f t="shared" ref="N16" si="8">+N13+N14+N15</f>
        <v>3119252.1851615007</v>
      </c>
      <c r="O16" s="29">
        <f t="shared" si="7"/>
        <v>3293269.6995821949</v>
      </c>
      <c r="P16" s="4"/>
      <c r="Q16" s="3"/>
      <c r="R16" s="4"/>
      <c r="S16" s="4"/>
      <c r="T16" s="3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0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0"/>
      <c r="DG16" s="10"/>
      <c r="DH16" s="10"/>
      <c r="DI16" s="10"/>
      <c r="DJ16" s="10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0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0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9"/>
      <c r="GE16" s="9"/>
      <c r="GF16" s="9"/>
    </row>
    <row r="17" spans="1:189" s="9" customFormat="1" ht="15.75" x14ac:dyDescent="0.25">
      <c r="A17" s="17" t="s">
        <v>35</v>
      </c>
      <c r="B17" s="18" t="s">
        <v>7</v>
      </c>
      <c r="C17" s="19">
        <f>C18+C19</f>
        <v>259614.6574</v>
      </c>
      <c r="D17" s="19">
        <f t="shared" ref="D17:F17" si="9">D18+D19</f>
        <v>238037.67700074485</v>
      </c>
      <c r="E17" s="19">
        <f t="shared" si="9"/>
        <v>241585.24308472118</v>
      </c>
      <c r="F17" s="19">
        <f t="shared" si="9"/>
        <v>250266.04485332652</v>
      </c>
      <c r="G17" s="19">
        <f t="shared" ref="G17:K17" si="10">G18+G19</f>
        <v>269968.8098391149</v>
      </c>
      <c r="H17" s="19">
        <f t="shared" si="10"/>
        <v>314038.8561060846</v>
      </c>
      <c r="I17" s="19">
        <f t="shared" si="10"/>
        <v>293828.19105098932</v>
      </c>
      <c r="J17" s="19">
        <f t="shared" si="10"/>
        <v>380558.17543765868</v>
      </c>
      <c r="K17" s="19">
        <f t="shared" si="10"/>
        <v>388523.9030906891</v>
      </c>
      <c r="L17" s="19">
        <f t="shared" ref="L17:O17" si="11">L18+L19</f>
        <v>300523.80825369031</v>
      </c>
      <c r="M17" s="19">
        <f t="shared" si="11"/>
        <v>346133.58110344049</v>
      </c>
      <c r="N17" s="19">
        <f t="shared" ref="N17" si="12">N18+N19</f>
        <v>444105.6098626834</v>
      </c>
      <c r="O17" s="19">
        <f t="shared" si="11"/>
        <v>487812.48665978957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G17" s="11"/>
    </row>
    <row r="18" spans="1:189" ht="15.75" x14ac:dyDescent="0.25">
      <c r="A18" s="20">
        <v>6.1</v>
      </c>
      <c r="B18" s="21" t="s">
        <v>8</v>
      </c>
      <c r="C18" s="22">
        <v>231789.71739999999</v>
      </c>
      <c r="D18" s="22">
        <v>210631.18016059688</v>
      </c>
      <c r="E18" s="22">
        <v>213814.62753722697</v>
      </c>
      <c r="F18" s="22">
        <v>222456.78218895366</v>
      </c>
      <c r="G18" s="22">
        <v>239696.06774093866</v>
      </c>
      <c r="H18" s="22">
        <v>280374.89993071032</v>
      </c>
      <c r="I18" s="22">
        <v>260948.56853439918</v>
      </c>
      <c r="J18" s="22">
        <v>340031.23863600323</v>
      </c>
      <c r="K18" s="22">
        <v>349310.802168391</v>
      </c>
      <c r="L18" s="22">
        <v>280044.63068809529</v>
      </c>
      <c r="M18" s="22">
        <v>317830.42211655638</v>
      </c>
      <c r="N18" s="22">
        <v>403969.66117677861</v>
      </c>
      <c r="O18" s="23">
        <v>444164.64246386808</v>
      </c>
      <c r="P18" s="4"/>
      <c r="Q18" s="3"/>
      <c r="R18" s="4"/>
      <c r="S18" s="4"/>
      <c r="T18" s="3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1"/>
      <c r="GE18" s="1"/>
      <c r="GF18" s="1"/>
    </row>
    <row r="19" spans="1:189" ht="15.75" x14ac:dyDescent="0.25">
      <c r="A19" s="20">
        <v>6.2</v>
      </c>
      <c r="B19" s="21" t="s">
        <v>9</v>
      </c>
      <c r="C19" s="22">
        <v>27824.94</v>
      </c>
      <c r="D19" s="22">
        <v>27406.496840147971</v>
      </c>
      <c r="E19" s="22">
        <v>27770.615547494217</v>
      </c>
      <c r="F19" s="22">
        <v>27809.262664372854</v>
      </c>
      <c r="G19" s="22">
        <v>30272.742098176219</v>
      </c>
      <c r="H19" s="22">
        <v>33663.956175374296</v>
      </c>
      <c r="I19" s="22">
        <v>32879.622516590112</v>
      </c>
      <c r="J19" s="22">
        <v>40526.936801655473</v>
      </c>
      <c r="K19" s="22">
        <v>39213.100922298065</v>
      </c>
      <c r="L19" s="22">
        <v>20479.17756559503</v>
      </c>
      <c r="M19" s="25">
        <v>28303.15898688414</v>
      </c>
      <c r="N19" s="25">
        <v>40135.948685904805</v>
      </c>
      <c r="O19" s="23">
        <v>43647.844195921476</v>
      </c>
      <c r="P19" s="4"/>
      <c r="Q19" s="3"/>
      <c r="R19" s="4"/>
      <c r="S19" s="4"/>
      <c r="T19" s="3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1"/>
      <c r="GE19" s="1"/>
      <c r="GF19" s="1"/>
    </row>
    <row r="20" spans="1:189" s="9" customFormat="1" ht="30" x14ac:dyDescent="0.25">
      <c r="A20" s="33" t="s">
        <v>36</v>
      </c>
      <c r="B20" s="34" t="s">
        <v>10</v>
      </c>
      <c r="C20" s="19">
        <f>SUM(C21:C27)</f>
        <v>155963.83371716185</v>
      </c>
      <c r="D20" s="19">
        <f t="shared" ref="D20:F20" si="13">SUM(D21:D27)</f>
        <v>133877.89399259901</v>
      </c>
      <c r="E20" s="19">
        <f t="shared" si="13"/>
        <v>120516.21818803366</v>
      </c>
      <c r="F20" s="19">
        <f t="shared" si="13"/>
        <v>143130.40129371319</v>
      </c>
      <c r="G20" s="19">
        <f t="shared" ref="G20:L20" si="14">SUM(G21:G27)</f>
        <v>176029.92447875385</v>
      </c>
      <c r="H20" s="19">
        <f t="shared" si="14"/>
        <v>192876.28425588741</v>
      </c>
      <c r="I20" s="19">
        <f t="shared" si="14"/>
        <v>180262.11780757405</v>
      </c>
      <c r="J20" s="19">
        <f t="shared" si="14"/>
        <v>151458.71549744994</v>
      </c>
      <c r="K20" s="19">
        <f t="shared" si="14"/>
        <v>175402.54194073207</v>
      </c>
      <c r="L20" s="19">
        <f t="shared" si="14"/>
        <v>143432.0332988404</v>
      </c>
      <c r="M20" s="19">
        <f>SUM(M21:M27)</f>
        <v>140777.39145351519</v>
      </c>
      <c r="N20" s="19">
        <f>SUM(N21:N27)</f>
        <v>176376.24214244203</v>
      </c>
      <c r="O20" s="19">
        <f t="shared" ref="O20" si="15">SUM(O21:O27)</f>
        <v>188409.56743398862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G20" s="11"/>
    </row>
    <row r="21" spans="1:189" ht="15.75" x14ac:dyDescent="0.25">
      <c r="A21" s="20">
        <v>7.1</v>
      </c>
      <c r="B21" s="21" t="s">
        <v>11</v>
      </c>
      <c r="C21" s="22">
        <v>12157.6896</v>
      </c>
      <c r="D21" s="22">
        <v>12876.136898000001</v>
      </c>
      <c r="E21" s="22">
        <v>12583</v>
      </c>
      <c r="F21" s="22">
        <v>13902</v>
      </c>
      <c r="G21" s="22">
        <v>16027</v>
      </c>
      <c r="H21" s="22">
        <v>18547</v>
      </c>
      <c r="I21" s="22">
        <v>18296</v>
      </c>
      <c r="J21" s="22">
        <v>19050</v>
      </c>
      <c r="K21" s="22">
        <v>17244</v>
      </c>
      <c r="L21" s="22">
        <v>17746</v>
      </c>
      <c r="M21" s="22">
        <v>16324</v>
      </c>
      <c r="N21" s="22">
        <v>44885.09200312895</v>
      </c>
      <c r="O21" s="23">
        <v>46285.506873626575</v>
      </c>
      <c r="P21" s="4"/>
      <c r="Q21" s="3"/>
      <c r="R21" s="4"/>
      <c r="S21" s="4"/>
      <c r="T21" s="3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1"/>
      <c r="GE21" s="1"/>
      <c r="GF21" s="1"/>
    </row>
    <row r="22" spans="1:189" ht="15.75" x14ac:dyDescent="0.25">
      <c r="A22" s="20">
        <v>7.2</v>
      </c>
      <c r="B22" s="21" t="s">
        <v>12</v>
      </c>
      <c r="C22" s="23">
        <v>34682.559999999998</v>
      </c>
      <c r="D22" s="23">
        <v>32014.999390862948</v>
      </c>
      <c r="E22" s="23">
        <v>30043.597605950526</v>
      </c>
      <c r="F22" s="23">
        <v>29128.300477758894</v>
      </c>
      <c r="G22" s="23">
        <v>29429.852795345534</v>
      </c>
      <c r="H22" s="23">
        <v>28598.821097365068</v>
      </c>
      <c r="I22" s="23">
        <v>25729.762228816526</v>
      </c>
      <c r="J22" s="23">
        <v>26515.612399319099</v>
      </c>
      <c r="K22" s="23">
        <v>26489.344219584829</v>
      </c>
      <c r="L22" s="23">
        <v>23777.505965155382</v>
      </c>
      <c r="M22" s="23">
        <v>21253.990499172924</v>
      </c>
      <c r="N22" s="23">
        <v>19454.412769774921</v>
      </c>
      <c r="O22" s="23">
        <v>20283.170753767332</v>
      </c>
      <c r="P22" s="4"/>
      <c r="Q22" s="3"/>
      <c r="R22" s="4"/>
      <c r="S22" s="4"/>
      <c r="T22" s="3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1"/>
      <c r="GE22" s="1"/>
      <c r="GF22" s="1"/>
    </row>
    <row r="23" spans="1:189" ht="15.75" x14ac:dyDescent="0.25">
      <c r="A23" s="20">
        <v>7.3</v>
      </c>
      <c r="B23" s="21" t="s">
        <v>13</v>
      </c>
      <c r="C23" s="23">
        <v>42441.797500000001</v>
      </c>
      <c r="D23" s="23">
        <v>20554.175319150898</v>
      </c>
      <c r="E23" s="23">
        <v>11076.016083307388</v>
      </c>
      <c r="F23" s="23">
        <v>15426.414133704016</v>
      </c>
      <c r="G23" s="23">
        <v>14424.80824653683</v>
      </c>
      <c r="H23" s="23">
        <v>23305.601794827191</v>
      </c>
      <c r="I23" s="23">
        <v>21694.674614709387</v>
      </c>
      <c r="J23" s="23">
        <v>18051.70839594553</v>
      </c>
      <c r="K23" s="23">
        <v>16251.81470926574</v>
      </c>
      <c r="L23" s="23">
        <v>19556.9986563403</v>
      </c>
      <c r="M23" s="23">
        <v>19433.076111085185</v>
      </c>
      <c r="N23" s="23">
        <v>17616.202764353759</v>
      </c>
      <c r="O23" s="23">
        <v>18912.755287810196</v>
      </c>
      <c r="P23" s="4"/>
      <c r="Q23" s="3"/>
      <c r="R23" s="4"/>
      <c r="S23" s="4"/>
      <c r="T23" s="3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1"/>
      <c r="GE23" s="1"/>
      <c r="GF23" s="1"/>
    </row>
    <row r="24" spans="1:189" ht="15.75" x14ac:dyDescent="0.25">
      <c r="A24" s="20">
        <v>7.4</v>
      </c>
      <c r="B24" s="21" t="s">
        <v>14</v>
      </c>
      <c r="C24" s="23">
        <v>9730.8227999999999</v>
      </c>
      <c r="D24" s="23">
        <v>17008.877943424093</v>
      </c>
      <c r="E24" s="23">
        <v>14693.608230807569</v>
      </c>
      <c r="F24" s="23">
        <v>24970.639448438829</v>
      </c>
      <c r="G24" s="23">
        <v>45122.118806777602</v>
      </c>
      <c r="H24" s="23">
        <v>47365.984976002444</v>
      </c>
      <c r="I24" s="23">
        <v>44078.811853786159</v>
      </c>
      <c r="J24" s="23">
        <v>23940.132888146596</v>
      </c>
      <c r="K24" s="23">
        <v>42154.931680354646</v>
      </c>
      <c r="L24" s="23">
        <v>18728.838931531198</v>
      </c>
      <c r="M24" s="23">
        <v>19153.141807451906</v>
      </c>
      <c r="N24" s="23">
        <v>23840.401939153224</v>
      </c>
      <c r="O24" s="23">
        <v>27428.382430995785</v>
      </c>
      <c r="P24" s="4"/>
      <c r="Q24" s="3"/>
      <c r="R24" s="4"/>
      <c r="S24" s="4"/>
      <c r="T24" s="3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1"/>
      <c r="GE24" s="1"/>
      <c r="GF24" s="1"/>
    </row>
    <row r="25" spans="1:189" ht="15.75" x14ac:dyDescent="0.25">
      <c r="A25" s="20">
        <v>7.5</v>
      </c>
      <c r="B25" s="21" t="s">
        <v>15</v>
      </c>
      <c r="C25" s="23">
        <v>29653.588800000001</v>
      </c>
      <c r="D25" s="23">
        <v>23754.932702497623</v>
      </c>
      <c r="E25" s="23">
        <v>19055.424520496545</v>
      </c>
      <c r="F25" s="23">
        <v>23736.940656224011</v>
      </c>
      <c r="G25" s="23">
        <v>30377.932936952166</v>
      </c>
      <c r="H25" s="23">
        <v>33892.323345182565</v>
      </c>
      <c r="I25" s="23">
        <v>31240.505187624694</v>
      </c>
      <c r="J25" s="23">
        <v>23389.415049811621</v>
      </c>
      <c r="K25" s="23">
        <v>28984.727830366533</v>
      </c>
      <c r="L25" s="23">
        <v>21189.304574785278</v>
      </c>
      <c r="M25" s="23">
        <v>20430.294750364723</v>
      </c>
      <c r="N25" s="23">
        <v>20795.88412923157</v>
      </c>
      <c r="O25" s="23">
        <v>22823.482831831647</v>
      </c>
      <c r="P25" s="4"/>
      <c r="Q25" s="3"/>
      <c r="R25" s="4"/>
      <c r="S25" s="4"/>
      <c r="T25" s="3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1"/>
      <c r="GE25" s="1"/>
      <c r="GF25" s="1"/>
    </row>
    <row r="26" spans="1:189" ht="15.75" x14ac:dyDescent="0.25">
      <c r="A26" s="20">
        <v>7.6</v>
      </c>
      <c r="B26" s="21" t="s">
        <v>16</v>
      </c>
      <c r="C26" s="23">
        <v>191.95779999999999</v>
      </c>
      <c r="D26" s="23">
        <v>233.75686538780255</v>
      </c>
      <c r="E26" s="23">
        <v>266.37111176847804</v>
      </c>
      <c r="F26" s="23">
        <v>284.04012674469362</v>
      </c>
      <c r="G26" s="23">
        <v>285.02514014721294</v>
      </c>
      <c r="H26" s="23">
        <v>442.08379199040462</v>
      </c>
      <c r="I26" s="23">
        <v>220.26434554354955</v>
      </c>
      <c r="J26" s="23">
        <v>323.43802031469289</v>
      </c>
      <c r="K26" s="23">
        <v>371.76324694964393</v>
      </c>
      <c r="L26" s="23">
        <v>310.43908530752941</v>
      </c>
      <c r="M26" s="23">
        <v>362.11982727443757</v>
      </c>
      <c r="N26" s="23">
        <v>424.12125511064238</v>
      </c>
      <c r="O26" s="23">
        <v>428.57452828930411</v>
      </c>
      <c r="P26" s="4"/>
      <c r="Q26" s="3"/>
      <c r="R26" s="4"/>
      <c r="S26" s="4"/>
      <c r="T26" s="3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1"/>
      <c r="GE26" s="1"/>
      <c r="GF26" s="1"/>
    </row>
    <row r="27" spans="1:189" ht="30" x14ac:dyDescent="0.25">
      <c r="A27" s="20">
        <v>7.7</v>
      </c>
      <c r="B27" s="21" t="s">
        <v>17</v>
      </c>
      <c r="C27" s="23">
        <v>27105.417217161852</v>
      </c>
      <c r="D27" s="23">
        <v>27435.014873275639</v>
      </c>
      <c r="E27" s="23">
        <v>32798.200635703164</v>
      </c>
      <c r="F27" s="23">
        <v>35682.066450842736</v>
      </c>
      <c r="G27" s="23">
        <v>40363.186552994499</v>
      </c>
      <c r="H27" s="23">
        <v>40724.469250519738</v>
      </c>
      <c r="I27" s="23">
        <v>39002.099577093737</v>
      </c>
      <c r="J27" s="23">
        <v>40188.408743912398</v>
      </c>
      <c r="K27" s="23">
        <v>43905.960254210688</v>
      </c>
      <c r="L27" s="23">
        <v>42122.946085720723</v>
      </c>
      <c r="M27" s="23">
        <v>43820.768458166007</v>
      </c>
      <c r="N27" s="23">
        <v>49360.127281688947</v>
      </c>
      <c r="O27" s="23">
        <v>52247.694727667753</v>
      </c>
      <c r="P27" s="4"/>
      <c r="Q27" s="3"/>
      <c r="R27" s="4"/>
      <c r="S27" s="4"/>
      <c r="T27" s="3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1"/>
      <c r="GE27" s="1"/>
      <c r="GF27" s="1"/>
    </row>
    <row r="28" spans="1:189" ht="15.75" x14ac:dyDescent="0.25">
      <c r="A28" s="24" t="s">
        <v>37</v>
      </c>
      <c r="B28" s="21" t="s">
        <v>18</v>
      </c>
      <c r="C28" s="23">
        <v>172930</v>
      </c>
      <c r="D28" s="23">
        <v>201719</v>
      </c>
      <c r="E28" s="23">
        <v>200864</v>
      </c>
      <c r="F28" s="23">
        <v>227217</v>
      </c>
      <c r="G28" s="23">
        <v>239275</v>
      </c>
      <c r="H28" s="23">
        <v>219154</v>
      </c>
      <c r="I28" s="23">
        <v>236604</v>
      </c>
      <c r="J28" s="23">
        <v>200795</v>
      </c>
      <c r="K28" s="23">
        <v>198230</v>
      </c>
      <c r="L28" s="23">
        <v>268352</v>
      </c>
      <c r="M28" s="23">
        <v>172293</v>
      </c>
      <c r="N28" s="23">
        <v>147622.89289173257</v>
      </c>
      <c r="O28" s="23">
        <v>167891.51608576745</v>
      </c>
      <c r="P28" s="4"/>
      <c r="Q28" s="3"/>
      <c r="R28" s="4"/>
      <c r="S28" s="4"/>
      <c r="T28" s="3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1"/>
      <c r="GE28" s="1"/>
      <c r="GF28" s="1"/>
    </row>
    <row r="29" spans="1:189" ht="30" x14ac:dyDescent="0.25">
      <c r="A29" s="24" t="s">
        <v>38</v>
      </c>
      <c r="B29" s="21" t="s">
        <v>19</v>
      </c>
      <c r="C29" s="23">
        <v>268680.69689999998</v>
      </c>
      <c r="D29" s="23">
        <v>286456.66839179321</v>
      </c>
      <c r="E29" s="23">
        <v>307993.98936357786</v>
      </c>
      <c r="F29" s="23">
        <v>337582.12870811293</v>
      </c>
      <c r="G29" s="23">
        <v>356997.29207290773</v>
      </c>
      <c r="H29" s="23">
        <v>383003.42120543588</v>
      </c>
      <c r="I29" s="23">
        <v>400292.24327615293</v>
      </c>
      <c r="J29" s="23">
        <v>394345.68241612258</v>
      </c>
      <c r="K29" s="23">
        <v>414380.12081836641</v>
      </c>
      <c r="L29" s="23">
        <v>398342.6242759162</v>
      </c>
      <c r="M29" s="23">
        <v>443659.58603110275</v>
      </c>
      <c r="N29" s="23">
        <v>486061.47820840799</v>
      </c>
      <c r="O29" s="23">
        <v>505892.78651931102</v>
      </c>
      <c r="P29" s="4"/>
      <c r="Q29" s="3"/>
      <c r="R29" s="4"/>
      <c r="S29" s="4"/>
      <c r="T29" s="3"/>
      <c r="U29" s="5"/>
      <c r="V29" s="5"/>
      <c r="W29" s="5"/>
      <c r="X29" s="5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1"/>
      <c r="GE29" s="1"/>
      <c r="GF29" s="1"/>
    </row>
    <row r="30" spans="1:189" ht="15.75" x14ac:dyDescent="0.25">
      <c r="A30" s="24" t="s">
        <v>39</v>
      </c>
      <c r="B30" s="21" t="s">
        <v>54</v>
      </c>
      <c r="C30" s="23">
        <v>250476</v>
      </c>
      <c r="D30" s="23">
        <v>259032.03605754543</v>
      </c>
      <c r="E30" s="23">
        <v>276361.40431376244</v>
      </c>
      <c r="F30" s="23">
        <v>294881.85837386979</v>
      </c>
      <c r="G30" s="23">
        <v>299986.4600534098</v>
      </c>
      <c r="H30" s="23">
        <v>319396.62117540179</v>
      </c>
      <c r="I30" s="23">
        <v>372792.93377670203</v>
      </c>
      <c r="J30" s="23">
        <v>379046.25886594236</v>
      </c>
      <c r="K30" s="23">
        <v>382361.23024335882</v>
      </c>
      <c r="L30" s="23">
        <v>386972.03773900814</v>
      </c>
      <c r="M30" s="23">
        <v>393373.98452987295</v>
      </c>
      <c r="N30" s="23">
        <v>436297.26133843139</v>
      </c>
      <c r="O30" s="23">
        <v>476654.75801223627</v>
      </c>
      <c r="P30" s="4"/>
      <c r="Q30" s="3"/>
      <c r="R30" s="4"/>
      <c r="S30" s="4"/>
      <c r="T30" s="3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1"/>
      <c r="GE30" s="1"/>
      <c r="GF30" s="1"/>
    </row>
    <row r="31" spans="1:189" ht="15.75" x14ac:dyDescent="0.25">
      <c r="A31" s="24" t="s">
        <v>40</v>
      </c>
      <c r="B31" s="21" t="s">
        <v>20</v>
      </c>
      <c r="C31" s="23">
        <v>123955.30727230305</v>
      </c>
      <c r="D31" s="23">
        <v>130229.09638296788</v>
      </c>
      <c r="E31" s="23">
        <v>142460.01280933441</v>
      </c>
      <c r="F31" s="23">
        <v>160904.96419401182</v>
      </c>
      <c r="G31" s="23">
        <v>188501.21332573064</v>
      </c>
      <c r="H31" s="23">
        <v>204841.920427501</v>
      </c>
      <c r="I31" s="23">
        <v>228284.57659709067</v>
      </c>
      <c r="J31" s="23">
        <v>242617.5206578738</v>
      </c>
      <c r="K31" s="23">
        <v>255814.81076943051</v>
      </c>
      <c r="L31" s="23">
        <v>237169.77588795472</v>
      </c>
      <c r="M31" s="23">
        <v>265953.99952758703</v>
      </c>
      <c r="N31" s="23">
        <v>297044.61931698362</v>
      </c>
      <c r="O31" s="23">
        <v>329392.77836060314</v>
      </c>
      <c r="P31" s="4"/>
      <c r="Q31" s="3"/>
      <c r="R31" s="4"/>
      <c r="S31" s="4"/>
      <c r="T31" s="3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1"/>
      <c r="GE31" s="1"/>
      <c r="GF31" s="1"/>
    </row>
    <row r="32" spans="1:189" s="11" customFormat="1" ht="15.75" x14ac:dyDescent="0.25">
      <c r="A32" s="27"/>
      <c r="B32" s="28" t="s">
        <v>30</v>
      </c>
      <c r="C32" s="29">
        <f>C17+C20+C28+C29+C30+C31</f>
        <v>1231620.4952894649</v>
      </c>
      <c r="D32" s="29">
        <f t="shared" ref="D32:K32" si="16">D17+D20+D28+D29+D30+D31</f>
        <v>1249352.3718256503</v>
      </c>
      <c r="E32" s="29">
        <f t="shared" si="16"/>
        <v>1289780.8677594294</v>
      </c>
      <c r="F32" s="29">
        <f t="shared" si="16"/>
        <v>1413982.3974230345</v>
      </c>
      <c r="G32" s="29">
        <f t="shared" si="16"/>
        <v>1530758.6997699169</v>
      </c>
      <c r="H32" s="29">
        <f t="shared" si="16"/>
        <v>1633311.1031703108</v>
      </c>
      <c r="I32" s="29">
        <f t="shared" si="16"/>
        <v>1712064.062508509</v>
      </c>
      <c r="J32" s="29">
        <f t="shared" si="16"/>
        <v>1748821.3528750474</v>
      </c>
      <c r="K32" s="29">
        <f t="shared" si="16"/>
        <v>1814712.6068625769</v>
      </c>
      <c r="L32" s="29">
        <f t="shared" ref="L32:M32" si="17">L17+L20+L28+L29+L30+L31</f>
        <v>1734792.2794554099</v>
      </c>
      <c r="M32" s="29">
        <f t="shared" si="17"/>
        <v>1762191.5426455184</v>
      </c>
      <c r="N32" s="29">
        <f t="shared" ref="N32" si="18">N17+N20+N28+N29+N30+N31</f>
        <v>1987508.1037606811</v>
      </c>
      <c r="O32" s="29">
        <f t="shared" ref="O32" si="19">O17+O20+O28+O29+O30+O31</f>
        <v>2156053.8930716962</v>
      </c>
      <c r="P32" s="4"/>
      <c r="Q32" s="3"/>
      <c r="R32" s="4"/>
      <c r="S32" s="4"/>
      <c r="T32" s="3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0"/>
      <c r="DG32" s="10"/>
      <c r="DH32" s="10"/>
      <c r="DI32" s="10"/>
      <c r="DJ32" s="10"/>
      <c r="DK32" s="10"/>
      <c r="DL32" s="10"/>
      <c r="DM32" s="10"/>
      <c r="DN32" s="10"/>
      <c r="DO32" s="10"/>
      <c r="DP32" s="10"/>
      <c r="DQ32" s="10"/>
      <c r="DR32" s="10"/>
      <c r="DS32" s="10"/>
      <c r="DT32" s="10"/>
      <c r="DU32" s="10"/>
      <c r="DV32" s="10"/>
      <c r="DW32" s="10"/>
      <c r="DX32" s="10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9"/>
      <c r="GE32" s="9"/>
      <c r="GF32" s="9"/>
    </row>
    <row r="33" spans="1:189" s="9" customFormat="1" ht="15.75" x14ac:dyDescent="0.25">
      <c r="A33" s="17" t="s">
        <v>27</v>
      </c>
      <c r="B33" s="35" t="s">
        <v>41</v>
      </c>
      <c r="C33" s="19">
        <f t="shared" ref="C33" si="20">C6+C11+C13+C14+C15+C17+C20+C28+C29+C30+C31</f>
        <v>3940565.6485520941</v>
      </c>
      <c r="D33" s="19">
        <f t="shared" ref="D33:K33" si="21">D6+D11+D13+D14+D15+D17+D20+D28+D29+D30+D31</f>
        <v>3282222.047784334</v>
      </c>
      <c r="E33" s="19">
        <f t="shared" si="21"/>
        <v>2818646.2293091686</v>
      </c>
      <c r="F33" s="19">
        <f t="shared" si="21"/>
        <v>3681192.3697396684</v>
      </c>
      <c r="G33" s="19">
        <f t="shared" si="21"/>
        <v>4152563.2096931501</v>
      </c>
      <c r="H33" s="19">
        <f t="shared" si="21"/>
        <v>4690871.5055978764</v>
      </c>
      <c r="I33" s="19">
        <f t="shared" si="21"/>
        <v>4826332.672751327</v>
      </c>
      <c r="J33" s="19">
        <f t="shared" si="21"/>
        <v>4874670.636779367</v>
      </c>
      <c r="K33" s="19">
        <f t="shared" si="21"/>
        <v>4969154.3306365293</v>
      </c>
      <c r="L33" s="19">
        <f t="shared" ref="L33:M33" si="22">L6+L11+L13+L14+L15+L17+L20+L28+L29+L30+L31</f>
        <v>4827750.7680359706</v>
      </c>
      <c r="M33" s="19">
        <f t="shared" si="22"/>
        <v>4873428.8284694673</v>
      </c>
      <c r="N33" s="19">
        <f t="shared" ref="N33" si="23">N6+N11+N13+N14+N15+N17+N20+N28+N29+N30+N31</f>
        <v>5404553.0745035661</v>
      </c>
      <c r="O33" s="19">
        <f t="shared" ref="O33" si="24">O6+O11+O13+O14+O15+O17+O20+O28+O29+O30+O31</f>
        <v>5770188.8264966886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/>
      <c r="CX33" s="10"/>
      <c r="CY33" s="10"/>
      <c r="CZ33" s="10"/>
      <c r="DA33" s="10"/>
      <c r="DB33" s="10"/>
      <c r="DC33" s="10"/>
      <c r="DD33" s="10"/>
      <c r="DE33" s="10"/>
      <c r="DF33" s="10"/>
      <c r="DG33" s="10"/>
      <c r="DH33" s="10"/>
      <c r="DI33" s="10"/>
      <c r="DJ33" s="10"/>
      <c r="DK33" s="10"/>
      <c r="DL33" s="10"/>
      <c r="DM33" s="10"/>
      <c r="DN33" s="10"/>
      <c r="DO33" s="10"/>
      <c r="DP33" s="10"/>
      <c r="DQ33" s="10"/>
      <c r="DR33" s="10"/>
      <c r="DS33" s="10"/>
      <c r="DT33" s="10"/>
      <c r="DU33" s="10"/>
      <c r="DV33" s="10"/>
      <c r="DW33" s="10"/>
      <c r="DX33" s="10"/>
      <c r="DY33" s="10"/>
      <c r="DZ33" s="10"/>
      <c r="EA33" s="10"/>
      <c r="EB33" s="10"/>
      <c r="EC33" s="10"/>
      <c r="ED33" s="10"/>
      <c r="EE33" s="10"/>
      <c r="EF33" s="10"/>
      <c r="EG33" s="10"/>
      <c r="EH33" s="10"/>
      <c r="EI33" s="10"/>
      <c r="EJ33" s="10"/>
      <c r="EK33" s="10"/>
      <c r="EL33" s="10"/>
      <c r="EM33" s="10"/>
      <c r="EN33" s="10"/>
      <c r="EO33" s="10"/>
      <c r="EP33" s="10"/>
      <c r="EQ33" s="10"/>
      <c r="ER33" s="10"/>
      <c r="ES33" s="10"/>
      <c r="ET33" s="10"/>
      <c r="EU33" s="10"/>
      <c r="EV33" s="10"/>
      <c r="EW33" s="10"/>
      <c r="EX33" s="10"/>
      <c r="EY33" s="10"/>
      <c r="EZ33" s="10"/>
      <c r="FA33" s="10"/>
      <c r="FB33" s="10"/>
      <c r="FC33" s="10"/>
      <c r="FD33" s="10"/>
      <c r="FE33" s="10"/>
      <c r="FF33" s="10"/>
      <c r="FG33" s="10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G33" s="11"/>
    </row>
    <row r="34" spans="1:189" ht="15.75" x14ac:dyDescent="0.25">
      <c r="A34" s="39" t="s">
        <v>43</v>
      </c>
      <c r="B34" s="40" t="s">
        <v>25</v>
      </c>
      <c r="C34" s="23">
        <v>373700</v>
      </c>
      <c r="D34" s="23">
        <v>390000</v>
      </c>
      <c r="E34" s="23">
        <v>393600</v>
      </c>
      <c r="F34" s="23">
        <v>377554.02071998641</v>
      </c>
      <c r="G34" s="23">
        <v>494180.03441662795</v>
      </c>
      <c r="H34" s="23">
        <v>467621.86411463079</v>
      </c>
      <c r="I34" s="23">
        <v>459593.58420231793</v>
      </c>
      <c r="J34" s="23">
        <v>451703.13633614453</v>
      </c>
      <c r="K34" s="23">
        <v>531761.68042600341</v>
      </c>
      <c r="L34" s="23">
        <v>461601.46899223799</v>
      </c>
      <c r="M34" s="23">
        <v>475483.70319744491</v>
      </c>
      <c r="N34" s="23">
        <v>601883.30454147898</v>
      </c>
      <c r="O34" s="23">
        <v>662071</v>
      </c>
      <c r="P34" s="4"/>
      <c r="Q34" s="3"/>
      <c r="R34" s="4"/>
      <c r="S34" s="4"/>
      <c r="T34" s="3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</row>
    <row r="35" spans="1:189" ht="15.75" x14ac:dyDescent="0.25">
      <c r="A35" s="39" t="s">
        <v>44</v>
      </c>
      <c r="B35" s="40" t="s">
        <v>24</v>
      </c>
      <c r="C35" s="23">
        <v>77600</v>
      </c>
      <c r="D35" s="23">
        <v>87200</v>
      </c>
      <c r="E35" s="23">
        <v>55400</v>
      </c>
      <c r="F35" s="23">
        <v>47097.244679557931</v>
      </c>
      <c r="G35" s="23">
        <v>37656.914319584575</v>
      </c>
      <c r="H35" s="23">
        <v>33569.398403580199</v>
      </c>
      <c r="I35" s="23">
        <v>20657.584562959324</v>
      </c>
      <c r="J35" s="23">
        <v>20073.069772981089</v>
      </c>
      <c r="K35" s="23">
        <v>19761.72609387778</v>
      </c>
      <c r="L35" s="23">
        <v>28810</v>
      </c>
      <c r="M35" s="23">
        <v>32097.51212524336</v>
      </c>
      <c r="N35" s="23">
        <v>19761.72609387778</v>
      </c>
      <c r="O35" s="23">
        <v>18560</v>
      </c>
      <c r="P35" s="4"/>
      <c r="Q35" s="3"/>
      <c r="R35" s="4"/>
      <c r="S35" s="4"/>
      <c r="T35" s="3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</row>
    <row r="36" spans="1:189" s="11" customFormat="1" ht="15.75" x14ac:dyDescent="0.25">
      <c r="A36" s="36" t="s">
        <v>45</v>
      </c>
      <c r="B36" s="37" t="s">
        <v>55</v>
      </c>
      <c r="C36" s="29">
        <f>C33+C34-C35</f>
        <v>4236665.6485520937</v>
      </c>
      <c r="D36" s="29">
        <f t="shared" ref="D36:L36" si="25">D33+D34-D35</f>
        <v>3585022.047784334</v>
      </c>
      <c r="E36" s="29">
        <f t="shared" si="25"/>
        <v>3156846.2293091686</v>
      </c>
      <c r="F36" s="29">
        <f t="shared" si="25"/>
        <v>4011649.1457800968</v>
      </c>
      <c r="G36" s="29">
        <f t="shared" si="25"/>
        <v>4609086.3297901936</v>
      </c>
      <c r="H36" s="29">
        <f t="shared" si="25"/>
        <v>5124923.9713089271</v>
      </c>
      <c r="I36" s="29">
        <f t="shared" si="25"/>
        <v>5265268.6723906854</v>
      </c>
      <c r="J36" s="29">
        <f t="shared" si="25"/>
        <v>5306300.7033425309</v>
      </c>
      <c r="K36" s="29">
        <f t="shared" si="25"/>
        <v>5481154.2849686546</v>
      </c>
      <c r="L36" s="29">
        <f t="shared" si="25"/>
        <v>5260542.2370282086</v>
      </c>
      <c r="M36" s="29">
        <f>M33+M34-M35</f>
        <v>5316815.0195416687</v>
      </c>
      <c r="N36" s="29">
        <f>N33+N34-N35</f>
        <v>5986674.652951167</v>
      </c>
      <c r="O36" s="29">
        <f t="shared" ref="O36" si="26">O33+O34-O35</f>
        <v>6413699.8264966886</v>
      </c>
      <c r="P36" s="4"/>
      <c r="Q36" s="3"/>
      <c r="R36" s="4"/>
      <c r="S36" s="4"/>
      <c r="T36" s="3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0"/>
      <c r="DG36" s="10"/>
      <c r="DH36" s="10"/>
      <c r="DI36" s="10"/>
      <c r="DJ36" s="10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</row>
    <row r="37" spans="1:189" s="11" customFormat="1" ht="15.75" x14ac:dyDescent="0.25">
      <c r="A37" s="36" t="s">
        <v>46</v>
      </c>
      <c r="B37" s="37" t="s">
        <v>42</v>
      </c>
      <c r="C37" s="29">
        <f>GSVA_cur!C37</f>
        <v>14650</v>
      </c>
      <c r="D37" s="29">
        <f>GSVA_cur!D37</f>
        <v>14750</v>
      </c>
      <c r="E37" s="29">
        <f>GSVA_cur!E37</f>
        <v>14850</v>
      </c>
      <c r="F37" s="29">
        <f>GSVA_cur!F37</f>
        <v>14950</v>
      </c>
      <c r="G37" s="29">
        <f>GSVA_cur!G37</f>
        <v>15050</v>
      </c>
      <c r="H37" s="29">
        <f>GSVA_cur!H37</f>
        <v>15160</v>
      </c>
      <c r="I37" s="29">
        <f>GSVA_cur!I37</f>
        <v>15270</v>
      </c>
      <c r="J37" s="29">
        <f>GSVA_cur!J37</f>
        <v>15360</v>
      </c>
      <c r="K37" s="29">
        <f>GSVA_cur!K37</f>
        <v>15450</v>
      </c>
      <c r="L37" s="29">
        <f>GSVA_cur!L37</f>
        <v>15550</v>
      </c>
      <c r="M37" s="29">
        <f>GSVA_cur!M37</f>
        <v>15630</v>
      </c>
      <c r="N37" s="29">
        <f>GSVA_cur!N37</f>
        <v>15710</v>
      </c>
      <c r="O37" s="29">
        <f>GSVA_cur!O37</f>
        <v>15790</v>
      </c>
      <c r="P37" s="2"/>
      <c r="Q37" s="1"/>
      <c r="R37" s="2"/>
      <c r="S37" s="2"/>
      <c r="T37" s="1"/>
      <c r="U37" s="1"/>
      <c r="V37" s="1"/>
      <c r="W37" s="1"/>
      <c r="X37" s="1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DF37" s="9"/>
      <c r="DG37" s="9"/>
      <c r="DH37" s="9"/>
      <c r="DI37" s="9"/>
      <c r="DJ37" s="9"/>
      <c r="DK37" s="9"/>
      <c r="DL37" s="9"/>
      <c r="DM37" s="9"/>
      <c r="DN37" s="9"/>
      <c r="DO37" s="9"/>
      <c r="DP37" s="9"/>
      <c r="DQ37" s="9"/>
      <c r="DR37" s="9"/>
      <c r="DS37" s="9"/>
      <c r="DT37" s="9"/>
      <c r="DU37" s="9"/>
      <c r="DV37" s="9"/>
      <c r="DW37" s="9"/>
      <c r="DX37" s="9"/>
    </row>
    <row r="38" spans="1:189" s="11" customFormat="1" ht="15.75" x14ac:dyDescent="0.25">
      <c r="A38" s="36" t="s">
        <v>47</v>
      </c>
      <c r="B38" s="37" t="s">
        <v>58</v>
      </c>
      <c r="C38" s="29">
        <f>C36/C37*1000</f>
        <v>289192.19444041594</v>
      </c>
      <c r="D38" s="29">
        <f t="shared" ref="D38:M38" si="27">D36/D37*1000</f>
        <v>243052.34222266672</v>
      </c>
      <c r="E38" s="29">
        <f t="shared" si="27"/>
        <v>212582.2376639171</v>
      </c>
      <c r="F38" s="29">
        <f t="shared" si="27"/>
        <v>268337.73550368537</v>
      </c>
      <c r="G38" s="29">
        <f t="shared" si="27"/>
        <v>306251.58337476372</v>
      </c>
      <c r="H38" s="29">
        <f t="shared" si="27"/>
        <v>338055.67093066801</v>
      </c>
      <c r="I38" s="29">
        <f t="shared" si="27"/>
        <v>344811.30794961919</v>
      </c>
      <c r="J38" s="29">
        <f t="shared" si="27"/>
        <v>345462.28537386272</v>
      </c>
      <c r="K38" s="29">
        <f t="shared" si="27"/>
        <v>354767.26763551164</v>
      </c>
      <c r="L38" s="29">
        <f t="shared" si="27"/>
        <v>338298.5361432932</v>
      </c>
      <c r="M38" s="29">
        <f t="shared" si="27"/>
        <v>340167.30771219893</v>
      </c>
      <c r="N38" s="29">
        <f t="shared" ref="N38:O38" si="28">N36/N37*1000</f>
        <v>381074.13449720986</v>
      </c>
      <c r="O38" s="29">
        <f t="shared" si="28"/>
        <v>406187.44942980929</v>
      </c>
      <c r="P38" s="2"/>
      <c r="Q38" s="1"/>
      <c r="R38" s="2"/>
      <c r="S38" s="2"/>
      <c r="T38" s="3"/>
      <c r="U38" s="3"/>
      <c r="V38" s="3"/>
      <c r="W38" s="3"/>
      <c r="X38" s="3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BY38" s="12"/>
      <c r="BZ38" s="12"/>
      <c r="CA38" s="12"/>
      <c r="CB38" s="12"/>
      <c r="DF38" s="9"/>
      <c r="DG38" s="9"/>
      <c r="DH38" s="9"/>
      <c r="DI38" s="9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9"/>
      <c r="DX38" s="9"/>
    </row>
    <row r="39" spans="1:189" x14ac:dyDescent="0.25">
      <c r="A39" s="2" t="s">
        <v>75</v>
      </c>
      <c r="P39" s="2"/>
      <c r="Q39" s="1"/>
      <c r="S39" s="2"/>
      <c r="T39" s="1"/>
      <c r="X39" s="2"/>
      <c r="AE39" s="2"/>
      <c r="AJ39" s="2"/>
      <c r="AM39" s="2"/>
      <c r="AR39" s="2"/>
      <c r="AU39" s="2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9" s="11" customFormat="1" x14ac:dyDescent="0.25">
      <c r="A40" s="1"/>
      <c r="B40" s="2"/>
      <c r="C40" s="2"/>
      <c r="D40" s="1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CP40" s="9"/>
      <c r="CQ40" s="9"/>
      <c r="CR40" s="9"/>
      <c r="CS40" s="9"/>
      <c r="CT40" s="9"/>
      <c r="CU40" s="9"/>
      <c r="CV40" s="9"/>
      <c r="CW40" s="9"/>
      <c r="CX40" s="9"/>
      <c r="CY40" s="9"/>
      <c r="CZ40" s="9"/>
      <c r="DA40" s="9"/>
      <c r="DB40" s="9"/>
      <c r="DC40" s="9"/>
      <c r="DD40" s="9"/>
      <c r="DE40" s="9"/>
      <c r="DF40" s="9"/>
      <c r="DG40" s="9"/>
      <c r="DH40" s="9"/>
    </row>
    <row r="41" spans="1:189" s="11" customFormat="1" x14ac:dyDescent="0.25">
      <c r="A41" s="1"/>
      <c r="B41" s="2"/>
      <c r="C41" s="2"/>
      <c r="D41" s="1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CP41" s="9"/>
      <c r="CQ41" s="9"/>
      <c r="CR41" s="9"/>
      <c r="CS41" s="9"/>
      <c r="CT41" s="9"/>
      <c r="CU41" s="9"/>
      <c r="CV41" s="9"/>
      <c r="CW41" s="9"/>
      <c r="CX41" s="9"/>
      <c r="CY41" s="9"/>
      <c r="CZ41" s="9"/>
      <c r="DA41" s="9"/>
      <c r="DB41" s="9"/>
      <c r="DC41" s="9"/>
      <c r="DD41" s="9"/>
      <c r="DE41" s="9"/>
      <c r="DF41" s="9"/>
      <c r="DG41" s="9"/>
      <c r="DH41" s="9"/>
    </row>
    <row r="42" spans="1:189" x14ac:dyDescent="0.25">
      <c r="A42" s="1"/>
      <c r="D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9" x14ac:dyDescent="0.25">
      <c r="A43" s="1"/>
      <c r="D43" s="1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9" s="11" customFormat="1" x14ac:dyDescent="0.25">
      <c r="A44" s="1"/>
      <c r="B44" s="2"/>
      <c r="C44" s="2"/>
      <c r="D44" s="1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CP44" s="9"/>
      <c r="CQ44" s="9"/>
      <c r="CR44" s="9"/>
      <c r="CS44" s="9"/>
      <c r="CT44" s="9"/>
      <c r="CU44" s="9"/>
      <c r="CV44" s="9"/>
      <c r="CW44" s="9"/>
      <c r="CX44" s="9"/>
      <c r="CY44" s="9"/>
      <c r="CZ44" s="9"/>
      <c r="DA44" s="9"/>
      <c r="DB44" s="9"/>
      <c r="DC44" s="9"/>
      <c r="DD44" s="9"/>
      <c r="DE44" s="9"/>
      <c r="DF44" s="9"/>
      <c r="DG44" s="9"/>
      <c r="DH44" s="9"/>
    </row>
    <row r="45" spans="1:189" s="11" customFormat="1" x14ac:dyDescent="0.25">
      <c r="A45" s="1"/>
      <c r="B45" s="2"/>
      <c r="C45" s="2"/>
      <c r="D45" s="1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CP45" s="9"/>
      <c r="CQ45" s="9"/>
      <c r="CR45" s="9"/>
      <c r="CS45" s="9"/>
      <c r="CT45" s="9"/>
      <c r="CU45" s="9"/>
      <c r="CV45" s="9"/>
      <c r="CW45" s="9"/>
      <c r="CX45" s="9"/>
      <c r="CY45" s="9"/>
      <c r="CZ45" s="9"/>
      <c r="DA45" s="9"/>
      <c r="DB45" s="9"/>
      <c r="DC45" s="9"/>
      <c r="DD45" s="9"/>
      <c r="DE45" s="9"/>
      <c r="DF45" s="9"/>
      <c r="DG45" s="9"/>
      <c r="DH45" s="9"/>
    </row>
    <row r="46" spans="1:189" s="11" customFormat="1" x14ac:dyDescent="0.25">
      <c r="A46" s="1"/>
      <c r="B46" s="2"/>
      <c r="C46" s="2"/>
      <c r="D46" s="1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CP46" s="9"/>
      <c r="CQ46" s="9"/>
      <c r="CR46" s="9"/>
      <c r="CS46" s="9"/>
      <c r="CT46" s="9"/>
      <c r="CU46" s="9"/>
      <c r="CV46" s="9"/>
      <c r="CW46" s="9"/>
      <c r="CX46" s="9"/>
      <c r="CY46" s="9"/>
      <c r="CZ46" s="9"/>
      <c r="DA46" s="9"/>
      <c r="DB46" s="9"/>
      <c r="DC46" s="9"/>
      <c r="DD46" s="9"/>
      <c r="DE46" s="9"/>
      <c r="DF46" s="9"/>
      <c r="DG46" s="9"/>
      <c r="DH46" s="9"/>
    </row>
    <row r="47" spans="1:189" x14ac:dyDescent="0.25">
      <c r="A47" s="1"/>
      <c r="D47" s="1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X47" s="2"/>
      <c r="AE47" s="2"/>
      <c r="AJ47" s="2"/>
      <c r="AM47" s="2"/>
      <c r="AR47" s="2"/>
      <c r="AU47" s="2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9" x14ac:dyDescent="0.25">
      <c r="C48" s="1"/>
      <c r="G48" s="2"/>
      <c r="I48" s="2"/>
      <c r="J48" s="2"/>
      <c r="K48" s="2"/>
      <c r="L48" s="2"/>
      <c r="M48" s="2"/>
      <c r="N48" s="2"/>
      <c r="P48" s="2"/>
      <c r="S48" s="2"/>
      <c r="T48" s="1"/>
      <c r="W48" s="1"/>
      <c r="X48" s="2"/>
      <c r="AB48" s="1"/>
      <c r="AJ48" s="2"/>
      <c r="AM48" s="2"/>
      <c r="AR48" s="2"/>
      <c r="AU48" s="2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1"/>
      <c r="G49" s="2"/>
      <c r="I49" s="2"/>
      <c r="J49" s="2"/>
      <c r="K49" s="2"/>
      <c r="L49" s="2"/>
      <c r="M49" s="2"/>
      <c r="N49" s="2"/>
      <c r="P49" s="2"/>
      <c r="S49" s="2"/>
      <c r="T49" s="1"/>
      <c r="W49" s="1"/>
      <c r="X49" s="2"/>
      <c r="AB49" s="1"/>
      <c r="AJ49" s="2"/>
      <c r="AM49" s="2"/>
      <c r="AR49" s="2"/>
      <c r="AU49" s="2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1"/>
      <c r="G50" s="2"/>
      <c r="I50" s="2"/>
      <c r="J50" s="2"/>
      <c r="K50" s="2"/>
      <c r="L50" s="2"/>
      <c r="M50" s="2"/>
      <c r="N50" s="2"/>
      <c r="P50" s="2"/>
      <c r="S50" s="2"/>
      <c r="T50" s="1"/>
      <c r="W50" s="1"/>
      <c r="X50" s="2"/>
      <c r="AB50" s="1"/>
      <c r="AJ50" s="2"/>
      <c r="AM50" s="2"/>
      <c r="AR50" s="2"/>
      <c r="AU50" s="2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1"/>
      <c r="G51" s="2"/>
      <c r="I51" s="2"/>
      <c r="J51" s="2"/>
      <c r="K51" s="2"/>
      <c r="L51" s="2"/>
      <c r="M51" s="2"/>
      <c r="N51" s="2"/>
      <c r="P51" s="2"/>
      <c r="S51" s="2"/>
      <c r="T51" s="1"/>
      <c r="W51" s="1"/>
      <c r="X51" s="2"/>
      <c r="AB51" s="1"/>
      <c r="AJ51" s="2"/>
      <c r="AM51" s="2"/>
      <c r="AR51" s="2"/>
      <c r="AU51" s="2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C52" s="1"/>
      <c r="G52" s="2"/>
      <c r="I52" s="2"/>
      <c r="J52" s="2"/>
      <c r="K52" s="2"/>
      <c r="L52" s="2"/>
      <c r="M52" s="2"/>
      <c r="N52" s="2"/>
      <c r="P52" s="2"/>
      <c r="S52" s="2"/>
      <c r="T52" s="1"/>
      <c r="W52" s="1"/>
      <c r="X52" s="2"/>
      <c r="AB52" s="1"/>
      <c r="AJ52" s="2"/>
      <c r="AM52" s="2"/>
      <c r="AR52" s="2"/>
      <c r="AU52" s="2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1"/>
      <c r="G53" s="2"/>
      <c r="I53" s="2"/>
      <c r="J53" s="2"/>
      <c r="K53" s="2"/>
      <c r="L53" s="2"/>
      <c r="M53" s="2"/>
      <c r="N53" s="2"/>
      <c r="P53" s="2"/>
      <c r="S53" s="2"/>
      <c r="T53" s="1"/>
      <c r="W53" s="1"/>
      <c r="X53" s="2"/>
      <c r="AB53" s="1"/>
      <c r="AJ53" s="2"/>
      <c r="AM53" s="2"/>
      <c r="AR53" s="2"/>
      <c r="AU53" s="2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1"/>
      <c r="G54" s="2"/>
      <c r="I54" s="2"/>
      <c r="J54" s="2"/>
      <c r="K54" s="2"/>
      <c r="L54" s="2"/>
      <c r="M54" s="2"/>
      <c r="N54" s="2"/>
      <c r="P54" s="2"/>
      <c r="S54" s="2"/>
      <c r="T54" s="1"/>
      <c r="W54" s="1"/>
      <c r="X54" s="2"/>
      <c r="AB54" s="1"/>
      <c r="AJ54" s="2"/>
      <c r="AM54" s="2"/>
      <c r="AR54" s="2"/>
      <c r="AU54" s="2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1"/>
      <c r="G55" s="2"/>
      <c r="I55" s="2"/>
      <c r="J55" s="2"/>
      <c r="K55" s="2"/>
      <c r="L55" s="2"/>
      <c r="M55" s="2"/>
      <c r="N55" s="2"/>
      <c r="P55" s="2"/>
      <c r="S55" s="2"/>
      <c r="T55" s="1"/>
      <c r="W55" s="1"/>
      <c r="X55" s="2"/>
      <c r="AB55" s="1"/>
      <c r="AJ55" s="2"/>
      <c r="AM55" s="2"/>
      <c r="AR55" s="2"/>
      <c r="AU55" s="2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1"/>
      <c r="G56" s="2"/>
      <c r="I56" s="2"/>
      <c r="J56" s="2"/>
      <c r="K56" s="2"/>
      <c r="L56" s="2"/>
      <c r="M56" s="2"/>
      <c r="N56" s="2"/>
      <c r="P56" s="2"/>
      <c r="S56" s="2"/>
      <c r="T56" s="1"/>
      <c r="W56" s="1"/>
      <c r="X56" s="2"/>
      <c r="AB56" s="1"/>
      <c r="AJ56" s="2"/>
      <c r="AM56" s="2"/>
      <c r="AR56" s="2"/>
      <c r="AU56" s="2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1"/>
      <c r="G57" s="2"/>
      <c r="I57" s="2"/>
      <c r="J57" s="2"/>
      <c r="K57" s="2"/>
      <c r="L57" s="2"/>
      <c r="M57" s="2"/>
      <c r="N57" s="2"/>
      <c r="P57" s="2"/>
      <c r="S57" s="2"/>
      <c r="T57" s="1"/>
      <c r="W57" s="1"/>
      <c r="X57" s="2"/>
      <c r="AB57" s="1"/>
      <c r="AJ57" s="2"/>
      <c r="AM57" s="2"/>
      <c r="AR57" s="2"/>
      <c r="AU57" s="2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1"/>
      <c r="G58" s="2"/>
      <c r="I58" s="2"/>
      <c r="J58" s="2"/>
      <c r="K58" s="2"/>
      <c r="L58" s="2"/>
      <c r="M58" s="2"/>
      <c r="N58" s="2"/>
      <c r="P58" s="2"/>
      <c r="S58" s="2"/>
      <c r="T58" s="1"/>
      <c r="W58" s="1"/>
      <c r="X58" s="2"/>
      <c r="AB58" s="1"/>
      <c r="AJ58" s="2"/>
      <c r="AM58" s="2"/>
      <c r="AR58" s="2"/>
      <c r="AU58" s="2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1"/>
      <c r="G59" s="2"/>
      <c r="I59" s="2"/>
      <c r="J59" s="2"/>
      <c r="K59" s="2"/>
      <c r="L59" s="2"/>
      <c r="M59" s="2"/>
      <c r="N59" s="2"/>
      <c r="P59" s="2"/>
      <c r="S59" s="2"/>
      <c r="T59" s="1"/>
      <c r="W59" s="1"/>
      <c r="X59" s="2"/>
      <c r="AB59" s="1"/>
      <c r="AJ59" s="2"/>
      <c r="AM59" s="2"/>
      <c r="AR59" s="2"/>
      <c r="AU59" s="2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1"/>
      <c r="G60" s="2"/>
      <c r="I60" s="2"/>
      <c r="J60" s="2"/>
      <c r="K60" s="2"/>
      <c r="L60" s="2"/>
      <c r="M60" s="2"/>
      <c r="N60" s="2"/>
      <c r="P60" s="2"/>
      <c r="S60" s="2"/>
      <c r="T60" s="1"/>
      <c r="W60" s="1"/>
      <c r="X60" s="2"/>
      <c r="AB60" s="1"/>
      <c r="AJ60" s="2"/>
      <c r="AM60" s="2"/>
      <c r="AR60" s="2"/>
      <c r="AU60" s="2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1"/>
      <c r="G61" s="2"/>
      <c r="I61" s="2"/>
      <c r="J61" s="2"/>
      <c r="K61" s="2"/>
      <c r="L61" s="2"/>
      <c r="M61" s="2"/>
      <c r="N61" s="2"/>
      <c r="P61" s="2"/>
      <c r="S61" s="2"/>
      <c r="T61" s="1"/>
      <c r="W61" s="1"/>
      <c r="X61" s="2"/>
      <c r="AB61" s="1"/>
      <c r="AJ61" s="2"/>
      <c r="AM61" s="2"/>
      <c r="AR61" s="2"/>
      <c r="AU61" s="2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1"/>
      <c r="G62" s="2"/>
      <c r="I62" s="2"/>
      <c r="J62" s="2"/>
      <c r="K62" s="2"/>
      <c r="L62" s="2"/>
      <c r="M62" s="2"/>
      <c r="N62" s="2"/>
      <c r="P62" s="2"/>
      <c r="S62" s="2"/>
      <c r="T62" s="1"/>
      <c r="W62" s="1"/>
      <c r="X62" s="2"/>
      <c r="AB62" s="1"/>
      <c r="AJ62" s="2"/>
      <c r="AM62" s="2"/>
      <c r="AR62" s="2"/>
      <c r="AU62" s="2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1"/>
      <c r="G63" s="2"/>
      <c r="I63" s="2"/>
      <c r="J63" s="2"/>
      <c r="K63" s="2"/>
      <c r="L63" s="2"/>
      <c r="M63" s="2"/>
      <c r="N63" s="2"/>
      <c r="P63" s="2"/>
      <c r="S63" s="2"/>
      <c r="T63" s="1"/>
      <c r="W63" s="1"/>
      <c r="X63" s="2"/>
      <c r="AB63" s="1"/>
      <c r="AJ63" s="2"/>
      <c r="AM63" s="2"/>
      <c r="AR63" s="2"/>
      <c r="AU63" s="2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1"/>
      <c r="G64" s="2"/>
      <c r="I64" s="2"/>
      <c r="J64" s="2"/>
      <c r="K64" s="2"/>
      <c r="L64" s="2"/>
      <c r="M64" s="2"/>
      <c r="N64" s="2"/>
      <c r="P64" s="2"/>
      <c r="S64" s="2"/>
      <c r="T64" s="1"/>
      <c r="W64" s="1"/>
      <c r="X64" s="2"/>
      <c r="AB64" s="1"/>
      <c r="AJ64" s="2"/>
      <c r="AM64" s="2"/>
      <c r="AR64" s="2"/>
      <c r="AU64" s="2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1"/>
      <c r="G65" s="2"/>
      <c r="I65" s="2"/>
      <c r="J65" s="2"/>
      <c r="K65" s="2"/>
      <c r="L65" s="2"/>
      <c r="M65" s="2"/>
      <c r="N65" s="2"/>
      <c r="P65" s="2"/>
      <c r="S65" s="2"/>
      <c r="T65" s="1"/>
      <c r="W65" s="1"/>
      <c r="X65" s="2"/>
      <c r="AB65" s="1"/>
      <c r="AJ65" s="2"/>
      <c r="AM65" s="2"/>
      <c r="AR65" s="2"/>
      <c r="AU65" s="2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1"/>
      <c r="G66" s="2"/>
      <c r="I66" s="2"/>
      <c r="J66" s="2"/>
      <c r="K66" s="2"/>
      <c r="L66" s="2"/>
      <c r="M66" s="2"/>
      <c r="N66" s="2"/>
      <c r="P66" s="2"/>
      <c r="S66" s="2"/>
      <c r="T66" s="1"/>
      <c r="W66" s="1"/>
      <c r="X66" s="2"/>
      <c r="AB66" s="1"/>
      <c r="AJ66" s="2"/>
      <c r="AM66" s="2"/>
      <c r="AR66" s="2"/>
      <c r="AU66" s="2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1"/>
      <c r="G67" s="2"/>
      <c r="I67" s="2"/>
      <c r="J67" s="2"/>
      <c r="K67" s="2"/>
      <c r="L67" s="2"/>
      <c r="M67" s="2"/>
      <c r="N67" s="2"/>
      <c r="P67" s="2"/>
      <c r="S67" s="2"/>
      <c r="T67" s="1"/>
      <c r="W67" s="1"/>
      <c r="X67" s="2"/>
      <c r="AB67" s="1"/>
      <c r="AJ67" s="2"/>
      <c r="AM67" s="2"/>
      <c r="AR67" s="2"/>
      <c r="AU67" s="2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1"/>
      <c r="G68" s="2"/>
      <c r="I68" s="2"/>
      <c r="J68" s="2"/>
      <c r="K68" s="2"/>
      <c r="L68" s="2"/>
      <c r="M68" s="2"/>
      <c r="N68" s="2"/>
      <c r="P68" s="2"/>
      <c r="S68" s="2"/>
      <c r="T68" s="1"/>
      <c r="W68" s="1"/>
      <c r="X68" s="2"/>
      <c r="AB68" s="1"/>
      <c r="AJ68" s="2"/>
      <c r="AM68" s="2"/>
      <c r="AR68" s="2"/>
      <c r="AU68" s="2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1"/>
      <c r="G69" s="2"/>
      <c r="I69" s="2"/>
      <c r="J69" s="2"/>
      <c r="K69" s="2"/>
      <c r="L69" s="2"/>
      <c r="M69" s="2"/>
      <c r="N69" s="2"/>
      <c r="P69" s="2"/>
      <c r="S69" s="2"/>
      <c r="T69" s="1"/>
      <c r="W69" s="1"/>
      <c r="X69" s="2"/>
      <c r="AB69" s="1"/>
      <c r="AJ69" s="2"/>
      <c r="AM69" s="2"/>
      <c r="AR69" s="2"/>
      <c r="AU69" s="2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1"/>
      <c r="G70" s="2"/>
      <c r="I70" s="2"/>
      <c r="J70" s="2"/>
      <c r="K70" s="2"/>
      <c r="L70" s="2"/>
      <c r="M70" s="2"/>
      <c r="N70" s="2"/>
      <c r="P70" s="2"/>
      <c r="S70" s="2"/>
      <c r="T70" s="1"/>
      <c r="W70" s="1"/>
      <c r="X70" s="2"/>
      <c r="AB70" s="1"/>
      <c r="AJ70" s="2"/>
      <c r="AM70" s="2"/>
      <c r="AR70" s="2"/>
      <c r="AU70" s="2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1"/>
      <c r="G71" s="2"/>
      <c r="I71" s="2"/>
      <c r="J71" s="2"/>
      <c r="K71" s="2"/>
      <c r="L71" s="2"/>
      <c r="M71" s="2"/>
      <c r="N71" s="2"/>
      <c r="P71" s="2"/>
      <c r="S71" s="2"/>
      <c r="T71" s="1"/>
      <c r="W71" s="1"/>
      <c r="X71" s="2"/>
      <c r="AB71" s="1"/>
      <c r="AJ71" s="2"/>
      <c r="AM71" s="2"/>
      <c r="AR71" s="2"/>
      <c r="AU71" s="2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1"/>
      <c r="G72" s="2"/>
      <c r="I72" s="2"/>
      <c r="J72" s="2"/>
      <c r="K72" s="2"/>
      <c r="L72" s="2"/>
      <c r="M72" s="2"/>
      <c r="N72" s="2"/>
      <c r="P72" s="2"/>
      <c r="S72" s="2"/>
      <c r="T72" s="1"/>
      <c r="W72" s="1"/>
      <c r="X72" s="2"/>
      <c r="AB72" s="1"/>
      <c r="AJ72" s="2"/>
      <c r="AM72" s="2"/>
      <c r="AR72" s="2"/>
      <c r="AU72" s="2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1"/>
      <c r="G73" s="2"/>
      <c r="I73" s="2"/>
      <c r="J73" s="2"/>
      <c r="K73" s="2"/>
      <c r="L73" s="2"/>
      <c r="M73" s="2"/>
      <c r="N73" s="2"/>
      <c r="P73" s="2"/>
      <c r="S73" s="2"/>
      <c r="T73" s="1"/>
      <c r="W73" s="1"/>
      <c r="X73" s="2"/>
      <c r="AB73" s="1"/>
      <c r="AJ73" s="2"/>
      <c r="AM73" s="2"/>
      <c r="AR73" s="2"/>
      <c r="AU73" s="2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1"/>
      <c r="G74" s="2"/>
      <c r="I74" s="2"/>
      <c r="J74" s="2"/>
      <c r="K74" s="2"/>
      <c r="L74" s="2"/>
      <c r="M74" s="2"/>
      <c r="N74" s="2"/>
      <c r="P74" s="2"/>
      <c r="S74" s="2"/>
      <c r="T74" s="1"/>
      <c r="W74" s="1"/>
      <c r="X74" s="2"/>
      <c r="AB74" s="1"/>
      <c r="AJ74" s="2"/>
      <c r="AM74" s="2"/>
      <c r="AR74" s="2"/>
      <c r="AU74" s="2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1"/>
      <c r="G75" s="2"/>
      <c r="I75" s="2"/>
      <c r="J75" s="2"/>
      <c r="K75" s="2"/>
      <c r="L75" s="2"/>
      <c r="M75" s="2"/>
      <c r="N75" s="2"/>
      <c r="P75" s="2"/>
      <c r="S75" s="2"/>
      <c r="T75" s="1"/>
      <c r="W75" s="1"/>
      <c r="X75" s="2"/>
      <c r="AB75" s="1"/>
      <c r="AJ75" s="2"/>
      <c r="AM75" s="2"/>
      <c r="AR75" s="2"/>
      <c r="AU75" s="2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1"/>
      <c r="G76" s="2"/>
      <c r="I76" s="2"/>
      <c r="J76" s="2"/>
      <c r="K76" s="2"/>
      <c r="L76" s="2"/>
      <c r="M76" s="2"/>
      <c r="N76" s="2"/>
      <c r="P76" s="2"/>
      <c r="S76" s="2"/>
      <c r="T76" s="1"/>
      <c r="W76" s="1"/>
      <c r="X76" s="2"/>
      <c r="AB76" s="1"/>
      <c r="AJ76" s="2"/>
      <c r="AM76" s="2"/>
      <c r="AR76" s="2"/>
      <c r="AU76" s="2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1"/>
      <c r="G77" s="2"/>
      <c r="I77" s="2"/>
      <c r="J77" s="2"/>
      <c r="K77" s="2"/>
      <c r="L77" s="2"/>
      <c r="M77" s="2"/>
      <c r="N77" s="2"/>
      <c r="P77" s="2"/>
      <c r="S77" s="2"/>
      <c r="T77" s="1"/>
      <c r="W77" s="1"/>
      <c r="X77" s="2"/>
      <c r="AB77" s="1"/>
      <c r="AJ77" s="2"/>
      <c r="AM77" s="2"/>
      <c r="AR77" s="2"/>
      <c r="AU77" s="2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1"/>
      <c r="G78" s="2"/>
      <c r="I78" s="2"/>
      <c r="J78" s="2"/>
      <c r="K78" s="2"/>
      <c r="L78" s="2"/>
      <c r="M78" s="2"/>
      <c r="N78" s="2"/>
      <c r="P78" s="2"/>
      <c r="S78" s="2"/>
      <c r="T78" s="1"/>
      <c r="W78" s="1"/>
      <c r="X78" s="2"/>
      <c r="AB78" s="1"/>
      <c r="AJ78" s="2"/>
      <c r="AM78" s="2"/>
      <c r="AR78" s="2"/>
      <c r="AU78" s="2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1"/>
      <c r="G79" s="2"/>
      <c r="I79" s="2"/>
      <c r="J79" s="2"/>
      <c r="K79" s="2"/>
      <c r="L79" s="2"/>
      <c r="M79" s="2"/>
      <c r="N79" s="2"/>
      <c r="P79" s="2"/>
      <c r="S79" s="2"/>
      <c r="T79" s="1"/>
      <c r="W79" s="1"/>
      <c r="X79" s="2"/>
      <c r="AB79" s="1"/>
      <c r="AJ79" s="2"/>
      <c r="AM79" s="2"/>
      <c r="AR79" s="2"/>
      <c r="AU79" s="2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1"/>
      <c r="G80" s="2"/>
      <c r="I80" s="2"/>
      <c r="J80" s="2"/>
      <c r="K80" s="2"/>
      <c r="L80" s="2"/>
      <c r="M80" s="2"/>
      <c r="N80" s="2"/>
      <c r="P80" s="2"/>
      <c r="S80" s="2"/>
      <c r="T80" s="1"/>
      <c r="W80" s="1"/>
      <c r="X80" s="2"/>
      <c r="AB80" s="1"/>
      <c r="AJ80" s="2"/>
      <c r="AM80" s="2"/>
      <c r="AR80" s="2"/>
      <c r="AU80" s="2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1"/>
      <c r="G81" s="2"/>
      <c r="I81" s="2"/>
      <c r="J81" s="2"/>
      <c r="K81" s="2"/>
      <c r="L81" s="2"/>
      <c r="M81" s="2"/>
      <c r="N81" s="2"/>
      <c r="P81" s="2"/>
      <c r="S81" s="2"/>
      <c r="T81" s="1"/>
      <c r="W81" s="1"/>
      <c r="X81" s="2"/>
      <c r="AB81" s="1"/>
      <c r="AJ81" s="2"/>
      <c r="AM81" s="2"/>
      <c r="AR81" s="2"/>
      <c r="AU81" s="2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1"/>
      <c r="G82" s="2"/>
      <c r="I82" s="2"/>
      <c r="J82" s="2"/>
      <c r="K82" s="2"/>
      <c r="L82" s="2"/>
      <c r="M82" s="2"/>
      <c r="N82" s="2"/>
      <c r="P82" s="2"/>
      <c r="S82" s="2"/>
      <c r="T82" s="1"/>
      <c r="W82" s="1"/>
      <c r="X82" s="2"/>
      <c r="AB82" s="1"/>
      <c r="AJ82" s="2"/>
      <c r="AM82" s="2"/>
      <c r="AR82" s="2"/>
      <c r="AU82" s="2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1"/>
      <c r="G83" s="2"/>
      <c r="I83" s="2"/>
      <c r="J83" s="2"/>
      <c r="K83" s="2"/>
      <c r="L83" s="2"/>
      <c r="M83" s="2"/>
      <c r="N83" s="2"/>
      <c r="P83" s="2"/>
      <c r="S83" s="2"/>
      <c r="T83" s="1"/>
      <c r="W83" s="1"/>
      <c r="X83" s="2"/>
      <c r="AB83" s="1"/>
      <c r="AJ83" s="2"/>
      <c r="AM83" s="2"/>
      <c r="AR83" s="2"/>
      <c r="AU83" s="2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1"/>
      <c r="G84" s="2"/>
      <c r="I84" s="2"/>
      <c r="J84" s="2"/>
      <c r="K84" s="2"/>
      <c r="L84" s="2"/>
      <c r="M84" s="2"/>
      <c r="N84" s="2"/>
      <c r="P84" s="2"/>
      <c r="S84" s="2"/>
      <c r="T84" s="1"/>
      <c r="W84" s="1"/>
      <c r="X84" s="2"/>
      <c r="AB84" s="1"/>
      <c r="AJ84" s="2"/>
      <c r="AM84" s="2"/>
      <c r="AR84" s="2"/>
      <c r="AU84" s="2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1"/>
      <c r="G85" s="2"/>
      <c r="I85" s="2"/>
      <c r="J85" s="2"/>
      <c r="K85" s="2"/>
      <c r="L85" s="2"/>
      <c r="M85" s="2"/>
      <c r="N85" s="2"/>
      <c r="P85" s="2"/>
      <c r="S85" s="2"/>
      <c r="T85" s="1"/>
      <c r="W85" s="1"/>
      <c r="X85" s="2"/>
      <c r="AB85" s="1"/>
      <c r="AJ85" s="2"/>
      <c r="AM85" s="2"/>
      <c r="AR85" s="2"/>
      <c r="AU85" s="2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1"/>
      <c r="G86" s="2"/>
      <c r="I86" s="2"/>
      <c r="J86" s="2"/>
      <c r="K86" s="2"/>
      <c r="L86" s="2"/>
      <c r="M86" s="2"/>
      <c r="N86" s="2"/>
      <c r="P86" s="2"/>
      <c r="S86" s="2"/>
      <c r="T86" s="1"/>
      <c r="W86" s="1"/>
      <c r="X86" s="2"/>
      <c r="AB86" s="1"/>
      <c r="AJ86" s="2"/>
      <c r="AM86" s="2"/>
      <c r="AR86" s="2"/>
      <c r="AU86" s="2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1"/>
      <c r="G87" s="2"/>
      <c r="I87" s="2"/>
      <c r="J87" s="2"/>
      <c r="K87" s="2"/>
      <c r="L87" s="2"/>
      <c r="M87" s="2"/>
      <c r="N87" s="2"/>
      <c r="P87" s="2"/>
      <c r="S87" s="2"/>
      <c r="T87" s="1"/>
      <c r="W87" s="1"/>
      <c r="X87" s="2"/>
      <c r="AB87" s="1"/>
      <c r="AJ87" s="2"/>
      <c r="AM87" s="2"/>
      <c r="AR87" s="2"/>
      <c r="AU87" s="2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1"/>
      <c r="G88" s="2"/>
      <c r="I88" s="2"/>
      <c r="J88" s="2"/>
      <c r="K88" s="2"/>
      <c r="L88" s="2"/>
      <c r="M88" s="2"/>
      <c r="N88" s="2"/>
      <c r="P88" s="2"/>
      <c r="S88" s="2"/>
      <c r="T88" s="1"/>
      <c r="W88" s="1"/>
      <c r="X88" s="2"/>
      <c r="AB88" s="1"/>
      <c r="AJ88" s="2"/>
      <c r="AM88" s="2"/>
      <c r="AR88" s="2"/>
      <c r="AU88" s="2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1"/>
      <c r="G89" s="2"/>
      <c r="I89" s="2"/>
      <c r="J89" s="2"/>
      <c r="K89" s="2"/>
      <c r="L89" s="2"/>
      <c r="M89" s="2"/>
      <c r="N89" s="2"/>
      <c r="P89" s="2"/>
      <c r="S89" s="2"/>
      <c r="T89" s="1"/>
      <c r="W89" s="1"/>
      <c r="X89" s="2"/>
      <c r="AB89" s="1"/>
      <c r="AJ89" s="2"/>
      <c r="AM89" s="2"/>
      <c r="AR89" s="2"/>
      <c r="AU89" s="2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1"/>
      <c r="G90" s="2"/>
      <c r="I90" s="2"/>
      <c r="J90" s="2"/>
      <c r="K90" s="2"/>
      <c r="L90" s="2"/>
      <c r="M90" s="2"/>
      <c r="N90" s="2"/>
      <c r="P90" s="2"/>
      <c r="S90" s="2"/>
      <c r="T90" s="1"/>
      <c r="W90" s="1"/>
      <c r="X90" s="2"/>
      <c r="AB90" s="1"/>
      <c r="AJ90" s="2"/>
      <c r="AM90" s="2"/>
      <c r="AR90" s="2"/>
      <c r="AU90" s="2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1"/>
      <c r="G91" s="2"/>
      <c r="I91" s="2"/>
      <c r="J91" s="2"/>
      <c r="K91" s="2"/>
      <c r="L91" s="2"/>
      <c r="M91" s="2"/>
      <c r="N91" s="2"/>
      <c r="P91" s="2"/>
      <c r="S91" s="2"/>
      <c r="T91" s="1"/>
      <c r="W91" s="1"/>
      <c r="X91" s="2"/>
      <c r="AB91" s="1"/>
      <c r="AJ91" s="2"/>
      <c r="AM91" s="2"/>
      <c r="AR91" s="2"/>
      <c r="AU91" s="2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1"/>
      <c r="G92" s="2"/>
      <c r="I92" s="2"/>
      <c r="J92" s="2"/>
      <c r="K92" s="2"/>
      <c r="L92" s="2"/>
      <c r="M92" s="2"/>
      <c r="N92" s="2"/>
      <c r="P92" s="2"/>
      <c r="S92" s="2"/>
      <c r="T92" s="1"/>
      <c r="W92" s="1"/>
      <c r="X92" s="2"/>
      <c r="AB92" s="1"/>
      <c r="AJ92" s="2"/>
      <c r="AM92" s="2"/>
      <c r="AR92" s="2"/>
      <c r="AU92" s="2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1"/>
      <c r="G93" s="2"/>
      <c r="I93" s="2"/>
      <c r="J93" s="2"/>
      <c r="K93" s="2"/>
      <c r="L93" s="2"/>
      <c r="M93" s="2"/>
      <c r="N93" s="2"/>
      <c r="P93" s="2"/>
      <c r="S93" s="2"/>
      <c r="T93" s="1"/>
      <c r="W93" s="1"/>
      <c r="X93" s="2"/>
      <c r="AB93" s="1"/>
      <c r="AJ93" s="2"/>
      <c r="AM93" s="2"/>
      <c r="AR93" s="2"/>
      <c r="AU93" s="2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1"/>
      <c r="G94" s="2"/>
      <c r="I94" s="2"/>
      <c r="J94" s="2"/>
      <c r="K94" s="2"/>
      <c r="L94" s="2"/>
      <c r="M94" s="2"/>
      <c r="N94" s="2"/>
      <c r="P94" s="2"/>
      <c r="S94" s="2"/>
      <c r="T94" s="1"/>
      <c r="W94" s="1"/>
      <c r="X94" s="2"/>
      <c r="AB94" s="1"/>
      <c r="AJ94" s="2"/>
      <c r="AM94" s="2"/>
      <c r="AR94" s="2"/>
      <c r="AU94" s="2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1"/>
      <c r="G95" s="2"/>
      <c r="I95" s="2"/>
      <c r="J95" s="2"/>
      <c r="K95" s="2"/>
      <c r="L95" s="2"/>
      <c r="M95" s="2"/>
      <c r="N95" s="2"/>
      <c r="P95" s="2"/>
      <c r="S95" s="2"/>
      <c r="T95" s="1"/>
      <c r="W95" s="1"/>
      <c r="X95" s="2"/>
      <c r="AB95" s="1"/>
      <c r="AJ95" s="2"/>
      <c r="AM95" s="2"/>
      <c r="AR95" s="2"/>
      <c r="AU95" s="2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1"/>
      <c r="G96" s="2"/>
      <c r="I96" s="2"/>
      <c r="J96" s="2"/>
      <c r="K96" s="2"/>
      <c r="L96" s="2"/>
      <c r="M96" s="2"/>
      <c r="N96" s="2"/>
      <c r="P96" s="2"/>
      <c r="S96" s="2"/>
      <c r="T96" s="1"/>
      <c r="W96" s="1"/>
      <c r="X96" s="2"/>
      <c r="AB96" s="1"/>
      <c r="AJ96" s="2"/>
      <c r="AM96" s="2"/>
      <c r="AR96" s="2"/>
      <c r="AU96" s="2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1"/>
      <c r="G97" s="2"/>
      <c r="I97" s="2"/>
      <c r="J97" s="2"/>
      <c r="K97" s="2"/>
      <c r="L97" s="2"/>
      <c r="M97" s="2"/>
      <c r="N97" s="2"/>
      <c r="P97" s="2"/>
      <c r="S97" s="2"/>
      <c r="T97" s="1"/>
      <c r="W97" s="1"/>
      <c r="X97" s="2"/>
      <c r="AB97" s="1"/>
      <c r="AJ97" s="2"/>
      <c r="AM97" s="2"/>
      <c r="AR97" s="2"/>
      <c r="AU97" s="2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1"/>
      <c r="G98" s="2"/>
      <c r="I98" s="2"/>
      <c r="J98" s="2"/>
      <c r="K98" s="2"/>
      <c r="L98" s="2"/>
      <c r="M98" s="2"/>
      <c r="N98" s="2"/>
      <c r="P98" s="2"/>
      <c r="S98" s="2"/>
      <c r="T98" s="1"/>
      <c r="W98" s="1"/>
      <c r="X98" s="2"/>
      <c r="AB98" s="1"/>
      <c r="AJ98" s="2"/>
      <c r="AM98" s="2"/>
      <c r="AR98" s="2"/>
      <c r="AU98" s="2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1"/>
      <c r="G99" s="2"/>
      <c r="I99" s="2"/>
      <c r="J99" s="2"/>
      <c r="K99" s="2"/>
      <c r="L99" s="2"/>
      <c r="M99" s="2"/>
      <c r="N99" s="2"/>
      <c r="P99" s="2"/>
      <c r="S99" s="2"/>
      <c r="T99" s="1"/>
      <c r="W99" s="1"/>
      <c r="X99" s="2"/>
      <c r="AB99" s="1"/>
      <c r="AJ99" s="2"/>
      <c r="AM99" s="2"/>
      <c r="AR99" s="2"/>
      <c r="AU99" s="2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1"/>
      <c r="G100" s="2"/>
      <c r="I100" s="2"/>
      <c r="J100" s="2"/>
      <c r="K100" s="2"/>
      <c r="L100" s="2"/>
      <c r="M100" s="2"/>
      <c r="N100" s="2"/>
      <c r="P100" s="2"/>
      <c r="S100" s="2"/>
      <c r="T100" s="1"/>
      <c r="W100" s="1"/>
      <c r="X100" s="2"/>
      <c r="AB100" s="1"/>
      <c r="AJ100" s="2"/>
      <c r="AM100" s="2"/>
      <c r="AR100" s="2"/>
      <c r="AU100" s="2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1"/>
      <c r="G101" s="2"/>
      <c r="I101" s="2"/>
      <c r="J101" s="2"/>
      <c r="K101" s="2"/>
      <c r="L101" s="2"/>
      <c r="M101" s="2"/>
      <c r="N101" s="2"/>
      <c r="P101" s="2"/>
      <c r="S101" s="2"/>
      <c r="T101" s="1"/>
      <c r="W101" s="1"/>
      <c r="X101" s="2"/>
      <c r="AB101" s="1"/>
      <c r="AJ101" s="2"/>
      <c r="AM101" s="2"/>
      <c r="AR101" s="2"/>
      <c r="AU101" s="2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1"/>
      <c r="G102" s="2"/>
      <c r="I102" s="2"/>
      <c r="J102" s="2"/>
      <c r="K102" s="2"/>
      <c r="L102" s="2"/>
      <c r="M102" s="2"/>
      <c r="N102" s="2"/>
      <c r="P102" s="2"/>
      <c r="S102" s="2"/>
      <c r="T102" s="1"/>
      <c r="W102" s="1"/>
      <c r="X102" s="2"/>
      <c r="AB102" s="1"/>
      <c r="AJ102" s="2"/>
      <c r="AM102" s="2"/>
      <c r="AR102" s="2"/>
      <c r="AU102" s="2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1"/>
      <c r="G103" s="2"/>
      <c r="I103" s="2"/>
      <c r="J103" s="2"/>
      <c r="K103" s="2"/>
      <c r="L103" s="2"/>
      <c r="M103" s="2"/>
      <c r="N103" s="2"/>
      <c r="P103" s="2"/>
      <c r="S103" s="2"/>
      <c r="T103" s="1"/>
      <c r="W103" s="1"/>
      <c r="X103" s="2"/>
      <c r="AB103" s="1"/>
      <c r="AJ103" s="2"/>
      <c r="AM103" s="2"/>
      <c r="AR103" s="2"/>
      <c r="AU103" s="2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1"/>
      <c r="G104" s="2"/>
      <c r="I104" s="2"/>
      <c r="J104" s="2"/>
      <c r="K104" s="2"/>
      <c r="L104" s="2"/>
      <c r="M104" s="2"/>
      <c r="N104" s="2"/>
      <c r="P104" s="2"/>
      <c r="S104" s="2"/>
      <c r="T104" s="1"/>
      <c r="W104" s="1"/>
      <c r="X104" s="2"/>
      <c r="AB104" s="1"/>
      <c r="AJ104" s="2"/>
      <c r="AM104" s="2"/>
      <c r="AR104" s="2"/>
      <c r="AU104" s="2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1"/>
      <c r="G105" s="2"/>
      <c r="I105" s="2"/>
      <c r="J105" s="2"/>
      <c r="K105" s="2"/>
      <c r="L105" s="2"/>
      <c r="M105" s="2"/>
      <c r="N105" s="2"/>
      <c r="P105" s="2"/>
      <c r="S105" s="2"/>
      <c r="T105" s="1"/>
      <c r="W105" s="1"/>
      <c r="X105" s="2"/>
      <c r="AB105" s="1"/>
      <c r="AJ105" s="2"/>
      <c r="AM105" s="2"/>
      <c r="AR105" s="2"/>
      <c r="AU105" s="2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1"/>
      <c r="G106" s="2"/>
      <c r="I106" s="2"/>
      <c r="J106" s="2"/>
      <c r="K106" s="2"/>
      <c r="L106" s="2"/>
      <c r="M106" s="2"/>
      <c r="N106" s="2"/>
      <c r="P106" s="2"/>
      <c r="S106" s="2"/>
      <c r="T106" s="1"/>
      <c r="W106" s="1"/>
      <c r="X106" s="2"/>
      <c r="AB106" s="1"/>
      <c r="AJ106" s="2"/>
      <c r="AM106" s="2"/>
      <c r="AR106" s="2"/>
      <c r="AU106" s="2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1"/>
      <c r="G107" s="2"/>
      <c r="I107" s="2"/>
      <c r="J107" s="2"/>
      <c r="K107" s="2"/>
      <c r="L107" s="2"/>
      <c r="M107" s="2"/>
      <c r="N107" s="2"/>
      <c r="P107" s="2"/>
      <c r="S107" s="2"/>
      <c r="T107" s="1"/>
      <c r="W107" s="1"/>
      <c r="X107" s="2"/>
      <c r="AB107" s="1"/>
      <c r="AJ107" s="2"/>
      <c r="AM107" s="2"/>
      <c r="AR107" s="2"/>
      <c r="AU107" s="2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1"/>
      <c r="G108" s="2"/>
      <c r="I108" s="2"/>
      <c r="J108" s="2"/>
      <c r="K108" s="2"/>
      <c r="L108" s="2"/>
      <c r="M108" s="2"/>
      <c r="N108" s="2"/>
      <c r="P108" s="2"/>
      <c r="S108" s="2"/>
      <c r="T108" s="1"/>
      <c r="W108" s="1"/>
      <c r="X108" s="2"/>
      <c r="AB108" s="1"/>
      <c r="AJ108" s="2"/>
      <c r="AM108" s="2"/>
      <c r="AR108" s="2"/>
      <c r="AU108" s="2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1"/>
      <c r="G109" s="2"/>
      <c r="I109" s="2"/>
      <c r="J109" s="2"/>
      <c r="K109" s="2"/>
      <c r="L109" s="2"/>
      <c r="M109" s="2"/>
      <c r="N109" s="2"/>
      <c r="P109" s="2"/>
      <c r="S109" s="2"/>
      <c r="T109" s="1"/>
      <c r="W109" s="1"/>
      <c r="X109" s="2"/>
      <c r="AB109" s="1"/>
      <c r="AJ109" s="2"/>
      <c r="AM109" s="2"/>
      <c r="AR109" s="2"/>
      <c r="AU109" s="2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3:155" x14ac:dyDescent="0.25">
      <c r="C110" s="1"/>
      <c r="G110" s="2"/>
      <c r="I110" s="2"/>
      <c r="J110" s="2"/>
      <c r="K110" s="2"/>
      <c r="L110" s="2"/>
      <c r="M110" s="2"/>
      <c r="N110" s="2"/>
      <c r="P110" s="2"/>
      <c r="S110" s="2"/>
      <c r="T110" s="1"/>
      <c r="W110" s="1"/>
      <c r="X110" s="2"/>
      <c r="AB110" s="1"/>
      <c r="AJ110" s="2"/>
      <c r="AM110" s="2"/>
      <c r="AR110" s="2"/>
      <c r="AU110" s="2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3:155" x14ac:dyDescent="0.25">
      <c r="C111" s="1"/>
      <c r="G111" s="2"/>
      <c r="I111" s="2"/>
      <c r="J111" s="2"/>
      <c r="K111" s="2"/>
      <c r="L111" s="2"/>
      <c r="M111" s="2"/>
      <c r="N111" s="2"/>
      <c r="P111" s="2"/>
      <c r="S111" s="2"/>
      <c r="T111" s="1"/>
      <c r="W111" s="1"/>
      <c r="X111" s="2"/>
      <c r="AB111" s="1"/>
      <c r="AJ111" s="2"/>
      <c r="AM111" s="2"/>
      <c r="AR111" s="2"/>
      <c r="AU111" s="2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3:155" x14ac:dyDescent="0.25">
      <c r="C112" s="1"/>
      <c r="G112" s="2"/>
      <c r="I112" s="2"/>
      <c r="J112" s="2"/>
      <c r="K112" s="2"/>
      <c r="L112" s="2"/>
      <c r="M112" s="2"/>
      <c r="N112" s="2"/>
      <c r="P112" s="2"/>
      <c r="S112" s="2"/>
      <c r="T112" s="1"/>
      <c r="W112" s="1"/>
      <c r="X112" s="2"/>
      <c r="AB112" s="1"/>
      <c r="AJ112" s="2"/>
      <c r="AM112" s="2"/>
      <c r="AR112" s="2"/>
      <c r="AU112" s="2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3:155" x14ac:dyDescent="0.25">
      <c r="C113" s="1"/>
      <c r="G113" s="2"/>
      <c r="I113" s="2"/>
      <c r="J113" s="2"/>
      <c r="K113" s="2"/>
      <c r="L113" s="2"/>
      <c r="M113" s="2"/>
      <c r="N113" s="2"/>
      <c r="P113" s="2"/>
      <c r="S113" s="2"/>
      <c r="T113" s="1"/>
      <c r="W113" s="1"/>
      <c r="X113" s="2"/>
      <c r="AB113" s="1"/>
      <c r="AJ113" s="2"/>
      <c r="AM113" s="2"/>
      <c r="AR113" s="2"/>
      <c r="AU113" s="2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3:155" x14ac:dyDescent="0.25">
      <c r="C114" s="1"/>
      <c r="G114" s="2"/>
      <c r="I114" s="2"/>
      <c r="J114" s="2"/>
      <c r="K114" s="2"/>
      <c r="L114" s="2"/>
      <c r="M114" s="2"/>
      <c r="N114" s="2"/>
      <c r="P114" s="2"/>
      <c r="S114" s="2"/>
      <c r="T114" s="1"/>
      <c r="W114" s="1"/>
      <c r="X114" s="2"/>
      <c r="AB114" s="1"/>
      <c r="AJ114" s="2"/>
      <c r="AM114" s="2"/>
      <c r="AR114" s="2"/>
      <c r="AU114" s="2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3:155" x14ac:dyDescent="0.25">
      <c r="C115" s="1"/>
      <c r="G115" s="2"/>
      <c r="I115" s="2"/>
      <c r="J115" s="2"/>
      <c r="K115" s="2"/>
      <c r="L115" s="2"/>
      <c r="M115" s="2"/>
      <c r="N115" s="2"/>
      <c r="P115" s="2"/>
      <c r="S115" s="2"/>
      <c r="T115" s="1"/>
      <c r="W115" s="1"/>
      <c r="X115" s="2"/>
      <c r="AB115" s="1"/>
      <c r="AJ115" s="2"/>
      <c r="AM115" s="2"/>
      <c r="AR115" s="2"/>
      <c r="AU115" s="2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3:155" x14ac:dyDescent="0.25">
      <c r="C116" s="1"/>
      <c r="G116" s="2"/>
      <c r="I116" s="2"/>
      <c r="J116" s="2"/>
      <c r="K116" s="2"/>
      <c r="L116" s="2"/>
      <c r="M116" s="2"/>
      <c r="N116" s="2"/>
      <c r="P116" s="2"/>
      <c r="S116" s="2"/>
      <c r="T116" s="1"/>
      <c r="W116" s="1"/>
      <c r="X116" s="2"/>
      <c r="AB116" s="1"/>
      <c r="AJ116" s="2"/>
      <c r="AM116" s="2"/>
      <c r="AR116" s="2"/>
      <c r="AU116" s="2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3:155" x14ac:dyDescent="0.25">
      <c r="C117" s="1"/>
      <c r="G117" s="2"/>
      <c r="I117" s="2"/>
      <c r="J117" s="2"/>
      <c r="K117" s="2"/>
      <c r="L117" s="2"/>
      <c r="M117" s="2"/>
      <c r="N117" s="2"/>
      <c r="P117" s="2"/>
      <c r="S117" s="2"/>
      <c r="T117" s="1"/>
      <c r="W117" s="1"/>
      <c r="X117" s="2"/>
      <c r="AB117" s="1"/>
      <c r="AJ117" s="2"/>
      <c r="AM117" s="2"/>
      <c r="AR117" s="2"/>
      <c r="AU117" s="2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3:155" x14ac:dyDescent="0.25">
      <c r="C118" s="1"/>
      <c r="G118" s="2"/>
      <c r="I118" s="2"/>
      <c r="J118" s="2"/>
      <c r="K118" s="2"/>
      <c r="L118" s="2"/>
      <c r="M118" s="2"/>
      <c r="N118" s="2"/>
      <c r="P118" s="2"/>
      <c r="S118" s="2"/>
      <c r="T118" s="1"/>
      <c r="W118" s="1"/>
      <c r="X118" s="2"/>
      <c r="AB118" s="1"/>
      <c r="AJ118" s="2"/>
      <c r="AM118" s="2"/>
      <c r="AR118" s="2"/>
      <c r="AU118" s="2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3:155" x14ac:dyDescent="0.25">
      <c r="C119" s="1"/>
      <c r="G119" s="2"/>
      <c r="I119" s="2"/>
      <c r="J119" s="2"/>
      <c r="K119" s="2"/>
      <c r="L119" s="2"/>
      <c r="M119" s="2"/>
      <c r="N119" s="2"/>
      <c r="P119" s="2"/>
      <c r="S119" s="2"/>
      <c r="T119" s="1"/>
      <c r="W119" s="1"/>
      <c r="X119" s="2"/>
      <c r="AB119" s="1"/>
      <c r="AJ119" s="2"/>
      <c r="AM119" s="2"/>
      <c r="AR119" s="2"/>
      <c r="AU119" s="2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3:155" x14ac:dyDescent="0.25">
      <c r="C120" s="1"/>
      <c r="G120" s="2"/>
      <c r="I120" s="2"/>
      <c r="J120" s="2"/>
      <c r="K120" s="2"/>
      <c r="L120" s="2"/>
      <c r="M120" s="2"/>
      <c r="N120" s="2"/>
      <c r="P120" s="2"/>
      <c r="S120" s="2"/>
      <c r="T120" s="1"/>
      <c r="W120" s="1"/>
      <c r="X120" s="2"/>
      <c r="AB120" s="1"/>
      <c r="AJ120" s="2"/>
      <c r="AM120" s="2"/>
      <c r="AR120" s="2"/>
      <c r="AU120" s="2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3:155" x14ac:dyDescent="0.25">
      <c r="C121" s="1"/>
      <c r="G121" s="2"/>
      <c r="I121" s="2"/>
      <c r="J121" s="2"/>
      <c r="K121" s="2"/>
      <c r="L121" s="2"/>
      <c r="M121" s="2"/>
      <c r="N121" s="2"/>
      <c r="P121" s="2"/>
      <c r="S121" s="2"/>
      <c r="T121" s="1"/>
      <c r="W121" s="1"/>
      <c r="X121" s="2"/>
      <c r="AB121" s="1"/>
      <c r="AJ121" s="2"/>
      <c r="AM121" s="2"/>
      <c r="AR121" s="2"/>
      <c r="AU121" s="2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3:155" x14ac:dyDescent="0.25">
      <c r="C122" s="1"/>
      <c r="G122" s="2"/>
      <c r="I122" s="2"/>
      <c r="J122" s="2"/>
      <c r="K122" s="2"/>
      <c r="L122" s="2"/>
      <c r="M122" s="2"/>
      <c r="N122" s="2"/>
      <c r="P122" s="2"/>
      <c r="S122" s="2"/>
      <c r="T122" s="1"/>
      <c r="W122" s="1"/>
      <c r="X122" s="2"/>
      <c r="AB122" s="1"/>
      <c r="AJ122" s="2"/>
      <c r="AM122" s="2"/>
      <c r="AR122" s="2"/>
      <c r="AU122" s="2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3:155" x14ac:dyDescent="0.25">
      <c r="C123" s="1"/>
      <c r="G123" s="2"/>
      <c r="I123" s="2"/>
      <c r="J123" s="2"/>
      <c r="K123" s="2"/>
      <c r="L123" s="2"/>
      <c r="M123" s="2"/>
      <c r="N123" s="2"/>
      <c r="P123" s="2"/>
      <c r="S123" s="2"/>
      <c r="T123" s="1"/>
      <c r="W123" s="1"/>
      <c r="X123" s="2"/>
      <c r="AB123" s="1"/>
      <c r="AJ123" s="2"/>
      <c r="AM123" s="2"/>
      <c r="AR123" s="2"/>
      <c r="AU123" s="2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3:155" x14ac:dyDescent="0.25">
      <c r="C124" s="1"/>
      <c r="G124" s="2"/>
      <c r="I124" s="2"/>
      <c r="J124" s="2"/>
      <c r="K124" s="2"/>
      <c r="L124" s="2"/>
      <c r="M124" s="2"/>
      <c r="N124" s="2"/>
      <c r="P124" s="2"/>
      <c r="S124" s="2"/>
      <c r="T124" s="1"/>
      <c r="W124" s="1"/>
      <c r="X124" s="2"/>
      <c r="AB124" s="1"/>
      <c r="AJ124" s="2"/>
      <c r="AM124" s="2"/>
      <c r="AR124" s="2"/>
      <c r="AU124" s="2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3:155" x14ac:dyDescent="0.25">
      <c r="C125" s="1"/>
      <c r="G125" s="2"/>
      <c r="I125" s="2"/>
      <c r="J125" s="2"/>
      <c r="K125" s="2"/>
      <c r="L125" s="2"/>
      <c r="M125" s="2"/>
      <c r="N125" s="2"/>
      <c r="P125" s="2"/>
      <c r="S125" s="2"/>
      <c r="T125" s="1"/>
      <c r="W125" s="1"/>
      <c r="X125" s="2"/>
      <c r="AB125" s="1"/>
      <c r="AJ125" s="2"/>
      <c r="AM125" s="2"/>
      <c r="AR125" s="2"/>
      <c r="AU125" s="2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25"/>
  <sheetViews>
    <sheetView zoomScale="91" zoomScaleNormal="91" zoomScaleSheetLayoutView="100" workbookViewId="0">
      <pane xSplit="2" ySplit="5" topLeftCell="C6" activePane="bottomRight" state="frozen"/>
      <selection activeCell="K48" sqref="K48"/>
      <selection pane="topRight" activeCell="K48" sqref="K48"/>
      <selection pane="bottomLeft" activeCell="K48" sqref="K48"/>
      <selection pane="bottomRight" activeCell="K48" sqref="K48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6" width="11.28515625" style="2" customWidth="1"/>
    <col min="7" max="16" width="11.8554687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3" ht="18.75" x14ac:dyDescent="0.3">
      <c r="A1" s="2" t="s">
        <v>53</v>
      </c>
      <c r="B1" s="6" t="s">
        <v>66</v>
      </c>
      <c r="AX1" s="3"/>
    </row>
    <row r="2" spans="1:193" ht="15.75" x14ac:dyDescent="0.25">
      <c r="A2" s="7" t="s">
        <v>50</v>
      </c>
    </row>
    <row r="3" spans="1:193" ht="15.75" x14ac:dyDescent="0.25">
      <c r="A3" s="7"/>
      <c r="I3" s="1" t="str">
        <f>[1]GSVA_cur!$I$3</f>
        <v>As on 17.03.2025</v>
      </c>
    </row>
    <row r="4" spans="1:193" ht="15.75" x14ac:dyDescent="0.25">
      <c r="A4" s="7"/>
      <c r="E4" s="8"/>
      <c r="F4" s="8" t="s">
        <v>57</v>
      </c>
      <c r="S4" s="2"/>
      <c r="U4" s="1"/>
      <c r="X4" s="1"/>
      <c r="AF4" s="2"/>
      <c r="AI4" s="2"/>
      <c r="AN4" s="2"/>
      <c r="AQ4" s="2"/>
      <c r="AV4" s="2"/>
      <c r="AY4" s="2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3" ht="15.75" x14ac:dyDescent="0.25">
      <c r="A5" s="13" t="s">
        <v>0</v>
      </c>
      <c r="B5" s="14" t="s">
        <v>1</v>
      </c>
      <c r="C5" s="15" t="s">
        <v>21</v>
      </c>
      <c r="D5" s="15" t="s">
        <v>22</v>
      </c>
      <c r="E5" s="15" t="s">
        <v>23</v>
      </c>
      <c r="F5" s="15" t="s">
        <v>56</v>
      </c>
      <c r="G5" s="16" t="s">
        <v>65</v>
      </c>
      <c r="H5" s="16" t="s">
        <v>67</v>
      </c>
      <c r="I5" s="16" t="s">
        <v>68</v>
      </c>
      <c r="J5" s="16" t="s">
        <v>69</v>
      </c>
      <c r="K5" s="16" t="s">
        <v>70</v>
      </c>
      <c r="L5" s="16" t="s">
        <v>71</v>
      </c>
      <c r="M5" s="16" t="s">
        <v>72</v>
      </c>
      <c r="N5" s="16" t="s">
        <v>73</v>
      </c>
      <c r="O5" s="16" t="s">
        <v>74</v>
      </c>
      <c r="S5" s="2"/>
      <c r="U5" s="1"/>
      <c r="X5" s="1"/>
      <c r="AF5" s="2"/>
      <c r="AI5" s="2"/>
      <c r="AN5" s="2"/>
      <c r="AQ5" s="2"/>
      <c r="AV5" s="2"/>
      <c r="AY5" s="2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3" s="9" customFormat="1" ht="15.75" x14ac:dyDescent="0.25">
      <c r="A6" s="17" t="s">
        <v>26</v>
      </c>
      <c r="B6" s="18" t="s">
        <v>2</v>
      </c>
      <c r="C6" s="19">
        <f>SUM(C7:C10)</f>
        <v>186700.71591488202</v>
      </c>
      <c r="D6" s="19">
        <f t="shared" ref="D6:F6" si="0">SUM(D7:D10)</f>
        <v>208915.47199182864</v>
      </c>
      <c r="E6" s="19">
        <f t="shared" si="0"/>
        <v>285115.68374467298</v>
      </c>
      <c r="F6" s="19">
        <f t="shared" si="0"/>
        <v>286665.10327971558</v>
      </c>
      <c r="G6" s="19">
        <f t="shared" ref="G6:O6" si="1">SUM(G7:G10)</f>
        <v>325335.55535904982</v>
      </c>
      <c r="H6" s="19">
        <f t="shared" si="1"/>
        <v>400936.27093985968</v>
      </c>
      <c r="I6" s="19">
        <f t="shared" si="1"/>
        <v>415347.25914574682</v>
      </c>
      <c r="J6" s="19">
        <f t="shared" si="1"/>
        <v>419401.38435301126</v>
      </c>
      <c r="K6" s="19">
        <f t="shared" si="1"/>
        <v>481927.75030729629</v>
      </c>
      <c r="L6" s="19">
        <f t="shared" si="1"/>
        <v>491348.3066866874</v>
      </c>
      <c r="M6" s="19">
        <f t="shared" si="1"/>
        <v>429052.9385191499</v>
      </c>
      <c r="N6" s="19">
        <f t="shared" ref="N6" si="2">SUM(N7:N10)</f>
        <v>507515.78368490504</v>
      </c>
      <c r="O6" s="19">
        <f t="shared" si="1"/>
        <v>556362.04600814055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F6" s="10"/>
      <c r="GG6" s="10"/>
      <c r="GK6" s="11"/>
    </row>
    <row r="7" spans="1:193" ht="15.75" x14ac:dyDescent="0.25">
      <c r="A7" s="20">
        <v>1.1000000000000001</v>
      </c>
      <c r="B7" s="21" t="s">
        <v>59</v>
      </c>
      <c r="C7" s="23">
        <v>93080.966414241571</v>
      </c>
      <c r="D7" s="23">
        <v>98111.752161727869</v>
      </c>
      <c r="E7" s="23">
        <v>115532.79199314867</v>
      </c>
      <c r="F7" s="23">
        <v>126442.12295445107</v>
      </c>
      <c r="G7" s="23">
        <v>145322.96717636212</v>
      </c>
      <c r="H7" s="23">
        <v>172349.02707582782</v>
      </c>
      <c r="I7" s="23">
        <v>201708.35341351971</v>
      </c>
      <c r="J7" s="23">
        <v>186867.69557044227</v>
      </c>
      <c r="K7" s="23">
        <v>183501.23232396191</v>
      </c>
      <c r="L7" s="23">
        <v>188463.68931663485</v>
      </c>
      <c r="M7" s="23">
        <v>184151.04396977052</v>
      </c>
      <c r="N7" s="23">
        <v>187685.89452255509</v>
      </c>
      <c r="O7" s="23">
        <v>197182.80078539636</v>
      </c>
      <c r="P7" s="3"/>
      <c r="Q7" s="4"/>
      <c r="R7" s="4"/>
      <c r="S7" s="4"/>
      <c r="T7" s="4"/>
      <c r="U7" s="3"/>
      <c r="V7" s="4"/>
      <c r="W7" s="4"/>
      <c r="X7" s="3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1"/>
      <c r="GI7" s="1"/>
      <c r="GJ7" s="1"/>
    </row>
    <row r="8" spans="1:193" ht="15.75" x14ac:dyDescent="0.25">
      <c r="A8" s="20">
        <v>1.2</v>
      </c>
      <c r="B8" s="21" t="s">
        <v>60</v>
      </c>
      <c r="C8" s="23">
        <v>23222.481011071352</v>
      </c>
      <c r="D8" s="23">
        <v>26248.87625433681</v>
      </c>
      <c r="E8" s="23">
        <v>30828.013997749724</v>
      </c>
      <c r="F8" s="23">
        <v>29670.629282980517</v>
      </c>
      <c r="G8" s="23">
        <v>23240.630697397362</v>
      </c>
      <c r="H8" s="23">
        <v>21725.364044459704</v>
      </c>
      <c r="I8" s="23">
        <v>28237.64092608702</v>
      </c>
      <c r="J8" s="23">
        <v>27201.012482315789</v>
      </c>
      <c r="K8" s="23">
        <v>51264.388292323158</v>
      </c>
      <c r="L8" s="23">
        <v>56321.967922005075</v>
      </c>
      <c r="M8" s="23">
        <v>57128.065988298818</v>
      </c>
      <c r="N8" s="23">
        <v>57818.121462030838</v>
      </c>
      <c r="O8" s="23">
        <v>72185.924645345498</v>
      </c>
      <c r="P8" s="3"/>
      <c r="Q8" s="4"/>
      <c r="R8" s="4"/>
      <c r="S8" s="4"/>
      <c r="T8" s="4"/>
      <c r="U8" s="3"/>
      <c r="V8" s="4"/>
      <c r="W8" s="4"/>
      <c r="X8" s="3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1"/>
      <c r="GI8" s="1"/>
      <c r="GJ8" s="1"/>
    </row>
    <row r="9" spans="1:193" ht="15.75" x14ac:dyDescent="0.25">
      <c r="A9" s="20">
        <v>1.3</v>
      </c>
      <c r="B9" s="21" t="s">
        <v>61</v>
      </c>
      <c r="C9" s="23">
        <v>11666.64752029271</v>
      </c>
      <c r="D9" s="23">
        <v>12380.492460162191</v>
      </c>
      <c r="E9" s="23">
        <v>12903.624935520902</v>
      </c>
      <c r="F9" s="23">
        <v>19164.924708259172</v>
      </c>
      <c r="G9" s="23">
        <v>25869.783538590549</v>
      </c>
      <c r="H9" s="23">
        <v>71594.921301603637</v>
      </c>
      <c r="I9" s="23">
        <v>45594.313275988476</v>
      </c>
      <c r="J9" s="23">
        <v>64908.598547112771</v>
      </c>
      <c r="K9" s="23">
        <v>94281.430736940179</v>
      </c>
      <c r="L9" s="23">
        <v>81352.134561092244</v>
      </c>
      <c r="M9" s="23">
        <v>22091.622651942438</v>
      </c>
      <c r="N9" s="23">
        <v>46756.408803048093</v>
      </c>
      <c r="O9" s="23">
        <v>55055.671365589129</v>
      </c>
      <c r="P9" s="3"/>
      <c r="Q9" s="4"/>
      <c r="R9" s="4"/>
      <c r="S9" s="4"/>
      <c r="T9" s="4"/>
      <c r="U9" s="3"/>
      <c r="V9" s="4"/>
      <c r="W9" s="4"/>
      <c r="X9" s="3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1"/>
      <c r="GI9" s="1"/>
      <c r="GJ9" s="1"/>
    </row>
    <row r="10" spans="1:193" ht="15.75" x14ac:dyDescent="0.25">
      <c r="A10" s="20">
        <v>1.4</v>
      </c>
      <c r="B10" s="21" t="s">
        <v>62</v>
      </c>
      <c r="C10" s="23">
        <v>58730.620969276395</v>
      </c>
      <c r="D10" s="23">
        <v>72174.351115601763</v>
      </c>
      <c r="E10" s="23">
        <v>125851.25281825368</v>
      </c>
      <c r="F10" s="23">
        <v>111387.42633402481</v>
      </c>
      <c r="G10" s="23">
        <v>130902.17394669977</v>
      </c>
      <c r="H10" s="23">
        <v>135266.95851796851</v>
      </c>
      <c r="I10" s="23">
        <v>139806.95153015168</v>
      </c>
      <c r="J10" s="23">
        <v>140424.07775314042</v>
      </c>
      <c r="K10" s="23">
        <v>152880.69895407106</v>
      </c>
      <c r="L10" s="23">
        <v>165210.51488695526</v>
      </c>
      <c r="M10" s="23">
        <v>165682.20590913814</v>
      </c>
      <c r="N10" s="23">
        <v>215255.35889727107</v>
      </c>
      <c r="O10" s="23">
        <v>231937.64921180959</v>
      </c>
      <c r="P10" s="3"/>
      <c r="Q10" s="4"/>
      <c r="R10" s="4"/>
      <c r="S10" s="4"/>
      <c r="T10" s="4"/>
      <c r="U10" s="3"/>
      <c r="V10" s="4"/>
      <c r="W10" s="4"/>
      <c r="X10" s="3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1"/>
      <c r="GI10" s="1"/>
      <c r="GJ10" s="1"/>
    </row>
    <row r="11" spans="1:193" ht="15.75" x14ac:dyDescent="0.25">
      <c r="A11" s="24" t="s">
        <v>31</v>
      </c>
      <c r="B11" s="21" t="s">
        <v>3</v>
      </c>
      <c r="C11" s="23">
        <v>564906.63353716873</v>
      </c>
      <c r="D11" s="23">
        <v>185076.55285911579</v>
      </c>
      <c r="E11" s="23">
        <v>3406.3707527167999</v>
      </c>
      <c r="F11" s="23">
        <v>3236.2824025599998</v>
      </c>
      <c r="G11" s="23">
        <v>26413.71863132</v>
      </c>
      <c r="H11" s="23">
        <v>103835.72979584</v>
      </c>
      <c r="I11" s="23">
        <v>85357.766623707997</v>
      </c>
      <c r="J11" s="23">
        <v>8524.0982891766125</v>
      </c>
      <c r="K11" s="23">
        <v>6959.0657818602649</v>
      </c>
      <c r="L11" s="23">
        <v>10592.721147645025</v>
      </c>
      <c r="M11" s="23">
        <v>6975.2011886194505</v>
      </c>
      <c r="N11" s="23">
        <v>7412.5680328465805</v>
      </c>
      <c r="O11" s="23">
        <v>8084.8879534257649</v>
      </c>
      <c r="P11" s="3"/>
      <c r="Q11" s="4"/>
      <c r="R11" s="4"/>
      <c r="S11" s="4"/>
      <c r="T11" s="4"/>
      <c r="U11" s="3"/>
      <c r="V11" s="4"/>
      <c r="W11" s="4"/>
      <c r="X11" s="3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1"/>
      <c r="GI11" s="1"/>
      <c r="GJ11" s="1"/>
    </row>
    <row r="12" spans="1:193" s="11" customFormat="1" ht="15.75" x14ac:dyDescent="0.25">
      <c r="A12" s="27"/>
      <c r="B12" s="28" t="s">
        <v>28</v>
      </c>
      <c r="C12" s="29">
        <f>C6+C11</f>
        <v>751607.34945205075</v>
      </c>
      <c r="D12" s="29">
        <f t="shared" ref="D12:F12" si="3">D6+D11</f>
        <v>393992.02485094441</v>
      </c>
      <c r="E12" s="29">
        <f t="shared" si="3"/>
        <v>288522.05449738976</v>
      </c>
      <c r="F12" s="29">
        <f t="shared" si="3"/>
        <v>289901.38568227558</v>
      </c>
      <c r="G12" s="29">
        <f t="shared" ref="G12:O12" si="4">G6+G11</f>
        <v>351749.27399036981</v>
      </c>
      <c r="H12" s="29">
        <f t="shared" si="4"/>
        <v>504772.00073569966</v>
      </c>
      <c r="I12" s="29">
        <f t="shared" si="4"/>
        <v>500705.02576945483</v>
      </c>
      <c r="J12" s="29">
        <f t="shared" si="4"/>
        <v>427925.48264218785</v>
      </c>
      <c r="K12" s="29">
        <f t="shared" si="4"/>
        <v>488886.81608915655</v>
      </c>
      <c r="L12" s="29">
        <f t="shared" si="4"/>
        <v>501941.02783433243</v>
      </c>
      <c r="M12" s="29">
        <f t="shared" si="4"/>
        <v>436028.13970776933</v>
      </c>
      <c r="N12" s="29">
        <f t="shared" ref="N12" si="5">N6+N11</f>
        <v>514928.35171775159</v>
      </c>
      <c r="O12" s="29">
        <f t="shared" si="4"/>
        <v>564446.9339615663</v>
      </c>
      <c r="P12" s="3"/>
      <c r="Q12" s="4"/>
      <c r="R12" s="4"/>
      <c r="S12" s="4"/>
      <c r="T12" s="4"/>
      <c r="U12" s="3"/>
      <c r="V12" s="4"/>
      <c r="W12" s="4"/>
      <c r="X12" s="3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0"/>
      <c r="EB12" s="10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9"/>
      <c r="GI12" s="9"/>
      <c r="GJ12" s="9"/>
    </row>
    <row r="13" spans="1:193" s="1" customFormat="1" ht="15.75" x14ac:dyDescent="0.25">
      <c r="A13" s="30" t="s">
        <v>32</v>
      </c>
      <c r="B13" s="31" t="s">
        <v>4</v>
      </c>
      <c r="C13" s="32">
        <v>1508357.1739490607</v>
      </c>
      <c r="D13" s="32">
        <v>1354855.8143560458</v>
      </c>
      <c r="E13" s="32">
        <v>991717.59485386219</v>
      </c>
      <c r="F13" s="32">
        <v>1826098.8641067098</v>
      </c>
      <c r="G13" s="32">
        <v>2127643.6366076344</v>
      </c>
      <c r="H13" s="32">
        <v>2351719.2813798548</v>
      </c>
      <c r="I13" s="32">
        <v>2419662.3079193854</v>
      </c>
      <c r="J13" s="32">
        <v>2559576.8932991251</v>
      </c>
      <c r="K13" s="32">
        <v>2531179.5199763523</v>
      </c>
      <c r="L13" s="32">
        <v>2547506.0700233001</v>
      </c>
      <c r="M13" s="32">
        <v>2614417.8442700268</v>
      </c>
      <c r="N13" s="32">
        <v>2835699.5105235213</v>
      </c>
      <c r="O13" s="32">
        <v>2974648.7865391737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K13" s="2"/>
    </row>
    <row r="14" spans="1:193" ht="30" x14ac:dyDescent="0.25">
      <c r="A14" s="24" t="s">
        <v>33</v>
      </c>
      <c r="B14" s="21" t="s">
        <v>5</v>
      </c>
      <c r="C14" s="23">
        <v>46091.885999999999</v>
      </c>
      <c r="D14" s="23">
        <v>83671.877200000003</v>
      </c>
      <c r="E14" s="23">
        <v>104375.09220000001</v>
      </c>
      <c r="F14" s="23">
        <v>140626.11889934799</v>
      </c>
      <c r="G14" s="23">
        <v>180094.58225044794</v>
      </c>
      <c r="H14" s="23">
        <v>230725.19882095762</v>
      </c>
      <c r="I14" s="23">
        <v>320617.92191475141</v>
      </c>
      <c r="J14" s="23">
        <v>376697.7507080884</v>
      </c>
      <c r="K14" s="23">
        <v>451577.03195074969</v>
      </c>
      <c r="L14" s="23">
        <v>457991.09042181249</v>
      </c>
      <c r="M14" s="23">
        <v>577452.89913417678</v>
      </c>
      <c r="N14" s="23">
        <v>737180.86339652492</v>
      </c>
      <c r="O14" s="23">
        <v>895379.87668141921</v>
      </c>
      <c r="P14" s="3"/>
      <c r="Q14" s="4"/>
      <c r="R14" s="4"/>
      <c r="S14" s="4"/>
      <c r="T14" s="4"/>
      <c r="U14" s="3"/>
      <c r="V14" s="4"/>
      <c r="W14" s="4"/>
      <c r="X14" s="3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3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3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3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1"/>
      <c r="GI14" s="1"/>
      <c r="GJ14" s="1"/>
    </row>
    <row r="15" spans="1:193" ht="15.75" x14ac:dyDescent="0.25">
      <c r="A15" s="24" t="s">
        <v>34</v>
      </c>
      <c r="B15" s="21" t="s">
        <v>6</v>
      </c>
      <c r="C15" s="23">
        <v>129493.64499999999</v>
      </c>
      <c r="D15" s="23">
        <v>133126.62525989464</v>
      </c>
      <c r="E15" s="23">
        <v>151812.11024280707</v>
      </c>
      <c r="F15" s="23">
        <v>152513.57532203867</v>
      </c>
      <c r="G15" s="23">
        <v>190675.38859216523</v>
      </c>
      <c r="H15" s="23">
        <v>178287.17941284244</v>
      </c>
      <c r="I15" s="23">
        <v>209817.57022702371</v>
      </c>
      <c r="J15" s="23">
        <v>217265.6313569317</v>
      </c>
      <c r="K15" s="23">
        <v>212339.59373693919</v>
      </c>
      <c r="L15" s="23">
        <v>201094.45232626479</v>
      </c>
      <c r="M15" s="23">
        <v>277280.0908511189</v>
      </c>
      <c r="N15" s="23">
        <v>351023.13174951175</v>
      </c>
      <c r="O15" s="23">
        <v>372786.5659179815</v>
      </c>
      <c r="P15" s="3"/>
      <c r="Q15" s="4"/>
      <c r="R15" s="4"/>
      <c r="S15" s="4"/>
      <c r="T15" s="4"/>
      <c r="U15" s="3"/>
      <c r="V15" s="4"/>
      <c r="W15" s="4"/>
      <c r="X15" s="3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3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3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3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1"/>
      <c r="GI15" s="1"/>
      <c r="GJ15" s="1"/>
    </row>
    <row r="16" spans="1:193" s="11" customFormat="1" ht="15.75" x14ac:dyDescent="0.25">
      <c r="A16" s="27"/>
      <c r="B16" s="28" t="s">
        <v>29</v>
      </c>
      <c r="C16" s="29">
        <f>+C13+C14+C15</f>
        <v>1683942.7049490607</v>
      </c>
      <c r="D16" s="29">
        <f t="shared" ref="D16:F16" si="6">+D13+D14+D15</f>
        <v>1571654.3168159404</v>
      </c>
      <c r="E16" s="29">
        <f t="shared" si="6"/>
        <v>1247904.7972966693</v>
      </c>
      <c r="F16" s="29">
        <f t="shared" si="6"/>
        <v>2119238.5583280963</v>
      </c>
      <c r="G16" s="29">
        <f t="shared" ref="G16:O16" si="7">+G13+G14+G15</f>
        <v>2498413.6074502477</v>
      </c>
      <c r="H16" s="29">
        <f t="shared" si="7"/>
        <v>2760731.6596136545</v>
      </c>
      <c r="I16" s="29">
        <f t="shared" si="7"/>
        <v>2950097.8000611602</v>
      </c>
      <c r="J16" s="29">
        <f t="shared" si="7"/>
        <v>3153540.2753641452</v>
      </c>
      <c r="K16" s="29">
        <f t="shared" si="7"/>
        <v>3195096.1456640409</v>
      </c>
      <c r="L16" s="29">
        <f t="shared" si="7"/>
        <v>3206591.6127713774</v>
      </c>
      <c r="M16" s="29">
        <f t="shared" si="7"/>
        <v>3469150.8342553223</v>
      </c>
      <c r="N16" s="29">
        <f t="shared" ref="N16" si="8">+N13+N14+N15</f>
        <v>3923903.505669558</v>
      </c>
      <c r="O16" s="29">
        <f t="shared" si="7"/>
        <v>4242815.2291385746</v>
      </c>
      <c r="P16" s="3"/>
      <c r="Q16" s="4"/>
      <c r="R16" s="4"/>
      <c r="S16" s="4"/>
      <c r="T16" s="4"/>
      <c r="U16" s="3"/>
      <c r="V16" s="4"/>
      <c r="W16" s="4"/>
      <c r="X16" s="3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0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0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0"/>
      <c r="DZ16" s="10"/>
      <c r="EA16" s="10"/>
      <c r="EB16" s="10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0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0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9"/>
      <c r="GI16" s="9"/>
      <c r="GJ16" s="9"/>
    </row>
    <row r="17" spans="1:193" s="9" customFormat="1" ht="15.75" x14ac:dyDescent="0.25">
      <c r="A17" s="17" t="s">
        <v>35</v>
      </c>
      <c r="B17" s="18" t="s">
        <v>7</v>
      </c>
      <c r="C17" s="19">
        <f>C18+C19</f>
        <v>243012.57570154144</v>
      </c>
      <c r="D17" s="19">
        <f t="shared" ref="D17:F17" si="9">D18+D19</f>
        <v>241819.79033315365</v>
      </c>
      <c r="E17" s="19">
        <f t="shared" si="9"/>
        <v>264011.36532182322</v>
      </c>
      <c r="F17" s="19">
        <f t="shared" si="9"/>
        <v>295021.03836069821</v>
      </c>
      <c r="G17" s="19">
        <f t="shared" ref="G17:K17" si="10">G18+G19</f>
        <v>344195.07255877595</v>
      </c>
      <c r="H17" s="19">
        <f t="shared" si="10"/>
        <v>407283.52480188973</v>
      </c>
      <c r="I17" s="19">
        <f t="shared" si="10"/>
        <v>428587.21206625522</v>
      </c>
      <c r="J17" s="19">
        <f t="shared" si="10"/>
        <v>541136.04470516555</v>
      </c>
      <c r="K17" s="19">
        <f t="shared" si="10"/>
        <v>574759.93663075613</v>
      </c>
      <c r="L17" s="19">
        <f t="shared" ref="L17:O17" si="11">L18+L19</f>
        <v>466075.28955303732</v>
      </c>
      <c r="M17" s="19">
        <f t="shared" si="11"/>
        <v>558609.09189413313</v>
      </c>
      <c r="N17" s="19">
        <f t="shared" ref="N17" si="12">N18+N19</f>
        <v>763730.14357291756</v>
      </c>
      <c r="O17" s="19">
        <f t="shared" si="11"/>
        <v>855221.89077913866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E17" s="10"/>
      <c r="GF17" s="10"/>
      <c r="GG17" s="10"/>
      <c r="GK17" s="11"/>
    </row>
    <row r="18" spans="1:193" ht="15.75" x14ac:dyDescent="0.25">
      <c r="A18" s="20">
        <v>6.1</v>
      </c>
      <c r="B18" s="21" t="s">
        <v>8</v>
      </c>
      <c r="C18" s="23">
        <v>217497.71739999999</v>
      </c>
      <c r="D18" s="23">
        <v>214308.12218080001</v>
      </c>
      <c r="E18" s="23">
        <v>233977.16099764002</v>
      </c>
      <c r="F18" s="23">
        <v>262640.13464751991</v>
      </c>
      <c r="G18" s="23">
        <v>307084.94279200002</v>
      </c>
      <c r="H18" s="23">
        <v>365236.55080000003</v>
      </c>
      <c r="I18" s="23">
        <v>381359.728</v>
      </c>
      <c r="J18" s="23">
        <v>485518.25300000003</v>
      </c>
      <c r="K18" s="23">
        <v>519075.19770000002</v>
      </c>
      <c r="L18" s="23">
        <v>438626.25400000002</v>
      </c>
      <c r="M18" s="23">
        <v>517683.16689999995</v>
      </c>
      <c r="N18" s="23">
        <v>699160.12949936045</v>
      </c>
      <c r="O18" s="23">
        <v>782709.76497453405</v>
      </c>
      <c r="P18" s="3"/>
      <c r="Q18" s="4"/>
      <c r="R18" s="4"/>
      <c r="S18" s="4"/>
      <c r="T18" s="4"/>
      <c r="U18" s="3"/>
      <c r="V18" s="4"/>
      <c r="W18" s="4"/>
      <c r="X18" s="3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1"/>
      <c r="GI18" s="1"/>
      <c r="GJ18" s="1"/>
    </row>
    <row r="19" spans="1:193" ht="15.75" x14ac:dyDescent="0.25">
      <c r="A19" s="20">
        <v>6.2</v>
      </c>
      <c r="B19" s="21" t="s">
        <v>9</v>
      </c>
      <c r="C19" s="23">
        <v>25514.858301541455</v>
      </c>
      <c r="D19" s="23">
        <v>27511.668152353646</v>
      </c>
      <c r="E19" s="23">
        <v>30034.2043241832</v>
      </c>
      <c r="F19" s="23">
        <v>32380.903713178312</v>
      </c>
      <c r="G19" s="23">
        <v>37110.129766775928</v>
      </c>
      <c r="H19" s="23">
        <v>42046.974001889692</v>
      </c>
      <c r="I19" s="23">
        <v>47227.484066255231</v>
      </c>
      <c r="J19" s="23">
        <v>55617.791705165531</v>
      </c>
      <c r="K19" s="23">
        <v>55684.738930756117</v>
      </c>
      <c r="L19" s="23">
        <v>27449.035553037284</v>
      </c>
      <c r="M19" s="23">
        <v>40925.924994133151</v>
      </c>
      <c r="N19" s="23">
        <v>64570.014073557119</v>
      </c>
      <c r="O19" s="23">
        <v>72512.125804604642</v>
      </c>
      <c r="P19" s="3"/>
      <c r="Q19" s="4"/>
      <c r="R19" s="4"/>
      <c r="S19" s="4"/>
      <c r="T19" s="4"/>
      <c r="U19" s="3"/>
      <c r="V19" s="4"/>
      <c r="W19" s="4"/>
      <c r="X19" s="3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1"/>
      <c r="GI19" s="1"/>
      <c r="GJ19" s="1"/>
    </row>
    <row r="20" spans="1:193" s="9" customFormat="1" ht="30" x14ac:dyDescent="0.25">
      <c r="A20" s="33" t="s">
        <v>36</v>
      </c>
      <c r="B20" s="34" t="s">
        <v>10</v>
      </c>
      <c r="C20" s="19">
        <f>SUM(C21:C27)</f>
        <v>115656.83371716185</v>
      </c>
      <c r="D20" s="19">
        <f t="shared" ref="D20:F20" si="13">SUM(D21:D27)</f>
        <v>106187.77794775234</v>
      </c>
      <c r="E20" s="19">
        <f t="shared" si="13"/>
        <v>96801.856874999998</v>
      </c>
      <c r="F20" s="19">
        <f t="shared" si="13"/>
        <v>126330.47209264399</v>
      </c>
      <c r="G20" s="19">
        <f t="shared" ref="G20:L20" si="14">SUM(G21:G27)</f>
        <v>154741.39470789689</v>
      </c>
      <c r="H20" s="19">
        <f t="shared" si="14"/>
        <v>203104.70985488061</v>
      </c>
      <c r="I20" s="19">
        <f t="shared" si="14"/>
        <v>194619.53837223689</v>
      </c>
      <c r="J20" s="19">
        <f t="shared" si="14"/>
        <v>173311.02270715707</v>
      </c>
      <c r="K20" s="19">
        <f t="shared" si="14"/>
        <v>190790.51143536248</v>
      </c>
      <c r="L20" s="19">
        <f t="shared" si="14"/>
        <v>155822.43053724983</v>
      </c>
      <c r="M20" s="19">
        <f>SUM(M21:M27)</f>
        <v>181408.20933266479</v>
      </c>
      <c r="N20" s="19">
        <f>SUM(N21:N27)</f>
        <v>286049.28787023952</v>
      </c>
      <c r="O20" s="19">
        <f t="shared" ref="O20" si="15">SUM(O21:O27)</f>
        <v>316824.69619882148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F20" s="10"/>
      <c r="GG20" s="10"/>
      <c r="GK20" s="11"/>
    </row>
    <row r="21" spans="1:193" ht="15.75" x14ac:dyDescent="0.25">
      <c r="A21" s="20">
        <v>7.1</v>
      </c>
      <c r="B21" s="21" t="s">
        <v>11</v>
      </c>
      <c r="C21" s="23">
        <v>10190.6896</v>
      </c>
      <c r="D21" s="23">
        <v>11229.526</v>
      </c>
      <c r="E21" s="23">
        <v>10788</v>
      </c>
      <c r="F21" s="23">
        <v>12235</v>
      </c>
      <c r="G21" s="23">
        <v>20040</v>
      </c>
      <c r="H21" s="23">
        <v>20437</v>
      </c>
      <c r="I21" s="23">
        <v>19652</v>
      </c>
      <c r="J21" s="23">
        <v>20683</v>
      </c>
      <c r="K21" s="23">
        <v>23039</v>
      </c>
      <c r="L21" s="23">
        <v>26194</v>
      </c>
      <c r="M21" s="23">
        <v>27859</v>
      </c>
      <c r="N21" s="23">
        <v>63228.221259722442</v>
      </c>
      <c r="O21" s="23">
        <v>68362.352826011906</v>
      </c>
      <c r="P21" s="3"/>
      <c r="Q21" s="4"/>
      <c r="R21" s="4"/>
      <c r="S21" s="4"/>
      <c r="T21" s="4"/>
      <c r="U21" s="3"/>
      <c r="V21" s="4"/>
      <c r="W21" s="4"/>
      <c r="X21" s="3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1"/>
      <c r="GI21" s="1"/>
      <c r="GJ21" s="1"/>
    </row>
    <row r="22" spans="1:193" ht="15.75" x14ac:dyDescent="0.25">
      <c r="A22" s="20">
        <v>7.2</v>
      </c>
      <c r="B22" s="21" t="s">
        <v>12</v>
      </c>
      <c r="C22" s="23">
        <v>26923.559999999998</v>
      </c>
      <c r="D22" s="23">
        <v>30155.981072729941</v>
      </c>
      <c r="E22" s="23">
        <v>31589.582399999999</v>
      </c>
      <c r="F22" s="23">
        <v>34350.558516788609</v>
      </c>
      <c r="G22" s="23">
        <v>35202.780938052791</v>
      </c>
      <c r="H22" s="23">
        <v>33534.124780873848</v>
      </c>
      <c r="I22" s="23">
        <v>32668.546347467069</v>
      </c>
      <c r="J22" s="23">
        <v>41233.838975254992</v>
      </c>
      <c r="K22" s="23">
        <v>38251.659625558459</v>
      </c>
      <c r="L22" s="23">
        <v>26837.406844269026</v>
      </c>
      <c r="M22" s="23">
        <v>45207.479990202613</v>
      </c>
      <c r="N22" s="23">
        <v>78881.525182309939</v>
      </c>
      <c r="O22" s="23">
        <v>83764.291591094923</v>
      </c>
      <c r="P22" s="3"/>
      <c r="Q22" s="4"/>
      <c r="R22" s="4"/>
      <c r="S22" s="4"/>
      <c r="T22" s="4"/>
      <c r="U22" s="3"/>
      <c r="V22" s="4"/>
      <c r="W22" s="4"/>
      <c r="X22" s="3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1"/>
      <c r="GI22" s="1"/>
      <c r="GJ22" s="1"/>
    </row>
    <row r="23" spans="1:193" ht="15.75" x14ac:dyDescent="0.25">
      <c r="A23" s="20">
        <v>7.3</v>
      </c>
      <c r="B23" s="21" t="s">
        <v>13</v>
      </c>
      <c r="C23" s="23">
        <v>27546.797500000001</v>
      </c>
      <c r="D23" s="23">
        <v>13301.794699999999</v>
      </c>
      <c r="E23" s="23">
        <v>7108.1311999999998</v>
      </c>
      <c r="F23" s="23">
        <v>11645.061399999999</v>
      </c>
      <c r="G23" s="23">
        <v>10337.457999999999</v>
      </c>
      <c r="H23" s="23">
        <v>19623.358</v>
      </c>
      <c r="I23" s="23">
        <v>19616.668000000001</v>
      </c>
      <c r="J23" s="23">
        <v>18284.594000000001</v>
      </c>
      <c r="K23" s="23">
        <v>16574.581200000001</v>
      </c>
      <c r="L23" s="23">
        <v>21712.750400000001</v>
      </c>
      <c r="M23" s="23">
        <v>25532.505000000001</v>
      </c>
      <c r="N23" s="23">
        <v>25534.596094674169</v>
      </c>
      <c r="O23" s="23">
        <v>28708.546389242169</v>
      </c>
      <c r="P23" s="3"/>
      <c r="Q23" s="4"/>
      <c r="R23" s="4"/>
      <c r="S23" s="4"/>
      <c r="T23" s="4"/>
      <c r="U23" s="3"/>
      <c r="V23" s="4"/>
      <c r="W23" s="4"/>
      <c r="X23" s="3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1"/>
      <c r="GI23" s="1"/>
      <c r="GJ23" s="1"/>
    </row>
    <row r="24" spans="1:193" ht="15.75" x14ac:dyDescent="0.25">
      <c r="A24" s="20">
        <v>7.4</v>
      </c>
      <c r="B24" s="21" t="s">
        <v>14</v>
      </c>
      <c r="C24" s="23">
        <v>2589.8227999999999</v>
      </c>
      <c r="D24" s="23">
        <v>10365.095300000001</v>
      </c>
      <c r="E24" s="23">
        <v>7768.6847999999991</v>
      </c>
      <c r="F24" s="23">
        <v>18062.500199999999</v>
      </c>
      <c r="G24" s="23">
        <v>40262.341999999997</v>
      </c>
      <c r="H24" s="23">
        <v>48473.453200000004</v>
      </c>
      <c r="I24" s="23">
        <v>46779.517999999996</v>
      </c>
      <c r="J24" s="23">
        <v>22075.613499999999</v>
      </c>
      <c r="K24" s="23">
        <v>33621.939899999998</v>
      </c>
      <c r="L24" s="23">
        <v>3539.0252</v>
      </c>
      <c r="M24" s="23">
        <v>2196.9943999999996</v>
      </c>
      <c r="N24" s="23">
        <v>13113.610047071343</v>
      </c>
      <c r="O24" s="23">
        <v>15441.275830426506</v>
      </c>
      <c r="P24" s="3"/>
      <c r="Q24" s="4"/>
      <c r="R24" s="4"/>
      <c r="S24" s="4"/>
      <c r="T24" s="4"/>
      <c r="U24" s="3"/>
      <c r="V24" s="4"/>
      <c r="W24" s="4"/>
      <c r="X24" s="3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1"/>
      <c r="GI24" s="1"/>
      <c r="GJ24" s="1"/>
    </row>
    <row r="25" spans="1:193" ht="15.75" x14ac:dyDescent="0.25">
      <c r="A25" s="20">
        <v>7.5</v>
      </c>
      <c r="B25" s="21" t="s">
        <v>15</v>
      </c>
      <c r="C25" s="23">
        <v>26290.588800000001</v>
      </c>
      <c r="D25" s="23">
        <v>16609.9185</v>
      </c>
      <c r="E25" s="23">
        <v>10518.3616</v>
      </c>
      <c r="F25" s="23">
        <v>17016.812099999999</v>
      </c>
      <c r="G25" s="23">
        <v>11797.62</v>
      </c>
      <c r="H25" s="23">
        <v>43382.41</v>
      </c>
      <c r="I25" s="23">
        <v>41811.612999999998</v>
      </c>
      <c r="J25" s="23">
        <v>37152.525999999998</v>
      </c>
      <c r="K25" s="23">
        <v>41345.676800000001</v>
      </c>
      <c r="L25" s="23">
        <v>36859.895199999999</v>
      </c>
      <c r="M25" s="23">
        <v>33106.559200000003</v>
      </c>
      <c r="N25" s="23">
        <v>39776.885235909976</v>
      </c>
      <c r="O25" s="23">
        <v>46495.201152255169</v>
      </c>
      <c r="P25" s="3"/>
      <c r="Q25" s="4"/>
      <c r="R25" s="4"/>
      <c r="S25" s="4"/>
      <c r="T25" s="4"/>
      <c r="U25" s="3"/>
      <c r="V25" s="4"/>
      <c r="W25" s="4"/>
      <c r="X25" s="3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1"/>
      <c r="GI25" s="1"/>
      <c r="GJ25" s="1"/>
    </row>
    <row r="26" spans="1:193" ht="15.75" x14ac:dyDescent="0.25">
      <c r="A26" s="20">
        <v>7.6</v>
      </c>
      <c r="B26" s="21" t="s">
        <v>16</v>
      </c>
      <c r="C26" s="23">
        <v>163.95779999999999</v>
      </c>
      <c r="D26" s="23">
        <v>219.31700000000001</v>
      </c>
      <c r="E26" s="23">
        <v>258.81729999999999</v>
      </c>
      <c r="F26" s="23">
        <v>292.83460000000002</v>
      </c>
      <c r="G26" s="23">
        <v>301.56099999999998</v>
      </c>
      <c r="H26" s="23">
        <v>490.77149999999995</v>
      </c>
      <c r="I26" s="23">
        <v>250.13580000000002</v>
      </c>
      <c r="J26" s="23">
        <v>401.69130000000001</v>
      </c>
      <c r="K26" s="23">
        <v>475.73749999999995</v>
      </c>
      <c r="L26" s="23">
        <v>425.09750000000003</v>
      </c>
      <c r="M26" s="23">
        <v>536.05439999999999</v>
      </c>
      <c r="N26" s="23">
        <v>702.49378356329589</v>
      </c>
      <c r="O26" s="23">
        <v>718.29989369347004</v>
      </c>
      <c r="P26" s="3"/>
      <c r="Q26" s="4"/>
      <c r="R26" s="4"/>
      <c r="S26" s="4"/>
      <c r="T26" s="4"/>
      <c r="U26" s="3"/>
      <c r="V26" s="4"/>
      <c r="W26" s="4"/>
      <c r="X26" s="3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1"/>
      <c r="GI26" s="1"/>
      <c r="GJ26" s="1"/>
    </row>
    <row r="27" spans="1:193" ht="30" x14ac:dyDescent="0.25">
      <c r="A27" s="20">
        <v>7.7</v>
      </c>
      <c r="B27" s="21" t="s">
        <v>17</v>
      </c>
      <c r="C27" s="23">
        <v>21951.417217161852</v>
      </c>
      <c r="D27" s="23">
        <v>24306.145375022399</v>
      </c>
      <c r="E27" s="23">
        <v>28770.279575</v>
      </c>
      <c r="F27" s="23">
        <v>32727.705275855384</v>
      </c>
      <c r="G27" s="23">
        <v>36799.632769844109</v>
      </c>
      <c r="H27" s="23">
        <v>37163.592374006752</v>
      </c>
      <c r="I27" s="23">
        <v>33841.057224769836</v>
      </c>
      <c r="J27" s="23">
        <v>33479.758931902077</v>
      </c>
      <c r="K27" s="23">
        <v>37481.916409804056</v>
      </c>
      <c r="L27" s="23">
        <v>40254.25539298082</v>
      </c>
      <c r="M27" s="23">
        <v>46969.616342462163</v>
      </c>
      <c r="N27" s="23">
        <v>64811.95626698836</v>
      </c>
      <c r="O27" s="23">
        <v>73334.728516097326</v>
      </c>
      <c r="P27" s="3"/>
      <c r="Q27" s="4"/>
      <c r="R27" s="4"/>
      <c r="S27" s="4"/>
      <c r="T27" s="4"/>
      <c r="U27" s="3"/>
      <c r="V27" s="4"/>
      <c r="W27" s="4"/>
      <c r="X27" s="3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1"/>
      <c r="GI27" s="1"/>
      <c r="GJ27" s="1"/>
    </row>
    <row r="28" spans="1:193" ht="15.75" x14ac:dyDescent="0.25">
      <c r="A28" s="24" t="s">
        <v>37</v>
      </c>
      <c r="B28" s="21" t="s">
        <v>18</v>
      </c>
      <c r="C28" s="23">
        <v>170199</v>
      </c>
      <c r="D28" s="23">
        <v>202161</v>
      </c>
      <c r="E28" s="23">
        <v>215766</v>
      </c>
      <c r="F28" s="23">
        <v>233274</v>
      </c>
      <c r="G28" s="23">
        <v>252894</v>
      </c>
      <c r="H28" s="23">
        <v>230650</v>
      </c>
      <c r="I28" s="23">
        <v>267892</v>
      </c>
      <c r="J28" s="23">
        <v>245642</v>
      </c>
      <c r="K28" s="23">
        <v>253627</v>
      </c>
      <c r="L28" s="23">
        <v>336414</v>
      </c>
      <c r="M28" s="23">
        <v>236758</v>
      </c>
      <c r="N28" s="23">
        <v>287960</v>
      </c>
      <c r="O28" s="23">
        <v>336481.26</v>
      </c>
      <c r="P28" s="3"/>
      <c r="Q28" s="4"/>
      <c r="R28" s="4"/>
      <c r="S28" s="4"/>
      <c r="T28" s="4"/>
      <c r="U28" s="3"/>
      <c r="V28" s="4"/>
      <c r="W28" s="4"/>
      <c r="X28" s="3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1"/>
      <c r="GI28" s="1"/>
      <c r="GJ28" s="1"/>
    </row>
    <row r="29" spans="1:193" ht="30" x14ac:dyDescent="0.25">
      <c r="A29" s="24" t="s">
        <v>38</v>
      </c>
      <c r="B29" s="21" t="s">
        <v>19</v>
      </c>
      <c r="C29" s="23">
        <v>234700.03621127998</v>
      </c>
      <c r="D29" s="23">
        <v>269270.55237024056</v>
      </c>
      <c r="E29" s="23">
        <v>300691.81480212364</v>
      </c>
      <c r="F29" s="23">
        <v>334499.82541377412</v>
      </c>
      <c r="G29" s="23">
        <v>368935.46331122966</v>
      </c>
      <c r="H29" s="23">
        <v>418147.1273463064</v>
      </c>
      <c r="I29" s="23">
        <v>437020.06140533485</v>
      </c>
      <c r="J29" s="23">
        <v>446342.55781045766</v>
      </c>
      <c r="K29" s="23">
        <v>473682.08185082511</v>
      </c>
      <c r="L29" s="23">
        <v>458016.23270001065</v>
      </c>
      <c r="M29" s="23">
        <v>536149.59459206031</v>
      </c>
      <c r="N29" s="23">
        <v>633183.37317011587</v>
      </c>
      <c r="O29" s="23">
        <v>692006.10853761958</v>
      </c>
      <c r="P29" s="3"/>
      <c r="Q29" s="4"/>
      <c r="R29" s="4"/>
      <c r="S29" s="4"/>
      <c r="T29" s="4"/>
      <c r="U29" s="3"/>
      <c r="V29" s="4"/>
      <c r="W29" s="4"/>
      <c r="X29" s="3"/>
      <c r="Y29" s="5"/>
      <c r="Z29" s="5"/>
      <c r="AA29" s="5"/>
      <c r="AB29" s="5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1"/>
      <c r="GI29" s="1"/>
      <c r="GJ29" s="1"/>
    </row>
    <row r="30" spans="1:193" ht="15.75" x14ac:dyDescent="0.25">
      <c r="A30" s="24" t="s">
        <v>39</v>
      </c>
      <c r="B30" s="21" t="s">
        <v>54</v>
      </c>
      <c r="C30" s="23">
        <v>193157</v>
      </c>
      <c r="D30" s="23">
        <v>217355</v>
      </c>
      <c r="E30" s="23">
        <v>249945</v>
      </c>
      <c r="F30" s="23">
        <v>281594</v>
      </c>
      <c r="G30" s="23">
        <v>288573</v>
      </c>
      <c r="H30" s="23">
        <v>347080</v>
      </c>
      <c r="I30" s="23">
        <v>421017</v>
      </c>
      <c r="J30" s="23">
        <v>440970</v>
      </c>
      <c r="K30" s="23">
        <v>468666</v>
      </c>
      <c r="L30" s="23">
        <v>502340</v>
      </c>
      <c r="M30" s="23">
        <v>538512</v>
      </c>
      <c r="N30" s="23">
        <v>652887.23735143535</v>
      </c>
      <c r="O30" s="23">
        <v>748535.21762342064</v>
      </c>
      <c r="P30" s="3"/>
      <c r="Q30" s="4"/>
      <c r="R30" s="4"/>
      <c r="S30" s="4"/>
      <c r="T30" s="4"/>
      <c r="U30" s="3"/>
      <c r="V30" s="4"/>
      <c r="W30" s="4"/>
      <c r="X30" s="3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1"/>
      <c r="GI30" s="1"/>
      <c r="GJ30" s="1"/>
    </row>
    <row r="31" spans="1:193" ht="15.75" x14ac:dyDescent="0.25">
      <c r="A31" s="24" t="s">
        <v>40</v>
      </c>
      <c r="B31" s="21" t="s">
        <v>20</v>
      </c>
      <c r="C31" s="23">
        <v>112479.30727230305</v>
      </c>
      <c r="D31" s="23">
        <v>129586.24539706449</v>
      </c>
      <c r="E31" s="23">
        <v>150886.5391885548</v>
      </c>
      <c r="F31" s="23">
        <v>181080.73940387787</v>
      </c>
      <c r="G31" s="23">
        <v>225406.50213370318</v>
      </c>
      <c r="H31" s="23">
        <v>257352.33707898541</v>
      </c>
      <c r="I31" s="23">
        <v>297655.73263401864</v>
      </c>
      <c r="J31" s="23">
        <v>336298.14788896113</v>
      </c>
      <c r="K31" s="23">
        <v>372172.02914852323</v>
      </c>
      <c r="L31" s="23">
        <v>361357.17914080754</v>
      </c>
      <c r="M31" s="23">
        <v>424205.46216897748</v>
      </c>
      <c r="N31" s="23">
        <v>509120.44330290111</v>
      </c>
      <c r="O31" s="23">
        <v>571487.69760750653</v>
      </c>
      <c r="P31" s="3"/>
      <c r="Q31" s="4"/>
      <c r="R31" s="4"/>
      <c r="S31" s="4"/>
      <c r="T31" s="4"/>
      <c r="U31" s="3"/>
      <c r="V31" s="4"/>
      <c r="W31" s="4"/>
      <c r="X31" s="3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1"/>
      <c r="GI31" s="1"/>
      <c r="GJ31" s="1"/>
    </row>
    <row r="32" spans="1:193" s="11" customFormat="1" ht="15.75" x14ac:dyDescent="0.25">
      <c r="A32" s="27"/>
      <c r="B32" s="28" t="s">
        <v>30</v>
      </c>
      <c r="C32" s="29">
        <f>C17+C20+C28+C29+C30+C31</f>
        <v>1069204.7529022864</v>
      </c>
      <c r="D32" s="29">
        <f t="shared" ref="D32:K32" si="16">D17+D20+D28+D29+D30+D31</f>
        <v>1166380.366048211</v>
      </c>
      <c r="E32" s="29">
        <f t="shared" si="16"/>
        <v>1278102.5761875017</v>
      </c>
      <c r="F32" s="29">
        <f t="shared" si="16"/>
        <v>1451800.0752709941</v>
      </c>
      <c r="G32" s="29">
        <f t="shared" si="16"/>
        <v>1634745.4327116057</v>
      </c>
      <c r="H32" s="29">
        <f t="shared" si="16"/>
        <v>1863617.6990820621</v>
      </c>
      <c r="I32" s="29">
        <f t="shared" si="16"/>
        <v>2046791.5444778455</v>
      </c>
      <c r="J32" s="29">
        <f t="shared" si="16"/>
        <v>2183699.7731117415</v>
      </c>
      <c r="K32" s="29">
        <f t="shared" si="16"/>
        <v>2333697.5590654667</v>
      </c>
      <c r="L32" s="29">
        <f t="shared" ref="L32:M32" si="17">L17+L20+L28+L29+L30+L31</f>
        <v>2280025.1319311052</v>
      </c>
      <c r="M32" s="29">
        <f t="shared" si="17"/>
        <v>2475642.357987836</v>
      </c>
      <c r="N32" s="29">
        <f t="shared" ref="N32:O32" si="18">N17+N20+N28+N29+N30+N31</f>
        <v>3132930.4852676094</v>
      </c>
      <c r="O32" s="29">
        <f t="shared" si="18"/>
        <v>3520556.8707465068</v>
      </c>
      <c r="P32" s="3"/>
      <c r="Q32" s="4"/>
      <c r="R32" s="4"/>
      <c r="S32" s="4"/>
      <c r="T32" s="4"/>
      <c r="U32" s="3"/>
      <c r="V32" s="4"/>
      <c r="W32" s="4"/>
      <c r="X32" s="3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0"/>
      <c r="DK32" s="10"/>
      <c r="DL32" s="10"/>
      <c r="DM32" s="10"/>
      <c r="DN32" s="10"/>
      <c r="DO32" s="10"/>
      <c r="DP32" s="10"/>
      <c r="DQ32" s="10"/>
      <c r="DR32" s="10"/>
      <c r="DS32" s="10"/>
      <c r="DT32" s="10"/>
      <c r="DU32" s="10"/>
      <c r="DV32" s="10"/>
      <c r="DW32" s="10"/>
      <c r="DX32" s="10"/>
      <c r="DY32" s="10"/>
      <c r="DZ32" s="10"/>
      <c r="EA32" s="10"/>
      <c r="EB32" s="10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9"/>
      <c r="GI32" s="9"/>
      <c r="GJ32" s="9"/>
    </row>
    <row r="33" spans="1:193" s="9" customFormat="1" ht="15.75" x14ac:dyDescent="0.25">
      <c r="A33" s="17" t="s">
        <v>27</v>
      </c>
      <c r="B33" s="35" t="s">
        <v>51</v>
      </c>
      <c r="C33" s="19">
        <f t="shared" ref="C33" si="19">C6+C11+C13+C14+C15+C17+C20+C28+C29+C30+C31</f>
        <v>3504754.8073033975</v>
      </c>
      <c r="D33" s="19">
        <f t="shared" ref="D33:K33" si="20">D6+D11+D13+D14+D15+D17+D20+D28+D29+D30+D31</f>
        <v>3132026.7077150955</v>
      </c>
      <c r="E33" s="19">
        <f t="shared" si="20"/>
        <v>2814529.427981561</v>
      </c>
      <c r="F33" s="19">
        <f t="shared" si="20"/>
        <v>3860940.0192813664</v>
      </c>
      <c r="G33" s="19">
        <f t="shared" si="20"/>
        <v>4484908.3141522231</v>
      </c>
      <c r="H33" s="19">
        <f t="shared" si="20"/>
        <v>5129121.3594314167</v>
      </c>
      <c r="I33" s="19">
        <f t="shared" si="20"/>
        <v>5497594.3703084607</v>
      </c>
      <c r="J33" s="19">
        <f t="shared" si="20"/>
        <v>5765165.5311180744</v>
      </c>
      <c r="K33" s="19">
        <f t="shared" si="20"/>
        <v>6017680.5208186656</v>
      </c>
      <c r="L33" s="19">
        <f t="shared" ref="L33:M33" si="21">L6+L11+L13+L14+L15+L17+L20+L28+L29+L30+L31</f>
        <v>5988557.7725368151</v>
      </c>
      <c r="M33" s="19">
        <f t="shared" si="21"/>
        <v>6380821.3319509272</v>
      </c>
      <c r="N33" s="19">
        <f t="shared" ref="N33:O33" si="22">N6+N11+N13+N14+N15+N17+N20+N28+N29+N30+N31</f>
        <v>7571762.3426549193</v>
      </c>
      <c r="O33" s="19">
        <f t="shared" si="22"/>
        <v>8327819.0338466484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/>
      <c r="CX33" s="10"/>
      <c r="CY33" s="10"/>
      <c r="CZ33" s="10"/>
      <c r="DA33" s="10"/>
      <c r="DB33" s="10"/>
      <c r="DC33" s="10"/>
      <c r="DD33" s="10"/>
      <c r="DE33" s="10"/>
      <c r="DF33" s="10"/>
      <c r="DG33" s="10"/>
      <c r="DH33" s="10"/>
      <c r="DI33" s="10"/>
      <c r="DJ33" s="10"/>
      <c r="DK33" s="10"/>
      <c r="DL33" s="10"/>
      <c r="DM33" s="10"/>
      <c r="DN33" s="10"/>
      <c r="DO33" s="10"/>
      <c r="DP33" s="10"/>
      <c r="DQ33" s="10"/>
      <c r="DR33" s="10"/>
      <c r="DS33" s="10"/>
      <c r="DT33" s="10"/>
      <c r="DU33" s="10"/>
      <c r="DV33" s="10"/>
      <c r="DW33" s="10"/>
      <c r="DX33" s="10"/>
      <c r="DY33" s="10"/>
      <c r="DZ33" s="10"/>
      <c r="EA33" s="10"/>
      <c r="EB33" s="10"/>
      <c r="EC33" s="10"/>
      <c r="ED33" s="10"/>
      <c r="EE33" s="10"/>
      <c r="EF33" s="10"/>
      <c r="EG33" s="10"/>
      <c r="EH33" s="10"/>
      <c r="EI33" s="10"/>
      <c r="EJ33" s="10"/>
      <c r="EK33" s="10"/>
      <c r="EL33" s="10"/>
      <c r="EM33" s="10"/>
      <c r="EN33" s="10"/>
      <c r="EO33" s="10"/>
      <c r="EP33" s="10"/>
      <c r="EQ33" s="10"/>
      <c r="ER33" s="10"/>
      <c r="ES33" s="10"/>
      <c r="ET33" s="10"/>
      <c r="EU33" s="10"/>
      <c r="EV33" s="10"/>
      <c r="EW33" s="10"/>
      <c r="EX33" s="10"/>
      <c r="EY33" s="10"/>
      <c r="EZ33" s="10"/>
      <c r="FA33" s="10"/>
      <c r="FB33" s="10"/>
      <c r="FC33" s="10"/>
      <c r="FD33" s="10"/>
      <c r="FE33" s="10"/>
      <c r="FF33" s="10"/>
      <c r="FG33" s="10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D33" s="10"/>
      <c r="GE33" s="10"/>
      <c r="GF33" s="10"/>
      <c r="GG33" s="10"/>
      <c r="GK33" s="11"/>
    </row>
    <row r="34" spans="1:193" s="11" customFormat="1" ht="15.75" x14ac:dyDescent="0.25">
      <c r="A34" s="36" t="s">
        <v>43</v>
      </c>
      <c r="B34" s="37" t="s">
        <v>25</v>
      </c>
      <c r="C34" s="29">
        <f>GSVA_cur!C34</f>
        <v>373700</v>
      </c>
      <c r="D34" s="29">
        <f>GSVA_cur!D34</f>
        <v>418200</v>
      </c>
      <c r="E34" s="29">
        <f>GSVA_cur!E34</f>
        <v>453647</v>
      </c>
      <c r="F34" s="29">
        <f>GSVA_cur!F34</f>
        <v>517626.99999999994</v>
      </c>
      <c r="G34" s="29">
        <f>GSVA_cur!G34</f>
        <v>595395</v>
      </c>
      <c r="H34" s="29">
        <f>GSVA_cur!H34</f>
        <v>656465</v>
      </c>
      <c r="I34" s="29">
        <f>GSVA_cur!I34</f>
        <v>815977</v>
      </c>
      <c r="J34" s="29">
        <f>GSVA_cur!J34</f>
        <v>769635</v>
      </c>
      <c r="K34" s="29">
        <f>GSVA_cur!K34</f>
        <v>744721.99999999988</v>
      </c>
      <c r="L34" s="29">
        <f>GSVA_cur!L34</f>
        <v>630557.098</v>
      </c>
      <c r="M34" s="29">
        <f>GSVA_cur!M34</f>
        <v>843374.26</v>
      </c>
      <c r="N34" s="29">
        <f>GSVA_cur!N34</f>
        <v>826358.53390806844</v>
      </c>
      <c r="O34" s="29">
        <f>GSVA_cur!O34</f>
        <v>948756</v>
      </c>
      <c r="P34" s="3"/>
      <c r="Q34" s="4"/>
      <c r="R34" s="4"/>
      <c r="S34" s="4"/>
      <c r="T34" s="4"/>
      <c r="U34" s="3"/>
      <c r="V34" s="4"/>
      <c r="W34" s="4"/>
      <c r="X34" s="3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0"/>
      <c r="DK34" s="10"/>
      <c r="DL34" s="10"/>
      <c r="DM34" s="10"/>
      <c r="DN34" s="10"/>
      <c r="DO34" s="10"/>
      <c r="DP34" s="10"/>
      <c r="DQ34" s="10"/>
      <c r="DR34" s="10"/>
      <c r="DS34" s="10"/>
      <c r="DT34" s="10"/>
      <c r="DU34" s="10"/>
      <c r="DV34" s="10"/>
      <c r="DW34" s="10"/>
      <c r="DX34" s="10"/>
      <c r="DY34" s="10"/>
      <c r="DZ34" s="10"/>
      <c r="EA34" s="10"/>
      <c r="EB34" s="10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</row>
    <row r="35" spans="1:193" s="11" customFormat="1" ht="15.75" x14ac:dyDescent="0.25">
      <c r="A35" s="36" t="s">
        <v>44</v>
      </c>
      <c r="B35" s="37" t="s">
        <v>24</v>
      </c>
      <c r="C35" s="29">
        <f>GSVA_cur!C35</f>
        <v>77600</v>
      </c>
      <c r="D35" s="29">
        <f>GSVA_cur!D35</f>
        <v>93500</v>
      </c>
      <c r="E35" s="29">
        <f>GSVA_cur!E35</f>
        <v>63898</v>
      </c>
      <c r="F35" s="29">
        <f>GSVA_cur!F35</f>
        <v>55258.000000000007</v>
      </c>
      <c r="G35" s="29">
        <f>GSVA_cur!G35</f>
        <v>44933</v>
      </c>
      <c r="H35" s="29">
        <f>GSVA_cur!H35</f>
        <v>40661</v>
      </c>
      <c r="I35" s="29">
        <f>GSVA_cur!I35</f>
        <v>26304.000000000004</v>
      </c>
      <c r="J35" s="29">
        <f>GSVA_cur!J35</f>
        <v>26527.999999999996</v>
      </c>
      <c r="K35" s="29">
        <f>GSVA_cur!K35</f>
        <v>26985.000000000004</v>
      </c>
      <c r="L35" s="29">
        <f>GSVA_cur!L35</f>
        <v>40735</v>
      </c>
      <c r="M35" s="29">
        <f>GSVA_cur!M35</f>
        <v>48564</v>
      </c>
      <c r="N35" s="29">
        <f>GSVA_cur!N35</f>
        <v>26985.000000000004</v>
      </c>
      <c r="O35" s="29">
        <f>GSVA_cur!O35</f>
        <v>24385</v>
      </c>
      <c r="P35" s="3"/>
      <c r="Q35" s="4"/>
      <c r="R35" s="4"/>
      <c r="S35" s="4"/>
      <c r="T35" s="4"/>
      <c r="U35" s="3"/>
      <c r="V35" s="4"/>
      <c r="W35" s="4"/>
      <c r="X35" s="3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0"/>
      <c r="DK35" s="10"/>
      <c r="DL35" s="10"/>
      <c r="DM35" s="10"/>
      <c r="DN35" s="10"/>
      <c r="DO35" s="10"/>
      <c r="DP35" s="10"/>
      <c r="DQ35" s="10"/>
      <c r="DR35" s="10"/>
      <c r="DS35" s="10"/>
      <c r="DT35" s="10"/>
      <c r="DU35" s="10"/>
      <c r="DV35" s="10"/>
      <c r="DW35" s="10"/>
      <c r="DX35" s="10"/>
      <c r="DY35" s="10"/>
      <c r="DZ35" s="10"/>
      <c r="EA35" s="10"/>
      <c r="EB35" s="10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  <c r="GF35" s="12"/>
    </row>
    <row r="36" spans="1:193" s="11" customFormat="1" ht="15.75" x14ac:dyDescent="0.25">
      <c r="A36" s="36" t="s">
        <v>45</v>
      </c>
      <c r="B36" s="37" t="s">
        <v>63</v>
      </c>
      <c r="C36" s="29">
        <f>C33+C34-C35</f>
        <v>3800854.8073033975</v>
      </c>
      <c r="D36" s="29">
        <f t="shared" ref="D36:L36" si="23">D33+D34-D35</f>
        <v>3456726.7077150955</v>
      </c>
      <c r="E36" s="29">
        <f t="shared" si="23"/>
        <v>3204278.427981561</v>
      </c>
      <c r="F36" s="29">
        <f t="shared" si="23"/>
        <v>4323309.0192813659</v>
      </c>
      <c r="G36" s="29">
        <f t="shared" si="23"/>
        <v>5035370.3141522231</v>
      </c>
      <c r="H36" s="29">
        <f t="shared" si="23"/>
        <v>5744925.3594314167</v>
      </c>
      <c r="I36" s="29">
        <f t="shared" si="23"/>
        <v>6287267.3703084607</v>
      </c>
      <c r="J36" s="29">
        <f t="shared" si="23"/>
        <v>6508272.5311180744</v>
      </c>
      <c r="K36" s="29">
        <f t="shared" si="23"/>
        <v>6735417.5208186656</v>
      </c>
      <c r="L36" s="29">
        <f t="shared" si="23"/>
        <v>6578379.8705368154</v>
      </c>
      <c r="M36" s="29">
        <f>M33+M34-M35</f>
        <v>7175631.5919509269</v>
      </c>
      <c r="N36" s="29">
        <f>N33+N34-N35</f>
        <v>8371135.8765629884</v>
      </c>
      <c r="O36" s="29">
        <f t="shared" ref="O36" si="24">O33+O34-O35</f>
        <v>9252190.0338466484</v>
      </c>
      <c r="P36" s="3"/>
      <c r="Q36" s="4"/>
      <c r="R36" s="4"/>
      <c r="S36" s="4"/>
      <c r="T36" s="4"/>
      <c r="U36" s="3"/>
      <c r="V36" s="4"/>
      <c r="W36" s="4"/>
      <c r="X36" s="3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0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0"/>
      <c r="EA36" s="10"/>
      <c r="EB36" s="10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</row>
    <row r="37" spans="1:193" s="11" customFormat="1" ht="15.75" x14ac:dyDescent="0.25">
      <c r="A37" s="36" t="s">
        <v>46</v>
      </c>
      <c r="B37" s="37" t="s">
        <v>42</v>
      </c>
      <c r="C37" s="29">
        <f>GSVA_cur!C37</f>
        <v>14650</v>
      </c>
      <c r="D37" s="29">
        <f>GSVA_cur!D37</f>
        <v>14750</v>
      </c>
      <c r="E37" s="29">
        <f>GSVA_cur!E37</f>
        <v>14850</v>
      </c>
      <c r="F37" s="29">
        <f>GSVA_cur!F37</f>
        <v>14950</v>
      </c>
      <c r="G37" s="29">
        <f>GSVA_cur!G37</f>
        <v>15050</v>
      </c>
      <c r="H37" s="29">
        <f>GSVA_cur!H37</f>
        <v>15160</v>
      </c>
      <c r="I37" s="29">
        <f>GSVA_cur!I37</f>
        <v>15270</v>
      </c>
      <c r="J37" s="29">
        <f>GSVA_cur!J37</f>
        <v>15360</v>
      </c>
      <c r="K37" s="29">
        <f>GSVA_cur!K37</f>
        <v>15450</v>
      </c>
      <c r="L37" s="29">
        <f>GSVA_cur!L37</f>
        <v>15550</v>
      </c>
      <c r="M37" s="29">
        <f>GSVA_cur!M37</f>
        <v>15630</v>
      </c>
      <c r="N37" s="29">
        <f>GSVA_cur!N37</f>
        <v>15710</v>
      </c>
      <c r="O37" s="29">
        <f>GSVA_cur!O37</f>
        <v>15790</v>
      </c>
      <c r="P37" s="1"/>
      <c r="Q37" s="2"/>
      <c r="R37" s="2"/>
      <c r="S37" s="2"/>
      <c r="T37" s="2"/>
      <c r="U37" s="1"/>
      <c r="V37" s="2"/>
      <c r="W37" s="2"/>
      <c r="X37" s="1"/>
      <c r="Y37" s="1"/>
      <c r="Z37" s="1"/>
      <c r="AA37" s="1"/>
      <c r="AB37" s="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DJ37" s="9"/>
      <c r="DK37" s="9"/>
      <c r="DL37" s="9"/>
      <c r="DM37" s="9"/>
      <c r="DN37" s="9"/>
      <c r="DO37" s="9"/>
      <c r="DP37" s="9"/>
      <c r="DQ37" s="9"/>
      <c r="DR37" s="9"/>
      <c r="DS37" s="9"/>
      <c r="DT37" s="9"/>
      <c r="DU37" s="9"/>
      <c r="DV37" s="9"/>
      <c r="DW37" s="9"/>
      <c r="DX37" s="9"/>
      <c r="DY37" s="9"/>
      <c r="DZ37" s="9"/>
      <c r="EA37" s="9"/>
      <c r="EB37" s="9"/>
    </row>
    <row r="38" spans="1:193" s="11" customFormat="1" ht="15.75" x14ac:dyDescent="0.25">
      <c r="A38" s="36" t="s">
        <v>47</v>
      </c>
      <c r="B38" s="37" t="s">
        <v>64</v>
      </c>
      <c r="C38" s="29">
        <f>C36/C37*1000</f>
        <v>259444.01415040254</v>
      </c>
      <c r="D38" s="29">
        <f t="shared" ref="D38:L38" si="25">D36/D37*1000</f>
        <v>234354.35306543019</v>
      </c>
      <c r="E38" s="29">
        <f t="shared" si="25"/>
        <v>215776.32511660343</v>
      </c>
      <c r="F38" s="29">
        <f t="shared" si="25"/>
        <v>289184.54978470673</v>
      </c>
      <c r="G38" s="29">
        <f t="shared" si="25"/>
        <v>334576.10060812114</v>
      </c>
      <c r="H38" s="29">
        <f t="shared" si="25"/>
        <v>378952.86012080585</v>
      </c>
      <c r="I38" s="29">
        <f t="shared" si="25"/>
        <v>411739.84088464052</v>
      </c>
      <c r="J38" s="29">
        <f t="shared" si="25"/>
        <v>423715.65957799967</v>
      </c>
      <c r="K38" s="29">
        <f t="shared" si="25"/>
        <v>435949.3540982955</v>
      </c>
      <c r="L38" s="29">
        <f t="shared" si="25"/>
        <v>423046.93701201386</v>
      </c>
      <c r="M38" s="29">
        <f t="shared" ref="M38" si="26">M36/M37*1000</f>
        <v>459093.51196103176</v>
      </c>
      <c r="N38" s="29">
        <f t="shared" ref="N38:O38" si="27">N36/N37*1000</f>
        <v>532853.97050050844</v>
      </c>
      <c r="O38" s="29">
        <f t="shared" si="27"/>
        <v>585952.50372683012</v>
      </c>
      <c r="P38" s="3"/>
      <c r="Q38" s="2"/>
      <c r="R38" s="2"/>
      <c r="S38" s="2"/>
      <c r="T38" s="2"/>
      <c r="U38" s="1"/>
      <c r="V38" s="2"/>
      <c r="W38" s="2"/>
      <c r="X38" s="3"/>
      <c r="Y38" s="3"/>
      <c r="Z38" s="3"/>
      <c r="AA38" s="3"/>
      <c r="AB38" s="3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CC38" s="12"/>
      <c r="CD38" s="12"/>
      <c r="CE38" s="12"/>
      <c r="CF38" s="12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9"/>
      <c r="DX38" s="9"/>
      <c r="DY38" s="9"/>
      <c r="DZ38" s="9"/>
      <c r="EA38" s="9"/>
      <c r="EB38" s="9"/>
    </row>
    <row r="39" spans="1:193" x14ac:dyDescent="0.25">
      <c r="A39" s="2" t="s">
        <v>75</v>
      </c>
      <c r="S39" s="2"/>
      <c r="U39" s="1"/>
      <c r="X39" s="1"/>
      <c r="AF39" s="2"/>
      <c r="AI39" s="2"/>
      <c r="AN39" s="2"/>
      <c r="AQ39" s="2"/>
      <c r="AV39" s="2"/>
      <c r="AY39" s="2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3" s="11" customFormat="1" x14ac:dyDescent="0.25">
      <c r="A40" s="2"/>
      <c r="B40" s="2"/>
      <c r="C40" s="2"/>
      <c r="D40" s="2"/>
      <c r="E40" s="1"/>
      <c r="F40" s="2"/>
      <c r="G40" s="2"/>
      <c r="H40" s="1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CT40" s="9"/>
      <c r="CU40" s="9"/>
      <c r="CV40" s="9"/>
      <c r="CW40" s="9"/>
      <c r="CX40" s="9"/>
      <c r="CY40" s="9"/>
      <c r="CZ40" s="9"/>
      <c r="DA40" s="9"/>
      <c r="DB40" s="9"/>
      <c r="DC40" s="9"/>
      <c r="DD40" s="9"/>
      <c r="DE40" s="9"/>
      <c r="DF40" s="9"/>
      <c r="DG40" s="9"/>
      <c r="DH40" s="9"/>
      <c r="DI40" s="9"/>
      <c r="DJ40" s="9"/>
      <c r="DK40" s="9"/>
      <c r="DL40" s="9"/>
    </row>
    <row r="41" spans="1:193" s="11" customFormat="1" x14ac:dyDescent="0.25">
      <c r="A41" s="2"/>
      <c r="B41" s="2"/>
      <c r="C41" s="2"/>
      <c r="D41" s="2"/>
      <c r="E41" s="1"/>
      <c r="F41" s="2"/>
      <c r="G41" s="2"/>
      <c r="H41" s="1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CT41" s="9"/>
      <c r="CU41" s="9"/>
      <c r="CV41" s="9"/>
      <c r="CW41" s="9"/>
      <c r="CX41" s="9"/>
      <c r="CY41" s="9"/>
      <c r="CZ41" s="9"/>
      <c r="DA41" s="9"/>
      <c r="DB41" s="9"/>
      <c r="DC41" s="9"/>
      <c r="DD41" s="9"/>
      <c r="DE41" s="9"/>
      <c r="DF41" s="9"/>
      <c r="DG41" s="9"/>
      <c r="DH41" s="9"/>
      <c r="DI41" s="9"/>
      <c r="DJ41" s="9"/>
      <c r="DK41" s="9"/>
      <c r="DL41" s="9"/>
    </row>
    <row r="42" spans="1:193" x14ac:dyDescent="0.25">
      <c r="E42" s="1"/>
      <c r="G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3" x14ac:dyDescent="0.25">
      <c r="E43" s="1"/>
      <c r="G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3" s="11" customFormat="1" x14ac:dyDescent="0.25">
      <c r="A44" s="2"/>
      <c r="B44" s="2"/>
      <c r="C44" s="2"/>
      <c r="D44" s="2"/>
      <c r="E44" s="1"/>
      <c r="F44" s="2"/>
      <c r="G44" s="2"/>
      <c r="H44" s="1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CT44" s="9"/>
      <c r="CU44" s="9"/>
      <c r="CV44" s="9"/>
      <c r="CW44" s="9"/>
      <c r="CX44" s="9"/>
      <c r="CY44" s="9"/>
      <c r="CZ44" s="9"/>
      <c r="DA44" s="9"/>
      <c r="DB44" s="9"/>
      <c r="DC44" s="9"/>
      <c r="DD44" s="9"/>
      <c r="DE44" s="9"/>
      <c r="DF44" s="9"/>
      <c r="DG44" s="9"/>
      <c r="DH44" s="9"/>
      <c r="DI44" s="9"/>
      <c r="DJ44" s="9"/>
      <c r="DK44" s="9"/>
      <c r="DL44" s="9"/>
    </row>
    <row r="45" spans="1:193" s="11" customFormat="1" x14ac:dyDescent="0.25">
      <c r="A45" s="2"/>
      <c r="B45" s="2"/>
      <c r="C45" s="2"/>
      <c r="D45" s="2"/>
      <c r="E45" s="1"/>
      <c r="F45" s="2"/>
      <c r="G45" s="2"/>
      <c r="H45" s="1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CT45" s="9"/>
      <c r="CU45" s="9"/>
      <c r="CV45" s="9"/>
      <c r="CW45" s="9"/>
      <c r="CX45" s="9"/>
      <c r="CY45" s="9"/>
      <c r="CZ45" s="9"/>
      <c r="DA45" s="9"/>
      <c r="DB45" s="9"/>
      <c r="DC45" s="9"/>
      <c r="DD45" s="9"/>
      <c r="DE45" s="9"/>
      <c r="DF45" s="9"/>
      <c r="DG45" s="9"/>
      <c r="DH45" s="9"/>
      <c r="DI45" s="9"/>
      <c r="DJ45" s="9"/>
      <c r="DK45" s="9"/>
      <c r="DL45" s="9"/>
    </row>
    <row r="46" spans="1:193" s="11" customFormat="1" x14ac:dyDescent="0.25">
      <c r="A46" s="2"/>
      <c r="B46" s="2"/>
      <c r="C46" s="2"/>
      <c r="D46" s="2"/>
      <c r="E46" s="1"/>
      <c r="F46" s="2"/>
      <c r="G46" s="2"/>
      <c r="H46" s="1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CT46" s="9"/>
      <c r="CU46" s="9"/>
      <c r="CV46" s="9"/>
      <c r="CW46" s="9"/>
      <c r="CX46" s="9"/>
      <c r="CY46" s="9"/>
      <c r="CZ46" s="9"/>
      <c r="DA46" s="9"/>
      <c r="DB46" s="9"/>
      <c r="DC46" s="9"/>
      <c r="DD46" s="9"/>
      <c r="DE46" s="9"/>
      <c r="DF46" s="9"/>
      <c r="DG46" s="9"/>
      <c r="DH46" s="9"/>
      <c r="DI46" s="9"/>
      <c r="DJ46" s="9"/>
      <c r="DK46" s="9"/>
      <c r="DL46" s="9"/>
    </row>
    <row r="47" spans="1:193" x14ac:dyDescent="0.25">
      <c r="E47" s="1"/>
      <c r="G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3" x14ac:dyDescent="0.25">
      <c r="C48" s="1"/>
      <c r="G48" s="2"/>
      <c r="H48" s="2"/>
      <c r="I48" s="2"/>
      <c r="J48" s="2"/>
      <c r="K48" s="2"/>
      <c r="L48" s="2"/>
      <c r="M48" s="2"/>
      <c r="N48" s="2"/>
      <c r="O48" s="2"/>
      <c r="X48" s="1"/>
      <c r="AA48" s="1"/>
      <c r="AN48" s="2"/>
      <c r="AQ48" s="2"/>
      <c r="AV48" s="2"/>
      <c r="AY48" s="2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59" x14ac:dyDescent="0.25">
      <c r="C49" s="1"/>
      <c r="G49" s="2"/>
      <c r="H49" s="2"/>
      <c r="I49" s="2"/>
      <c r="J49" s="2"/>
      <c r="K49" s="2"/>
      <c r="L49" s="2"/>
      <c r="M49" s="2"/>
      <c r="N49" s="2"/>
      <c r="O49" s="2"/>
      <c r="X49" s="1"/>
      <c r="AA49" s="1"/>
      <c r="AN49" s="2"/>
      <c r="AQ49" s="2"/>
      <c r="AV49" s="2"/>
      <c r="AY49" s="2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3:159" x14ac:dyDescent="0.25">
      <c r="C50" s="1"/>
      <c r="G50" s="2"/>
      <c r="H50" s="2"/>
      <c r="I50" s="2"/>
      <c r="J50" s="2"/>
      <c r="K50" s="2"/>
      <c r="L50" s="2"/>
      <c r="M50" s="2"/>
      <c r="N50" s="2"/>
      <c r="O50" s="2"/>
      <c r="X50" s="1"/>
      <c r="AA50" s="1"/>
      <c r="AN50" s="2"/>
      <c r="AQ50" s="2"/>
      <c r="AV50" s="2"/>
      <c r="AY50" s="2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3:159" x14ac:dyDescent="0.25">
      <c r="C51" s="1"/>
      <c r="G51" s="2"/>
      <c r="H51" s="2"/>
      <c r="I51" s="2"/>
      <c r="J51" s="2"/>
      <c r="K51" s="2"/>
      <c r="L51" s="2"/>
      <c r="M51" s="2"/>
      <c r="N51" s="2"/>
      <c r="O51" s="2"/>
      <c r="X51" s="1"/>
      <c r="AA51" s="1"/>
      <c r="AN51" s="2"/>
      <c r="AQ51" s="2"/>
      <c r="AV51" s="2"/>
      <c r="AY51" s="2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3:159" x14ac:dyDescent="0.25">
      <c r="C52" s="1"/>
      <c r="G52" s="2"/>
      <c r="H52" s="2"/>
      <c r="I52" s="2"/>
      <c r="J52" s="2"/>
      <c r="K52" s="2"/>
      <c r="L52" s="2"/>
      <c r="M52" s="2"/>
      <c r="N52" s="2"/>
      <c r="O52" s="2"/>
      <c r="X52" s="1"/>
      <c r="AA52" s="1"/>
      <c r="AN52" s="2"/>
      <c r="AQ52" s="2"/>
      <c r="AV52" s="2"/>
      <c r="AY52" s="2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3:159" x14ac:dyDescent="0.25">
      <c r="C53" s="1"/>
      <c r="G53" s="2"/>
      <c r="H53" s="2"/>
      <c r="I53" s="2"/>
      <c r="J53" s="2"/>
      <c r="K53" s="2"/>
      <c r="L53" s="2"/>
      <c r="M53" s="2"/>
      <c r="N53" s="2"/>
      <c r="O53" s="2"/>
      <c r="X53" s="1"/>
      <c r="AA53" s="1"/>
      <c r="AN53" s="2"/>
      <c r="AQ53" s="2"/>
      <c r="AV53" s="2"/>
      <c r="AY53" s="2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3:159" x14ac:dyDescent="0.25">
      <c r="C54" s="1"/>
      <c r="G54" s="2"/>
      <c r="H54" s="2"/>
      <c r="I54" s="2"/>
      <c r="J54" s="2"/>
      <c r="K54" s="2"/>
      <c r="L54" s="2"/>
      <c r="M54" s="2"/>
      <c r="N54" s="2"/>
      <c r="O54" s="2"/>
      <c r="X54" s="1"/>
      <c r="AA54" s="1"/>
      <c r="AN54" s="2"/>
      <c r="AQ54" s="2"/>
      <c r="AV54" s="2"/>
      <c r="AY54" s="2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3:159" x14ac:dyDescent="0.25">
      <c r="C55" s="1"/>
      <c r="G55" s="2"/>
      <c r="H55" s="2"/>
      <c r="I55" s="2"/>
      <c r="J55" s="2"/>
      <c r="K55" s="2"/>
      <c r="L55" s="2"/>
      <c r="M55" s="2"/>
      <c r="N55" s="2"/>
      <c r="O55" s="2"/>
      <c r="X55" s="1"/>
      <c r="AA55" s="1"/>
      <c r="AN55" s="2"/>
      <c r="AQ55" s="2"/>
      <c r="AV55" s="2"/>
      <c r="AY55" s="2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3:159" x14ac:dyDescent="0.25">
      <c r="C56" s="1"/>
      <c r="G56" s="2"/>
      <c r="H56" s="2"/>
      <c r="I56" s="2"/>
      <c r="J56" s="2"/>
      <c r="K56" s="2"/>
      <c r="L56" s="2"/>
      <c r="M56" s="2"/>
      <c r="N56" s="2"/>
      <c r="O56" s="2"/>
      <c r="X56" s="1"/>
      <c r="AA56" s="1"/>
      <c r="AN56" s="2"/>
      <c r="AQ56" s="2"/>
      <c r="AV56" s="2"/>
      <c r="AY56" s="2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3:159" x14ac:dyDescent="0.25">
      <c r="C57" s="1"/>
      <c r="G57" s="2"/>
      <c r="H57" s="2"/>
      <c r="I57" s="2"/>
      <c r="J57" s="2"/>
      <c r="K57" s="2"/>
      <c r="L57" s="2"/>
      <c r="M57" s="2"/>
      <c r="N57" s="2"/>
      <c r="O57" s="2"/>
      <c r="X57" s="1"/>
      <c r="AA57" s="1"/>
      <c r="AN57" s="2"/>
      <c r="AQ57" s="2"/>
      <c r="AV57" s="2"/>
      <c r="AY57" s="2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3:159" x14ac:dyDescent="0.25">
      <c r="C58" s="1"/>
      <c r="G58" s="2"/>
      <c r="H58" s="2"/>
      <c r="I58" s="2"/>
      <c r="J58" s="2"/>
      <c r="K58" s="2"/>
      <c r="L58" s="2"/>
      <c r="M58" s="2"/>
      <c r="N58" s="2"/>
      <c r="O58" s="2"/>
      <c r="X58" s="1"/>
      <c r="AA58" s="1"/>
      <c r="AN58" s="2"/>
      <c r="AQ58" s="2"/>
      <c r="AV58" s="2"/>
      <c r="AY58" s="2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3:159" x14ac:dyDescent="0.25">
      <c r="C59" s="1"/>
      <c r="G59" s="2"/>
      <c r="H59" s="2"/>
      <c r="I59" s="2"/>
      <c r="J59" s="2"/>
      <c r="K59" s="2"/>
      <c r="L59" s="2"/>
      <c r="M59" s="2"/>
      <c r="N59" s="2"/>
      <c r="O59" s="2"/>
      <c r="X59" s="1"/>
      <c r="AA59" s="1"/>
      <c r="AN59" s="2"/>
      <c r="AQ59" s="2"/>
      <c r="AV59" s="2"/>
      <c r="AY59" s="2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3:159" x14ac:dyDescent="0.25">
      <c r="C60" s="1"/>
      <c r="G60" s="2"/>
      <c r="H60" s="2"/>
      <c r="I60" s="2"/>
      <c r="J60" s="2"/>
      <c r="K60" s="2"/>
      <c r="L60" s="2"/>
      <c r="M60" s="2"/>
      <c r="N60" s="2"/>
      <c r="O60" s="2"/>
      <c r="X60" s="1"/>
      <c r="AA60" s="1"/>
      <c r="AN60" s="2"/>
      <c r="AQ60" s="2"/>
      <c r="AV60" s="2"/>
      <c r="AY60" s="2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3:159" x14ac:dyDescent="0.25">
      <c r="C61" s="1"/>
      <c r="G61" s="2"/>
      <c r="H61" s="2"/>
      <c r="I61" s="2"/>
      <c r="J61" s="2"/>
      <c r="K61" s="2"/>
      <c r="L61" s="2"/>
      <c r="M61" s="2"/>
      <c r="N61" s="2"/>
      <c r="O61" s="2"/>
      <c r="X61" s="1"/>
      <c r="AA61" s="1"/>
      <c r="AN61" s="2"/>
      <c r="AQ61" s="2"/>
      <c r="AV61" s="2"/>
      <c r="AY61" s="2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3:159" x14ac:dyDescent="0.25">
      <c r="C62" s="1"/>
      <c r="G62" s="2"/>
      <c r="H62" s="2"/>
      <c r="I62" s="2"/>
      <c r="J62" s="2"/>
      <c r="K62" s="2"/>
      <c r="L62" s="2"/>
      <c r="M62" s="2"/>
      <c r="N62" s="2"/>
      <c r="O62" s="2"/>
      <c r="X62" s="1"/>
      <c r="AA62" s="1"/>
      <c r="AN62" s="2"/>
      <c r="AQ62" s="2"/>
      <c r="AV62" s="2"/>
      <c r="AY62" s="2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3:159" x14ac:dyDescent="0.25">
      <c r="C63" s="1"/>
      <c r="G63" s="2"/>
      <c r="H63" s="2"/>
      <c r="I63" s="2"/>
      <c r="J63" s="2"/>
      <c r="K63" s="2"/>
      <c r="L63" s="2"/>
      <c r="M63" s="2"/>
      <c r="N63" s="2"/>
      <c r="O63" s="2"/>
      <c r="X63" s="1"/>
      <c r="AA63" s="1"/>
      <c r="AN63" s="2"/>
      <c r="AQ63" s="2"/>
      <c r="AV63" s="2"/>
      <c r="AY63" s="2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3:159" x14ac:dyDescent="0.25">
      <c r="C64" s="1"/>
      <c r="G64" s="2"/>
      <c r="H64" s="2"/>
      <c r="I64" s="2"/>
      <c r="J64" s="2"/>
      <c r="K64" s="2"/>
      <c r="L64" s="2"/>
      <c r="M64" s="2"/>
      <c r="N64" s="2"/>
      <c r="O64" s="2"/>
      <c r="X64" s="1"/>
      <c r="AA64" s="1"/>
      <c r="AN64" s="2"/>
      <c r="AQ64" s="2"/>
      <c r="AV64" s="2"/>
      <c r="AY64" s="2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3:159" x14ac:dyDescent="0.25">
      <c r="C65" s="1"/>
      <c r="G65" s="2"/>
      <c r="H65" s="2"/>
      <c r="I65" s="2"/>
      <c r="J65" s="2"/>
      <c r="K65" s="2"/>
      <c r="L65" s="2"/>
      <c r="M65" s="2"/>
      <c r="N65" s="2"/>
      <c r="O65" s="2"/>
      <c r="X65" s="1"/>
      <c r="AA65" s="1"/>
      <c r="AN65" s="2"/>
      <c r="AQ65" s="2"/>
      <c r="AV65" s="2"/>
      <c r="AY65" s="2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3:159" x14ac:dyDescent="0.25">
      <c r="C66" s="1"/>
      <c r="G66" s="2"/>
      <c r="H66" s="2"/>
      <c r="I66" s="2"/>
      <c r="J66" s="2"/>
      <c r="K66" s="2"/>
      <c r="L66" s="2"/>
      <c r="M66" s="2"/>
      <c r="N66" s="2"/>
      <c r="O66" s="2"/>
      <c r="X66" s="1"/>
      <c r="AA66" s="1"/>
      <c r="AN66" s="2"/>
      <c r="AQ66" s="2"/>
      <c r="AV66" s="2"/>
      <c r="AY66" s="2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3:159" x14ac:dyDescent="0.25">
      <c r="C67" s="1"/>
      <c r="G67" s="2"/>
      <c r="H67" s="2"/>
      <c r="I67" s="2"/>
      <c r="J67" s="2"/>
      <c r="K67" s="2"/>
      <c r="L67" s="2"/>
      <c r="M67" s="2"/>
      <c r="N67" s="2"/>
      <c r="O67" s="2"/>
      <c r="X67" s="1"/>
      <c r="AA67" s="1"/>
      <c r="AN67" s="2"/>
      <c r="AQ67" s="2"/>
      <c r="AV67" s="2"/>
      <c r="AY67" s="2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3:159" x14ac:dyDescent="0.25">
      <c r="C68" s="1"/>
      <c r="G68" s="2"/>
      <c r="H68" s="2"/>
      <c r="I68" s="2"/>
      <c r="J68" s="2"/>
      <c r="K68" s="2"/>
      <c r="L68" s="2"/>
      <c r="M68" s="2"/>
      <c r="N68" s="2"/>
      <c r="O68" s="2"/>
      <c r="X68" s="1"/>
      <c r="AA68" s="1"/>
      <c r="AN68" s="2"/>
      <c r="AQ68" s="2"/>
      <c r="AV68" s="2"/>
      <c r="AY68" s="2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3:159" x14ac:dyDescent="0.25">
      <c r="C69" s="1"/>
      <c r="G69" s="2"/>
      <c r="H69" s="2"/>
      <c r="I69" s="2"/>
      <c r="J69" s="2"/>
      <c r="K69" s="2"/>
      <c r="L69" s="2"/>
      <c r="M69" s="2"/>
      <c r="N69" s="2"/>
      <c r="O69" s="2"/>
      <c r="X69" s="1"/>
      <c r="AA69" s="1"/>
      <c r="AN69" s="2"/>
      <c r="AQ69" s="2"/>
      <c r="AV69" s="2"/>
      <c r="AY69" s="2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3:159" x14ac:dyDescent="0.25">
      <c r="C70" s="1"/>
      <c r="G70" s="2"/>
      <c r="H70" s="2"/>
      <c r="I70" s="2"/>
      <c r="J70" s="2"/>
      <c r="K70" s="2"/>
      <c r="L70" s="2"/>
      <c r="M70" s="2"/>
      <c r="N70" s="2"/>
      <c r="O70" s="2"/>
      <c r="X70" s="1"/>
      <c r="AA70" s="1"/>
      <c r="AN70" s="2"/>
      <c r="AQ70" s="2"/>
      <c r="AV70" s="2"/>
      <c r="AY70" s="2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3:159" x14ac:dyDescent="0.25">
      <c r="C71" s="1"/>
      <c r="G71" s="2"/>
      <c r="H71" s="2"/>
      <c r="I71" s="2"/>
      <c r="J71" s="2"/>
      <c r="K71" s="2"/>
      <c r="L71" s="2"/>
      <c r="M71" s="2"/>
      <c r="N71" s="2"/>
      <c r="O71" s="2"/>
      <c r="X71" s="1"/>
      <c r="AA71" s="1"/>
      <c r="AN71" s="2"/>
      <c r="AQ71" s="2"/>
      <c r="AV71" s="2"/>
      <c r="AY71" s="2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3:159" x14ac:dyDescent="0.25">
      <c r="C72" s="1"/>
      <c r="G72" s="2"/>
      <c r="H72" s="2"/>
      <c r="I72" s="2"/>
      <c r="J72" s="2"/>
      <c r="K72" s="2"/>
      <c r="L72" s="2"/>
      <c r="M72" s="2"/>
      <c r="N72" s="2"/>
      <c r="O72" s="2"/>
      <c r="X72" s="1"/>
      <c r="AA72" s="1"/>
      <c r="AN72" s="2"/>
      <c r="AQ72" s="2"/>
      <c r="AV72" s="2"/>
      <c r="AY72" s="2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3:159" x14ac:dyDescent="0.25">
      <c r="C73" s="1"/>
      <c r="G73" s="2"/>
      <c r="H73" s="2"/>
      <c r="I73" s="2"/>
      <c r="J73" s="2"/>
      <c r="K73" s="2"/>
      <c r="L73" s="2"/>
      <c r="M73" s="2"/>
      <c r="N73" s="2"/>
      <c r="O73" s="2"/>
      <c r="X73" s="1"/>
      <c r="AA73" s="1"/>
      <c r="AN73" s="2"/>
      <c r="AQ73" s="2"/>
      <c r="AV73" s="2"/>
      <c r="AY73" s="2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3:159" x14ac:dyDescent="0.25">
      <c r="C74" s="1"/>
      <c r="G74" s="2"/>
      <c r="H74" s="2"/>
      <c r="I74" s="2"/>
      <c r="J74" s="2"/>
      <c r="K74" s="2"/>
      <c r="L74" s="2"/>
      <c r="M74" s="2"/>
      <c r="N74" s="2"/>
      <c r="O74" s="2"/>
      <c r="X74" s="1"/>
      <c r="AA74" s="1"/>
      <c r="AN74" s="2"/>
      <c r="AQ74" s="2"/>
      <c r="AV74" s="2"/>
      <c r="AY74" s="2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3:159" x14ac:dyDescent="0.25">
      <c r="C75" s="1"/>
      <c r="G75" s="2"/>
      <c r="H75" s="2"/>
      <c r="I75" s="2"/>
      <c r="J75" s="2"/>
      <c r="K75" s="2"/>
      <c r="L75" s="2"/>
      <c r="M75" s="2"/>
      <c r="N75" s="2"/>
      <c r="O75" s="2"/>
      <c r="X75" s="1"/>
      <c r="AA75" s="1"/>
      <c r="AN75" s="2"/>
      <c r="AQ75" s="2"/>
      <c r="AV75" s="2"/>
      <c r="AY75" s="2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3:159" x14ac:dyDescent="0.25">
      <c r="C76" s="1"/>
      <c r="G76" s="2"/>
      <c r="H76" s="2"/>
      <c r="I76" s="2"/>
      <c r="J76" s="2"/>
      <c r="K76" s="2"/>
      <c r="L76" s="2"/>
      <c r="M76" s="2"/>
      <c r="N76" s="2"/>
      <c r="O76" s="2"/>
      <c r="X76" s="1"/>
      <c r="AA76" s="1"/>
      <c r="AN76" s="2"/>
      <c r="AQ76" s="2"/>
      <c r="AV76" s="2"/>
      <c r="AY76" s="2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3:159" x14ac:dyDescent="0.25">
      <c r="C77" s="1"/>
      <c r="G77" s="2"/>
      <c r="H77" s="2"/>
      <c r="I77" s="2"/>
      <c r="J77" s="2"/>
      <c r="K77" s="2"/>
      <c r="L77" s="2"/>
      <c r="M77" s="2"/>
      <c r="N77" s="2"/>
      <c r="O77" s="2"/>
      <c r="X77" s="1"/>
      <c r="AA77" s="1"/>
      <c r="AN77" s="2"/>
      <c r="AQ77" s="2"/>
      <c r="AV77" s="2"/>
      <c r="AY77" s="2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3:159" x14ac:dyDescent="0.25">
      <c r="C78" s="1"/>
      <c r="G78" s="2"/>
      <c r="H78" s="2"/>
      <c r="I78" s="2"/>
      <c r="J78" s="2"/>
      <c r="K78" s="2"/>
      <c r="L78" s="2"/>
      <c r="M78" s="2"/>
      <c r="N78" s="2"/>
      <c r="O78" s="2"/>
      <c r="X78" s="1"/>
      <c r="AA78" s="1"/>
      <c r="AN78" s="2"/>
      <c r="AQ78" s="2"/>
      <c r="AV78" s="2"/>
      <c r="AY78" s="2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3:159" x14ac:dyDescent="0.25">
      <c r="C79" s="1"/>
      <c r="G79" s="2"/>
      <c r="H79" s="2"/>
      <c r="I79" s="2"/>
      <c r="J79" s="2"/>
      <c r="K79" s="2"/>
      <c r="L79" s="2"/>
      <c r="M79" s="2"/>
      <c r="N79" s="2"/>
      <c r="O79" s="2"/>
      <c r="X79" s="1"/>
      <c r="AA79" s="1"/>
      <c r="AN79" s="2"/>
      <c r="AQ79" s="2"/>
      <c r="AV79" s="2"/>
      <c r="AY79" s="2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3:159" x14ac:dyDescent="0.25">
      <c r="C80" s="1"/>
      <c r="G80" s="2"/>
      <c r="H80" s="2"/>
      <c r="I80" s="2"/>
      <c r="J80" s="2"/>
      <c r="K80" s="2"/>
      <c r="L80" s="2"/>
      <c r="M80" s="2"/>
      <c r="N80" s="2"/>
      <c r="O80" s="2"/>
      <c r="X80" s="1"/>
      <c r="AA80" s="1"/>
      <c r="AN80" s="2"/>
      <c r="AQ80" s="2"/>
      <c r="AV80" s="2"/>
      <c r="AY80" s="2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3:159" x14ac:dyDescent="0.25">
      <c r="C81" s="1"/>
      <c r="G81" s="2"/>
      <c r="H81" s="2"/>
      <c r="I81" s="2"/>
      <c r="J81" s="2"/>
      <c r="K81" s="2"/>
      <c r="L81" s="2"/>
      <c r="M81" s="2"/>
      <c r="N81" s="2"/>
      <c r="O81" s="2"/>
      <c r="X81" s="1"/>
      <c r="AA81" s="1"/>
      <c r="AN81" s="2"/>
      <c r="AQ81" s="2"/>
      <c r="AV81" s="2"/>
      <c r="AY81" s="2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3:159" x14ac:dyDescent="0.25">
      <c r="C82" s="1"/>
      <c r="G82" s="2"/>
      <c r="H82" s="2"/>
      <c r="I82" s="2"/>
      <c r="J82" s="2"/>
      <c r="K82" s="2"/>
      <c r="L82" s="2"/>
      <c r="M82" s="2"/>
      <c r="N82" s="2"/>
      <c r="O82" s="2"/>
      <c r="X82" s="1"/>
      <c r="AA82" s="1"/>
      <c r="AN82" s="2"/>
      <c r="AQ82" s="2"/>
      <c r="AV82" s="2"/>
      <c r="AY82" s="2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3:159" x14ac:dyDescent="0.25">
      <c r="C83" s="1"/>
      <c r="G83" s="2"/>
      <c r="H83" s="2"/>
      <c r="I83" s="2"/>
      <c r="J83" s="2"/>
      <c r="K83" s="2"/>
      <c r="L83" s="2"/>
      <c r="M83" s="2"/>
      <c r="N83" s="2"/>
      <c r="O83" s="2"/>
      <c r="X83" s="1"/>
      <c r="AA83" s="1"/>
      <c r="AN83" s="2"/>
      <c r="AQ83" s="2"/>
      <c r="AV83" s="2"/>
      <c r="AY83" s="2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3:159" x14ac:dyDescent="0.25">
      <c r="C84" s="1"/>
      <c r="G84" s="2"/>
      <c r="H84" s="2"/>
      <c r="I84" s="2"/>
      <c r="J84" s="2"/>
      <c r="K84" s="2"/>
      <c r="L84" s="2"/>
      <c r="M84" s="2"/>
      <c r="N84" s="2"/>
      <c r="O84" s="2"/>
      <c r="X84" s="1"/>
      <c r="AA84" s="1"/>
      <c r="AN84" s="2"/>
      <c r="AQ84" s="2"/>
      <c r="AV84" s="2"/>
      <c r="AY84" s="2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3:159" x14ac:dyDescent="0.25">
      <c r="C85" s="1"/>
      <c r="G85" s="2"/>
      <c r="H85" s="2"/>
      <c r="I85" s="2"/>
      <c r="J85" s="2"/>
      <c r="K85" s="2"/>
      <c r="L85" s="2"/>
      <c r="M85" s="2"/>
      <c r="N85" s="2"/>
      <c r="O85" s="2"/>
      <c r="X85" s="1"/>
      <c r="AA85" s="1"/>
      <c r="AN85" s="2"/>
      <c r="AQ85" s="2"/>
      <c r="AV85" s="2"/>
      <c r="AY85" s="2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3:159" x14ac:dyDescent="0.25">
      <c r="C86" s="1"/>
      <c r="G86" s="2"/>
      <c r="H86" s="2"/>
      <c r="I86" s="2"/>
      <c r="J86" s="2"/>
      <c r="K86" s="2"/>
      <c r="L86" s="2"/>
      <c r="M86" s="2"/>
      <c r="N86" s="2"/>
      <c r="O86" s="2"/>
      <c r="X86" s="1"/>
      <c r="AA86" s="1"/>
      <c r="AN86" s="2"/>
      <c r="AQ86" s="2"/>
      <c r="AV86" s="2"/>
      <c r="AY86" s="2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3:159" x14ac:dyDescent="0.25">
      <c r="C87" s="1"/>
      <c r="G87" s="2"/>
      <c r="H87" s="2"/>
      <c r="I87" s="2"/>
      <c r="J87" s="2"/>
      <c r="K87" s="2"/>
      <c r="L87" s="2"/>
      <c r="M87" s="2"/>
      <c r="N87" s="2"/>
      <c r="O87" s="2"/>
      <c r="X87" s="1"/>
      <c r="AA87" s="1"/>
      <c r="AN87" s="2"/>
      <c r="AQ87" s="2"/>
      <c r="AV87" s="2"/>
      <c r="AY87" s="2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3:159" x14ac:dyDescent="0.25">
      <c r="C88" s="1"/>
      <c r="G88" s="2"/>
      <c r="H88" s="2"/>
      <c r="I88" s="2"/>
      <c r="J88" s="2"/>
      <c r="K88" s="2"/>
      <c r="L88" s="2"/>
      <c r="M88" s="2"/>
      <c r="N88" s="2"/>
      <c r="O88" s="2"/>
      <c r="X88" s="1"/>
      <c r="AA88" s="1"/>
      <c r="AN88" s="2"/>
      <c r="AQ88" s="2"/>
      <c r="AV88" s="2"/>
      <c r="AY88" s="2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3:159" x14ac:dyDescent="0.25">
      <c r="C89" s="1"/>
      <c r="G89" s="2"/>
      <c r="H89" s="2"/>
      <c r="I89" s="2"/>
      <c r="J89" s="2"/>
      <c r="K89" s="2"/>
      <c r="L89" s="2"/>
      <c r="M89" s="2"/>
      <c r="N89" s="2"/>
      <c r="O89" s="2"/>
      <c r="X89" s="1"/>
      <c r="AA89" s="1"/>
      <c r="AN89" s="2"/>
      <c r="AQ89" s="2"/>
      <c r="AV89" s="2"/>
      <c r="AY89" s="2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3:159" x14ac:dyDescent="0.25">
      <c r="C90" s="1"/>
      <c r="G90" s="2"/>
      <c r="H90" s="2"/>
      <c r="I90" s="2"/>
      <c r="J90" s="2"/>
      <c r="K90" s="2"/>
      <c r="L90" s="2"/>
      <c r="M90" s="2"/>
      <c r="N90" s="2"/>
      <c r="O90" s="2"/>
      <c r="X90" s="1"/>
      <c r="AA90" s="1"/>
      <c r="AN90" s="2"/>
      <c r="AQ90" s="2"/>
      <c r="AV90" s="2"/>
      <c r="AY90" s="2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3:159" x14ac:dyDescent="0.25">
      <c r="C91" s="1"/>
      <c r="G91" s="2"/>
      <c r="H91" s="2"/>
      <c r="I91" s="2"/>
      <c r="J91" s="2"/>
      <c r="K91" s="2"/>
      <c r="L91" s="2"/>
      <c r="M91" s="2"/>
      <c r="N91" s="2"/>
      <c r="O91" s="2"/>
      <c r="X91" s="1"/>
      <c r="AA91" s="1"/>
      <c r="AN91" s="2"/>
      <c r="AQ91" s="2"/>
      <c r="AV91" s="2"/>
      <c r="AY91" s="2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3:159" x14ac:dyDescent="0.25">
      <c r="C92" s="1"/>
      <c r="G92" s="2"/>
      <c r="H92" s="2"/>
      <c r="I92" s="2"/>
      <c r="J92" s="2"/>
      <c r="K92" s="2"/>
      <c r="L92" s="2"/>
      <c r="M92" s="2"/>
      <c r="N92" s="2"/>
      <c r="O92" s="2"/>
      <c r="X92" s="1"/>
      <c r="AA92" s="1"/>
      <c r="AN92" s="2"/>
      <c r="AQ92" s="2"/>
      <c r="AV92" s="2"/>
      <c r="AY92" s="2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3:159" x14ac:dyDescent="0.25">
      <c r="C93" s="1"/>
      <c r="G93" s="2"/>
      <c r="H93" s="2"/>
      <c r="I93" s="2"/>
      <c r="J93" s="2"/>
      <c r="K93" s="2"/>
      <c r="L93" s="2"/>
      <c r="M93" s="2"/>
      <c r="N93" s="2"/>
      <c r="O93" s="2"/>
      <c r="X93" s="1"/>
      <c r="AA93" s="1"/>
      <c r="AN93" s="2"/>
      <c r="AQ93" s="2"/>
      <c r="AV93" s="2"/>
      <c r="AY93" s="2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3:159" x14ac:dyDescent="0.25">
      <c r="C94" s="1"/>
      <c r="G94" s="2"/>
      <c r="H94" s="2"/>
      <c r="I94" s="2"/>
      <c r="J94" s="2"/>
      <c r="K94" s="2"/>
      <c r="L94" s="2"/>
      <c r="M94" s="2"/>
      <c r="N94" s="2"/>
      <c r="O94" s="2"/>
      <c r="X94" s="1"/>
      <c r="AA94" s="1"/>
      <c r="AN94" s="2"/>
      <c r="AQ94" s="2"/>
      <c r="AV94" s="2"/>
      <c r="AY94" s="2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3:159" x14ac:dyDescent="0.25">
      <c r="C95" s="1"/>
      <c r="G95" s="2"/>
      <c r="H95" s="2"/>
      <c r="I95" s="2"/>
      <c r="J95" s="2"/>
      <c r="K95" s="2"/>
      <c r="L95" s="2"/>
      <c r="M95" s="2"/>
      <c r="N95" s="2"/>
      <c r="O95" s="2"/>
      <c r="X95" s="1"/>
      <c r="AA95" s="1"/>
      <c r="AN95" s="2"/>
      <c r="AQ95" s="2"/>
      <c r="AV95" s="2"/>
      <c r="AY95" s="2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3:159" x14ac:dyDescent="0.25">
      <c r="C96" s="1"/>
      <c r="G96" s="2"/>
      <c r="H96" s="2"/>
      <c r="I96" s="2"/>
      <c r="J96" s="2"/>
      <c r="K96" s="2"/>
      <c r="L96" s="2"/>
      <c r="M96" s="2"/>
      <c r="N96" s="2"/>
      <c r="O96" s="2"/>
      <c r="X96" s="1"/>
      <c r="AA96" s="1"/>
      <c r="AN96" s="2"/>
      <c r="AQ96" s="2"/>
      <c r="AV96" s="2"/>
      <c r="AY96" s="2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C97" s="1"/>
      <c r="G97" s="2"/>
      <c r="H97" s="2"/>
      <c r="I97" s="2"/>
      <c r="J97" s="2"/>
      <c r="K97" s="2"/>
      <c r="L97" s="2"/>
      <c r="M97" s="2"/>
      <c r="N97" s="2"/>
      <c r="O97" s="2"/>
      <c r="X97" s="1"/>
      <c r="AA97" s="1"/>
      <c r="AN97" s="2"/>
      <c r="AQ97" s="2"/>
      <c r="AV97" s="2"/>
      <c r="AY97" s="2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C98" s="1"/>
      <c r="G98" s="2"/>
      <c r="H98" s="2"/>
      <c r="I98" s="2"/>
      <c r="J98" s="2"/>
      <c r="K98" s="2"/>
      <c r="L98" s="2"/>
      <c r="M98" s="2"/>
      <c r="N98" s="2"/>
      <c r="O98" s="2"/>
      <c r="X98" s="1"/>
      <c r="AA98" s="1"/>
      <c r="AN98" s="2"/>
      <c r="AQ98" s="2"/>
      <c r="AV98" s="2"/>
      <c r="AY98" s="2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1"/>
      <c r="G99" s="2"/>
      <c r="H99" s="2"/>
      <c r="I99" s="2"/>
      <c r="J99" s="2"/>
      <c r="K99" s="2"/>
      <c r="L99" s="2"/>
      <c r="M99" s="2"/>
      <c r="N99" s="2"/>
      <c r="O99" s="2"/>
      <c r="X99" s="1"/>
      <c r="AA99" s="1"/>
      <c r="AN99" s="2"/>
      <c r="AQ99" s="2"/>
      <c r="AV99" s="2"/>
      <c r="AY99" s="2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1"/>
      <c r="G100" s="2"/>
      <c r="H100" s="2"/>
      <c r="I100" s="2"/>
      <c r="J100" s="2"/>
      <c r="K100" s="2"/>
      <c r="L100" s="2"/>
      <c r="M100" s="2"/>
      <c r="N100" s="2"/>
      <c r="O100" s="2"/>
      <c r="X100" s="1"/>
      <c r="AA100" s="1"/>
      <c r="AN100" s="2"/>
      <c r="AQ100" s="2"/>
      <c r="AV100" s="2"/>
      <c r="AY100" s="2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1"/>
      <c r="G101" s="2"/>
      <c r="H101" s="2"/>
      <c r="I101" s="2"/>
      <c r="J101" s="2"/>
      <c r="K101" s="2"/>
      <c r="L101" s="2"/>
      <c r="M101" s="2"/>
      <c r="N101" s="2"/>
      <c r="O101" s="2"/>
      <c r="X101" s="1"/>
      <c r="AA101" s="1"/>
      <c r="AN101" s="2"/>
      <c r="AQ101" s="2"/>
      <c r="AV101" s="2"/>
      <c r="AY101" s="2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1"/>
      <c r="G102" s="2"/>
      <c r="H102" s="2"/>
      <c r="I102" s="2"/>
      <c r="J102" s="2"/>
      <c r="K102" s="2"/>
      <c r="L102" s="2"/>
      <c r="M102" s="2"/>
      <c r="N102" s="2"/>
      <c r="O102" s="2"/>
      <c r="X102" s="1"/>
      <c r="AA102" s="1"/>
      <c r="AN102" s="2"/>
      <c r="AQ102" s="2"/>
      <c r="AV102" s="2"/>
      <c r="AY102" s="2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1"/>
      <c r="G103" s="2"/>
      <c r="H103" s="2"/>
      <c r="I103" s="2"/>
      <c r="J103" s="2"/>
      <c r="K103" s="2"/>
      <c r="L103" s="2"/>
      <c r="M103" s="2"/>
      <c r="N103" s="2"/>
      <c r="O103" s="2"/>
      <c r="X103" s="1"/>
      <c r="AA103" s="1"/>
      <c r="AN103" s="2"/>
      <c r="AQ103" s="2"/>
      <c r="AV103" s="2"/>
      <c r="AY103" s="2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1"/>
      <c r="G104" s="2"/>
      <c r="H104" s="2"/>
      <c r="I104" s="2"/>
      <c r="J104" s="2"/>
      <c r="K104" s="2"/>
      <c r="L104" s="2"/>
      <c r="M104" s="2"/>
      <c r="N104" s="2"/>
      <c r="O104" s="2"/>
      <c r="X104" s="1"/>
      <c r="AA104" s="1"/>
      <c r="AN104" s="2"/>
      <c r="AQ104" s="2"/>
      <c r="AV104" s="2"/>
      <c r="AY104" s="2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1"/>
      <c r="G105" s="2"/>
      <c r="H105" s="2"/>
      <c r="I105" s="2"/>
      <c r="J105" s="2"/>
      <c r="K105" s="2"/>
      <c r="L105" s="2"/>
      <c r="M105" s="2"/>
      <c r="N105" s="2"/>
      <c r="O105" s="2"/>
      <c r="X105" s="1"/>
      <c r="AA105" s="1"/>
      <c r="AN105" s="2"/>
      <c r="AQ105" s="2"/>
      <c r="AV105" s="2"/>
      <c r="AY105" s="2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1"/>
      <c r="G106" s="2"/>
      <c r="H106" s="2"/>
      <c r="I106" s="2"/>
      <c r="J106" s="2"/>
      <c r="K106" s="2"/>
      <c r="L106" s="2"/>
      <c r="M106" s="2"/>
      <c r="N106" s="2"/>
      <c r="O106" s="2"/>
      <c r="X106" s="1"/>
      <c r="AA106" s="1"/>
      <c r="AN106" s="2"/>
      <c r="AQ106" s="2"/>
      <c r="AV106" s="2"/>
      <c r="AY106" s="2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1"/>
      <c r="G107" s="2"/>
      <c r="H107" s="2"/>
      <c r="I107" s="2"/>
      <c r="J107" s="2"/>
      <c r="K107" s="2"/>
      <c r="L107" s="2"/>
      <c r="M107" s="2"/>
      <c r="N107" s="2"/>
      <c r="O107" s="2"/>
      <c r="X107" s="1"/>
      <c r="AA107" s="1"/>
      <c r="AN107" s="2"/>
      <c r="AQ107" s="2"/>
      <c r="AV107" s="2"/>
      <c r="AY107" s="2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1"/>
      <c r="G108" s="2"/>
      <c r="H108" s="2"/>
      <c r="I108" s="2"/>
      <c r="J108" s="2"/>
      <c r="K108" s="2"/>
      <c r="L108" s="2"/>
      <c r="M108" s="2"/>
      <c r="N108" s="2"/>
      <c r="O108" s="2"/>
      <c r="X108" s="1"/>
      <c r="AA108" s="1"/>
      <c r="AN108" s="2"/>
      <c r="AQ108" s="2"/>
      <c r="AV108" s="2"/>
      <c r="AY108" s="2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1"/>
      <c r="G109" s="2"/>
      <c r="H109" s="2"/>
      <c r="I109" s="2"/>
      <c r="J109" s="2"/>
      <c r="K109" s="2"/>
      <c r="L109" s="2"/>
      <c r="M109" s="2"/>
      <c r="N109" s="2"/>
      <c r="O109" s="2"/>
      <c r="X109" s="1"/>
      <c r="AA109" s="1"/>
      <c r="AN109" s="2"/>
      <c r="AQ109" s="2"/>
      <c r="AV109" s="2"/>
      <c r="AY109" s="2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3:159" x14ac:dyDescent="0.25">
      <c r="C110" s="1"/>
      <c r="G110" s="2"/>
      <c r="H110" s="2"/>
      <c r="I110" s="2"/>
      <c r="J110" s="2"/>
      <c r="K110" s="2"/>
      <c r="L110" s="2"/>
      <c r="M110" s="2"/>
      <c r="N110" s="2"/>
      <c r="O110" s="2"/>
      <c r="X110" s="1"/>
      <c r="AA110" s="1"/>
      <c r="AN110" s="2"/>
      <c r="AQ110" s="2"/>
      <c r="AV110" s="2"/>
      <c r="AY110" s="2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3:159" x14ac:dyDescent="0.25">
      <c r="C111" s="1"/>
      <c r="G111" s="2"/>
      <c r="H111" s="2"/>
      <c r="I111" s="2"/>
      <c r="J111" s="2"/>
      <c r="K111" s="2"/>
      <c r="L111" s="2"/>
      <c r="M111" s="2"/>
      <c r="N111" s="2"/>
      <c r="O111" s="2"/>
      <c r="X111" s="1"/>
      <c r="AA111" s="1"/>
      <c r="AN111" s="2"/>
      <c r="AQ111" s="2"/>
      <c r="AV111" s="2"/>
      <c r="AY111" s="2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3:159" x14ac:dyDescent="0.25">
      <c r="C112" s="1"/>
      <c r="G112" s="2"/>
      <c r="H112" s="2"/>
      <c r="I112" s="2"/>
      <c r="J112" s="2"/>
      <c r="K112" s="2"/>
      <c r="L112" s="2"/>
      <c r="M112" s="2"/>
      <c r="N112" s="2"/>
      <c r="O112" s="2"/>
      <c r="X112" s="1"/>
      <c r="AA112" s="1"/>
      <c r="AN112" s="2"/>
      <c r="AQ112" s="2"/>
      <c r="AV112" s="2"/>
      <c r="AY112" s="2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3:159" x14ac:dyDescent="0.25">
      <c r="C113" s="1"/>
      <c r="G113" s="2"/>
      <c r="H113" s="2"/>
      <c r="I113" s="2"/>
      <c r="J113" s="2"/>
      <c r="K113" s="2"/>
      <c r="L113" s="2"/>
      <c r="M113" s="2"/>
      <c r="N113" s="2"/>
      <c r="O113" s="2"/>
      <c r="X113" s="1"/>
      <c r="AA113" s="1"/>
      <c r="AN113" s="2"/>
      <c r="AQ113" s="2"/>
      <c r="AV113" s="2"/>
      <c r="AY113" s="2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3:159" x14ac:dyDescent="0.25">
      <c r="C114" s="1"/>
      <c r="G114" s="2"/>
      <c r="H114" s="2"/>
      <c r="I114" s="2"/>
      <c r="J114" s="2"/>
      <c r="K114" s="2"/>
      <c r="L114" s="2"/>
      <c r="M114" s="2"/>
      <c r="N114" s="2"/>
      <c r="O114" s="2"/>
      <c r="X114" s="1"/>
      <c r="AA114" s="1"/>
      <c r="AN114" s="2"/>
      <c r="AQ114" s="2"/>
      <c r="AV114" s="2"/>
      <c r="AY114" s="2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3:159" x14ac:dyDescent="0.25">
      <c r="C115" s="1"/>
      <c r="G115" s="2"/>
      <c r="H115" s="2"/>
      <c r="I115" s="2"/>
      <c r="J115" s="2"/>
      <c r="K115" s="2"/>
      <c r="L115" s="2"/>
      <c r="M115" s="2"/>
      <c r="N115" s="2"/>
      <c r="O115" s="2"/>
      <c r="X115" s="1"/>
      <c r="AA115" s="1"/>
      <c r="AN115" s="2"/>
      <c r="AQ115" s="2"/>
      <c r="AV115" s="2"/>
      <c r="AY115" s="2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3:159" x14ac:dyDescent="0.25">
      <c r="C116" s="1"/>
      <c r="G116" s="2"/>
      <c r="H116" s="2"/>
      <c r="I116" s="2"/>
      <c r="J116" s="2"/>
      <c r="K116" s="2"/>
      <c r="L116" s="2"/>
      <c r="M116" s="2"/>
      <c r="N116" s="2"/>
      <c r="O116" s="2"/>
      <c r="X116" s="1"/>
      <c r="AA116" s="1"/>
      <c r="AN116" s="2"/>
      <c r="AQ116" s="2"/>
      <c r="AV116" s="2"/>
      <c r="AY116" s="2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3:159" x14ac:dyDescent="0.25">
      <c r="C117" s="1"/>
      <c r="G117" s="2"/>
      <c r="H117" s="2"/>
      <c r="I117" s="2"/>
      <c r="J117" s="2"/>
      <c r="K117" s="2"/>
      <c r="L117" s="2"/>
      <c r="M117" s="2"/>
      <c r="N117" s="2"/>
      <c r="O117" s="2"/>
      <c r="X117" s="1"/>
      <c r="AA117" s="1"/>
      <c r="AN117" s="2"/>
      <c r="AQ117" s="2"/>
      <c r="AV117" s="2"/>
      <c r="AY117" s="2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3:159" x14ac:dyDescent="0.25">
      <c r="C118" s="1"/>
      <c r="G118" s="2"/>
      <c r="H118" s="2"/>
      <c r="I118" s="2"/>
      <c r="J118" s="2"/>
      <c r="K118" s="2"/>
      <c r="L118" s="2"/>
      <c r="M118" s="2"/>
      <c r="N118" s="2"/>
      <c r="O118" s="2"/>
      <c r="X118" s="1"/>
      <c r="AA118" s="1"/>
      <c r="AN118" s="2"/>
      <c r="AQ118" s="2"/>
      <c r="AV118" s="2"/>
      <c r="AY118" s="2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3:159" x14ac:dyDescent="0.25">
      <c r="C119" s="1"/>
      <c r="G119" s="2"/>
      <c r="H119" s="2"/>
      <c r="I119" s="2"/>
      <c r="J119" s="2"/>
      <c r="K119" s="2"/>
      <c r="L119" s="2"/>
      <c r="M119" s="2"/>
      <c r="N119" s="2"/>
      <c r="O119" s="2"/>
      <c r="X119" s="1"/>
      <c r="AA119" s="1"/>
      <c r="AN119" s="2"/>
      <c r="AQ119" s="2"/>
      <c r="AV119" s="2"/>
      <c r="AY119" s="2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3:159" x14ac:dyDescent="0.25">
      <c r="C120" s="1"/>
      <c r="G120" s="2"/>
      <c r="H120" s="2"/>
      <c r="I120" s="2"/>
      <c r="J120" s="2"/>
      <c r="K120" s="2"/>
      <c r="L120" s="2"/>
      <c r="M120" s="2"/>
      <c r="N120" s="2"/>
      <c r="O120" s="2"/>
      <c r="X120" s="1"/>
      <c r="AA120" s="1"/>
      <c r="AN120" s="2"/>
      <c r="AQ120" s="2"/>
      <c r="AV120" s="2"/>
      <c r="AY120" s="2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3:159" x14ac:dyDescent="0.25">
      <c r="C121" s="1"/>
      <c r="G121" s="2"/>
      <c r="H121" s="2"/>
      <c r="I121" s="2"/>
      <c r="J121" s="2"/>
      <c r="K121" s="2"/>
      <c r="L121" s="2"/>
      <c r="M121" s="2"/>
      <c r="N121" s="2"/>
      <c r="O121" s="2"/>
      <c r="X121" s="1"/>
      <c r="AA121" s="1"/>
      <c r="AN121" s="2"/>
      <c r="AQ121" s="2"/>
      <c r="AV121" s="2"/>
      <c r="AY121" s="2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3:159" x14ac:dyDescent="0.25">
      <c r="C122" s="1"/>
      <c r="G122" s="2"/>
      <c r="H122" s="2"/>
      <c r="I122" s="2"/>
      <c r="J122" s="2"/>
      <c r="K122" s="2"/>
      <c r="L122" s="2"/>
      <c r="M122" s="2"/>
      <c r="N122" s="2"/>
      <c r="O122" s="2"/>
      <c r="X122" s="1"/>
      <c r="AA122" s="1"/>
      <c r="AN122" s="2"/>
      <c r="AQ122" s="2"/>
      <c r="AV122" s="2"/>
      <c r="AY122" s="2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3:159" x14ac:dyDescent="0.25">
      <c r="C123" s="1"/>
      <c r="G123" s="2"/>
      <c r="H123" s="2"/>
      <c r="I123" s="2"/>
      <c r="J123" s="2"/>
      <c r="K123" s="2"/>
      <c r="L123" s="2"/>
      <c r="M123" s="2"/>
      <c r="N123" s="2"/>
      <c r="O123" s="2"/>
      <c r="X123" s="1"/>
      <c r="AA123" s="1"/>
      <c r="AN123" s="2"/>
      <c r="AQ123" s="2"/>
      <c r="AV123" s="2"/>
      <c r="AY123" s="2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3:159" x14ac:dyDescent="0.25">
      <c r="C124" s="1"/>
      <c r="G124" s="2"/>
      <c r="H124" s="2"/>
      <c r="I124" s="2"/>
      <c r="J124" s="2"/>
      <c r="K124" s="2"/>
      <c r="L124" s="2"/>
      <c r="M124" s="2"/>
      <c r="N124" s="2"/>
      <c r="O124" s="2"/>
      <c r="X124" s="1"/>
      <c r="AA124" s="1"/>
      <c r="AN124" s="2"/>
      <c r="AQ124" s="2"/>
      <c r="AV124" s="2"/>
      <c r="AY124" s="2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3:159" x14ac:dyDescent="0.25">
      <c r="C125" s="1"/>
      <c r="G125" s="2"/>
      <c r="H125" s="2"/>
      <c r="I125" s="2"/>
      <c r="J125" s="2"/>
      <c r="K125" s="2"/>
      <c r="L125" s="2"/>
      <c r="M125" s="2"/>
      <c r="N125" s="2"/>
      <c r="O125" s="2"/>
      <c r="X125" s="1"/>
      <c r="AA125" s="1"/>
      <c r="AN125" s="2"/>
      <c r="AQ125" s="2"/>
      <c r="AV125" s="2"/>
      <c r="AY125" s="2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25"/>
  <sheetViews>
    <sheetView tabSelected="1" zoomScale="89" zoomScaleNormal="89" zoomScaleSheetLayoutView="100" workbookViewId="0">
      <pane xSplit="2" ySplit="5" topLeftCell="C6" activePane="bottomRight" state="frozen"/>
      <selection activeCell="K48" sqref="K48"/>
      <selection pane="topRight" activeCell="K48" sqref="K48"/>
      <selection pane="bottomLeft" activeCell="K48" sqref="K48"/>
      <selection pane="bottomRight" activeCell="K48" sqref="K48"/>
    </sheetView>
  </sheetViews>
  <sheetFormatPr defaultColWidth="8.85546875" defaultRowHeight="15" x14ac:dyDescent="0.25"/>
  <cols>
    <col min="1" max="1" width="11" style="2" customWidth="1"/>
    <col min="2" max="2" width="25" style="2" customWidth="1"/>
    <col min="3" max="6" width="10.8554687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189" ht="18.75" x14ac:dyDescent="0.3">
      <c r="A1" s="2" t="s">
        <v>53</v>
      </c>
      <c r="B1" s="6" t="s">
        <v>66</v>
      </c>
      <c r="AT1" s="3"/>
    </row>
    <row r="2" spans="1:189" ht="15.75" x14ac:dyDescent="0.25">
      <c r="A2" s="7" t="s">
        <v>52</v>
      </c>
    </row>
    <row r="3" spans="1:189" ht="15.75" x14ac:dyDescent="0.25">
      <c r="A3" s="7"/>
      <c r="I3" s="1" t="str">
        <f>[1]GSVA_cur!$I$3</f>
        <v>As on 17.03.2025</v>
      </c>
    </row>
    <row r="4" spans="1:189" ht="15.75" x14ac:dyDescent="0.25">
      <c r="A4" s="7"/>
      <c r="E4" s="8"/>
      <c r="F4" s="8" t="s">
        <v>57</v>
      </c>
      <c r="P4" s="2"/>
      <c r="Q4" s="1"/>
      <c r="S4" s="2"/>
      <c r="T4" s="1"/>
      <c r="X4" s="2"/>
      <c r="AE4" s="2"/>
      <c r="AJ4" s="2"/>
      <c r="AM4" s="2"/>
      <c r="AR4" s="2"/>
      <c r="AU4" s="2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9" ht="15" customHeight="1" x14ac:dyDescent="0.25">
      <c r="A5" s="13" t="s">
        <v>0</v>
      </c>
      <c r="B5" s="14" t="s">
        <v>1</v>
      </c>
      <c r="C5" s="15" t="s">
        <v>21</v>
      </c>
      <c r="D5" s="15" t="s">
        <v>22</v>
      </c>
      <c r="E5" s="15" t="s">
        <v>23</v>
      </c>
      <c r="F5" s="15" t="s">
        <v>56</v>
      </c>
      <c r="G5" s="16" t="s">
        <v>65</v>
      </c>
      <c r="H5" s="16" t="s">
        <v>67</v>
      </c>
      <c r="I5" s="16" t="s">
        <v>68</v>
      </c>
      <c r="J5" s="16" t="s">
        <v>69</v>
      </c>
      <c r="K5" s="16" t="s">
        <v>70</v>
      </c>
      <c r="L5" s="16" t="s">
        <v>71</v>
      </c>
      <c r="M5" s="16" t="s">
        <v>72</v>
      </c>
      <c r="N5" s="16" t="s">
        <v>73</v>
      </c>
      <c r="O5" s="16" t="s">
        <v>74</v>
      </c>
      <c r="P5" s="2"/>
      <c r="Q5" s="1"/>
      <c r="S5" s="2"/>
      <c r="T5" s="1"/>
      <c r="X5" s="2"/>
      <c r="AE5" s="2"/>
      <c r="AJ5" s="2"/>
      <c r="AM5" s="2"/>
      <c r="AR5" s="2"/>
      <c r="AU5" s="2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9" s="9" customFormat="1" ht="24" customHeight="1" x14ac:dyDescent="0.25">
      <c r="A6" s="17" t="s">
        <v>26</v>
      </c>
      <c r="B6" s="18" t="s">
        <v>2</v>
      </c>
      <c r="C6" s="19">
        <f>SUM(C7:C10)</f>
        <v>186700.81477639973</v>
      </c>
      <c r="D6" s="19">
        <f t="shared" ref="D6:O6" si="0">SUM(D7:D10)</f>
        <v>177523.53591636871</v>
      </c>
      <c r="E6" s="19">
        <f t="shared" si="0"/>
        <v>199500.8728110501</v>
      </c>
      <c r="F6" s="19">
        <f t="shared" si="0"/>
        <v>202355.32805482927</v>
      </c>
      <c r="G6" s="19">
        <f t="shared" si="0"/>
        <v>187648.02975353604</v>
      </c>
      <c r="H6" s="19">
        <f t="shared" si="0"/>
        <v>220776.57360825592</v>
      </c>
      <c r="I6" s="19">
        <f t="shared" si="0"/>
        <v>229893.69917526812</v>
      </c>
      <c r="J6" s="19">
        <f t="shared" si="0"/>
        <v>244638.61167740729</v>
      </c>
      <c r="K6" s="19">
        <f t="shared" si="0"/>
        <v>255683.09088500089</v>
      </c>
      <c r="L6" s="19">
        <f t="shared" si="0"/>
        <v>242127.19672429143</v>
      </c>
      <c r="M6" s="19">
        <f t="shared" si="0"/>
        <v>242509.83812155598</v>
      </c>
      <c r="N6" s="19">
        <f t="shared" ref="N6" si="1">SUM(N7:N10)</f>
        <v>268048.48241143639</v>
      </c>
      <c r="O6" s="19">
        <f t="shared" si="0"/>
        <v>292937.06933363358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G6" s="11"/>
    </row>
    <row r="7" spans="1:189" ht="15.75" x14ac:dyDescent="0.25">
      <c r="A7" s="20">
        <v>1.1000000000000001</v>
      </c>
      <c r="B7" s="21" t="s">
        <v>59</v>
      </c>
      <c r="C7" s="23">
        <v>93080.966414241571</v>
      </c>
      <c r="D7" s="23">
        <v>93644.618219073222</v>
      </c>
      <c r="E7" s="23">
        <v>100326.41362940386</v>
      </c>
      <c r="F7" s="23">
        <v>97302.898742867546</v>
      </c>
      <c r="G7" s="23">
        <v>93568.567460241422</v>
      </c>
      <c r="H7" s="23">
        <v>101136.39788232693</v>
      </c>
      <c r="I7" s="23">
        <v>100138.37853341459</v>
      </c>
      <c r="J7" s="23">
        <v>102019.65319613722</v>
      </c>
      <c r="K7" s="23">
        <v>90283.549616993929</v>
      </c>
      <c r="L7" s="23">
        <v>88936.065060734487</v>
      </c>
      <c r="M7" s="23">
        <v>87577.351442325817</v>
      </c>
      <c r="N7" s="23">
        <v>92022.210388543826</v>
      </c>
      <c r="O7" s="23">
        <v>99337.976114433055</v>
      </c>
      <c r="P7" s="4"/>
      <c r="Q7" s="3"/>
      <c r="R7" s="4"/>
      <c r="S7" s="4"/>
      <c r="T7" s="3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1"/>
      <c r="GE7" s="1"/>
      <c r="GF7" s="1"/>
    </row>
    <row r="8" spans="1:189" ht="15.75" x14ac:dyDescent="0.25">
      <c r="A8" s="20">
        <v>1.2</v>
      </c>
      <c r="B8" s="21" t="s">
        <v>60</v>
      </c>
      <c r="C8" s="23">
        <v>23222.579872589042</v>
      </c>
      <c r="D8" s="23">
        <v>22071.956014481028</v>
      </c>
      <c r="E8" s="23">
        <v>24468.86711209143</v>
      </c>
      <c r="F8" s="23">
        <v>22859.046851808162</v>
      </c>
      <c r="G8" s="23">
        <v>16632.606983897978</v>
      </c>
      <c r="H8" s="23">
        <v>15459.31760802098</v>
      </c>
      <c r="I8" s="23">
        <v>18043.670575865686</v>
      </c>
      <c r="J8" s="23">
        <v>18135.966759843843</v>
      </c>
      <c r="K8" s="23">
        <v>31279.948717048002</v>
      </c>
      <c r="L8" s="23">
        <v>28785.508444088246</v>
      </c>
      <c r="M8" s="23">
        <v>29803.675460692684</v>
      </c>
      <c r="N8" s="23">
        <v>30131.081462562237</v>
      </c>
      <c r="O8" s="23">
        <v>31155.538232289353</v>
      </c>
      <c r="P8" s="4"/>
      <c r="Q8" s="3"/>
      <c r="R8" s="4"/>
      <c r="S8" s="4"/>
      <c r="T8" s="3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1"/>
      <c r="GE8" s="1"/>
      <c r="GF8" s="1"/>
    </row>
    <row r="9" spans="1:189" ht="15.75" x14ac:dyDescent="0.25">
      <c r="A9" s="20">
        <v>1.3</v>
      </c>
      <c r="B9" s="21" t="s">
        <v>61</v>
      </c>
      <c r="C9" s="23">
        <v>11666.647520292709</v>
      </c>
      <c r="D9" s="23">
        <v>11817.639627324226</v>
      </c>
      <c r="E9" s="23">
        <v>11392.493439240865</v>
      </c>
      <c r="F9" s="23">
        <v>14669.322972359156</v>
      </c>
      <c r="G9" s="23">
        <v>13834.993738077404</v>
      </c>
      <c r="H9" s="23">
        <v>33237.846491813274</v>
      </c>
      <c r="I9" s="23">
        <v>35235.854856164173</v>
      </c>
      <c r="J9" s="23">
        <v>52275.457769383487</v>
      </c>
      <c r="K9" s="23">
        <v>71646.379907548093</v>
      </c>
      <c r="L9" s="23">
        <v>63963.369074422721</v>
      </c>
      <c r="M9" s="23">
        <v>63211.144279005246</v>
      </c>
      <c r="N9" s="23">
        <v>69563.116593203726</v>
      </c>
      <c r="O9" s="23">
        <v>80157.579250348659</v>
      </c>
      <c r="P9" s="4"/>
      <c r="Q9" s="3"/>
      <c r="R9" s="4"/>
      <c r="S9" s="4"/>
      <c r="T9" s="3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1"/>
      <c r="GE9" s="1"/>
      <c r="GF9" s="1"/>
    </row>
    <row r="10" spans="1:189" ht="15.75" x14ac:dyDescent="0.25">
      <c r="A10" s="20">
        <v>1.4</v>
      </c>
      <c r="B10" s="21" t="s">
        <v>62</v>
      </c>
      <c r="C10" s="23">
        <v>58730.620969276395</v>
      </c>
      <c r="D10" s="23">
        <v>49989.322055490222</v>
      </c>
      <c r="E10" s="23">
        <v>63313.098630313922</v>
      </c>
      <c r="F10" s="23">
        <v>67524.05948779441</v>
      </c>
      <c r="G10" s="23">
        <v>63611.861571319256</v>
      </c>
      <c r="H10" s="23">
        <v>70943.011626094725</v>
      </c>
      <c r="I10" s="23">
        <v>76475.795209823656</v>
      </c>
      <c r="J10" s="23">
        <v>72207.533952042737</v>
      </c>
      <c r="K10" s="23">
        <v>62473.21264341088</v>
      </c>
      <c r="L10" s="23">
        <v>60442.254145045983</v>
      </c>
      <c r="M10" s="23">
        <v>61917.666939532239</v>
      </c>
      <c r="N10" s="23">
        <v>76332.073967126635</v>
      </c>
      <c r="O10" s="23">
        <v>82285.975736562512</v>
      </c>
      <c r="P10" s="4"/>
      <c r="Q10" s="3"/>
      <c r="R10" s="4"/>
      <c r="S10" s="4"/>
      <c r="T10" s="3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1"/>
      <c r="GE10" s="1"/>
      <c r="GF10" s="1"/>
    </row>
    <row r="11" spans="1:189" ht="15.75" x14ac:dyDescent="0.25">
      <c r="A11" s="24" t="s">
        <v>31</v>
      </c>
      <c r="B11" s="21" t="s">
        <v>3</v>
      </c>
      <c r="C11" s="23">
        <v>564906.63353716896</v>
      </c>
      <c r="D11" s="23">
        <v>183383.03456144439</v>
      </c>
      <c r="E11" s="23">
        <v>2668.495382678952</v>
      </c>
      <c r="F11" s="23">
        <v>2525.7840897265269</v>
      </c>
      <c r="G11" s="23">
        <v>31963.506957062928</v>
      </c>
      <c r="H11" s="23">
        <v>151568.69073561206</v>
      </c>
      <c r="I11" s="23">
        <v>136447.02376074679</v>
      </c>
      <c r="J11" s="23">
        <v>5297.8881337632647</v>
      </c>
      <c r="K11" s="23">
        <v>5513.5446586050475</v>
      </c>
      <c r="L11" s="23">
        <v>5307.7719106830982</v>
      </c>
      <c r="M11" s="23">
        <v>6493.9619550490743</v>
      </c>
      <c r="N11" s="23">
        <v>6453.3031699480207</v>
      </c>
      <c r="O11" s="23">
        <v>8081.4715597259064</v>
      </c>
      <c r="P11" s="4"/>
      <c r="Q11" s="3"/>
      <c r="R11" s="4"/>
      <c r="S11" s="4"/>
      <c r="T11" s="3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1"/>
      <c r="GE11" s="1"/>
      <c r="GF11" s="1"/>
    </row>
    <row r="12" spans="1:189" s="11" customFormat="1" ht="15.75" x14ac:dyDescent="0.25">
      <c r="A12" s="27"/>
      <c r="B12" s="28" t="s">
        <v>28</v>
      </c>
      <c r="C12" s="29">
        <f>C6+C11</f>
        <v>751607.44831356872</v>
      </c>
      <c r="D12" s="29">
        <f t="shared" ref="D12:O12" si="2">D6+D11</f>
        <v>360906.57047781313</v>
      </c>
      <c r="E12" s="29">
        <f t="shared" si="2"/>
        <v>202169.36819372905</v>
      </c>
      <c r="F12" s="29">
        <f t="shared" si="2"/>
        <v>204881.11214455578</v>
      </c>
      <c r="G12" s="29">
        <f t="shared" si="2"/>
        <v>219611.53671059897</v>
      </c>
      <c r="H12" s="29">
        <f t="shared" si="2"/>
        <v>372345.26434386801</v>
      </c>
      <c r="I12" s="29">
        <f t="shared" si="2"/>
        <v>366340.72293601488</v>
      </c>
      <c r="J12" s="29">
        <f t="shared" si="2"/>
        <v>249936.49981117056</v>
      </c>
      <c r="K12" s="29">
        <f t="shared" si="2"/>
        <v>261196.63554360592</v>
      </c>
      <c r="L12" s="29">
        <f t="shared" si="2"/>
        <v>247434.96863497453</v>
      </c>
      <c r="M12" s="29">
        <f t="shared" si="2"/>
        <v>249003.80007660505</v>
      </c>
      <c r="N12" s="29">
        <f t="shared" ref="N12" si="3">N6+N11</f>
        <v>274501.78558138444</v>
      </c>
      <c r="O12" s="29">
        <f t="shared" si="2"/>
        <v>301018.54089335952</v>
      </c>
      <c r="P12" s="4"/>
      <c r="Q12" s="3"/>
      <c r="R12" s="4"/>
      <c r="S12" s="4"/>
      <c r="T12" s="3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0"/>
      <c r="DG12" s="10"/>
      <c r="DH12" s="10"/>
      <c r="DI12" s="10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9"/>
      <c r="GE12" s="9"/>
      <c r="GF12" s="9"/>
    </row>
    <row r="13" spans="1:189" s="1" customFormat="1" ht="15.75" x14ac:dyDescent="0.25">
      <c r="A13" s="30" t="s">
        <v>32</v>
      </c>
      <c r="B13" s="31" t="s">
        <v>4</v>
      </c>
      <c r="C13" s="32">
        <v>1508357.1739490607</v>
      </c>
      <c r="D13" s="32">
        <v>1294245.9927175273</v>
      </c>
      <c r="E13" s="32">
        <v>922260.63483902602</v>
      </c>
      <c r="F13" s="32">
        <v>1610988.8328462506</v>
      </c>
      <c r="G13" s="32">
        <v>1884849.1880230668</v>
      </c>
      <c r="H13" s="32">
        <v>2044275.9069463136</v>
      </c>
      <c r="I13" s="32">
        <v>2091455.424481601</v>
      </c>
      <c r="J13" s="32">
        <v>2165206.3574314988</v>
      </c>
      <c r="K13" s="32">
        <v>2113884.3336429726</v>
      </c>
      <c r="L13" s="32">
        <v>2076333.8127842657</v>
      </c>
      <c r="M13" s="32">
        <v>1984098.6021862663</v>
      </c>
      <c r="N13" s="32">
        <v>2162036.1118208338</v>
      </c>
      <c r="O13" s="32">
        <v>2251976.8140725805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G13" s="2"/>
    </row>
    <row r="14" spans="1:189" ht="45" x14ac:dyDescent="0.25">
      <c r="A14" s="24" t="s">
        <v>33</v>
      </c>
      <c r="B14" s="21" t="s">
        <v>5</v>
      </c>
      <c r="C14" s="23">
        <v>46091.885999999999</v>
      </c>
      <c r="D14" s="23">
        <v>80587.104590208357</v>
      </c>
      <c r="E14" s="23">
        <v>93882.513405704813</v>
      </c>
      <c r="F14" s="23">
        <v>116398.78300359269</v>
      </c>
      <c r="G14" s="23">
        <v>125918.97597949178</v>
      </c>
      <c r="H14" s="23">
        <v>222033.92643869505</v>
      </c>
      <c r="I14" s="23">
        <v>195921.70918405923</v>
      </c>
      <c r="J14" s="23">
        <v>232297.08260273468</v>
      </c>
      <c r="K14" s="23">
        <v>263551.12390288233</v>
      </c>
      <c r="L14" s="23">
        <v>246696.61316660838</v>
      </c>
      <c r="M14" s="23">
        <v>296405.63674205984</v>
      </c>
      <c r="N14" s="23">
        <v>328576.00356323028</v>
      </c>
      <c r="O14" s="23">
        <v>385748.22818323236</v>
      </c>
      <c r="P14" s="4"/>
      <c r="Q14" s="3"/>
      <c r="R14" s="4"/>
      <c r="S14" s="4"/>
      <c r="T14" s="3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3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3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3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1"/>
      <c r="GE14" s="1"/>
      <c r="GF14" s="1"/>
    </row>
    <row r="15" spans="1:189" ht="15.75" x14ac:dyDescent="0.25">
      <c r="A15" s="24" t="s">
        <v>34</v>
      </c>
      <c r="B15" s="21" t="s">
        <v>6</v>
      </c>
      <c r="C15" s="23">
        <v>129493.64499999999</v>
      </c>
      <c r="D15" s="23">
        <v>122273.00817313534</v>
      </c>
      <c r="E15" s="23">
        <v>133900.84511127879</v>
      </c>
      <c r="F15" s="23">
        <v>130666.24432223523</v>
      </c>
      <c r="G15" s="23">
        <v>169939.80921007588</v>
      </c>
      <c r="H15" s="23">
        <v>155240.30469868914</v>
      </c>
      <c r="I15" s="23">
        <v>171442.75364114228</v>
      </c>
      <c r="J15" s="23">
        <v>166749.34405891615</v>
      </c>
      <c r="K15" s="23">
        <v>162787.63068449133</v>
      </c>
      <c r="L15" s="23">
        <v>149408.09399471298</v>
      </c>
      <c r="M15" s="23">
        <v>180367.24681901754</v>
      </c>
      <c r="N15" s="23">
        <v>225159.06977743638</v>
      </c>
      <c r="O15" s="23">
        <v>239524.21842923682</v>
      </c>
      <c r="P15" s="4"/>
      <c r="Q15" s="3"/>
      <c r="R15" s="4"/>
      <c r="S15" s="4"/>
      <c r="T15" s="3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3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3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3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1"/>
      <c r="GE15" s="1"/>
      <c r="GF15" s="1"/>
    </row>
    <row r="16" spans="1:189" s="11" customFormat="1" ht="15.75" x14ac:dyDescent="0.25">
      <c r="A16" s="27"/>
      <c r="B16" s="28" t="s">
        <v>29</v>
      </c>
      <c r="C16" s="29">
        <f>+C13+C14+C15</f>
        <v>1683942.7049490607</v>
      </c>
      <c r="D16" s="29">
        <f t="shared" ref="D16:F16" si="4">+D13+D14+D15</f>
        <v>1497106.1054808709</v>
      </c>
      <c r="E16" s="29">
        <f t="shared" si="4"/>
        <v>1150043.9933560097</v>
      </c>
      <c r="F16" s="29">
        <f t="shared" si="4"/>
        <v>1858053.8601720785</v>
      </c>
      <c r="G16" s="29">
        <f t="shared" ref="G16:O16" si="5">+G13+G14+G15</f>
        <v>2180707.9732126347</v>
      </c>
      <c r="H16" s="29">
        <f t="shared" si="5"/>
        <v>2421550.1380836973</v>
      </c>
      <c r="I16" s="29">
        <f t="shared" si="5"/>
        <v>2458819.8873068029</v>
      </c>
      <c r="J16" s="29">
        <f t="shared" si="5"/>
        <v>2564252.7840931495</v>
      </c>
      <c r="K16" s="29">
        <f t="shared" si="5"/>
        <v>2540223.0882303463</v>
      </c>
      <c r="L16" s="29">
        <f t="shared" si="5"/>
        <v>2472438.519945587</v>
      </c>
      <c r="M16" s="29">
        <f t="shared" si="5"/>
        <v>2460871.4857473439</v>
      </c>
      <c r="N16" s="29">
        <f t="shared" ref="N16" si="6">+N13+N14+N15</f>
        <v>2715771.1851615007</v>
      </c>
      <c r="O16" s="29">
        <f t="shared" si="5"/>
        <v>2877249.2606850495</v>
      </c>
      <c r="P16" s="4"/>
      <c r="Q16" s="3"/>
      <c r="R16" s="4"/>
      <c r="S16" s="4"/>
      <c r="T16" s="3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0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0"/>
      <c r="DG16" s="10"/>
      <c r="DH16" s="10"/>
      <c r="DI16" s="10"/>
      <c r="DJ16" s="10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0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0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9"/>
      <c r="GE16" s="9"/>
      <c r="GF16" s="9"/>
    </row>
    <row r="17" spans="1:189" s="9" customFormat="1" ht="30" x14ac:dyDescent="0.25">
      <c r="A17" s="17" t="s">
        <v>35</v>
      </c>
      <c r="B17" s="18" t="s">
        <v>7</v>
      </c>
      <c r="C17" s="19">
        <f>C18+C19</f>
        <v>243012.6574</v>
      </c>
      <c r="D17" s="19">
        <f t="shared" ref="D17:F17" si="7">D18+D19</f>
        <v>221271.67700074485</v>
      </c>
      <c r="E17" s="19">
        <f t="shared" si="7"/>
        <v>223059.24308472118</v>
      </c>
      <c r="F17" s="19">
        <f t="shared" si="7"/>
        <v>229028.04485332652</v>
      </c>
      <c r="G17" s="19">
        <f t="shared" ref="G17:K17" si="8">G18+G19</f>
        <v>255389.80983911487</v>
      </c>
      <c r="H17" s="19">
        <f t="shared" si="8"/>
        <v>297558.8561060846</v>
      </c>
      <c r="I17" s="19">
        <f t="shared" si="8"/>
        <v>261291.19105098929</v>
      </c>
      <c r="J17" s="19">
        <f t="shared" si="8"/>
        <v>359702.17543765868</v>
      </c>
      <c r="K17" s="19">
        <f t="shared" si="8"/>
        <v>365813.9030906891</v>
      </c>
      <c r="L17" s="19">
        <f t="shared" ref="L17:O17" si="9">L18+L19</f>
        <v>275358.80825369031</v>
      </c>
      <c r="M17" s="19">
        <f t="shared" si="9"/>
        <v>319128.58110344049</v>
      </c>
      <c r="N17" s="19">
        <f t="shared" ref="N17" si="10">N18+N19</f>
        <v>416690.6098626834</v>
      </c>
      <c r="O17" s="19">
        <f t="shared" si="9"/>
        <v>444825.8369977281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G17" s="11"/>
    </row>
    <row r="18" spans="1:189" ht="15.75" x14ac:dyDescent="0.25">
      <c r="A18" s="20">
        <v>6.1</v>
      </c>
      <c r="B18" s="21" t="s">
        <v>8</v>
      </c>
      <c r="C18" s="23">
        <v>217497.71739999999</v>
      </c>
      <c r="D18" s="23">
        <v>196119.18016059688</v>
      </c>
      <c r="E18" s="23">
        <v>197692.62753722697</v>
      </c>
      <c r="F18" s="23">
        <v>203917.78218895366</v>
      </c>
      <c r="G18" s="23">
        <v>228054.06774093866</v>
      </c>
      <c r="H18" s="23">
        <v>267049.89993071032</v>
      </c>
      <c r="I18" s="23">
        <v>232597.56853439918</v>
      </c>
      <c r="J18" s="23">
        <v>322882.23863600323</v>
      </c>
      <c r="K18" s="23">
        <v>330589.802168391</v>
      </c>
      <c r="L18" s="23">
        <v>259756.63068809529</v>
      </c>
      <c r="M18" s="23">
        <v>296153.42211655638</v>
      </c>
      <c r="N18" s="23">
        <v>381886.66117677861</v>
      </c>
      <c r="O18" s="23">
        <v>404227.03085562016</v>
      </c>
      <c r="P18" s="4"/>
      <c r="Q18" s="3"/>
      <c r="R18" s="4"/>
      <c r="S18" s="4"/>
      <c r="T18" s="3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1"/>
      <c r="GE18" s="1"/>
      <c r="GF18" s="1"/>
    </row>
    <row r="19" spans="1:189" ht="15.75" x14ac:dyDescent="0.25">
      <c r="A19" s="20">
        <v>6.2</v>
      </c>
      <c r="B19" s="21" t="s">
        <v>9</v>
      </c>
      <c r="C19" s="23">
        <v>25514.94</v>
      </c>
      <c r="D19" s="23">
        <v>25152.496840147971</v>
      </c>
      <c r="E19" s="23">
        <v>25366.615547494217</v>
      </c>
      <c r="F19" s="23">
        <v>25110.262664372854</v>
      </c>
      <c r="G19" s="23">
        <v>27335.742098176219</v>
      </c>
      <c r="H19" s="23">
        <v>30508.956175374296</v>
      </c>
      <c r="I19" s="23">
        <v>28693.622516590112</v>
      </c>
      <c r="J19" s="23">
        <v>36819.936801655473</v>
      </c>
      <c r="K19" s="23">
        <v>35224.100922298065</v>
      </c>
      <c r="L19" s="23">
        <v>15602.17756559503</v>
      </c>
      <c r="M19" s="23">
        <v>22975.15898688414</v>
      </c>
      <c r="N19" s="23">
        <v>34803.948685904805</v>
      </c>
      <c r="O19" s="23">
        <v>40598.806142107955</v>
      </c>
      <c r="P19" s="4"/>
      <c r="Q19" s="3"/>
      <c r="R19" s="4"/>
      <c r="S19" s="4"/>
      <c r="T19" s="3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1"/>
      <c r="GE19" s="1"/>
      <c r="GF19" s="1"/>
    </row>
    <row r="20" spans="1:189" s="9" customFormat="1" ht="45" x14ac:dyDescent="0.25">
      <c r="A20" s="33" t="s">
        <v>36</v>
      </c>
      <c r="B20" s="34" t="s">
        <v>10</v>
      </c>
      <c r="C20" s="19">
        <f>SUM(C21:C27)</f>
        <v>115656.83371716185</v>
      </c>
      <c r="D20" s="19">
        <f t="shared" ref="D20:F20" si="11">SUM(D21:D27)</f>
        <v>100083.893992599</v>
      </c>
      <c r="E20" s="19">
        <f t="shared" si="11"/>
        <v>84498.218188033672</v>
      </c>
      <c r="F20" s="19">
        <f t="shared" si="11"/>
        <v>104036.40129371319</v>
      </c>
      <c r="G20" s="19">
        <f t="shared" ref="G20:L20" si="12">SUM(G21:G27)</f>
        <v>137814.92447875385</v>
      </c>
      <c r="H20" s="19">
        <f t="shared" si="12"/>
        <v>145233.28425588741</v>
      </c>
      <c r="I20" s="19">
        <f t="shared" si="12"/>
        <v>128457.11780757405</v>
      </c>
      <c r="J20" s="19">
        <f t="shared" si="12"/>
        <v>98236.715497449943</v>
      </c>
      <c r="K20" s="19">
        <f t="shared" si="12"/>
        <v>108669.54194073209</v>
      </c>
      <c r="L20" s="19">
        <f t="shared" si="12"/>
        <v>72863.033298840397</v>
      </c>
      <c r="M20" s="19">
        <f>SUM(M21:M27)</f>
        <v>71499.391453515185</v>
      </c>
      <c r="N20" s="19">
        <f>SUM(N21:N27)</f>
        <v>102508.24214244203</v>
      </c>
      <c r="O20" s="19">
        <f t="shared" ref="O20" si="13">SUM(O21:O27)</f>
        <v>109069.98495005435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G20" s="11"/>
    </row>
    <row r="21" spans="1:189" ht="15.75" x14ac:dyDescent="0.25">
      <c r="A21" s="20">
        <v>7.1</v>
      </c>
      <c r="B21" s="21" t="s">
        <v>11</v>
      </c>
      <c r="C21" s="23">
        <v>10190.6896</v>
      </c>
      <c r="D21" s="23">
        <v>10749.136898000001</v>
      </c>
      <c r="E21" s="23">
        <v>10053</v>
      </c>
      <c r="F21" s="23">
        <v>10758</v>
      </c>
      <c r="G21" s="23">
        <v>12627</v>
      </c>
      <c r="H21" s="23">
        <v>14783</v>
      </c>
      <c r="I21" s="23">
        <v>14518</v>
      </c>
      <c r="J21" s="23">
        <v>15013</v>
      </c>
      <c r="K21" s="23">
        <v>13081</v>
      </c>
      <c r="L21" s="23">
        <v>12739</v>
      </c>
      <c r="M21" s="23">
        <v>14968</v>
      </c>
      <c r="N21" s="23">
        <v>39468.09200312895</v>
      </c>
      <c r="O21" s="23">
        <v>41733.560484108551</v>
      </c>
      <c r="P21" s="4"/>
      <c r="Q21" s="3"/>
      <c r="R21" s="4"/>
      <c r="S21" s="4"/>
      <c r="T21" s="3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1"/>
      <c r="GE21" s="1"/>
      <c r="GF21" s="1"/>
    </row>
    <row r="22" spans="1:189" ht="15.75" x14ac:dyDescent="0.25">
      <c r="A22" s="20">
        <v>7.2</v>
      </c>
      <c r="B22" s="21" t="s">
        <v>12</v>
      </c>
      <c r="C22" s="23">
        <v>26923.559999999998</v>
      </c>
      <c r="D22" s="23">
        <v>23701.999390862948</v>
      </c>
      <c r="E22" s="23">
        <v>19917.597605950526</v>
      </c>
      <c r="F22" s="23">
        <v>18488.300477758894</v>
      </c>
      <c r="G22" s="23">
        <v>19496.852795345534</v>
      </c>
      <c r="H22" s="23">
        <v>17235.821097365068</v>
      </c>
      <c r="I22" s="23">
        <v>11078.762228816526</v>
      </c>
      <c r="J22" s="23">
        <v>10546.612399319099</v>
      </c>
      <c r="K22" s="23">
        <v>8876.3442195848293</v>
      </c>
      <c r="L22" s="23">
        <v>6330.505965155382</v>
      </c>
      <c r="M22" s="23">
        <v>2476.9904991729236</v>
      </c>
      <c r="N22" s="23">
        <v>1383.4127697749209</v>
      </c>
      <c r="O22" s="23">
        <v>1512.4851811949211</v>
      </c>
      <c r="P22" s="4"/>
      <c r="Q22" s="3"/>
      <c r="R22" s="4"/>
      <c r="S22" s="4"/>
      <c r="T22" s="3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1"/>
      <c r="GE22" s="1"/>
      <c r="GF22" s="1"/>
    </row>
    <row r="23" spans="1:189" ht="15.75" x14ac:dyDescent="0.25">
      <c r="A23" s="20">
        <v>7.3</v>
      </c>
      <c r="B23" s="21" t="s">
        <v>13</v>
      </c>
      <c r="C23" s="23">
        <v>27546.797500000001</v>
      </c>
      <c r="D23" s="23">
        <v>11948.175319150898</v>
      </c>
      <c r="E23" s="23">
        <v>5796.0160833073878</v>
      </c>
      <c r="F23" s="23">
        <v>9134.4141337040164</v>
      </c>
      <c r="G23" s="23">
        <v>8191.8082465368298</v>
      </c>
      <c r="H23" s="23">
        <v>15328.601794827191</v>
      </c>
      <c r="I23" s="23">
        <v>14713.674614709387</v>
      </c>
      <c r="J23" s="23">
        <v>13413.70839594553</v>
      </c>
      <c r="K23" s="23">
        <v>12341.81470926574</v>
      </c>
      <c r="L23" s="23">
        <v>14317.9986563403</v>
      </c>
      <c r="M23" s="23">
        <v>15113.076111085185</v>
      </c>
      <c r="N23" s="23">
        <v>13183.202764353759</v>
      </c>
      <c r="O23" s="23">
        <v>13454.776741299445</v>
      </c>
      <c r="P23" s="4"/>
      <c r="Q23" s="3"/>
      <c r="R23" s="4"/>
      <c r="S23" s="4"/>
      <c r="T23" s="3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1"/>
      <c r="GE23" s="1"/>
      <c r="GF23" s="1"/>
    </row>
    <row r="24" spans="1:189" ht="15.75" x14ac:dyDescent="0.25">
      <c r="A24" s="20">
        <v>7.4</v>
      </c>
      <c r="B24" s="21" t="s">
        <v>14</v>
      </c>
      <c r="C24" s="23">
        <v>2589.8227999999999</v>
      </c>
      <c r="D24" s="23">
        <v>9266.8779434240932</v>
      </c>
      <c r="E24" s="23">
        <v>7137.6082308075693</v>
      </c>
      <c r="F24" s="23">
        <v>16586.639448438829</v>
      </c>
      <c r="G24" s="23">
        <v>37183.118806777602</v>
      </c>
      <c r="H24" s="23">
        <v>39130.984976002444</v>
      </c>
      <c r="I24" s="23">
        <v>36178.811853786159</v>
      </c>
      <c r="J24" s="23">
        <v>15985.132888146596</v>
      </c>
      <c r="K24" s="23">
        <v>24157.931680354646</v>
      </c>
      <c r="L24" s="23">
        <v>131.83893153119789</v>
      </c>
      <c r="M24" s="23">
        <v>-2374.8581925480939</v>
      </c>
      <c r="N24" s="23">
        <v>1704.4019391532238</v>
      </c>
      <c r="O24" s="23">
        <v>1920.0087844561067</v>
      </c>
      <c r="P24" s="4"/>
      <c r="Q24" s="3"/>
      <c r="R24" s="4"/>
      <c r="S24" s="4"/>
      <c r="T24" s="3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1"/>
      <c r="GE24" s="1"/>
      <c r="GF24" s="1"/>
    </row>
    <row r="25" spans="1:189" ht="30" x14ac:dyDescent="0.25">
      <c r="A25" s="20">
        <v>7.5</v>
      </c>
      <c r="B25" s="21" t="s">
        <v>15</v>
      </c>
      <c r="C25" s="23">
        <v>26290.588800000001</v>
      </c>
      <c r="D25" s="23">
        <v>22064.932702497623</v>
      </c>
      <c r="E25" s="23">
        <v>17511.424520496545</v>
      </c>
      <c r="F25" s="23">
        <v>21715.940656224011</v>
      </c>
      <c r="G25" s="23">
        <v>28900.932936952166</v>
      </c>
      <c r="H25" s="23">
        <v>28204.323345182565</v>
      </c>
      <c r="I25" s="23">
        <v>25395.505187624694</v>
      </c>
      <c r="J25" s="23">
        <v>17772.415049811621</v>
      </c>
      <c r="K25" s="23">
        <v>22224.727830366533</v>
      </c>
      <c r="L25" s="23">
        <v>13876.304574785278</v>
      </c>
      <c r="M25" s="23">
        <v>15349.294750364723</v>
      </c>
      <c r="N25" s="23">
        <v>15269.88412923157</v>
      </c>
      <c r="O25" s="23">
        <v>17659.620995456309</v>
      </c>
      <c r="P25" s="4"/>
      <c r="Q25" s="3"/>
      <c r="R25" s="4"/>
      <c r="S25" s="4"/>
      <c r="T25" s="3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1"/>
      <c r="GE25" s="1"/>
      <c r="GF25" s="1"/>
    </row>
    <row r="26" spans="1:189" ht="15.75" x14ac:dyDescent="0.25">
      <c r="A26" s="20">
        <v>7.6</v>
      </c>
      <c r="B26" s="21" t="s">
        <v>16</v>
      </c>
      <c r="C26" s="23">
        <v>163.95779999999999</v>
      </c>
      <c r="D26" s="23">
        <v>201.75686538780255</v>
      </c>
      <c r="E26" s="23">
        <v>223.37111176847804</v>
      </c>
      <c r="F26" s="23">
        <v>235.04012674469362</v>
      </c>
      <c r="G26" s="23">
        <v>234.02514014721294</v>
      </c>
      <c r="H26" s="23">
        <v>359.08379199040462</v>
      </c>
      <c r="I26" s="23">
        <v>180.26434554354955</v>
      </c>
      <c r="J26" s="23">
        <v>292.43802031469289</v>
      </c>
      <c r="K26" s="23">
        <v>332.76324694964393</v>
      </c>
      <c r="L26" s="23">
        <v>272.43908530752941</v>
      </c>
      <c r="M26" s="23">
        <v>314.11982727443757</v>
      </c>
      <c r="N26" s="23">
        <v>376.12125511064238</v>
      </c>
      <c r="O26" s="23">
        <v>384.13263784449907</v>
      </c>
      <c r="P26" s="4"/>
      <c r="Q26" s="3"/>
      <c r="R26" s="4"/>
      <c r="S26" s="4"/>
      <c r="T26" s="3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1"/>
      <c r="GE26" s="1"/>
      <c r="GF26" s="1"/>
    </row>
    <row r="27" spans="1:189" ht="30" x14ac:dyDescent="0.25">
      <c r="A27" s="20">
        <v>7.7</v>
      </c>
      <c r="B27" s="21" t="s">
        <v>17</v>
      </c>
      <c r="C27" s="23">
        <v>21951.417217161852</v>
      </c>
      <c r="D27" s="23">
        <v>22151.014873275639</v>
      </c>
      <c r="E27" s="23">
        <v>23859.200635703164</v>
      </c>
      <c r="F27" s="23">
        <v>27118.066450842736</v>
      </c>
      <c r="G27" s="23">
        <v>31181.186552994499</v>
      </c>
      <c r="H27" s="23">
        <v>30191.469250519738</v>
      </c>
      <c r="I27" s="23">
        <v>26392.099577093737</v>
      </c>
      <c r="J27" s="23">
        <v>25213.408743912398</v>
      </c>
      <c r="K27" s="23">
        <v>27654.960254210688</v>
      </c>
      <c r="L27" s="23">
        <v>25194.946085720723</v>
      </c>
      <c r="M27" s="23">
        <v>25652.768458166007</v>
      </c>
      <c r="N27" s="23">
        <v>31123.127281688947</v>
      </c>
      <c r="O27" s="23">
        <v>32405.40012569453</v>
      </c>
      <c r="P27" s="4"/>
      <c r="Q27" s="3"/>
      <c r="R27" s="4"/>
      <c r="S27" s="4"/>
      <c r="T27" s="3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1"/>
      <c r="GE27" s="1"/>
      <c r="GF27" s="1"/>
    </row>
    <row r="28" spans="1:189" ht="15.75" x14ac:dyDescent="0.25">
      <c r="A28" s="24" t="s">
        <v>37</v>
      </c>
      <c r="B28" s="21" t="s">
        <v>18</v>
      </c>
      <c r="C28" s="23">
        <v>170199</v>
      </c>
      <c r="D28" s="23">
        <v>198185</v>
      </c>
      <c r="E28" s="23">
        <v>197376</v>
      </c>
      <c r="F28" s="23">
        <v>223331</v>
      </c>
      <c r="G28" s="23">
        <v>234692</v>
      </c>
      <c r="H28" s="23">
        <v>214601</v>
      </c>
      <c r="I28" s="23">
        <v>231565</v>
      </c>
      <c r="J28" s="23">
        <v>196102</v>
      </c>
      <c r="K28" s="23">
        <v>193465</v>
      </c>
      <c r="L28" s="23">
        <v>261181</v>
      </c>
      <c r="M28" s="23">
        <v>167433</v>
      </c>
      <c r="N28" s="23">
        <v>141981.89289173257</v>
      </c>
      <c r="O28" s="23">
        <v>165053.95048663911</v>
      </c>
      <c r="P28" s="4"/>
      <c r="Q28" s="3"/>
      <c r="R28" s="4"/>
      <c r="S28" s="4"/>
      <c r="T28" s="3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1"/>
      <c r="GE28" s="1"/>
      <c r="GF28" s="1"/>
    </row>
    <row r="29" spans="1:189" ht="45" x14ac:dyDescent="0.25">
      <c r="A29" s="24" t="s">
        <v>38</v>
      </c>
      <c r="B29" s="21" t="s">
        <v>19</v>
      </c>
      <c r="C29" s="23">
        <v>234699.69689999998</v>
      </c>
      <c r="D29" s="23">
        <v>246956.66839179321</v>
      </c>
      <c r="E29" s="23">
        <v>259868.98936357786</v>
      </c>
      <c r="F29" s="23">
        <v>278862.12870811293</v>
      </c>
      <c r="G29" s="23">
        <v>297335.29207290773</v>
      </c>
      <c r="H29" s="23">
        <v>315223.42120543588</v>
      </c>
      <c r="I29" s="23">
        <v>319675.24327615293</v>
      </c>
      <c r="J29" s="23">
        <v>315608.68241612258</v>
      </c>
      <c r="K29" s="23">
        <v>326926.12081836641</v>
      </c>
      <c r="L29" s="23">
        <v>303744.6242759162</v>
      </c>
      <c r="M29" s="23">
        <v>338106.58603110275</v>
      </c>
      <c r="N29" s="23">
        <v>381461.47820840799</v>
      </c>
      <c r="O29" s="23">
        <v>416632.22649922321</v>
      </c>
      <c r="P29" s="4"/>
      <c r="Q29" s="3"/>
      <c r="R29" s="4"/>
      <c r="S29" s="4"/>
      <c r="T29" s="3"/>
      <c r="U29" s="5"/>
      <c r="V29" s="5"/>
      <c r="W29" s="5"/>
      <c r="X29" s="5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1"/>
      <c r="GE29" s="1"/>
      <c r="GF29" s="1"/>
    </row>
    <row r="30" spans="1:189" ht="15.75" x14ac:dyDescent="0.25">
      <c r="A30" s="24" t="s">
        <v>39</v>
      </c>
      <c r="B30" s="21" t="s">
        <v>54</v>
      </c>
      <c r="C30" s="23">
        <v>193157</v>
      </c>
      <c r="D30" s="23">
        <v>199206.03605754543</v>
      </c>
      <c r="E30" s="23">
        <v>211559.40431376244</v>
      </c>
      <c r="F30" s="23">
        <v>227366.85837386979</v>
      </c>
      <c r="G30" s="23">
        <v>234799.4600534098</v>
      </c>
      <c r="H30" s="23">
        <v>245015.62117540179</v>
      </c>
      <c r="I30" s="23">
        <v>291227.93377670203</v>
      </c>
      <c r="J30" s="23">
        <v>299851.25886594236</v>
      </c>
      <c r="K30" s="23">
        <v>303015.23024335882</v>
      </c>
      <c r="L30" s="23">
        <v>302115.03773900814</v>
      </c>
      <c r="M30" s="23">
        <v>307338.98452987295</v>
      </c>
      <c r="N30" s="23">
        <v>349307.26133843139</v>
      </c>
      <c r="O30" s="23">
        <v>379557.27017033956</v>
      </c>
      <c r="P30" s="4"/>
      <c r="Q30" s="3"/>
      <c r="R30" s="4"/>
      <c r="S30" s="4"/>
      <c r="T30" s="3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1"/>
      <c r="GE30" s="1"/>
      <c r="GF30" s="1"/>
    </row>
    <row r="31" spans="1:189" ht="15.75" x14ac:dyDescent="0.25">
      <c r="A31" s="24" t="s">
        <v>40</v>
      </c>
      <c r="B31" s="21" t="s">
        <v>20</v>
      </c>
      <c r="C31" s="23">
        <v>112479.30727230305</v>
      </c>
      <c r="D31" s="23">
        <v>118769.09638296788</v>
      </c>
      <c r="E31" s="23">
        <v>130335.01280933441</v>
      </c>
      <c r="F31" s="23">
        <v>148151.96419401182</v>
      </c>
      <c r="G31" s="23">
        <v>176070.21332573064</v>
      </c>
      <c r="H31" s="23">
        <v>191487.920427501</v>
      </c>
      <c r="I31" s="23">
        <v>211371.57659709067</v>
      </c>
      <c r="J31" s="23">
        <v>227132.5206578738</v>
      </c>
      <c r="K31" s="23">
        <v>239574.81076943051</v>
      </c>
      <c r="L31" s="23">
        <v>219685.77588795472</v>
      </c>
      <c r="M31" s="23">
        <v>247245.99952758703</v>
      </c>
      <c r="N31" s="23">
        <v>278231.61931698362</v>
      </c>
      <c r="O31" s="23">
        <v>309755.26178559789</v>
      </c>
      <c r="P31" s="4"/>
      <c r="Q31" s="3"/>
      <c r="R31" s="4"/>
      <c r="S31" s="4"/>
      <c r="T31" s="3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1"/>
      <c r="GE31" s="1"/>
      <c r="GF31" s="1"/>
    </row>
    <row r="32" spans="1:189" s="11" customFormat="1" ht="15.75" x14ac:dyDescent="0.25">
      <c r="A32" s="27"/>
      <c r="B32" s="28" t="s">
        <v>30</v>
      </c>
      <c r="C32" s="29">
        <f>C17+C20+C28+C29+C30+C31</f>
        <v>1069204.4952894649</v>
      </c>
      <c r="D32" s="29">
        <f t="shared" ref="D32:K32" si="14">D17+D20+D28+D29+D30+D31</f>
        <v>1084472.3718256503</v>
      </c>
      <c r="E32" s="29">
        <f t="shared" si="14"/>
        <v>1106696.8677594294</v>
      </c>
      <c r="F32" s="29">
        <f t="shared" si="14"/>
        <v>1210776.3974230345</v>
      </c>
      <c r="G32" s="29">
        <f t="shared" si="14"/>
        <v>1336101.6997699169</v>
      </c>
      <c r="H32" s="29">
        <f t="shared" si="14"/>
        <v>1409120.1031703106</v>
      </c>
      <c r="I32" s="29">
        <f t="shared" si="14"/>
        <v>1443588.0625085088</v>
      </c>
      <c r="J32" s="29">
        <f t="shared" si="14"/>
        <v>1496633.3528750474</v>
      </c>
      <c r="K32" s="29">
        <f t="shared" si="14"/>
        <v>1537464.6068625771</v>
      </c>
      <c r="L32" s="29">
        <f t="shared" ref="L32:M32" si="15">L17+L20+L28+L29+L30+L31</f>
        <v>1434948.2794554099</v>
      </c>
      <c r="M32" s="29">
        <f t="shared" si="15"/>
        <v>1450752.5426455184</v>
      </c>
      <c r="N32" s="29">
        <f t="shared" ref="N32:O32" si="16">N17+N20+N28+N29+N30+N31</f>
        <v>1670181.1037606811</v>
      </c>
      <c r="O32" s="29">
        <f t="shared" si="16"/>
        <v>1824894.5308895824</v>
      </c>
      <c r="P32" s="4"/>
      <c r="Q32" s="3"/>
      <c r="R32" s="4"/>
      <c r="S32" s="4"/>
      <c r="T32" s="3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0"/>
      <c r="DG32" s="10"/>
      <c r="DH32" s="10"/>
      <c r="DI32" s="10"/>
      <c r="DJ32" s="10"/>
      <c r="DK32" s="10"/>
      <c r="DL32" s="10"/>
      <c r="DM32" s="10"/>
      <c r="DN32" s="10"/>
      <c r="DO32" s="10"/>
      <c r="DP32" s="10"/>
      <c r="DQ32" s="10"/>
      <c r="DR32" s="10"/>
      <c r="DS32" s="10"/>
      <c r="DT32" s="10"/>
      <c r="DU32" s="10"/>
      <c r="DV32" s="10"/>
      <c r="DW32" s="10"/>
      <c r="DX32" s="10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9"/>
      <c r="GE32" s="9"/>
      <c r="GF32" s="9"/>
    </row>
    <row r="33" spans="1:189" s="9" customFormat="1" ht="30" x14ac:dyDescent="0.25">
      <c r="A33" s="17" t="s">
        <v>27</v>
      </c>
      <c r="B33" s="35" t="s">
        <v>51</v>
      </c>
      <c r="C33" s="19">
        <f t="shared" ref="C33" si="17">C6+C11+C13+C14+C15+C17+C20+C28+C29+C30+C31</f>
        <v>3504754.6485520941</v>
      </c>
      <c r="D33" s="19">
        <f t="shared" ref="D33:K33" si="18">D6+D11+D13+D14+D15+D17+D20+D28+D29+D30+D31</f>
        <v>2942485.047784334</v>
      </c>
      <c r="E33" s="19">
        <f t="shared" si="18"/>
        <v>2458910.2293091686</v>
      </c>
      <c r="F33" s="19">
        <f t="shared" si="18"/>
        <v>3273711.3697396684</v>
      </c>
      <c r="G33" s="19">
        <f t="shared" si="18"/>
        <v>3736421.2096931501</v>
      </c>
      <c r="H33" s="19">
        <f t="shared" si="18"/>
        <v>4203015.5055978764</v>
      </c>
      <c r="I33" s="19">
        <f t="shared" si="18"/>
        <v>4268748.6727513261</v>
      </c>
      <c r="J33" s="19">
        <f t="shared" si="18"/>
        <v>4310822.636779367</v>
      </c>
      <c r="K33" s="19">
        <f t="shared" si="18"/>
        <v>4338884.3306365283</v>
      </c>
      <c r="L33" s="19">
        <f t="shared" ref="L33:M33" si="19">L6+L11+L13+L14+L15+L17+L20+L28+L29+L30+L31</f>
        <v>4154821.7680359711</v>
      </c>
      <c r="M33" s="19">
        <f t="shared" si="19"/>
        <v>4160627.8284694669</v>
      </c>
      <c r="N33" s="19">
        <f t="shared" ref="N33:O33" si="20">N6+N11+N13+N14+N15+N17+N20+N28+N29+N30+N31</f>
        <v>4660454.0745035661</v>
      </c>
      <c r="O33" s="19">
        <f t="shared" si="20"/>
        <v>5003162.3324679909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/>
      <c r="CX33" s="10"/>
      <c r="CY33" s="10"/>
      <c r="CZ33" s="10"/>
      <c r="DA33" s="10"/>
      <c r="DB33" s="10"/>
      <c r="DC33" s="10"/>
      <c r="DD33" s="10"/>
      <c r="DE33" s="10"/>
      <c r="DF33" s="10"/>
      <c r="DG33" s="10"/>
      <c r="DH33" s="10"/>
      <c r="DI33" s="10"/>
      <c r="DJ33" s="10"/>
      <c r="DK33" s="10"/>
      <c r="DL33" s="10"/>
      <c r="DM33" s="10"/>
      <c r="DN33" s="10"/>
      <c r="DO33" s="10"/>
      <c r="DP33" s="10"/>
      <c r="DQ33" s="10"/>
      <c r="DR33" s="10"/>
      <c r="DS33" s="10"/>
      <c r="DT33" s="10"/>
      <c r="DU33" s="10"/>
      <c r="DV33" s="10"/>
      <c r="DW33" s="10"/>
      <c r="DX33" s="10"/>
      <c r="DY33" s="10"/>
      <c r="DZ33" s="10"/>
      <c r="EA33" s="10"/>
      <c r="EB33" s="10"/>
      <c r="EC33" s="10"/>
      <c r="ED33" s="10"/>
      <c r="EE33" s="10"/>
      <c r="EF33" s="10"/>
      <c r="EG33" s="10"/>
      <c r="EH33" s="10"/>
      <c r="EI33" s="10"/>
      <c r="EJ33" s="10"/>
      <c r="EK33" s="10"/>
      <c r="EL33" s="10"/>
      <c r="EM33" s="10"/>
      <c r="EN33" s="10"/>
      <c r="EO33" s="10"/>
      <c r="EP33" s="10"/>
      <c r="EQ33" s="10"/>
      <c r="ER33" s="10"/>
      <c r="ES33" s="10"/>
      <c r="ET33" s="10"/>
      <c r="EU33" s="10"/>
      <c r="EV33" s="10"/>
      <c r="EW33" s="10"/>
      <c r="EX33" s="10"/>
      <c r="EY33" s="10"/>
      <c r="EZ33" s="10"/>
      <c r="FA33" s="10"/>
      <c r="FB33" s="10"/>
      <c r="FC33" s="10"/>
      <c r="FD33" s="10"/>
      <c r="FE33" s="10"/>
      <c r="FF33" s="10"/>
      <c r="FG33" s="10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G33" s="11"/>
    </row>
    <row r="34" spans="1:189" s="11" customFormat="1" ht="15.75" x14ac:dyDescent="0.25">
      <c r="A34" s="36" t="s">
        <v>43</v>
      </c>
      <c r="B34" s="37" t="s">
        <v>25</v>
      </c>
      <c r="C34" s="29">
        <f>GSVA_const!C34</f>
        <v>373700</v>
      </c>
      <c r="D34" s="29">
        <f>GSVA_const!D34</f>
        <v>390000</v>
      </c>
      <c r="E34" s="29">
        <f>GSVA_const!E34</f>
        <v>393600</v>
      </c>
      <c r="F34" s="29">
        <f>GSVA_const!F34</f>
        <v>377554.02071998641</v>
      </c>
      <c r="G34" s="29">
        <f>GSVA_const!G34</f>
        <v>494180.03441662795</v>
      </c>
      <c r="H34" s="29">
        <f>GSVA_const!H34</f>
        <v>467621.86411463079</v>
      </c>
      <c r="I34" s="29">
        <f>GSVA_const!I34</f>
        <v>459593.58420231793</v>
      </c>
      <c r="J34" s="29">
        <f>GSVA_const!J34</f>
        <v>451703.13633614453</v>
      </c>
      <c r="K34" s="29">
        <f>GSVA_const!K34</f>
        <v>531761.68042600341</v>
      </c>
      <c r="L34" s="29">
        <f>GSVA_const!L34</f>
        <v>461601.46899223799</v>
      </c>
      <c r="M34" s="29">
        <f>GSVA_const!M34</f>
        <v>475483.70319744491</v>
      </c>
      <c r="N34" s="29">
        <f>GSVA_const!N34</f>
        <v>601883.30454147898</v>
      </c>
      <c r="O34" s="29">
        <f>GSVA_const!O34</f>
        <v>662071</v>
      </c>
      <c r="P34" s="4"/>
      <c r="Q34" s="3"/>
      <c r="R34" s="4"/>
      <c r="S34" s="4"/>
      <c r="T34" s="3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0"/>
      <c r="DG34" s="10"/>
      <c r="DH34" s="10"/>
      <c r="DI34" s="10"/>
      <c r="DJ34" s="10"/>
      <c r="DK34" s="10"/>
      <c r="DL34" s="10"/>
      <c r="DM34" s="10"/>
      <c r="DN34" s="10"/>
      <c r="DO34" s="10"/>
      <c r="DP34" s="10"/>
      <c r="DQ34" s="10"/>
      <c r="DR34" s="10"/>
      <c r="DS34" s="10"/>
      <c r="DT34" s="10"/>
      <c r="DU34" s="10"/>
      <c r="DV34" s="10"/>
      <c r="DW34" s="10"/>
      <c r="DX34" s="10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</row>
    <row r="35" spans="1:189" s="11" customFormat="1" ht="15.75" x14ac:dyDescent="0.25">
      <c r="A35" s="36" t="s">
        <v>44</v>
      </c>
      <c r="B35" s="37" t="s">
        <v>24</v>
      </c>
      <c r="C35" s="29">
        <f>GSVA_const!C35</f>
        <v>77600</v>
      </c>
      <c r="D35" s="29">
        <f>GSVA_const!D35</f>
        <v>87200</v>
      </c>
      <c r="E35" s="29">
        <f>GSVA_const!E35</f>
        <v>55400</v>
      </c>
      <c r="F35" s="29">
        <f>GSVA_const!F35</f>
        <v>47097.244679557931</v>
      </c>
      <c r="G35" s="29">
        <f>GSVA_const!G35</f>
        <v>37656.914319584575</v>
      </c>
      <c r="H35" s="29">
        <f>GSVA_const!H35</f>
        <v>33569.398403580199</v>
      </c>
      <c r="I35" s="29">
        <f>GSVA_const!I35</f>
        <v>20657.584562959324</v>
      </c>
      <c r="J35" s="29">
        <f>GSVA_const!J35</f>
        <v>20073.069772981089</v>
      </c>
      <c r="K35" s="29">
        <f>GSVA_const!K35</f>
        <v>19761.72609387778</v>
      </c>
      <c r="L35" s="29">
        <f>GSVA_const!L35</f>
        <v>28810</v>
      </c>
      <c r="M35" s="29">
        <f>GSVA_const!M35</f>
        <v>32097.51212524336</v>
      </c>
      <c r="N35" s="29">
        <f>GSVA_const!N35</f>
        <v>19761.72609387778</v>
      </c>
      <c r="O35" s="29">
        <f>GSVA_const!O35</f>
        <v>18560</v>
      </c>
      <c r="P35" s="4"/>
      <c r="Q35" s="3"/>
      <c r="R35" s="4"/>
      <c r="S35" s="4"/>
      <c r="T35" s="3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0"/>
      <c r="DG35" s="10"/>
      <c r="DH35" s="10"/>
      <c r="DI35" s="10"/>
      <c r="DJ35" s="10"/>
      <c r="DK35" s="10"/>
      <c r="DL35" s="10"/>
      <c r="DM35" s="10"/>
      <c r="DN35" s="10"/>
      <c r="DO35" s="10"/>
      <c r="DP35" s="10"/>
      <c r="DQ35" s="10"/>
      <c r="DR35" s="10"/>
      <c r="DS35" s="10"/>
      <c r="DT35" s="10"/>
      <c r="DU35" s="10"/>
      <c r="DV35" s="10"/>
      <c r="DW35" s="10"/>
      <c r="DX35" s="10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</row>
    <row r="36" spans="1:189" s="11" customFormat="1" ht="30" x14ac:dyDescent="0.25">
      <c r="A36" s="36" t="s">
        <v>45</v>
      </c>
      <c r="B36" s="37" t="s">
        <v>63</v>
      </c>
      <c r="C36" s="29">
        <f>C33+C34-C35</f>
        <v>3800854.6485520941</v>
      </c>
      <c r="D36" s="29">
        <f t="shared" ref="D36:L36" si="21">D33+D34-D35</f>
        <v>3245285.047784334</v>
      </c>
      <c r="E36" s="29">
        <f t="shared" si="21"/>
        <v>2797110.2293091686</v>
      </c>
      <c r="F36" s="29">
        <f t="shared" si="21"/>
        <v>3604168.1457800968</v>
      </c>
      <c r="G36" s="29">
        <f t="shared" si="21"/>
        <v>4192944.3297901931</v>
      </c>
      <c r="H36" s="29">
        <f t="shared" si="21"/>
        <v>4637067.9713089271</v>
      </c>
      <c r="I36" s="29">
        <f t="shared" si="21"/>
        <v>4707684.6723906845</v>
      </c>
      <c r="J36" s="29">
        <f t="shared" si="21"/>
        <v>4742452.7033425309</v>
      </c>
      <c r="K36" s="29">
        <f t="shared" si="21"/>
        <v>4850884.2849686537</v>
      </c>
      <c r="L36" s="29">
        <f t="shared" si="21"/>
        <v>4587613.2370282095</v>
      </c>
      <c r="M36" s="29">
        <f>M33+M34-M35</f>
        <v>4604014.0195416687</v>
      </c>
      <c r="N36" s="29">
        <f>N33+N34-N35</f>
        <v>5242575.652951167</v>
      </c>
      <c r="O36" s="29">
        <f t="shared" ref="O36" si="22">O33+O34-O35</f>
        <v>5646673.3324679909</v>
      </c>
      <c r="P36" s="4"/>
      <c r="Q36" s="3"/>
      <c r="R36" s="4"/>
      <c r="S36" s="4"/>
      <c r="T36" s="3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0"/>
      <c r="DG36" s="10"/>
      <c r="DH36" s="10"/>
      <c r="DI36" s="10"/>
      <c r="DJ36" s="10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</row>
    <row r="37" spans="1:189" s="11" customFormat="1" ht="15.75" x14ac:dyDescent="0.25">
      <c r="A37" s="36" t="s">
        <v>46</v>
      </c>
      <c r="B37" s="37" t="s">
        <v>42</v>
      </c>
      <c r="C37" s="29">
        <f>GSVA_cur!C37</f>
        <v>14650</v>
      </c>
      <c r="D37" s="29">
        <f>GSVA_cur!D37</f>
        <v>14750</v>
      </c>
      <c r="E37" s="29">
        <f>GSVA_cur!E37</f>
        <v>14850</v>
      </c>
      <c r="F37" s="29">
        <f>GSVA_cur!F37</f>
        <v>14950</v>
      </c>
      <c r="G37" s="29">
        <f>GSVA_cur!G37</f>
        <v>15050</v>
      </c>
      <c r="H37" s="29">
        <f>GSVA_cur!H37</f>
        <v>15160</v>
      </c>
      <c r="I37" s="29">
        <f>GSVA_cur!I37</f>
        <v>15270</v>
      </c>
      <c r="J37" s="29">
        <f>GSVA_cur!J37</f>
        <v>15360</v>
      </c>
      <c r="K37" s="29">
        <f>GSVA_cur!K37</f>
        <v>15450</v>
      </c>
      <c r="L37" s="29">
        <f>GSVA_cur!L37</f>
        <v>15550</v>
      </c>
      <c r="M37" s="29">
        <f>GSVA_cur!M37</f>
        <v>15630</v>
      </c>
      <c r="N37" s="29">
        <f>GSVA_cur!N37</f>
        <v>15710</v>
      </c>
      <c r="O37" s="29">
        <f>GSVA_cur!O37</f>
        <v>15790</v>
      </c>
      <c r="P37" s="2"/>
      <c r="Q37" s="1"/>
      <c r="R37" s="2"/>
      <c r="S37" s="2"/>
      <c r="T37" s="1"/>
      <c r="U37" s="1"/>
      <c r="V37" s="1"/>
      <c r="W37" s="1"/>
      <c r="X37" s="1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DF37" s="9"/>
      <c r="DG37" s="9"/>
      <c r="DH37" s="9"/>
      <c r="DI37" s="9"/>
      <c r="DJ37" s="9"/>
      <c r="DK37" s="9"/>
      <c r="DL37" s="9"/>
      <c r="DM37" s="9"/>
      <c r="DN37" s="9"/>
      <c r="DO37" s="9"/>
      <c r="DP37" s="9"/>
      <c r="DQ37" s="9"/>
      <c r="DR37" s="9"/>
      <c r="DS37" s="9"/>
      <c r="DT37" s="9"/>
      <c r="DU37" s="9"/>
      <c r="DV37" s="9"/>
      <c r="DW37" s="9"/>
      <c r="DX37" s="9"/>
    </row>
    <row r="38" spans="1:189" s="11" customFormat="1" ht="15.75" x14ac:dyDescent="0.25">
      <c r="A38" s="36" t="s">
        <v>47</v>
      </c>
      <c r="B38" s="37" t="s">
        <v>64</v>
      </c>
      <c r="C38" s="29">
        <f>C36/C37*1000</f>
        <v>259444.00331413612</v>
      </c>
      <c r="D38" s="29">
        <f t="shared" ref="D38:L38" si="23">D36/D37*1000</f>
        <v>220019.32527351417</v>
      </c>
      <c r="E38" s="29">
        <f t="shared" si="23"/>
        <v>188357.59119927062</v>
      </c>
      <c r="F38" s="29">
        <f t="shared" si="23"/>
        <v>241081.4813230834</v>
      </c>
      <c r="G38" s="29">
        <f t="shared" si="23"/>
        <v>278600.95214552782</v>
      </c>
      <c r="H38" s="29">
        <f t="shared" si="23"/>
        <v>305875.19599663105</v>
      </c>
      <c r="I38" s="29">
        <f t="shared" si="23"/>
        <v>308296.31122401339</v>
      </c>
      <c r="J38" s="29">
        <f t="shared" si="23"/>
        <v>308753.43120719603</v>
      </c>
      <c r="K38" s="29">
        <f t="shared" si="23"/>
        <v>313973.09287823003</v>
      </c>
      <c r="L38" s="29">
        <f t="shared" si="23"/>
        <v>295023.35929441865</v>
      </c>
      <c r="M38" s="29">
        <f t="shared" ref="M38" si="24">M36/M37*1000</f>
        <v>294562.63720676064</v>
      </c>
      <c r="N38" s="29">
        <f t="shared" ref="N38:O38" si="25">N36/N37*1000</f>
        <v>333709.46231388714</v>
      </c>
      <c r="O38" s="29">
        <f t="shared" si="25"/>
        <v>357610.72403217165</v>
      </c>
      <c r="P38" s="2"/>
      <c r="Q38" s="1"/>
      <c r="R38" s="2"/>
      <c r="S38" s="2"/>
      <c r="T38" s="3"/>
      <c r="U38" s="3"/>
      <c r="V38" s="3"/>
      <c r="W38" s="3"/>
      <c r="X38" s="3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BY38" s="12"/>
      <c r="BZ38" s="12"/>
      <c r="CA38" s="12"/>
      <c r="CB38" s="12"/>
      <c r="DF38" s="9"/>
      <c r="DG38" s="9"/>
      <c r="DH38" s="9"/>
      <c r="DI38" s="9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9"/>
      <c r="DX38" s="9"/>
    </row>
    <row r="39" spans="1:189" x14ac:dyDescent="0.25">
      <c r="A39" s="2" t="s">
        <v>75</v>
      </c>
      <c r="P39" s="2"/>
      <c r="Q39" s="1"/>
      <c r="S39" s="2"/>
      <c r="T39" s="1"/>
      <c r="X39" s="2"/>
      <c r="AE39" s="2"/>
      <c r="AJ39" s="2"/>
      <c r="AM39" s="2"/>
      <c r="AR39" s="2"/>
      <c r="AU39" s="2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9" s="11" customFormat="1" x14ac:dyDescent="0.25">
      <c r="A40" s="1"/>
      <c r="B40" s="2"/>
      <c r="C40" s="2"/>
      <c r="D40" s="1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CP40" s="9"/>
      <c r="CQ40" s="9"/>
      <c r="CR40" s="9"/>
      <c r="CS40" s="9"/>
      <c r="CT40" s="9"/>
      <c r="CU40" s="9"/>
      <c r="CV40" s="9"/>
      <c r="CW40" s="9"/>
      <c r="CX40" s="9"/>
      <c r="CY40" s="9"/>
      <c r="CZ40" s="9"/>
      <c r="DA40" s="9"/>
      <c r="DB40" s="9"/>
      <c r="DC40" s="9"/>
      <c r="DD40" s="9"/>
      <c r="DE40" s="9"/>
      <c r="DF40" s="9"/>
      <c r="DG40" s="9"/>
      <c r="DH40" s="9"/>
    </row>
    <row r="41" spans="1:189" s="11" customFormat="1" x14ac:dyDescent="0.25">
      <c r="A41" s="1"/>
      <c r="B41" s="2"/>
      <c r="C41" s="2"/>
      <c r="D41" s="1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CP41" s="9"/>
      <c r="CQ41" s="9"/>
      <c r="CR41" s="9"/>
      <c r="CS41" s="9"/>
      <c r="CT41" s="9"/>
      <c r="CU41" s="9"/>
      <c r="CV41" s="9"/>
      <c r="CW41" s="9"/>
      <c r="CX41" s="9"/>
      <c r="CY41" s="9"/>
      <c r="CZ41" s="9"/>
      <c r="DA41" s="9"/>
      <c r="DB41" s="9"/>
      <c r="DC41" s="9"/>
      <c r="DD41" s="9"/>
      <c r="DE41" s="9"/>
      <c r="DF41" s="9"/>
      <c r="DG41" s="9"/>
      <c r="DH41" s="9"/>
    </row>
    <row r="42" spans="1:189" x14ac:dyDescent="0.25">
      <c r="A42" s="1"/>
      <c r="D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9" x14ac:dyDescent="0.25">
      <c r="A43" s="1"/>
      <c r="D43" s="1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9" s="11" customFormat="1" x14ac:dyDescent="0.25">
      <c r="A44" s="1"/>
      <c r="B44" s="2"/>
      <c r="C44" s="2"/>
      <c r="D44" s="1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CP44" s="9"/>
      <c r="CQ44" s="9"/>
      <c r="CR44" s="9"/>
      <c r="CS44" s="9"/>
      <c r="CT44" s="9"/>
      <c r="CU44" s="9"/>
      <c r="CV44" s="9"/>
      <c r="CW44" s="9"/>
      <c r="CX44" s="9"/>
      <c r="CY44" s="9"/>
      <c r="CZ44" s="9"/>
      <c r="DA44" s="9"/>
      <c r="DB44" s="9"/>
      <c r="DC44" s="9"/>
      <c r="DD44" s="9"/>
      <c r="DE44" s="9"/>
      <c r="DF44" s="9"/>
      <c r="DG44" s="9"/>
      <c r="DH44" s="9"/>
    </row>
    <row r="45" spans="1:189" s="11" customFormat="1" x14ac:dyDescent="0.25">
      <c r="A45" s="1"/>
      <c r="B45" s="2"/>
      <c r="C45" s="2"/>
      <c r="D45" s="1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CP45" s="9"/>
      <c r="CQ45" s="9"/>
      <c r="CR45" s="9"/>
      <c r="CS45" s="9"/>
      <c r="CT45" s="9"/>
      <c r="CU45" s="9"/>
      <c r="CV45" s="9"/>
      <c r="CW45" s="9"/>
      <c r="CX45" s="9"/>
      <c r="CY45" s="9"/>
      <c r="CZ45" s="9"/>
      <c r="DA45" s="9"/>
      <c r="DB45" s="9"/>
      <c r="DC45" s="9"/>
      <c r="DD45" s="9"/>
      <c r="DE45" s="9"/>
      <c r="DF45" s="9"/>
      <c r="DG45" s="9"/>
      <c r="DH45" s="9"/>
    </row>
    <row r="46" spans="1:189" s="11" customFormat="1" x14ac:dyDescent="0.25">
      <c r="A46" s="1"/>
      <c r="B46" s="2"/>
      <c r="C46" s="2"/>
      <c r="D46" s="1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CP46" s="9"/>
      <c r="CQ46" s="9"/>
      <c r="CR46" s="9"/>
      <c r="CS46" s="9"/>
      <c r="CT46" s="9"/>
      <c r="CU46" s="9"/>
      <c r="CV46" s="9"/>
      <c r="CW46" s="9"/>
      <c r="CX46" s="9"/>
      <c r="CY46" s="9"/>
      <c r="CZ46" s="9"/>
      <c r="DA46" s="9"/>
      <c r="DB46" s="9"/>
      <c r="DC46" s="9"/>
      <c r="DD46" s="9"/>
      <c r="DE46" s="9"/>
      <c r="DF46" s="9"/>
      <c r="DG46" s="9"/>
      <c r="DH46" s="9"/>
    </row>
    <row r="47" spans="1:189" x14ac:dyDescent="0.25">
      <c r="A47" s="1"/>
      <c r="D47" s="1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X47" s="2"/>
      <c r="AE47" s="2"/>
      <c r="AJ47" s="2"/>
      <c r="AM47" s="2"/>
      <c r="AR47" s="2"/>
      <c r="AU47" s="2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9" x14ac:dyDescent="0.25">
      <c r="C48" s="1"/>
      <c r="G48" s="2"/>
      <c r="I48" s="2"/>
      <c r="J48" s="2"/>
      <c r="K48" s="2"/>
      <c r="L48" s="2"/>
      <c r="M48" s="2"/>
      <c r="N48" s="2"/>
      <c r="P48" s="2"/>
      <c r="S48" s="2"/>
      <c r="T48" s="1"/>
      <c r="W48" s="1"/>
      <c r="X48" s="2"/>
      <c r="AB48" s="1"/>
      <c r="AJ48" s="2"/>
      <c r="AM48" s="2"/>
      <c r="AR48" s="2"/>
      <c r="AU48" s="2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1"/>
      <c r="G49" s="2"/>
      <c r="I49" s="2"/>
      <c r="J49" s="2"/>
      <c r="K49" s="2"/>
      <c r="L49" s="2"/>
      <c r="M49" s="2"/>
      <c r="N49" s="2"/>
      <c r="P49" s="2"/>
      <c r="S49" s="2"/>
      <c r="T49" s="1"/>
      <c r="W49" s="1"/>
      <c r="X49" s="2"/>
      <c r="AB49" s="1"/>
      <c r="AJ49" s="2"/>
      <c r="AM49" s="2"/>
      <c r="AR49" s="2"/>
      <c r="AU49" s="2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1"/>
      <c r="G50" s="2"/>
      <c r="I50" s="2"/>
      <c r="J50" s="2"/>
      <c r="K50" s="2"/>
      <c r="L50" s="2"/>
      <c r="M50" s="2"/>
      <c r="N50" s="2"/>
      <c r="P50" s="2"/>
      <c r="S50" s="2"/>
      <c r="T50" s="1"/>
      <c r="W50" s="1"/>
      <c r="X50" s="2"/>
      <c r="AB50" s="1"/>
      <c r="AJ50" s="2"/>
      <c r="AM50" s="2"/>
      <c r="AR50" s="2"/>
      <c r="AU50" s="2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1"/>
      <c r="G51" s="2"/>
      <c r="I51" s="2"/>
      <c r="J51" s="2"/>
      <c r="K51" s="2"/>
      <c r="L51" s="2"/>
      <c r="M51" s="2"/>
      <c r="N51" s="2"/>
      <c r="P51" s="2"/>
      <c r="S51" s="2"/>
      <c r="T51" s="1"/>
      <c r="W51" s="1"/>
      <c r="X51" s="2"/>
      <c r="AB51" s="1"/>
      <c r="AJ51" s="2"/>
      <c r="AM51" s="2"/>
      <c r="AR51" s="2"/>
      <c r="AU51" s="2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C52" s="1"/>
      <c r="G52" s="2"/>
      <c r="I52" s="2"/>
      <c r="J52" s="2"/>
      <c r="K52" s="2"/>
      <c r="L52" s="2"/>
      <c r="M52" s="2"/>
      <c r="N52" s="2"/>
      <c r="P52" s="2"/>
      <c r="S52" s="2"/>
      <c r="T52" s="1"/>
      <c r="W52" s="1"/>
      <c r="X52" s="2"/>
      <c r="AB52" s="1"/>
      <c r="AJ52" s="2"/>
      <c r="AM52" s="2"/>
      <c r="AR52" s="2"/>
      <c r="AU52" s="2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1"/>
      <c r="G53" s="2"/>
      <c r="I53" s="2"/>
      <c r="J53" s="2"/>
      <c r="K53" s="2"/>
      <c r="L53" s="2"/>
      <c r="M53" s="2"/>
      <c r="N53" s="2"/>
      <c r="P53" s="2"/>
      <c r="S53" s="2"/>
      <c r="T53" s="1"/>
      <c r="W53" s="1"/>
      <c r="X53" s="2"/>
      <c r="AB53" s="1"/>
      <c r="AJ53" s="2"/>
      <c r="AM53" s="2"/>
      <c r="AR53" s="2"/>
      <c r="AU53" s="2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1"/>
      <c r="G54" s="2"/>
      <c r="I54" s="2"/>
      <c r="J54" s="2"/>
      <c r="K54" s="2"/>
      <c r="L54" s="2"/>
      <c r="M54" s="2"/>
      <c r="N54" s="2"/>
      <c r="P54" s="2"/>
      <c r="S54" s="2"/>
      <c r="T54" s="1"/>
      <c r="W54" s="1"/>
      <c r="X54" s="2"/>
      <c r="AB54" s="1"/>
      <c r="AJ54" s="2"/>
      <c r="AM54" s="2"/>
      <c r="AR54" s="2"/>
      <c r="AU54" s="2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1"/>
      <c r="G55" s="2"/>
      <c r="I55" s="2"/>
      <c r="J55" s="2"/>
      <c r="K55" s="2"/>
      <c r="L55" s="2"/>
      <c r="M55" s="2"/>
      <c r="N55" s="2"/>
      <c r="P55" s="2"/>
      <c r="S55" s="2"/>
      <c r="T55" s="1"/>
      <c r="W55" s="1"/>
      <c r="X55" s="2"/>
      <c r="AB55" s="1"/>
      <c r="AJ55" s="2"/>
      <c r="AM55" s="2"/>
      <c r="AR55" s="2"/>
      <c r="AU55" s="2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1"/>
      <c r="G56" s="2"/>
      <c r="I56" s="2"/>
      <c r="J56" s="2"/>
      <c r="K56" s="2"/>
      <c r="L56" s="2"/>
      <c r="M56" s="2"/>
      <c r="N56" s="2"/>
      <c r="P56" s="2"/>
      <c r="S56" s="2"/>
      <c r="T56" s="1"/>
      <c r="W56" s="1"/>
      <c r="X56" s="2"/>
      <c r="AB56" s="1"/>
      <c r="AJ56" s="2"/>
      <c r="AM56" s="2"/>
      <c r="AR56" s="2"/>
      <c r="AU56" s="2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1"/>
      <c r="G57" s="2"/>
      <c r="I57" s="2"/>
      <c r="J57" s="2"/>
      <c r="K57" s="2"/>
      <c r="L57" s="2"/>
      <c r="M57" s="2"/>
      <c r="N57" s="2"/>
      <c r="P57" s="2"/>
      <c r="S57" s="2"/>
      <c r="T57" s="1"/>
      <c r="W57" s="1"/>
      <c r="X57" s="2"/>
      <c r="AB57" s="1"/>
      <c r="AJ57" s="2"/>
      <c r="AM57" s="2"/>
      <c r="AR57" s="2"/>
      <c r="AU57" s="2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1"/>
      <c r="G58" s="2"/>
      <c r="I58" s="2"/>
      <c r="J58" s="2"/>
      <c r="K58" s="2"/>
      <c r="L58" s="2"/>
      <c r="M58" s="2"/>
      <c r="N58" s="2"/>
      <c r="P58" s="2"/>
      <c r="S58" s="2"/>
      <c r="T58" s="1"/>
      <c r="W58" s="1"/>
      <c r="X58" s="2"/>
      <c r="AB58" s="1"/>
      <c r="AJ58" s="2"/>
      <c r="AM58" s="2"/>
      <c r="AR58" s="2"/>
      <c r="AU58" s="2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1"/>
      <c r="G59" s="2"/>
      <c r="I59" s="2"/>
      <c r="J59" s="2"/>
      <c r="K59" s="2"/>
      <c r="L59" s="2"/>
      <c r="M59" s="2"/>
      <c r="N59" s="2"/>
      <c r="P59" s="2"/>
      <c r="S59" s="2"/>
      <c r="T59" s="1"/>
      <c r="W59" s="1"/>
      <c r="X59" s="2"/>
      <c r="AB59" s="1"/>
      <c r="AJ59" s="2"/>
      <c r="AM59" s="2"/>
      <c r="AR59" s="2"/>
      <c r="AU59" s="2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1"/>
      <c r="G60" s="2"/>
      <c r="I60" s="2"/>
      <c r="J60" s="2"/>
      <c r="K60" s="2"/>
      <c r="L60" s="2"/>
      <c r="M60" s="2"/>
      <c r="N60" s="2"/>
      <c r="P60" s="2"/>
      <c r="S60" s="2"/>
      <c r="T60" s="1"/>
      <c r="W60" s="1"/>
      <c r="X60" s="2"/>
      <c r="AB60" s="1"/>
      <c r="AJ60" s="2"/>
      <c r="AM60" s="2"/>
      <c r="AR60" s="2"/>
      <c r="AU60" s="2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1"/>
      <c r="G61" s="2"/>
      <c r="I61" s="2"/>
      <c r="J61" s="2"/>
      <c r="K61" s="2"/>
      <c r="L61" s="2"/>
      <c r="M61" s="2"/>
      <c r="N61" s="2"/>
      <c r="P61" s="2"/>
      <c r="S61" s="2"/>
      <c r="T61" s="1"/>
      <c r="W61" s="1"/>
      <c r="X61" s="2"/>
      <c r="AB61" s="1"/>
      <c r="AJ61" s="2"/>
      <c r="AM61" s="2"/>
      <c r="AR61" s="2"/>
      <c r="AU61" s="2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1"/>
      <c r="G62" s="2"/>
      <c r="I62" s="2"/>
      <c r="J62" s="2"/>
      <c r="K62" s="2"/>
      <c r="L62" s="2"/>
      <c r="M62" s="2"/>
      <c r="N62" s="2"/>
      <c r="P62" s="2"/>
      <c r="S62" s="2"/>
      <c r="T62" s="1"/>
      <c r="W62" s="1"/>
      <c r="X62" s="2"/>
      <c r="AB62" s="1"/>
      <c r="AJ62" s="2"/>
      <c r="AM62" s="2"/>
      <c r="AR62" s="2"/>
      <c r="AU62" s="2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1"/>
      <c r="G63" s="2"/>
      <c r="I63" s="2"/>
      <c r="J63" s="2"/>
      <c r="K63" s="2"/>
      <c r="L63" s="2"/>
      <c r="M63" s="2"/>
      <c r="N63" s="2"/>
      <c r="P63" s="2"/>
      <c r="S63" s="2"/>
      <c r="T63" s="1"/>
      <c r="W63" s="1"/>
      <c r="X63" s="2"/>
      <c r="AB63" s="1"/>
      <c r="AJ63" s="2"/>
      <c r="AM63" s="2"/>
      <c r="AR63" s="2"/>
      <c r="AU63" s="2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1"/>
      <c r="G64" s="2"/>
      <c r="I64" s="2"/>
      <c r="J64" s="2"/>
      <c r="K64" s="2"/>
      <c r="L64" s="2"/>
      <c r="M64" s="2"/>
      <c r="N64" s="2"/>
      <c r="P64" s="2"/>
      <c r="S64" s="2"/>
      <c r="T64" s="1"/>
      <c r="W64" s="1"/>
      <c r="X64" s="2"/>
      <c r="AB64" s="1"/>
      <c r="AJ64" s="2"/>
      <c r="AM64" s="2"/>
      <c r="AR64" s="2"/>
      <c r="AU64" s="2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1"/>
      <c r="G65" s="2"/>
      <c r="I65" s="2"/>
      <c r="J65" s="2"/>
      <c r="K65" s="2"/>
      <c r="L65" s="2"/>
      <c r="M65" s="2"/>
      <c r="N65" s="2"/>
      <c r="P65" s="2"/>
      <c r="S65" s="2"/>
      <c r="T65" s="1"/>
      <c r="W65" s="1"/>
      <c r="X65" s="2"/>
      <c r="AB65" s="1"/>
      <c r="AJ65" s="2"/>
      <c r="AM65" s="2"/>
      <c r="AR65" s="2"/>
      <c r="AU65" s="2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1"/>
      <c r="G66" s="2"/>
      <c r="I66" s="2"/>
      <c r="J66" s="2"/>
      <c r="K66" s="2"/>
      <c r="L66" s="2"/>
      <c r="M66" s="2"/>
      <c r="N66" s="2"/>
      <c r="P66" s="2"/>
      <c r="S66" s="2"/>
      <c r="T66" s="1"/>
      <c r="W66" s="1"/>
      <c r="X66" s="2"/>
      <c r="AB66" s="1"/>
      <c r="AJ66" s="2"/>
      <c r="AM66" s="2"/>
      <c r="AR66" s="2"/>
      <c r="AU66" s="2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1"/>
      <c r="G67" s="2"/>
      <c r="I67" s="2"/>
      <c r="J67" s="2"/>
      <c r="K67" s="2"/>
      <c r="L67" s="2"/>
      <c r="M67" s="2"/>
      <c r="N67" s="2"/>
      <c r="P67" s="2"/>
      <c r="S67" s="2"/>
      <c r="T67" s="1"/>
      <c r="W67" s="1"/>
      <c r="X67" s="2"/>
      <c r="AB67" s="1"/>
      <c r="AJ67" s="2"/>
      <c r="AM67" s="2"/>
      <c r="AR67" s="2"/>
      <c r="AU67" s="2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1"/>
      <c r="G68" s="2"/>
      <c r="I68" s="2"/>
      <c r="J68" s="2"/>
      <c r="K68" s="2"/>
      <c r="L68" s="2"/>
      <c r="M68" s="2"/>
      <c r="N68" s="2"/>
      <c r="P68" s="2"/>
      <c r="S68" s="2"/>
      <c r="T68" s="1"/>
      <c r="W68" s="1"/>
      <c r="X68" s="2"/>
      <c r="AB68" s="1"/>
      <c r="AJ68" s="2"/>
      <c r="AM68" s="2"/>
      <c r="AR68" s="2"/>
      <c r="AU68" s="2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1"/>
      <c r="G69" s="2"/>
      <c r="I69" s="2"/>
      <c r="J69" s="2"/>
      <c r="K69" s="2"/>
      <c r="L69" s="2"/>
      <c r="M69" s="2"/>
      <c r="N69" s="2"/>
      <c r="P69" s="2"/>
      <c r="S69" s="2"/>
      <c r="T69" s="1"/>
      <c r="W69" s="1"/>
      <c r="X69" s="2"/>
      <c r="AB69" s="1"/>
      <c r="AJ69" s="2"/>
      <c r="AM69" s="2"/>
      <c r="AR69" s="2"/>
      <c r="AU69" s="2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1"/>
      <c r="G70" s="2"/>
      <c r="I70" s="2"/>
      <c r="J70" s="2"/>
      <c r="K70" s="2"/>
      <c r="L70" s="2"/>
      <c r="M70" s="2"/>
      <c r="N70" s="2"/>
      <c r="P70" s="2"/>
      <c r="S70" s="2"/>
      <c r="T70" s="1"/>
      <c r="W70" s="1"/>
      <c r="X70" s="2"/>
      <c r="AB70" s="1"/>
      <c r="AJ70" s="2"/>
      <c r="AM70" s="2"/>
      <c r="AR70" s="2"/>
      <c r="AU70" s="2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1"/>
      <c r="G71" s="2"/>
      <c r="I71" s="2"/>
      <c r="J71" s="2"/>
      <c r="K71" s="2"/>
      <c r="L71" s="2"/>
      <c r="M71" s="2"/>
      <c r="N71" s="2"/>
      <c r="P71" s="2"/>
      <c r="S71" s="2"/>
      <c r="T71" s="1"/>
      <c r="W71" s="1"/>
      <c r="X71" s="2"/>
      <c r="AB71" s="1"/>
      <c r="AJ71" s="2"/>
      <c r="AM71" s="2"/>
      <c r="AR71" s="2"/>
      <c r="AU71" s="2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1"/>
      <c r="G72" s="2"/>
      <c r="I72" s="2"/>
      <c r="J72" s="2"/>
      <c r="K72" s="2"/>
      <c r="L72" s="2"/>
      <c r="M72" s="2"/>
      <c r="N72" s="2"/>
      <c r="P72" s="2"/>
      <c r="S72" s="2"/>
      <c r="T72" s="1"/>
      <c r="W72" s="1"/>
      <c r="X72" s="2"/>
      <c r="AB72" s="1"/>
      <c r="AJ72" s="2"/>
      <c r="AM72" s="2"/>
      <c r="AR72" s="2"/>
      <c r="AU72" s="2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1"/>
      <c r="G73" s="2"/>
      <c r="I73" s="2"/>
      <c r="J73" s="2"/>
      <c r="K73" s="2"/>
      <c r="L73" s="2"/>
      <c r="M73" s="2"/>
      <c r="N73" s="2"/>
      <c r="P73" s="2"/>
      <c r="S73" s="2"/>
      <c r="T73" s="1"/>
      <c r="W73" s="1"/>
      <c r="X73" s="2"/>
      <c r="AB73" s="1"/>
      <c r="AJ73" s="2"/>
      <c r="AM73" s="2"/>
      <c r="AR73" s="2"/>
      <c r="AU73" s="2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1"/>
      <c r="G74" s="2"/>
      <c r="I74" s="2"/>
      <c r="J74" s="2"/>
      <c r="K74" s="2"/>
      <c r="L74" s="2"/>
      <c r="M74" s="2"/>
      <c r="N74" s="2"/>
      <c r="P74" s="2"/>
      <c r="S74" s="2"/>
      <c r="T74" s="1"/>
      <c r="W74" s="1"/>
      <c r="X74" s="2"/>
      <c r="AB74" s="1"/>
      <c r="AJ74" s="2"/>
      <c r="AM74" s="2"/>
      <c r="AR74" s="2"/>
      <c r="AU74" s="2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1"/>
      <c r="G75" s="2"/>
      <c r="I75" s="2"/>
      <c r="J75" s="2"/>
      <c r="K75" s="2"/>
      <c r="L75" s="2"/>
      <c r="M75" s="2"/>
      <c r="N75" s="2"/>
      <c r="P75" s="2"/>
      <c r="S75" s="2"/>
      <c r="T75" s="1"/>
      <c r="W75" s="1"/>
      <c r="X75" s="2"/>
      <c r="AB75" s="1"/>
      <c r="AJ75" s="2"/>
      <c r="AM75" s="2"/>
      <c r="AR75" s="2"/>
      <c r="AU75" s="2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1"/>
      <c r="G76" s="2"/>
      <c r="I76" s="2"/>
      <c r="J76" s="2"/>
      <c r="K76" s="2"/>
      <c r="L76" s="2"/>
      <c r="M76" s="2"/>
      <c r="N76" s="2"/>
      <c r="P76" s="2"/>
      <c r="S76" s="2"/>
      <c r="T76" s="1"/>
      <c r="W76" s="1"/>
      <c r="X76" s="2"/>
      <c r="AB76" s="1"/>
      <c r="AJ76" s="2"/>
      <c r="AM76" s="2"/>
      <c r="AR76" s="2"/>
      <c r="AU76" s="2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1"/>
      <c r="G77" s="2"/>
      <c r="I77" s="2"/>
      <c r="J77" s="2"/>
      <c r="K77" s="2"/>
      <c r="L77" s="2"/>
      <c r="M77" s="2"/>
      <c r="N77" s="2"/>
      <c r="P77" s="2"/>
      <c r="S77" s="2"/>
      <c r="T77" s="1"/>
      <c r="W77" s="1"/>
      <c r="X77" s="2"/>
      <c r="AB77" s="1"/>
      <c r="AJ77" s="2"/>
      <c r="AM77" s="2"/>
      <c r="AR77" s="2"/>
      <c r="AU77" s="2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1"/>
      <c r="G78" s="2"/>
      <c r="I78" s="2"/>
      <c r="J78" s="2"/>
      <c r="K78" s="2"/>
      <c r="L78" s="2"/>
      <c r="M78" s="2"/>
      <c r="N78" s="2"/>
      <c r="P78" s="2"/>
      <c r="S78" s="2"/>
      <c r="T78" s="1"/>
      <c r="W78" s="1"/>
      <c r="X78" s="2"/>
      <c r="AB78" s="1"/>
      <c r="AJ78" s="2"/>
      <c r="AM78" s="2"/>
      <c r="AR78" s="2"/>
      <c r="AU78" s="2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1"/>
      <c r="G79" s="2"/>
      <c r="I79" s="2"/>
      <c r="J79" s="2"/>
      <c r="K79" s="2"/>
      <c r="L79" s="2"/>
      <c r="M79" s="2"/>
      <c r="N79" s="2"/>
      <c r="P79" s="2"/>
      <c r="S79" s="2"/>
      <c r="T79" s="1"/>
      <c r="W79" s="1"/>
      <c r="X79" s="2"/>
      <c r="AB79" s="1"/>
      <c r="AJ79" s="2"/>
      <c r="AM79" s="2"/>
      <c r="AR79" s="2"/>
      <c r="AU79" s="2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1"/>
      <c r="G80" s="2"/>
      <c r="I80" s="2"/>
      <c r="J80" s="2"/>
      <c r="K80" s="2"/>
      <c r="L80" s="2"/>
      <c r="M80" s="2"/>
      <c r="N80" s="2"/>
      <c r="P80" s="2"/>
      <c r="S80" s="2"/>
      <c r="T80" s="1"/>
      <c r="W80" s="1"/>
      <c r="X80" s="2"/>
      <c r="AB80" s="1"/>
      <c r="AJ80" s="2"/>
      <c r="AM80" s="2"/>
      <c r="AR80" s="2"/>
      <c r="AU80" s="2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1"/>
      <c r="G81" s="2"/>
      <c r="I81" s="2"/>
      <c r="J81" s="2"/>
      <c r="K81" s="2"/>
      <c r="L81" s="2"/>
      <c r="M81" s="2"/>
      <c r="N81" s="2"/>
      <c r="P81" s="2"/>
      <c r="S81" s="2"/>
      <c r="T81" s="1"/>
      <c r="W81" s="1"/>
      <c r="X81" s="2"/>
      <c r="AB81" s="1"/>
      <c r="AJ81" s="2"/>
      <c r="AM81" s="2"/>
      <c r="AR81" s="2"/>
      <c r="AU81" s="2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1"/>
      <c r="G82" s="2"/>
      <c r="I82" s="2"/>
      <c r="J82" s="2"/>
      <c r="K82" s="2"/>
      <c r="L82" s="2"/>
      <c r="M82" s="2"/>
      <c r="N82" s="2"/>
      <c r="P82" s="2"/>
      <c r="S82" s="2"/>
      <c r="T82" s="1"/>
      <c r="W82" s="1"/>
      <c r="X82" s="2"/>
      <c r="AB82" s="1"/>
      <c r="AJ82" s="2"/>
      <c r="AM82" s="2"/>
      <c r="AR82" s="2"/>
      <c r="AU82" s="2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1"/>
      <c r="G83" s="2"/>
      <c r="I83" s="2"/>
      <c r="J83" s="2"/>
      <c r="K83" s="2"/>
      <c r="L83" s="2"/>
      <c r="M83" s="2"/>
      <c r="N83" s="2"/>
      <c r="P83" s="2"/>
      <c r="S83" s="2"/>
      <c r="T83" s="1"/>
      <c r="W83" s="1"/>
      <c r="X83" s="2"/>
      <c r="AB83" s="1"/>
      <c r="AJ83" s="2"/>
      <c r="AM83" s="2"/>
      <c r="AR83" s="2"/>
      <c r="AU83" s="2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1"/>
      <c r="G84" s="2"/>
      <c r="I84" s="2"/>
      <c r="J84" s="2"/>
      <c r="K84" s="2"/>
      <c r="L84" s="2"/>
      <c r="M84" s="2"/>
      <c r="N84" s="2"/>
      <c r="P84" s="2"/>
      <c r="S84" s="2"/>
      <c r="T84" s="1"/>
      <c r="W84" s="1"/>
      <c r="X84" s="2"/>
      <c r="AB84" s="1"/>
      <c r="AJ84" s="2"/>
      <c r="AM84" s="2"/>
      <c r="AR84" s="2"/>
      <c r="AU84" s="2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1"/>
      <c r="G85" s="2"/>
      <c r="I85" s="2"/>
      <c r="J85" s="2"/>
      <c r="K85" s="2"/>
      <c r="L85" s="2"/>
      <c r="M85" s="2"/>
      <c r="N85" s="2"/>
      <c r="P85" s="2"/>
      <c r="S85" s="2"/>
      <c r="T85" s="1"/>
      <c r="W85" s="1"/>
      <c r="X85" s="2"/>
      <c r="AB85" s="1"/>
      <c r="AJ85" s="2"/>
      <c r="AM85" s="2"/>
      <c r="AR85" s="2"/>
      <c r="AU85" s="2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1"/>
      <c r="G86" s="2"/>
      <c r="I86" s="2"/>
      <c r="J86" s="2"/>
      <c r="K86" s="2"/>
      <c r="L86" s="2"/>
      <c r="M86" s="2"/>
      <c r="N86" s="2"/>
      <c r="P86" s="2"/>
      <c r="S86" s="2"/>
      <c r="T86" s="1"/>
      <c r="W86" s="1"/>
      <c r="X86" s="2"/>
      <c r="AB86" s="1"/>
      <c r="AJ86" s="2"/>
      <c r="AM86" s="2"/>
      <c r="AR86" s="2"/>
      <c r="AU86" s="2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1"/>
      <c r="G87" s="2"/>
      <c r="I87" s="2"/>
      <c r="J87" s="2"/>
      <c r="K87" s="2"/>
      <c r="L87" s="2"/>
      <c r="M87" s="2"/>
      <c r="N87" s="2"/>
      <c r="P87" s="2"/>
      <c r="S87" s="2"/>
      <c r="T87" s="1"/>
      <c r="W87" s="1"/>
      <c r="X87" s="2"/>
      <c r="AB87" s="1"/>
      <c r="AJ87" s="2"/>
      <c r="AM87" s="2"/>
      <c r="AR87" s="2"/>
      <c r="AU87" s="2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1"/>
      <c r="G88" s="2"/>
      <c r="I88" s="2"/>
      <c r="J88" s="2"/>
      <c r="K88" s="2"/>
      <c r="L88" s="2"/>
      <c r="M88" s="2"/>
      <c r="N88" s="2"/>
      <c r="P88" s="2"/>
      <c r="S88" s="2"/>
      <c r="T88" s="1"/>
      <c r="W88" s="1"/>
      <c r="X88" s="2"/>
      <c r="AB88" s="1"/>
      <c r="AJ88" s="2"/>
      <c r="AM88" s="2"/>
      <c r="AR88" s="2"/>
      <c r="AU88" s="2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1"/>
      <c r="G89" s="2"/>
      <c r="I89" s="2"/>
      <c r="J89" s="2"/>
      <c r="K89" s="2"/>
      <c r="L89" s="2"/>
      <c r="M89" s="2"/>
      <c r="N89" s="2"/>
      <c r="P89" s="2"/>
      <c r="S89" s="2"/>
      <c r="T89" s="1"/>
      <c r="W89" s="1"/>
      <c r="X89" s="2"/>
      <c r="AB89" s="1"/>
      <c r="AJ89" s="2"/>
      <c r="AM89" s="2"/>
      <c r="AR89" s="2"/>
      <c r="AU89" s="2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1"/>
      <c r="G90" s="2"/>
      <c r="I90" s="2"/>
      <c r="J90" s="2"/>
      <c r="K90" s="2"/>
      <c r="L90" s="2"/>
      <c r="M90" s="2"/>
      <c r="N90" s="2"/>
      <c r="P90" s="2"/>
      <c r="S90" s="2"/>
      <c r="T90" s="1"/>
      <c r="W90" s="1"/>
      <c r="X90" s="2"/>
      <c r="AB90" s="1"/>
      <c r="AJ90" s="2"/>
      <c r="AM90" s="2"/>
      <c r="AR90" s="2"/>
      <c r="AU90" s="2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1"/>
      <c r="G91" s="2"/>
      <c r="I91" s="2"/>
      <c r="J91" s="2"/>
      <c r="K91" s="2"/>
      <c r="L91" s="2"/>
      <c r="M91" s="2"/>
      <c r="N91" s="2"/>
      <c r="P91" s="2"/>
      <c r="S91" s="2"/>
      <c r="T91" s="1"/>
      <c r="W91" s="1"/>
      <c r="X91" s="2"/>
      <c r="AB91" s="1"/>
      <c r="AJ91" s="2"/>
      <c r="AM91" s="2"/>
      <c r="AR91" s="2"/>
      <c r="AU91" s="2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1"/>
      <c r="G92" s="2"/>
      <c r="I92" s="2"/>
      <c r="J92" s="2"/>
      <c r="K92" s="2"/>
      <c r="L92" s="2"/>
      <c r="M92" s="2"/>
      <c r="N92" s="2"/>
      <c r="P92" s="2"/>
      <c r="S92" s="2"/>
      <c r="T92" s="1"/>
      <c r="W92" s="1"/>
      <c r="X92" s="2"/>
      <c r="AB92" s="1"/>
      <c r="AJ92" s="2"/>
      <c r="AM92" s="2"/>
      <c r="AR92" s="2"/>
      <c r="AU92" s="2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1"/>
      <c r="G93" s="2"/>
      <c r="I93" s="2"/>
      <c r="J93" s="2"/>
      <c r="K93" s="2"/>
      <c r="L93" s="2"/>
      <c r="M93" s="2"/>
      <c r="N93" s="2"/>
      <c r="P93" s="2"/>
      <c r="S93" s="2"/>
      <c r="T93" s="1"/>
      <c r="W93" s="1"/>
      <c r="X93" s="2"/>
      <c r="AB93" s="1"/>
      <c r="AJ93" s="2"/>
      <c r="AM93" s="2"/>
      <c r="AR93" s="2"/>
      <c r="AU93" s="2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1"/>
      <c r="G94" s="2"/>
      <c r="I94" s="2"/>
      <c r="J94" s="2"/>
      <c r="K94" s="2"/>
      <c r="L94" s="2"/>
      <c r="M94" s="2"/>
      <c r="N94" s="2"/>
      <c r="P94" s="2"/>
      <c r="S94" s="2"/>
      <c r="T94" s="1"/>
      <c r="W94" s="1"/>
      <c r="X94" s="2"/>
      <c r="AB94" s="1"/>
      <c r="AJ94" s="2"/>
      <c r="AM94" s="2"/>
      <c r="AR94" s="2"/>
      <c r="AU94" s="2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1"/>
      <c r="G95" s="2"/>
      <c r="I95" s="2"/>
      <c r="J95" s="2"/>
      <c r="K95" s="2"/>
      <c r="L95" s="2"/>
      <c r="M95" s="2"/>
      <c r="N95" s="2"/>
      <c r="P95" s="2"/>
      <c r="S95" s="2"/>
      <c r="T95" s="1"/>
      <c r="W95" s="1"/>
      <c r="X95" s="2"/>
      <c r="AB95" s="1"/>
      <c r="AJ95" s="2"/>
      <c r="AM95" s="2"/>
      <c r="AR95" s="2"/>
      <c r="AU95" s="2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1"/>
      <c r="G96" s="2"/>
      <c r="I96" s="2"/>
      <c r="J96" s="2"/>
      <c r="K96" s="2"/>
      <c r="L96" s="2"/>
      <c r="M96" s="2"/>
      <c r="N96" s="2"/>
      <c r="P96" s="2"/>
      <c r="S96" s="2"/>
      <c r="T96" s="1"/>
      <c r="W96" s="1"/>
      <c r="X96" s="2"/>
      <c r="AB96" s="1"/>
      <c r="AJ96" s="2"/>
      <c r="AM96" s="2"/>
      <c r="AR96" s="2"/>
      <c r="AU96" s="2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1"/>
      <c r="G97" s="2"/>
      <c r="I97" s="2"/>
      <c r="J97" s="2"/>
      <c r="K97" s="2"/>
      <c r="L97" s="2"/>
      <c r="M97" s="2"/>
      <c r="N97" s="2"/>
      <c r="P97" s="2"/>
      <c r="S97" s="2"/>
      <c r="T97" s="1"/>
      <c r="W97" s="1"/>
      <c r="X97" s="2"/>
      <c r="AB97" s="1"/>
      <c r="AJ97" s="2"/>
      <c r="AM97" s="2"/>
      <c r="AR97" s="2"/>
      <c r="AU97" s="2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1"/>
      <c r="G98" s="2"/>
      <c r="I98" s="2"/>
      <c r="J98" s="2"/>
      <c r="K98" s="2"/>
      <c r="L98" s="2"/>
      <c r="M98" s="2"/>
      <c r="N98" s="2"/>
      <c r="P98" s="2"/>
      <c r="S98" s="2"/>
      <c r="T98" s="1"/>
      <c r="W98" s="1"/>
      <c r="X98" s="2"/>
      <c r="AB98" s="1"/>
      <c r="AJ98" s="2"/>
      <c r="AM98" s="2"/>
      <c r="AR98" s="2"/>
      <c r="AU98" s="2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1"/>
      <c r="G99" s="2"/>
      <c r="I99" s="2"/>
      <c r="J99" s="2"/>
      <c r="K99" s="2"/>
      <c r="L99" s="2"/>
      <c r="M99" s="2"/>
      <c r="N99" s="2"/>
      <c r="P99" s="2"/>
      <c r="S99" s="2"/>
      <c r="T99" s="1"/>
      <c r="W99" s="1"/>
      <c r="X99" s="2"/>
      <c r="AB99" s="1"/>
      <c r="AJ99" s="2"/>
      <c r="AM99" s="2"/>
      <c r="AR99" s="2"/>
      <c r="AU99" s="2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1"/>
      <c r="G100" s="2"/>
      <c r="I100" s="2"/>
      <c r="J100" s="2"/>
      <c r="K100" s="2"/>
      <c r="L100" s="2"/>
      <c r="M100" s="2"/>
      <c r="N100" s="2"/>
      <c r="P100" s="2"/>
      <c r="S100" s="2"/>
      <c r="T100" s="1"/>
      <c r="W100" s="1"/>
      <c r="X100" s="2"/>
      <c r="AB100" s="1"/>
      <c r="AJ100" s="2"/>
      <c r="AM100" s="2"/>
      <c r="AR100" s="2"/>
      <c r="AU100" s="2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1"/>
      <c r="G101" s="2"/>
      <c r="I101" s="2"/>
      <c r="J101" s="2"/>
      <c r="K101" s="2"/>
      <c r="L101" s="2"/>
      <c r="M101" s="2"/>
      <c r="N101" s="2"/>
      <c r="P101" s="2"/>
      <c r="S101" s="2"/>
      <c r="T101" s="1"/>
      <c r="W101" s="1"/>
      <c r="X101" s="2"/>
      <c r="AB101" s="1"/>
      <c r="AJ101" s="2"/>
      <c r="AM101" s="2"/>
      <c r="AR101" s="2"/>
      <c r="AU101" s="2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1"/>
      <c r="G102" s="2"/>
      <c r="I102" s="2"/>
      <c r="J102" s="2"/>
      <c r="K102" s="2"/>
      <c r="L102" s="2"/>
      <c r="M102" s="2"/>
      <c r="N102" s="2"/>
      <c r="P102" s="2"/>
      <c r="S102" s="2"/>
      <c r="T102" s="1"/>
      <c r="W102" s="1"/>
      <c r="X102" s="2"/>
      <c r="AB102" s="1"/>
      <c r="AJ102" s="2"/>
      <c r="AM102" s="2"/>
      <c r="AR102" s="2"/>
      <c r="AU102" s="2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1"/>
      <c r="G103" s="2"/>
      <c r="I103" s="2"/>
      <c r="J103" s="2"/>
      <c r="K103" s="2"/>
      <c r="L103" s="2"/>
      <c r="M103" s="2"/>
      <c r="N103" s="2"/>
      <c r="P103" s="2"/>
      <c r="S103" s="2"/>
      <c r="T103" s="1"/>
      <c r="W103" s="1"/>
      <c r="X103" s="2"/>
      <c r="AB103" s="1"/>
      <c r="AJ103" s="2"/>
      <c r="AM103" s="2"/>
      <c r="AR103" s="2"/>
      <c r="AU103" s="2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1"/>
      <c r="G104" s="2"/>
      <c r="I104" s="2"/>
      <c r="J104" s="2"/>
      <c r="K104" s="2"/>
      <c r="L104" s="2"/>
      <c r="M104" s="2"/>
      <c r="N104" s="2"/>
      <c r="P104" s="2"/>
      <c r="S104" s="2"/>
      <c r="T104" s="1"/>
      <c r="W104" s="1"/>
      <c r="X104" s="2"/>
      <c r="AB104" s="1"/>
      <c r="AJ104" s="2"/>
      <c r="AM104" s="2"/>
      <c r="AR104" s="2"/>
      <c r="AU104" s="2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1"/>
      <c r="G105" s="2"/>
      <c r="I105" s="2"/>
      <c r="J105" s="2"/>
      <c r="K105" s="2"/>
      <c r="L105" s="2"/>
      <c r="M105" s="2"/>
      <c r="N105" s="2"/>
      <c r="P105" s="2"/>
      <c r="S105" s="2"/>
      <c r="T105" s="1"/>
      <c r="W105" s="1"/>
      <c r="X105" s="2"/>
      <c r="AB105" s="1"/>
      <c r="AJ105" s="2"/>
      <c r="AM105" s="2"/>
      <c r="AR105" s="2"/>
      <c r="AU105" s="2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1"/>
      <c r="G106" s="2"/>
      <c r="I106" s="2"/>
      <c r="J106" s="2"/>
      <c r="K106" s="2"/>
      <c r="L106" s="2"/>
      <c r="M106" s="2"/>
      <c r="N106" s="2"/>
      <c r="P106" s="2"/>
      <c r="S106" s="2"/>
      <c r="T106" s="1"/>
      <c r="W106" s="1"/>
      <c r="X106" s="2"/>
      <c r="AB106" s="1"/>
      <c r="AJ106" s="2"/>
      <c r="AM106" s="2"/>
      <c r="AR106" s="2"/>
      <c r="AU106" s="2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1"/>
      <c r="G107" s="2"/>
      <c r="I107" s="2"/>
      <c r="J107" s="2"/>
      <c r="K107" s="2"/>
      <c r="L107" s="2"/>
      <c r="M107" s="2"/>
      <c r="N107" s="2"/>
      <c r="P107" s="2"/>
      <c r="S107" s="2"/>
      <c r="T107" s="1"/>
      <c r="W107" s="1"/>
      <c r="X107" s="2"/>
      <c r="AB107" s="1"/>
      <c r="AJ107" s="2"/>
      <c r="AM107" s="2"/>
      <c r="AR107" s="2"/>
      <c r="AU107" s="2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1"/>
      <c r="G108" s="2"/>
      <c r="I108" s="2"/>
      <c r="J108" s="2"/>
      <c r="K108" s="2"/>
      <c r="L108" s="2"/>
      <c r="M108" s="2"/>
      <c r="N108" s="2"/>
      <c r="P108" s="2"/>
      <c r="S108" s="2"/>
      <c r="T108" s="1"/>
      <c r="W108" s="1"/>
      <c r="X108" s="2"/>
      <c r="AB108" s="1"/>
      <c r="AJ108" s="2"/>
      <c r="AM108" s="2"/>
      <c r="AR108" s="2"/>
      <c r="AU108" s="2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1"/>
      <c r="G109" s="2"/>
      <c r="I109" s="2"/>
      <c r="J109" s="2"/>
      <c r="K109" s="2"/>
      <c r="L109" s="2"/>
      <c r="M109" s="2"/>
      <c r="N109" s="2"/>
      <c r="P109" s="2"/>
      <c r="S109" s="2"/>
      <c r="T109" s="1"/>
      <c r="W109" s="1"/>
      <c r="X109" s="2"/>
      <c r="AB109" s="1"/>
      <c r="AJ109" s="2"/>
      <c r="AM109" s="2"/>
      <c r="AR109" s="2"/>
      <c r="AU109" s="2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3:155" x14ac:dyDescent="0.25">
      <c r="C110" s="1"/>
      <c r="G110" s="2"/>
      <c r="I110" s="2"/>
      <c r="J110" s="2"/>
      <c r="K110" s="2"/>
      <c r="L110" s="2"/>
      <c r="M110" s="2"/>
      <c r="N110" s="2"/>
      <c r="P110" s="2"/>
      <c r="S110" s="2"/>
      <c r="T110" s="1"/>
      <c r="W110" s="1"/>
      <c r="X110" s="2"/>
      <c r="AB110" s="1"/>
      <c r="AJ110" s="2"/>
      <c r="AM110" s="2"/>
      <c r="AR110" s="2"/>
      <c r="AU110" s="2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3:155" x14ac:dyDescent="0.25">
      <c r="C111" s="1"/>
      <c r="G111" s="2"/>
      <c r="I111" s="2"/>
      <c r="J111" s="2"/>
      <c r="K111" s="2"/>
      <c r="L111" s="2"/>
      <c r="M111" s="2"/>
      <c r="N111" s="2"/>
      <c r="P111" s="2"/>
      <c r="S111" s="2"/>
      <c r="T111" s="1"/>
      <c r="W111" s="1"/>
      <c r="X111" s="2"/>
      <c r="AB111" s="1"/>
      <c r="AJ111" s="2"/>
      <c r="AM111" s="2"/>
      <c r="AR111" s="2"/>
      <c r="AU111" s="2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3:155" x14ac:dyDescent="0.25">
      <c r="C112" s="1"/>
      <c r="G112" s="2"/>
      <c r="I112" s="2"/>
      <c r="J112" s="2"/>
      <c r="K112" s="2"/>
      <c r="L112" s="2"/>
      <c r="M112" s="2"/>
      <c r="N112" s="2"/>
      <c r="P112" s="2"/>
      <c r="S112" s="2"/>
      <c r="T112" s="1"/>
      <c r="W112" s="1"/>
      <c r="X112" s="2"/>
      <c r="AB112" s="1"/>
      <c r="AJ112" s="2"/>
      <c r="AM112" s="2"/>
      <c r="AR112" s="2"/>
      <c r="AU112" s="2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3:155" x14ac:dyDescent="0.25">
      <c r="C113" s="1"/>
      <c r="G113" s="2"/>
      <c r="I113" s="2"/>
      <c r="J113" s="2"/>
      <c r="K113" s="2"/>
      <c r="L113" s="2"/>
      <c r="M113" s="2"/>
      <c r="N113" s="2"/>
      <c r="P113" s="2"/>
      <c r="S113" s="2"/>
      <c r="T113" s="1"/>
      <c r="W113" s="1"/>
      <c r="X113" s="2"/>
      <c r="AB113" s="1"/>
      <c r="AJ113" s="2"/>
      <c r="AM113" s="2"/>
      <c r="AR113" s="2"/>
      <c r="AU113" s="2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3:155" x14ac:dyDescent="0.25">
      <c r="C114" s="1"/>
      <c r="G114" s="2"/>
      <c r="I114" s="2"/>
      <c r="J114" s="2"/>
      <c r="K114" s="2"/>
      <c r="L114" s="2"/>
      <c r="M114" s="2"/>
      <c r="N114" s="2"/>
      <c r="P114" s="2"/>
      <c r="S114" s="2"/>
      <c r="T114" s="1"/>
      <c r="W114" s="1"/>
      <c r="X114" s="2"/>
      <c r="AB114" s="1"/>
      <c r="AJ114" s="2"/>
      <c r="AM114" s="2"/>
      <c r="AR114" s="2"/>
      <c r="AU114" s="2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3:155" x14ac:dyDescent="0.25">
      <c r="C115" s="1"/>
      <c r="G115" s="2"/>
      <c r="I115" s="2"/>
      <c r="J115" s="2"/>
      <c r="K115" s="2"/>
      <c r="L115" s="2"/>
      <c r="M115" s="2"/>
      <c r="N115" s="2"/>
      <c r="P115" s="2"/>
      <c r="S115" s="2"/>
      <c r="T115" s="1"/>
      <c r="W115" s="1"/>
      <c r="X115" s="2"/>
      <c r="AB115" s="1"/>
      <c r="AJ115" s="2"/>
      <c r="AM115" s="2"/>
      <c r="AR115" s="2"/>
      <c r="AU115" s="2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3:155" x14ac:dyDescent="0.25">
      <c r="C116" s="1"/>
      <c r="G116" s="2"/>
      <c r="I116" s="2"/>
      <c r="J116" s="2"/>
      <c r="K116" s="2"/>
      <c r="L116" s="2"/>
      <c r="M116" s="2"/>
      <c r="N116" s="2"/>
      <c r="P116" s="2"/>
      <c r="S116" s="2"/>
      <c r="T116" s="1"/>
      <c r="W116" s="1"/>
      <c r="X116" s="2"/>
      <c r="AB116" s="1"/>
      <c r="AJ116" s="2"/>
      <c r="AM116" s="2"/>
      <c r="AR116" s="2"/>
      <c r="AU116" s="2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3:155" x14ac:dyDescent="0.25">
      <c r="C117" s="1"/>
      <c r="G117" s="2"/>
      <c r="I117" s="2"/>
      <c r="J117" s="2"/>
      <c r="K117" s="2"/>
      <c r="L117" s="2"/>
      <c r="M117" s="2"/>
      <c r="N117" s="2"/>
      <c r="P117" s="2"/>
      <c r="S117" s="2"/>
      <c r="T117" s="1"/>
      <c r="W117" s="1"/>
      <c r="X117" s="2"/>
      <c r="AB117" s="1"/>
      <c r="AJ117" s="2"/>
      <c r="AM117" s="2"/>
      <c r="AR117" s="2"/>
      <c r="AU117" s="2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3:155" x14ac:dyDescent="0.25">
      <c r="C118" s="1"/>
      <c r="G118" s="2"/>
      <c r="I118" s="2"/>
      <c r="J118" s="2"/>
      <c r="K118" s="2"/>
      <c r="L118" s="2"/>
      <c r="M118" s="2"/>
      <c r="N118" s="2"/>
      <c r="P118" s="2"/>
      <c r="S118" s="2"/>
      <c r="T118" s="1"/>
      <c r="W118" s="1"/>
      <c r="X118" s="2"/>
      <c r="AB118" s="1"/>
      <c r="AJ118" s="2"/>
      <c r="AM118" s="2"/>
      <c r="AR118" s="2"/>
      <c r="AU118" s="2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3:155" x14ac:dyDescent="0.25">
      <c r="C119" s="1"/>
      <c r="G119" s="2"/>
      <c r="I119" s="2"/>
      <c r="J119" s="2"/>
      <c r="K119" s="2"/>
      <c r="L119" s="2"/>
      <c r="M119" s="2"/>
      <c r="N119" s="2"/>
      <c r="P119" s="2"/>
      <c r="S119" s="2"/>
      <c r="T119" s="1"/>
      <c r="W119" s="1"/>
      <c r="X119" s="2"/>
      <c r="AB119" s="1"/>
      <c r="AJ119" s="2"/>
      <c r="AM119" s="2"/>
      <c r="AR119" s="2"/>
      <c r="AU119" s="2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3:155" x14ac:dyDescent="0.25">
      <c r="C120" s="1"/>
      <c r="G120" s="2"/>
      <c r="I120" s="2"/>
      <c r="J120" s="2"/>
      <c r="K120" s="2"/>
      <c r="L120" s="2"/>
      <c r="M120" s="2"/>
      <c r="N120" s="2"/>
      <c r="P120" s="2"/>
      <c r="S120" s="2"/>
      <c r="T120" s="1"/>
      <c r="W120" s="1"/>
      <c r="X120" s="2"/>
      <c r="AB120" s="1"/>
      <c r="AJ120" s="2"/>
      <c r="AM120" s="2"/>
      <c r="AR120" s="2"/>
      <c r="AU120" s="2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3:155" x14ac:dyDescent="0.25">
      <c r="C121" s="1"/>
      <c r="G121" s="2"/>
      <c r="I121" s="2"/>
      <c r="J121" s="2"/>
      <c r="K121" s="2"/>
      <c r="L121" s="2"/>
      <c r="M121" s="2"/>
      <c r="N121" s="2"/>
      <c r="P121" s="2"/>
      <c r="S121" s="2"/>
      <c r="T121" s="1"/>
      <c r="W121" s="1"/>
      <c r="X121" s="2"/>
      <c r="AB121" s="1"/>
      <c r="AJ121" s="2"/>
      <c r="AM121" s="2"/>
      <c r="AR121" s="2"/>
      <c r="AU121" s="2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3:155" x14ac:dyDescent="0.25">
      <c r="C122" s="1"/>
      <c r="G122" s="2"/>
      <c r="I122" s="2"/>
      <c r="J122" s="2"/>
      <c r="K122" s="2"/>
      <c r="L122" s="2"/>
      <c r="M122" s="2"/>
      <c r="N122" s="2"/>
      <c r="P122" s="2"/>
      <c r="S122" s="2"/>
      <c r="T122" s="1"/>
      <c r="W122" s="1"/>
      <c r="X122" s="2"/>
      <c r="AB122" s="1"/>
      <c r="AJ122" s="2"/>
      <c r="AM122" s="2"/>
      <c r="AR122" s="2"/>
      <c r="AU122" s="2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3:155" x14ac:dyDescent="0.25">
      <c r="C123" s="1"/>
      <c r="G123" s="2"/>
      <c r="I123" s="2"/>
      <c r="J123" s="2"/>
      <c r="K123" s="2"/>
      <c r="L123" s="2"/>
      <c r="M123" s="2"/>
      <c r="N123" s="2"/>
      <c r="P123" s="2"/>
      <c r="S123" s="2"/>
      <c r="T123" s="1"/>
      <c r="W123" s="1"/>
      <c r="X123" s="2"/>
      <c r="AB123" s="1"/>
      <c r="AJ123" s="2"/>
      <c r="AM123" s="2"/>
      <c r="AR123" s="2"/>
      <c r="AU123" s="2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3:155" x14ac:dyDescent="0.25">
      <c r="C124" s="1"/>
      <c r="G124" s="2"/>
      <c r="I124" s="2"/>
      <c r="J124" s="2"/>
      <c r="K124" s="2"/>
      <c r="L124" s="2"/>
      <c r="M124" s="2"/>
      <c r="N124" s="2"/>
      <c r="P124" s="2"/>
      <c r="S124" s="2"/>
      <c r="T124" s="1"/>
      <c r="W124" s="1"/>
      <c r="X124" s="2"/>
      <c r="AB124" s="1"/>
      <c r="AJ124" s="2"/>
      <c r="AM124" s="2"/>
      <c r="AR124" s="2"/>
      <c r="AU124" s="2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3:155" x14ac:dyDescent="0.25">
      <c r="C125" s="1"/>
      <c r="G125" s="2"/>
      <c r="I125" s="2"/>
      <c r="J125" s="2"/>
      <c r="K125" s="2"/>
      <c r="L125" s="2"/>
      <c r="M125" s="2"/>
      <c r="N125" s="2"/>
      <c r="P125" s="2"/>
      <c r="S125" s="2"/>
      <c r="T125" s="1"/>
      <c r="W125" s="1"/>
      <c r="X125" s="2"/>
      <c r="AB125" s="1"/>
      <c r="AJ125" s="2"/>
      <c r="AM125" s="2"/>
      <c r="AR125" s="2"/>
      <c r="AU125" s="2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2025-03-19T11:06:00Z</dcterms:modified>
</cp:coreProperties>
</file>