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24226"/>
  <xr:revisionPtr revIDLastSave="0" documentId="13_ncr:1_{100A8C64-B276-4D63-9946-301828EDCBA3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GSVA_cur" sheetId="10" r:id="rId1"/>
    <sheet name="GSVA_const" sheetId="1" r:id="rId2"/>
    <sheet name="NSVA_cur" sheetId="11" r:id="rId3"/>
    <sheet name="NSVA_const" sheetId="12" r:id="rId4"/>
  </sheets>
  <externalReferences>
    <externalReference r:id="rId5"/>
  </externalReferences>
  <definedNames>
    <definedName name="_xlnm.Print_Titles" localSheetId="1">GSVA_const!$A:$B</definedName>
    <definedName name="_xlnm.Print_Titles" localSheetId="0">GSVA_cur!$A:$B</definedName>
    <definedName name="_xlnm.Print_Titles" localSheetId="3">NSVA_const!$A:$B</definedName>
    <definedName name="_xlnm.Print_Titles" localSheetId="2">NSVA_cur!$A:$B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34" i="12" l="1"/>
  <c r="P34" i="12"/>
  <c r="O35" i="12"/>
  <c r="P35" i="12"/>
  <c r="O37" i="12"/>
  <c r="P37" i="12"/>
  <c r="P34" i="11"/>
  <c r="P35" i="11"/>
  <c r="P37" i="11"/>
  <c r="P37" i="1"/>
  <c r="P20" i="1"/>
  <c r="P20" i="11"/>
  <c r="P20" i="12"/>
  <c r="P20" i="10"/>
  <c r="P16" i="1"/>
  <c r="P17" i="1"/>
  <c r="P16" i="11"/>
  <c r="P17" i="11"/>
  <c r="P16" i="12"/>
  <c r="P17" i="12"/>
  <c r="P16" i="10"/>
  <c r="P17" i="10"/>
  <c r="P6" i="1"/>
  <c r="P12" i="1" s="1"/>
  <c r="P6" i="11"/>
  <c r="P6" i="12"/>
  <c r="P6" i="10"/>
  <c r="P12" i="10" s="1"/>
  <c r="P32" i="12" l="1"/>
  <c r="P33" i="12"/>
  <c r="P36" i="12" s="1"/>
  <c r="P33" i="11"/>
  <c r="P32" i="11"/>
  <c r="P32" i="1"/>
  <c r="P32" i="10"/>
  <c r="P36" i="11"/>
  <c r="P33" i="1"/>
  <c r="P33" i="10"/>
  <c r="P12" i="12"/>
  <c r="P12" i="11"/>
  <c r="P38" i="11"/>
  <c r="O16" i="1"/>
  <c r="O17" i="1"/>
  <c r="O20" i="1"/>
  <c r="O37" i="1"/>
  <c r="O16" i="11"/>
  <c r="O17" i="11"/>
  <c r="O20" i="11"/>
  <c r="O34" i="11"/>
  <c r="O35" i="11"/>
  <c r="O37" i="11"/>
  <c r="O16" i="12"/>
  <c r="O17" i="12"/>
  <c r="O20" i="12"/>
  <c r="O16" i="10"/>
  <c r="O17" i="10"/>
  <c r="O20" i="10"/>
  <c r="P36" i="10" l="1"/>
  <c r="P36" i="1"/>
  <c r="O32" i="12"/>
  <c r="P38" i="12"/>
  <c r="O32" i="11"/>
  <c r="O32" i="1"/>
  <c r="O32" i="10"/>
  <c r="P38" i="1" l="1"/>
  <c r="P38" i="10"/>
  <c r="I2" i="1"/>
  <c r="I2" i="11"/>
  <c r="I2" i="12"/>
  <c r="I2" i="10"/>
  <c r="O6" i="1" l="1"/>
  <c r="O6" i="11"/>
  <c r="O6" i="12"/>
  <c r="O6" i="10"/>
  <c r="O33" i="12" l="1"/>
  <c r="O36" i="12" s="1"/>
  <c r="O38" i="12" s="1"/>
  <c r="O33" i="10"/>
  <c r="O12" i="10"/>
  <c r="O33" i="11"/>
  <c r="O12" i="11"/>
  <c r="O12" i="1"/>
  <c r="O33" i="1"/>
  <c r="O36" i="1" s="1"/>
  <c r="O12" i="12"/>
  <c r="N34" i="12"/>
  <c r="N35" i="12"/>
  <c r="N37" i="12"/>
  <c r="N34" i="11"/>
  <c r="N35" i="11"/>
  <c r="N37" i="11"/>
  <c r="N37" i="1"/>
  <c r="N20" i="1"/>
  <c r="N20" i="11"/>
  <c r="N20" i="12"/>
  <c r="N20" i="10"/>
  <c r="N17" i="1"/>
  <c r="N17" i="11"/>
  <c r="N17" i="12"/>
  <c r="N17" i="10"/>
  <c r="N16" i="1"/>
  <c r="N16" i="11"/>
  <c r="N16" i="12"/>
  <c r="N16" i="10"/>
  <c r="N6" i="1"/>
  <c r="N6" i="11"/>
  <c r="N6" i="12"/>
  <c r="N6" i="10"/>
  <c r="N12" i="11" l="1"/>
  <c r="N12" i="10"/>
  <c r="O36" i="10"/>
  <c r="O36" i="11"/>
  <c r="N32" i="12"/>
  <c r="N33" i="12"/>
  <c r="N12" i="12"/>
  <c r="N32" i="11"/>
  <c r="N33" i="11"/>
  <c r="N32" i="1"/>
  <c r="N12" i="1"/>
  <c r="N33" i="1"/>
  <c r="N36" i="1" s="1"/>
  <c r="N33" i="10"/>
  <c r="N32" i="10"/>
  <c r="D34" i="11"/>
  <c r="E34" i="11"/>
  <c r="F34" i="11"/>
  <c r="G34" i="11"/>
  <c r="H34" i="11"/>
  <c r="I34" i="11"/>
  <c r="J34" i="11"/>
  <c r="K34" i="11"/>
  <c r="L34" i="11"/>
  <c r="M34" i="11"/>
  <c r="D35" i="11"/>
  <c r="E35" i="11"/>
  <c r="F35" i="11"/>
  <c r="G35" i="11"/>
  <c r="H35" i="11"/>
  <c r="I35" i="11"/>
  <c r="J35" i="11"/>
  <c r="K35" i="11"/>
  <c r="L35" i="11"/>
  <c r="M35" i="11"/>
  <c r="D37" i="11"/>
  <c r="E37" i="11"/>
  <c r="F37" i="11"/>
  <c r="G37" i="11"/>
  <c r="H37" i="11"/>
  <c r="I37" i="11"/>
  <c r="J37" i="11"/>
  <c r="K37" i="11"/>
  <c r="L37" i="11"/>
  <c r="M37" i="11"/>
  <c r="D37" i="1"/>
  <c r="E37" i="1"/>
  <c r="F37" i="1"/>
  <c r="G37" i="1"/>
  <c r="H37" i="1"/>
  <c r="I37" i="1"/>
  <c r="J37" i="1"/>
  <c r="K37" i="1"/>
  <c r="L37" i="1"/>
  <c r="M37" i="1"/>
  <c r="N36" i="12" l="1"/>
  <c r="N38" i="12" s="1"/>
  <c r="N36" i="10"/>
  <c r="O38" i="11"/>
  <c r="O38" i="10"/>
  <c r="O38" i="1"/>
  <c r="N36" i="11"/>
  <c r="D34" i="12"/>
  <c r="E34" i="12"/>
  <c r="F34" i="12"/>
  <c r="G34" i="12"/>
  <c r="H34" i="12"/>
  <c r="I34" i="12"/>
  <c r="J34" i="12"/>
  <c r="K34" i="12"/>
  <c r="L34" i="12"/>
  <c r="M34" i="12"/>
  <c r="D35" i="12"/>
  <c r="E35" i="12"/>
  <c r="F35" i="12"/>
  <c r="G35" i="12"/>
  <c r="H35" i="12"/>
  <c r="I35" i="12"/>
  <c r="J35" i="12"/>
  <c r="K35" i="12"/>
  <c r="L35" i="12"/>
  <c r="M35" i="12"/>
  <c r="D37" i="12"/>
  <c r="E37" i="12"/>
  <c r="F37" i="12"/>
  <c r="G37" i="12"/>
  <c r="H37" i="12"/>
  <c r="I37" i="12"/>
  <c r="J37" i="12"/>
  <c r="K37" i="12"/>
  <c r="L37" i="12"/>
  <c r="M37" i="12"/>
  <c r="N38" i="10" l="1"/>
  <c r="N38" i="11"/>
  <c r="N38" i="1"/>
  <c r="M20" i="1"/>
  <c r="M20" i="11"/>
  <c r="M20" i="12"/>
  <c r="M20" i="10"/>
  <c r="M16" i="1"/>
  <c r="M17" i="1"/>
  <c r="M16" i="11"/>
  <c r="M17" i="11"/>
  <c r="M16" i="12"/>
  <c r="M17" i="12"/>
  <c r="M16" i="10"/>
  <c r="M17" i="10"/>
  <c r="M6" i="1"/>
  <c r="M6" i="11"/>
  <c r="M6" i="12"/>
  <c r="M6" i="10"/>
  <c r="M32" i="12" l="1"/>
  <c r="M12" i="12"/>
  <c r="M33" i="12"/>
  <c r="M32" i="11"/>
  <c r="M12" i="11"/>
  <c r="M33" i="11"/>
  <c r="M33" i="1"/>
  <c r="M36" i="1" s="1"/>
  <c r="M32" i="1"/>
  <c r="M12" i="1"/>
  <c r="M33" i="10"/>
  <c r="M32" i="10"/>
  <c r="M12" i="10"/>
  <c r="L17" i="12"/>
  <c r="L17" i="11"/>
  <c r="L17" i="1"/>
  <c r="L17" i="10"/>
  <c r="M36" i="12" l="1"/>
  <c r="M36" i="11"/>
  <c r="M38" i="11" s="1"/>
  <c r="M38" i="1"/>
  <c r="M36" i="10"/>
  <c r="K17" i="10"/>
  <c r="M38" i="12" l="1"/>
  <c r="M38" i="10"/>
  <c r="L20" i="1"/>
  <c r="L20" i="11"/>
  <c r="L20" i="12"/>
  <c r="L20" i="10"/>
  <c r="L16" i="1"/>
  <c r="L16" i="11"/>
  <c r="L16" i="12"/>
  <c r="L16" i="10"/>
  <c r="L6" i="1"/>
  <c r="L6" i="11"/>
  <c r="L6" i="12"/>
  <c r="L6" i="10"/>
  <c r="L33" i="12" l="1"/>
  <c r="L32" i="12"/>
  <c r="L32" i="11"/>
  <c r="L33" i="11"/>
  <c r="L12" i="1"/>
  <c r="L12" i="10"/>
  <c r="L12" i="12"/>
  <c r="L12" i="11"/>
  <c r="L33" i="1"/>
  <c r="L33" i="10"/>
  <c r="L32" i="10"/>
  <c r="L32" i="1"/>
  <c r="L36" i="1" l="1"/>
  <c r="L36" i="12"/>
  <c r="L38" i="12" s="1"/>
  <c r="L36" i="11"/>
  <c r="L38" i="11" s="1"/>
  <c r="L36" i="10"/>
  <c r="L38" i="10" l="1"/>
  <c r="L38" i="1"/>
  <c r="I20" i="1" l="1"/>
  <c r="J20" i="1"/>
  <c r="K20" i="1"/>
  <c r="I20" i="11"/>
  <c r="J20" i="11"/>
  <c r="K20" i="11"/>
  <c r="I20" i="12"/>
  <c r="J20" i="12"/>
  <c r="K20" i="12"/>
  <c r="I20" i="10"/>
  <c r="J20" i="10"/>
  <c r="K20" i="10"/>
  <c r="I6" i="1"/>
  <c r="J6" i="1"/>
  <c r="K6" i="1"/>
  <c r="I6" i="11"/>
  <c r="J6" i="11"/>
  <c r="K6" i="11"/>
  <c r="I6" i="12"/>
  <c r="J6" i="12"/>
  <c r="K6" i="12"/>
  <c r="I6" i="10"/>
  <c r="J6" i="10"/>
  <c r="K6" i="10"/>
  <c r="K12" i="10" s="1"/>
  <c r="K16" i="1"/>
  <c r="K16" i="11"/>
  <c r="K16" i="12"/>
  <c r="K16" i="10"/>
  <c r="I17" i="1"/>
  <c r="J17" i="1"/>
  <c r="K17" i="1"/>
  <c r="I17" i="11"/>
  <c r="J17" i="11"/>
  <c r="K17" i="11"/>
  <c r="I17" i="12"/>
  <c r="J17" i="12"/>
  <c r="K17" i="12"/>
  <c r="I17" i="10"/>
  <c r="J17" i="10"/>
  <c r="I16" i="1"/>
  <c r="J16" i="1"/>
  <c r="I16" i="11"/>
  <c r="J16" i="11"/>
  <c r="I16" i="12"/>
  <c r="J16" i="12"/>
  <c r="I16" i="10"/>
  <c r="J16" i="10"/>
  <c r="K32" i="12" l="1"/>
  <c r="I33" i="12"/>
  <c r="I36" i="12" s="1"/>
  <c r="I38" i="12" s="1"/>
  <c r="J32" i="12"/>
  <c r="I32" i="12"/>
  <c r="J33" i="12"/>
  <c r="J36" i="12" s="1"/>
  <c r="J38" i="12" s="1"/>
  <c r="K12" i="12"/>
  <c r="K33" i="12"/>
  <c r="K36" i="12" s="1"/>
  <c r="K38" i="12" s="1"/>
  <c r="I32" i="11"/>
  <c r="K33" i="11"/>
  <c r="K36" i="11" s="1"/>
  <c r="K38" i="11" s="1"/>
  <c r="J33" i="11"/>
  <c r="J36" i="11" s="1"/>
  <c r="J38" i="11" s="1"/>
  <c r="I33" i="11"/>
  <c r="I36" i="11" s="1"/>
  <c r="I38" i="11" s="1"/>
  <c r="K32" i="11"/>
  <c r="J32" i="11"/>
  <c r="K32" i="1"/>
  <c r="K33" i="10"/>
  <c r="K12" i="11"/>
  <c r="K32" i="10"/>
  <c r="K12" i="1"/>
  <c r="K33" i="1"/>
  <c r="K36" i="1" s="1"/>
  <c r="I12" i="12"/>
  <c r="J12" i="11"/>
  <c r="I32" i="1"/>
  <c r="J12" i="1"/>
  <c r="I12" i="1"/>
  <c r="J32" i="10"/>
  <c r="I12" i="10"/>
  <c r="J12" i="10"/>
  <c r="J12" i="12"/>
  <c r="J32" i="1"/>
  <c r="J33" i="1"/>
  <c r="J36" i="1" s="1"/>
  <c r="J33" i="10"/>
  <c r="I12" i="11"/>
  <c r="I33" i="1"/>
  <c r="I36" i="1" s="1"/>
  <c r="I32" i="10"/>
  <c r="I33" i="10"/>
  <c r="K36" i="10" l="1"/>
  <c r="I36" i="10"/>
  <c r="J36" i="10"/>
  <c r="K38" i="10" l="1"/>
  <c r="K38" i="1"/>
  <c r="I38" i="1"/>
  <c r="J38" i="1"/>
  <c r="I38" i="10"/>
  <c r="J38" i="10"/>
  <c r="G20" i="1" l="1"/>
  <c r="H20" i="1"/>
  <c r="G20" i="11"/>
  <c r="H20" i="11"/>
  <c r="G20" i="12"/>
  <c r="H20" i="12"/>
  <c r="G20" i="10"/>
  <c r="H20" i="10"/>
  <c r="G17" i="1"/>
  <c r="H17" i="1"/>
  <c r="G17" i="11"/>
  <c r="G32" i="11" s="1"/>
  <c r="H17" i="11"/>
  <c r="H32" i="11" s="1"/>
  <c r="G17" i="12"/>
  <c r="H17" i="12"/>
  <c r="G17" i="10"/>
  <c r="H17" i="10"/>
  <c r="G16" i="1"/>
  <c r="H16" i="1"/>
  <c r="G16" i="11"/>
  <c r="H16" i="11"/>
  <c r="G16" i="12"/>
  <c r="H16" i="12"/>
  <c r="G16" i="10"/>
  <c r="H16" i="10"/>
  <c r="G6" i="1"/>
  <c r="H6" i="1"/>
  <c r="G6" i="11"/>
  <c r="H6" i="11"/>
  <c r="G6" i="12"/>
  <c r="G33" i="12" s="1"/>
  <c r="G36" i="12" s="1"/>
  <c r="G38" i="12" s="1"/>
  <c r="H6" i="12"/>
  <c r="G6" i="10"/>
  <c r="H6" i="10"/>
  <c r="H33" i="12" l="1"/>
  <c r="H36" i="12" s="1"/>
  <c r="H38" i="12" s="1"/>
  <c r="H32" i="12"/>
  <c r="G32" i="12"/>
  <c r="G33" i="11"/>
  <c r="G36" i="11" s="1"/>
  <c r="G38" i="11" s="1"/>
  <c r="H33" i="11"/>
  <c r="H36" i="11" s="1"/>
  <c r="H38" i="11" s="1"/>
  <c r="G12" i="12"/>
  <c r="H12" i="12"/>
  <c r="H12" i="11"/>
  <c r="H32" i="1"/>
  <c r="H12" i="10"/>
  <c r="H33" i="1"/>
  <c r="H36" i="1" s="1"/>
  <c r="H12" i="1"/>
  <c r="G33" i="1"/>
  <c r="G36" i="1" s="1"/>
  <c r="G12" i="1"/>
  <c r="H32" i="10"/>
  <c r="H33" i="10"/>
  <c r="G32" i="1"/>
  <c r="G12" i="11"/>
  <c r="G33" i="10"/>
  <c r="G32" i="10"/>
  <c r="G12" i="10"/>
  <c r="H36" i="10" l="1"/>
  <c r="G36" i="10"/>
  <c r="G38" i="1" l="1"/>
  <c r="H38" i="1"/>
  <c r="H38" i="10"/>
  <c r="G38" i="10"/>
  <c r="C37" i="12" l="1"/>
  <c r="C37" i="11"/>
  <c r="C37" i="1"/>
  <c r="C35" i="12"/>
  <c r="C34" i="12"/>
  <c r="C35" i="11"/>
  <c r="C34" i="11"/>
  <c r="F20" i="12" l="1"/>
  <c r="E20" i="12"/>
  <c r="D20" i="12"/>
  <c r="C20" i="12"/>
  <c r="F17" i="12"/>
  <c r="F32" i="12" s="1"/>
  <c r="E17" i="12"/>
  <c r="E32" i="12" s="1"/>
  <c r="D17" i="12"/>
  <c r="C17" i="12"/>
  <c r="F16" i="12"/>
  <c r="E16" i="12"/>
  <c r="D16" i="12"/>
  <c r="C16" i="12"/>
  <c r="F6" i="12"/>
  <c r="E6" i="12"/>
  <c r="D6" i="12"/>
  <c r="C6" i="12"/>
  <c r="F20" i="11"/>
  <c r="E20" i="11"/>
  <c r="D20" i="11"/>
  <c r="C20" i="11"/>
  <c r="F17" i="11"/>
  <c r="E17" i="11"/>
  <c r="D17" i="11"/>
  <c r="D32" i="11" s="1"/>
  <c r="C17" i="11"/>
  <c r="F16" i="11"/>
  <c r="E16" i="11"/>
  <c r="D16" i="11"/>
  <c r="C16" i="11"/>
  <c r="F6" i="11"/>
  <c r="E6" i="11"/>
  <c r="D6" i="11"/>
  <c r="C6" i="11"/>
  <c r="F20" i="1"/>
  <c r="E20" i="1"/>
  <c r="D20" i="1"/>
  <c r="C20" i="1"/>
  <c r="F17" i="1"/>
  <c r="E17" i="1"/>
  <c r="D17" i="1"/>
  <c r="C17" i="1"/>
  <c r="F16" i="1"/>
  <c r="E16" i="1"/>
  <c r="D16" i="1"/>
  <c r="C16" i="1"/>
  <c r="F6" i="1"/>
  <c r="E6" i="1"/>
  <c r="D6" i="1"/>
  <c r="C6" i="1"/>
  <c r="F20" i="10"/>
  <c r="F17" i="10"/>
  <c r="F16" i="10"/>
  <c r="F6" i="10"/>
  <c r="E20" i="10"/>
  <c r="D20" i="10"/>
  <c r="C20" i="10"/>
  <c r="E17" i="10"/>
  <c r="D17" i="10"/>
  <c r="C17" i="10"/>
  <c r="E16" i="10"/>
  <c r="D16" i="10"/>
  <c r="C16" i="10"/>
  <c r="E6" i="10"/>
  <c r="D6" i="10"/>
  <c r="C6" i="10"/>
  <c r="D32" i="12" l="1"/>
  <c r="E33" i="12"/>
  <c r="E36" i="12" s="1"/>
  <c r="E38" i="12" s="1"/>
  <c r="F33" i="12"/>
  <c r="F36" i="12" s="1"/>
  <c r="F38" i="12" s="1"/>
  <c r="D33" i="12"/>
  <c r="D36" i="12" s="1"/>
  <c r="D38" i="12" s="1"/>
  <c r="F33" i="11"/>
  <c r="F36" i="11" s="1"/>
  <c r="F38" i="11" s="1"/>
  <c r="E33" i="11"/>
  <c r="E36" i="11" s="1"/>
  <c r="E38" i="11" s="1"/>
  <c r="E32" i="11"/>
  <c r="F32" i="11"/>
  <c r="D33" i="11"/>
  <c r="D36" i="11" s="1"/>
  <c r="D38" i="11" s="1"/>
  <c r="C12" i="1"/>
  <c r="D12" i="1"/>
  <c r="E12" i="1"/>
  <c r="F12" i="1"/>
  <c r="C12" i="10"/>
  <c r="C33" i="1"/>
  <c r="C36" i="1" s="1"/>
  <c r="C33" i="12"/>
  <c r="C32" i="12"/>
  <c r="D33" i="10"/>
  <c r="F33" i="10"/>
  <c r="E12" i="12"/>
  <c r="E12" i="11"/>
  <c r="C33" i="11"/>
  <c r="C32" i="11"/>
  <c r="C32" i="1"/>
  <c r="D33" i="1"/>
  <c r="D36" i="1" s="1"/>
  <c r="D32" i="1"/>
  <c r="E33" i="1"/>
  <c r="E36" i="1" s="1"/>
  <c r="E32" i="1"/>
  <c r="F33" i="1"/>
  <c r="F36" i="1" s="1"/>
  <c r="F32" i="1"/>
  <c r="F32" i="10"/>
  <c r="F12" i="10"/>
  <c r="C12" i="12"/>
  <c r="D12" i="12"/>
  <c r="F12" i="12"/>
  <c r="C12" i="11"/>
  <c r="D12" i="11"/>
  <c r="F12" i="11"/>
  <c r="D12" i="10"/>
  <c r="C33" i="10"/>
  <c r="D32" i="10"/>
  <c r="E32" i="10"/>
  <c r="E33" i="10"/>
  <c r="C32" i="10"/>
  <c r="E12" i="10"/>
  <c r="C36" i="12" l="1"/>
  <c r="D36" i="10"/>
  <c r="E36" i="10"/>
  <c r="C36" i="10"/>
  <c r="F36" i="10"/>
  <c r="C36" i="11"/>
  <c r="C38" i="12" l="1"/>
  <c r="C38" i="1"/>
  <c r="E38" i="10"/>
  <c r="F38" i="10"/>
  <c r="F38" i="1"/>
  <c r="C38" i="10"/>
  <c r="D38" i="10"/>
  <c r="D38" i="1"/>
  <c r="E38" i="1"/>
  <c r="C38" i="11"/>
</calcChain>
</file>

<file path=xl/sharedStrings.xml><?xml version="1.0" encoding="utf-8"?>
<sst xmlns="http://schemas.openxmlformats.org/spreadsheetml/2006/main" count="288" uniqueCount="79">
  <si>
    <t>S.No.</t>
  </si>
  <si>
    <t>Item</t>
  </si>
  <si>
    <t>Agriculture, forestry and fishing</t>
  </si>
  <si>
    <t>Mining and quarrying</t>
  </si>
  <si>
    <t>Manufacturing</t>
  </si>
  <si>
    <t>Electricity, gas, water supply &amp; other utility services</t>
  </si>
  <si>
    <t>Construction</t>
  </si>
  <si>
    <t>Trade, repair, hotels and restaurants</t>
  </si>
  <si>
    <t>Trade &amp; repair services</t>
  </si>
  <si>
    <t>Hotels &amp; restaurants</t>
  </si>
  <si>
    <t>Transport, storage, communication &amp; services related to broadcasting</t>
  </si>
  <si>
    <t>Railways</t>
  </si>
  <si>
    <t>Road transport</t>
  </si>
  <si>
    <t>Water transport</t>
  </si>
  <si>
    <t>Air transport</t>
  </si>
  <si>
    <t>Services incidental to transport</t>
  </si>
  <si>
    <t>Storage</t>
  </si>
  <si>
    <t>Communication &amp; services related to broadcasting</t>
  </si>
  <si>
    <t>Financial services</t>
  </si>
  <si>
    <t>Real estate, ownership of dwelling &amp; professional services</t>
  </si>
  <si>
    <t>Other services</t>
  </si>
  <si>
    <t>2011-12</t>
  </si>
  <si>
    <t>2012-13</t>
  </si>
  <si>
    <t>2013-14</t>
  </si>
  <si>
    <t>Subsidies on products</t>
  </si>
  <si>
    <t>1.</t>
  </si>
  <si>
    <t>12.</t>
  </si>
  <si>
    <t>Primary</t>
  </si>
  <si>
    <t>Secondary</t>
  </si>
  <si>
    <t>Tertiary</t>
  </si>
  <si>
    <r>
      <t>2.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</si>
  <si>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3.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</si>
  <si>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4.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</si>
  <si>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5.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</si>
  <si>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6.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</si>
  <si>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7.</t>
    </r>
    <r>
      <rPr>
        <sz val="7"/>
        <rFont val="Times New Roman"/>
        <family val="1"/>
      </rPr>
      <t xml:space="preserve">      </t>
    </r>
    <r>
      <rPr>
        <sz val="11"/>
        <rFont val="Times New Roman"/>
        <family val="1"/>
      </rPr>
      <t> </t>
    </r>
  </si>
  <si>
    <r>
      <t>8.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</si>
  <si>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9.</t>
    </r>
    <r>
      <rPr>
        <sz val="7"/>
        <rFont val="Times New Roman"/>
        <family val="1"/>
      </rPr>
      <t xml:space="preserve">      </t>
    </r>
    <r>
      <rPr>
        <sz val="12"/>
        <rFont val="Times New Roman"/>
        <family val="1"/>
      </rPr>
      <t> </t>
    </r>
  </si>
  <si>
    <r>
      <t>10.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</si>
  <si>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r>
      <t>11.</t>
    </r>
    <r>
      <rPr>
        <sz val="7"/>
        <rFont val="Times New Roman"/>
        <family val="1"/>
      </rPr>
      <t xml:space="preserve">  </t>
    </r>
    <r>
      <rPr>
        <sz val="12"/>
        <rFont val="Times New Roman"/>
        <family val="1"/>
      </rPr>
      <t> </t>
    </r>
  </si>
  <si>
    <t>TOTAL GSVA at basic prices</t>
  </si>
  <si>
    <t>Population ('00)</t>
  </si>
  <si>
    <t>13.</t>
  </si>
  <si>
    <t>14.</t>
  </si>
  <si>
    <t>15.</t>
  </si>
  <si>
    <t>16.</t>
  </si>
  <si>
    <t>17.</t>
  </si>
  <si>
    <t>Gross State Value Added by economic activity at current prices</t>
  </si>
  <si>
    <t>Gross State Value Added by economic activity at constant (2011-12) prices</t>
  </si>
  <si>
    <t>Net State Value Added by economic activity at current prices</t>
  </si>
  <si>
    <t>TOTAL NSVA at basic prices</t>
  </si>
  <si>
    <t>Net State Value Added by economic activity at constant (2011-12) prices</t>
  </si>
  <si>
    <t>State :</t>
  </si>
  <si>
    <t>Public administration</t>
  </si>
  <si>
    <t>Gross State Domestic Product</t>
  </si>
  <si>
    <t>2014-15</t>
  </si>
  <si>
    <t>(Rs. in lakh)</t>
  </si>
  <si>
    <t>Per Capita GSDP (Rs.)</t>
  </si>
  <si>
    <t>Crops</t>
  </si>
  <si>
    <t>Livestock</t>
  </si>
  <si>
    <t>Forestry and logging</t>
  </si>
  <si>
    <t>Fishing and aquaculture</t>
  </si>
  <si>
    <t>Net State Domestic Product</t>
  </si>
  <si>
    <t>Per Capita NSDP (Rs.)</t>
  </si>
  <si>
    <t>2015-16</t>
  </si>
  <si>
    <t>Jammu &amp; Kashmir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</si>
  <si>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</si>
  <si>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</si>
  <si>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</si>
  <si>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</si>
  <si>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</si>
  <si>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</si>
  <si>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</si>
  <si>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</si>
  <si>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Taxes on Products#</t>
  </si>
  <si>
    <t>2024-25</t>
  </si>
  <si>
    <t xml:space="preserve"># Product Tax- Subsidies,   </t>
  </si>
  <si>
    <t>Source:  Directorate of Economics &amp; Statistics of respective State Governments, from 2011-12 to 2018-19 includes Ladakh</t>
  </si>
  <si>
    <t>Taxes on Products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</si>
</sst>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7"/>
      <name val="Times New Roman"/>
      <family val="1"/>
    </font>
    <font>
      <sz val="11"/>
      <name val="Times New Roman"/>
      <family val="1"/>
    </font>
    <font>
      <b/>
      <i/>
      <sz val="11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0">
    <xf numFmtId="0" fontId="0" fillId="0" borderId="0"/>
    <xf numFmtId="0" fontId="2" fillId="0" borderId="0"/>
    <xf numFmtId="0" fontId="3" fillId="0" borderId="0"/>
    <xf numFmtId="0" fontId="4" fillId="0" borderId="0"/>
    <xf numFmtId="0" fontId="6" fillId="0" borderId="0"/>
    <xf numFmtId="0" fontId="5" fillId="0" borderId="0"/>
    <xf numFmtId="0" fontId="6" fillId="0" borderId="0"/>
    <xf numFmtId="0" fontId="5" fillId="2" borderId="1" applyNumberFormat="0" applyFont="0" applyAlignment="0" applyProtection="0"/>
    <xf numFmtId="0" fontId="6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8" fillId="2" borderId="1" applyNumberFormat="0" applyFont="0" applyAlignment="0" applyProtection="0"/>
    <xf numFmtId="0" fontId="9" fillId="0" borderId="0"/>
    <xf numFmtId="164" fontId="4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4" fillId="0" borderId="0"/>
  </cellStyleXfs>
  <cellXfs count="40">
    <xf numFmtId="0" fontId="0" fillId="0" borderId="0" xfId="0"/>
    <xf numFmtId="0" fontId="7" fillId="0" borderId="0" xfId="0" applyFont="1"/>
    <xf numFmtId="0" fontId="7" fillId="0" borderId="0" xfId="0" applyFont="1" applyProtection="1">
      <protection locked="0"/>
    </xf>
    <xf numFmtId="1" fontId="7" fillId="0" borderId="0" xfId="0" applyNumberFormat="1" applyFont="1"/>
    <xf numFmtId="1" fontId="7" fillId="0" borderId="0" xfId="0" applyNumberFormat="1" applyFont="1" applyProtection="1">
      <protection locked="0"/>
    </xf>
    <xf numFmtId="1" fontId="10" fillId="0" borderId="0" xfId="0" applyNumberFormat="1" applyFont="1" applyProtection="1">
      <protection locked="0"/>
    </xf>
    <xf numFmtId="0" fontId="16" fillId="0" borderId="0" xfId="0" applyFont="1" applyProtection="1">
      <protection locked="0"/>
    </xf>
    <xf numFmtId="0" fontId="1" fillId="0" borderId="0" xfId="0" applyFont="1" applyAlignment="1">
      <alignment horizontal="left" vertical="center"/>
    </xf>
    <xf numFmtId="0" fontId="7" fillId="0" borderId="0" xfId="0" quotePrefix="1" applyFont="1" applyProtection="1">
      <protection locked="0"/>
    </xf>
    <xf numFmtId="0" fontId="7" fillId="3" borderId="0" xfId="0" applyFont="1" applyFill="1" applyProtection="1">
      <protection locked="0"/>
    </xf>
    <xf numFmtId="0" fontId="7" fillId="3" borderId="0" xfId="0" applyFont="1" applyFill="1"/>
    <xf numFmtId="1" fontId="7" fillId="3" borderId="0" xfId="0" applyNumberFormat="1" applyFont="1" applyFill="1"/>
    <xf numFmtId="1" fontId="7" fillId="3" borderId="0" xfId="0" applyNumberFormat="1" applyFont="1" applyFill="1" applyProtection="1">
      <protection locked="0"/>
    </xf>
    <xf numFmtId="49" fontId="11" fillId="0" borderId="2" xfId="0" applyNumberFormat="1" applyFont="1" applyBorder="1" applyAlignment="1" applyProtection="1">
      <alignment vertical="center" wrapText="1"/>
      <protection locked="0"/>
    </xf>
    <xf numFmtId="0" fontId="11" fillId="0" borderId="2" xfId="0" applyFont="1" applyBorder="1" applyAlignment="1" applyProtection="1">
      <alignment vertical="center" wrapText="1"/>
      <protection locked="0"/>
    </xf>
    <xf numFmtId="0" fontId="7" fillId="0" borderId="2" xfId="0" applyFont="1" applyBorder="1" applyProtection="1">
      <protection locked="0"/>
    </xf>
    <xf numFmtId="0" fontId="7" fillId="0" borderId="2" xfId="0" applyFont="1" applyBorder="1"/>
    <xf numFmtId="49" fontId="12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center" wrapText="1"/>
    </xf>
    <xf numFmtId="1" fontId="7" fillId="3" borderId="2" xfId="0" applyNumberFormat="1" applyFont="1" applyFill="1" applyBorder="1"/>
    <xf numFmtId="49" fontId="12" fillId="0" borderId="2" xfId="0" applyNumberFormat="1" applyFont="1" applyBorder="1" applyAlignment="1" applyProtection="1">
      <alignment horizontal="right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1" fontId="7" fillId="0" borderId="2" xfId="0" applyNumberFormat="1" applyFont="1" applyBorder="1" applyProtection="1">
      <protection locked="0"/>
    </xf>
    <xf numFmtId="1" fontId="7" fillId="0" borderId="2" xfId="0" applyNumberFormat="1" applyFont="1" applyBorder="1"/>
    <xf numFmtId="49" fontId="12" fillId="0" borderId="2" xfId="0" applyNumberFormat="1" applyFont="1" applyBorder="1" applyAlignment="1" applyProtection="1">
      <alignment vertical="center" wrapText="1"/>
      <protection locked="0"/>
    </xf>
    <xf numFmtId="49" fontId="12" fillId="3" borderId="2" xfId="0" applyNumberFormat="1" applyFont="1" applyFill="1" applyBorder="1" applyAlignment="1" applyProtection="1">
      <alignment vertical="center" wrapText="1"/>
      <protection locked="0"/>
    </xf>
    <xf numFmtId="0" fontId="15" fillId="3" borderId="2" xfId="0" applyFont="1" applyFill="1" applyBorder="1" applyAlignment="1" applyProtection="1">
      <alignment horizontal="left" vertical="center" wrapText="1"/>
      <protection locked="0"/>
    </xf>
    <xf numFmtId="1" fontId="7" fillId="3" borderId="2" xfId="0" applyNumberFormat="1" applyFont="1" applyFill="1" applyBorder="1" applyProtection="1">
      <protection locked="0"/>
    </xf>
    <xf numFmtId="49" fontId="12" fillId="0" borderId="2" xfId="0" applyNumberFormat="1" applyFont="1" applyBorder="1" applyAlignment="1">
      <alignment vertical="center" wrapText="1"/>
    </xf>
    <xf numFmtId="0" fontId="7" fillId="0" borderId="2" xfId="0" applyFont="1" applyBorder="1" applyAlignment="1">
      <alignment horizontal="left" vertical="center" wrapText="1"/>
    </xf>
    <xf numFmtId="49" fontId="14" fillId="3" borderId="2" xfId="0" applyNumberFormat="1" applyFont="1" applyFill="1" applyBorder="1" applyAlignment="1">
      <alignment vertical="center" wrapText="1"/>
    </xf>
    <xf numFmtId="0" fontId="7" fillId="3" borderId="2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horizontal="left" vertical="center" wrapText="1"/>
    </xf>
    <xf numFmtId="49" fontId="12" fillId="0" borderId="2" xfId="0" quotePrefix="1" applyNumberFormat="1" applyFont="1" applyBorder="1" applyAlignment="1">
      <alignment vertical="center" wrapText="1"/>
    </xf>
    <xf numFmtId="0" fontId="7" fillId="0" borderId="2" xfId="0" applyFont="1" applyBorder="1" applyAlignment="1" applyProtection="1">
      <alignment vertical="center" wrapText="1"/>
      <protection locked="0"/>
    </xf>
    <xf numFmtId="49" fontId="12" fillId="3" borderId="2" xfId="0" quotePrefix="1" applyNumberFormat="1" applyFont="1" applyFill="1" applyBorder="1" applyAlignment="1">
      <alignment vertical="center" wrapText="1"/>
    </xf>
    <xf numFmtId="0" fontId="7" fillId="3" borderId="2" xfId="0" applyFont="1" applyFill="1" applyBorder="1" applyAlignment="1" applyProtection="1">
      <alignment vertical="center" wrapText="1"/>
      <protection locked="0"/>
    </xf>
    <xf numFmtId="0" fontId="7" fillId="3" borderId="2" xfId="0" applyFont="1" applyFill="1" applyBorder="1" applyProtection="1">
      <protection locked="0"/>
    </xf>
    <xf numFmtId="0" fontId="7" fillId="4" borderId="0" xfId="0" applyFont="1" applyFill="1" applyProtection="1">
      <protection locked="0"/>
    </xf>
    <xf numFmtId="0" fontId="7" fillId="4" borderId="0" xfId="0" applyFont="1" applyFill="1"/>
  </cellXfs>
  <cellStyles count="530">
    <cellStyle name="Comma 2" xfId="15" xr:uid="{00000000-0005-0000-0000-000000000000}"/>
    <cellStyle name="Comma 2 2" xfId="528" xr:uid="{00000000-0005-0000-0000-000001000000}"/>
    <cellStyle name="Normal" xfId="0" builtinId="0"/>
    <cellStyle name="Normal 2" xfId="2" xr:uid="{00000000-0005-0000-0000-000003000000}"/>
    <cellStyle name="Normal 2 2" xfId="8" xr:uid="{00000000-0005-0000-0000-000004000000}"/>
    <cellStyle name="Normal 2 2 2" xfId="10" xr:uid="{00000000-0005-0000-0000-000005000000}"/>
    <cellStyle name="Normal 2 2 3" xfId="18" xr:uid="{00000000-0005-0000-0000-000006000000}"/>
    <cellStyle name="Normal 2 3" xfId="5" xr:uid="{00000000-0005-0000-0000-000007000000}"/>
    <cellStyle name="Normal 2 3 2" xfId="529" xr:uid="{00000000-0005-0000-0000-000008000000}"/>
    <cellStyle name="Normal 2 4" xfId="9" xr:uid="{00000000-0005-0000-0000-000009000000}"/>
    <cellStyle name="Normal 2 4 2" xfId="17" xr:uid="{00000000-0005-0000-0000-00000A000000}"/>
    <cellStyle name="Normal 3" xfId="1" xr:uid="{00000000-0005-0000-0000-00000B000000}"/>
    <cellStyle name="Normal 3 2" xfId="6" xr:uid="{00000000-0005-0000-0000-00000C000000}"/>
    <cellStyle name="Normal 3 2 2" xfId="11" xr:uid="{00000000-0005-0000-0000-00000D000000}"/>
    <cellStyle name="Normal 3 3" xfId="16" xr:uid="{00000000-0005-0000-0000-00000E000000}"/>
    <cellStyle name="Normal 4" xfId="3" xr:uid="{00000000-0005-0000-0000-00000F000000}"/>
    <cellStyle name="Normal 5" xfId="4" xr:uid="{00000000-0005-0000-0000-000010000000}"/>
    <cellStyle name="Normal 5 2" xfId="12" xr:uid="{00000000-0005-0000-0000-000011000000}"/>
    <cellStyle name="Normal 6" xfId="14" xr:uid="{00000000-0005-0000-0000-000012000000}"/>
    <cellStyle name="Note 2" xfId="7" xr:uid="{00000000-0005-0000-0000-000013000000}"/>
    <cellStyle name="Note 2 2" xfId="13" xr:uid="{00000000-0005-0000-0000-000014000000}"/>
    <cellStyle name="style1405592468105" xfId="19" xr:uid="{00000000-0005-0000-0000-000015000000}"/>
    <cellStyle name="style1405593752700" xfId="20" xr:uid="{00000000-0005-0000-0000-000016000000}"/>
    <cellStyle name="style1406113848636" xfId="21" xr:uid="{00000000-0005-0000-0000-000017000000}"/>
    <cellStyle name="style1406113848741" xfId="22" xr:uid="{00000000-0005-0000-0000-000018000000}"/>
    <cellStyle name="style1406113848796" xfId="23" xr:uid="{00000000-0005-0000-0000-000019000000}"/>
    <cellStyle name="style1406113848827" xfId="24" xr:uid="{00000000-0005-0000-0000-00001A000000}"/>
    <cellStyle name="style1406113848859" xfId="25" xr:uid="{00000000-0005-0000-0000-00001B000000}"/>
    <cellStyle name="style1406113848891" xfId="26" xr:uid="{00000000-0005-0000-0000-00001C000000}"/>
    <cellStyle name="style1406113848925" xfId="27" xr:uid="{00000000-0005-0000-0000-00001D000000}"/>
    <cellStyle name="style1406113848965" xfId="28" xr:uid="{00000000-0005-0000-0000-00001E000000}"/>
    <cellStyle name="style1406113848998" xfId="29" xr:uid="{00000000-0005-0000-0000-00001F000000}"/>
    <cellStyle name="style1406113849028" xfId="30" xr:uid="{00000000-0005-0000-0000-000020000000}"/>
    <cellStyle name="style1406113849058" xfId="31" xr:uid="{00000000-0005-0000-0000-000021000000}"/>
    <cellStyle name="style1406113849090" xfId="32" xr:uid="{00000000-0005-0000-0000-000022000000}"/>
    <cellStyle name="style1406113849117" xfId="33" xr:uid="{00000000-0005-0000-0000-000023000000}"/>
    <cellStyle name="style1406113849144" xfId="34" xr:uid="{00000000-0005-0000-0000-000024000000}"/>
    <cellStyle name="style1406113849183" xfId="35" xr:uid="{00000000-0005-0000-0000-000025000000}"/>
    <cellStyle name="style1406113849217" xfId="36" xr:uid="{00000000-0005-0000-0000-000026000000}"/>
    <cellStyle name="style1406113849255" xfId="37" xr:uid="{00000000-0005-0000-0000-000027000000}"/>
    <cellStyle name="style1406113849284" xfId="38" xr:uid="{00000000-0005-0000-0000-000028000000}"/>
    <cellStyle name="style1406113849311" xfId="39" xr:uid="{00000000-0005-0000-0000-000029000000}"/>
    <cellStyle name="style1406113849339" xfId="40" xr:uid="{00000000-0005-0000-0000-00002A000000}"/>
    <cellStyle name="style1406113849367" xfId="41" xr:uid="{00000000-0005-0000-0000-00002B000000}"/>
    <cellStyle name="style1406113849389" xfId="42" xr:uid="{00000000-0005-0000-0000-00002C000000}"/>
    <cellStyle name="style1406113849413" xfId="43" xr:uid="{00000000-0005-0000-0000-00002D000000}"/>
    <cellStyle name="style1406113849558" xfId="44" xr:uid="{00000000-0005-0000-0000-00002E000000}"/>
    <cellStyle name="style1406113849582" xfId="45" xr:uid="{00000000-0005-0000-0000-00002F000000}"/>
    <cellStyle name="style1406113849605" xfId="46" xr:uid="{00000000-0005-0000-0000-000030000000}"/>
    <cellStyle name="style1406113849630" xfId="47" xr:uid="{00000000-0005-0000-0000-000031000000}"/>
    <cellStyle name="style1406113849653" xfId="48" xr:uid="{00000000-0005-0000-0000-000032000000}"/>
    <cellStyle name="style1406113849674" xfId="49" xr:uid="{00000000-0005-0000-0000-000033000000}"/>
    <cellStyle name="style1406113849701" xfId="50" xr:uid="{00000000-0005-0000-0000-000034000000}"/>
    <cellStyle name="style1406113849728" xfId="51" xr:uid="{00000000-0005-0000-0000-000035000000}"/>
    <cellStyle name="style1406113849754" xfId="52" xr:uid="{00000000-0005-0000-0000-000036000000}"/>
    <cellStyle name="style1406113849781" xfId="53" xr:uid="{00000000-0005-0000-0000-000037000000}"/>
    <cellStyle name="style1406113849808" xfId="54" xr:uid="{00000000-0005-0000-0000-000038000000}"/>
    <cellStyle name="style1406113849835" xfId="55" xr:uid="{00000000-0005-0000-0000-000039000000}"/>
    <cellStyle name="style1406113849856" xfId="56" xr:uid="{00000000-0005-0000-0000-00003A000000}"/>
    <cellStyle name="style1406113849876" xfId="57" xr:uid="{00000000-0005-0000-0000-00003B000000}"/>
    <cellStyle name="style1406113849898" xfId="58" xr:uid="{00000000-0005-0000-0000-00003C000000}"/>
    <cellStyle name="style1406113849921" xfId="59" xr:uid="{00000000-0005-0000-0000-00003D000000}"/>
    <cellStyle name="style1406113849947" xfId="60" xr:uid="{00000000-0005-0000-0000-00003E000000}"/>
    <cellStyle name="style1406113849975" xfId="61" xr:uid="{00000000-0005-0000-0000-00003F000000}"/>
    <cellStyle name="style1406113850004" xfId="62" xr:uid="{00000000-0005-0000-0000-000040000000}"/>
    <cellStyle name="style1406113850027" xfId="63" xr:uid="{00000000-0005-0000-0000-000041000000}"/>
    <cellStyle name="style1406113850054" xfId="64" xr:uid="{00000000-0005-0000-0000-000042000000}"/>
    <cellStyle name="style1406113850081" xfId="65" xr:uid="{00000000-0005-0000-0000-000043000000}"/>
    <cellStyle name="style1406113850103" xfId="66" xr:uid="{00000000-0005-0000-0000-000044000000}"/>
    <cellStyle name="style1406113850129" xfId="67" xr:uid="{00000000-0005-0000-0000-000045000000}"/>
    <cellStyle name="style1406113850156" xfId="68" xr:uid="{00000000-0005-0000-0000-000046000000}"/>
    <cellStyle name="style1406113850182" xfId="69" xr:uid="{00000000-0005-0000-0000-000047000000}"/>
    <cellStyle name="style1406113850203" xfId="70" xr:uid="{00000000-0005-0000-0000-000048000000}"/>
    <cellStyle name="style1406113850224" xfId="71" xr:uid="{00000000-0005-0000-0000-000049000000}"/>
    <cellStyle name="style1406113850258" xfId="72" xr:uid="{00000000-0005-0000-0000-00004A000000}"/>
    <cellStyle name="style1406113850331" xfId="73" xr:uid="{00000000-0005-0000-0000-00004B000000}"/>
    <cellStyle name="style1406113850358" xfId="74" xr:uid="{00000000-0005-0000-0000-00004C000000}"/>
    <cellStyle name="style1406113850380" xfId="75" xr:uid="{00000000-0005-0000-0000-00004D000000}"/>
    <cellStyle name="style1406113850409" xfId="76" xr:uid="{00000000-0005-0000-0000-00004E000000}"/>
    <cellStyle name="style1406113850431" xfId="77" xr:uid="{00000000-0005-0000-0000-00004F000000}"/>
    <cellStyle name="style1406113850452" xfId="78" xr:uid="{00000000-0005-0000-0000-000050000000}"/>
    <cellStyle name="style1406113850474" xfId="79" xr:uid="{00000000-0005-0000-0000-000051000000}"/>
    <cellStyle name="style1406113850501" xfId="80" xr:uid="{00000000-0005-0000-0000-000052000000}"/>
    <cellStyle name="style1406113850522" xfId="81" xr:uid="{00000000-0005-0000-0000-000053000000}"/>
    <cellStyle name="style1406113850542" xfId="82" xr:uid="{00000000-0005-0000-0000-000054000000}"/>
    <cellStyle name="style1406113850570" xfId="83" xr:uid="{00000000-0005-0000-0000-000055000000}"/>
    <cellStyle name="style1406113850591" xfId="84" xr:uid="{00000000-0005-0000-0000-000056000000}"/>
    <cellStyle name="style1406113850614" xfId="85" xr:uid="{00000000-0005-0000-0000-000057000000}"/>
    <cellStyle name="style1406113850636" xfId="86" xr:uid="{00000000-0005-0000-0000-000058000000}"/>
    <cellStyle name="style1406113850655" xfId="87" xr:uid="{00000000-0005-0000-0000-000059000000}"/>
    <cellStyle name="style1406113850674" xfId="88" xr:uid="{00000000-0005-0000-0000-00005A000000}"/>
    <cellStyle name="style1406113850723" xfId="89" xr:uid="{00000000-0005-0000-0000-00005B000000}"/>
    <cellStyle name="style1406113850767" xfId="90" xr:uid="{00000000-0005-0000-0000-00005C000000}"/>
    <cellStyle name="style1406113850816" xfId="91" xr:uid="{00000000-0005-0000-0000-00005D000000}"/>
    <cellStyle name="style1406114189185" xfId="92" xr:uid="{00000000-0005-0000-0000-00005E000000}"/>
    <cellStyle name="style1406114189213" xfId="93" xr:uid="{00000000-0005-0000-0000-00005F000000}"/>
    <cellStyle name="style1406114189239" xfId="94" xr:uid="{00000000-0005-0000-0000-000060000000}"/>
    <cellStyle name="style1406114189259" xfId="95" xr:uid="{00000000-0005-0000-0000-000061000000}"/>
    <cellStyle name="style1406114189283" xfId="96" xr:uid="{00000000-0005-0000-0000-000062000000}"/>
    <cellStyle name="style1406114189307" xfId="97" xr:uid="{00000000-0005-0000-0000-000063000000}"/>
    <cellStyle name="style1406114189331" xfId="98" xr:uid="{00000000-0005-0000-0000-000064000000}"/>
    <cellStyle name="style1406114189356" xfId="99" xr:uid="{00000000-0005-0000-0000-000065000000}"/>
    <cellStyle name="style1406114189382" xfId="100" xr:uid="{00000000-0005-0000-0000-000066000000}"/>
    <cellStyle name="style1406114189407" xfId="101" xr:uid="{00000000-0005-0000-0000-000067000000}"/>
    <cellStyle name="style1406114189432" xfId="102" xr:uid="{00000000-0005-0000-0000-000068000000}"/>
    <cellStyle name="style1406114189459" xfId="103" xr:uid="{00000000-0005-0000-0000-000069000000}"/>
    <cellStyle name="style1406114189481" xfId="104" xr:uid="{00000000-0005-0000-0000-00006A000000}"/>
    <cellStyle name="style1406114189505" xfId="105" xr:uid="{00000000-0005-0000-0000-00006B000000}"/>
    <cellStyle name="style1406114189535" xfId="106" xr:uid="{00000000-0005-0000-0000-00006C000000}"/>
    <cellStyle name="style1406114189560" xfId="107" xr:uid="{00000000-0005-0000-0000-00006D000000}"/>
    <cellStyle name="style1406114189585" xfId="108" xr:uid="{00000000-0005-0000-0000-00006E000000}"/>
    <cellStyle name="style1406114189616" xfId="109" xr:uid="{00000000-0005-0000-0000-00006F000000}"/>
    <cellStyle name="style1406114189644" xfId="110" xr:uid="{00000000-0005-0000-0000-000070000000}"/>
    <cellStyle name="style1406114189671" xfId="111" xr:uid="{00000000-0005-0000-0000-000071000000}"/>
    <cellStyle name="style1406114189696" xfId="112" xr:uid="{00000000-0005-0000-0000-000072000000}"/>
    <cellStyle name="style1406114189716" xfId="113" xr:uid="{00000000-0005-0000-0000-000073000000}"/>
    <cellStyle name="style1406114189736" xfId="114" xr:uid="{00000000-0005-0000-0000-000074000000}"/>
    <cellStyle name="style1406114189757" xfId="115" xr:uid="{00000000-0005-0000-0000-000075000000}"/>
    <cellStyle name="style1406114189778" xfId="116" xr:uid="{00000000-0005-0000-0000-000076000000}"/>
    <cellStyle name="style1406114189799" xfId="117" xr:uid="{00000000-0005-0000-0000-000077000000}"/>
    <cellStyle name="style1406114189820" xfId="118" xr:uid="{00000000-0005-0000-0000-000078000000}"/>
    <cellStyle name="style1406114189840" xfId="119" xr:uid="{00000000-0005-0000-0000-000079000000}"/>
    <cellStyle name="style1406114189860" xfId="120" xr:uid="{00000000-0005-0000-0000-00007A000000}"/>
    <cellStyle name="style1406114189886" xfId="121" xr:uid="{00000000-0005-0000-0000-00007B000000}"/>
    <cellStyle name="style1406114189911" xfId="122" xr:uid="{00000000-0005-0000-0000-00007C000000}"/>
    <cellStyle name="style1406114189990" xfId="123" xr:uid="{00000000-0005-0000-0000-00007D000000}"/>
    <cellStyle name="style1406114190017" xfId="124" xr:uid="{00000000-0005-0000-0000-00007E000000}"/>
    <cellStyle name="style1406114190044" xfId="125" xr:uid="{00000000-0005-0000-0000-00007F000000}"/>
    <cellStyle name="style1406114190069" xfId="126" xr:uid="{00000000-0005-0000-0000-000080000000}"/>
    <cellStyle name="style1406114190088" xfId="127" xr:uid="{00000000-0005-0000-0000-000081000000}"/>
    <cellStyle name="style1406114190108" xfId="128" xr:uid="{00000000-0005-0000-0000-000082000000}"/>
    <cellStyle name="style1406114190127" xfId="129" xr:uid="{00000000-0005-0000-0000-000083000000}"/>
    <cellStyle name="style1406114190148" xfId="130" xr:uid="{00000000-0005-0000-0000-000084000000}"/>
    <cellStyle name="style1406114190171" xfId="131" xr:uid="{00000000-0005-0000-0000-000085000000}"/>
    <cellStyle name="style1406114190195" xfId="132" xr:uid="{00000000-0005-0000-0000-000086000000}"/>
    <cellStyle name="style1406114190219" xfId="133" xr:uid="{00000000-0005-0000-0000-000087000000}"/>
    <cellStyle name="style1406114190238" xfId="134" xr:uid="{00000000-0005-0000-0000-000088000000}"/>
    <cellStyle name="style1406114190262" xfId="135" xr:uid="{00000000-0005-0000-0000-000089000000}"/>
    <cellStyle name="style1406114190285" xfId="136" xr:uid="{00000000-0005-0000-0000-00008A000000}"/>
    <cellStyle name="style1406114190303" xfId="137" xr:uid="{00000000-0005-0000-0000-00008B000000}"/>
    <cellStyle name="style1406114190327" xfId="138" xr:uid="{00000000-0005-0000-0000-00008C000000}"/>
    <cellStyle name="style1406114190351" xfId="139" xr:uid="{00000000-0005-0000-0000-00008D000000}"/>
    <cellStyle name="style1406114190375" xfId="140" xr:uid="{00000000-0005-0000-0000-00008E000000}"/>
    <cellStyle name="style1406114190395" xfId="141" xr:uid="{00000000-0005-0000-0000-00008F000000}"/>
    <cellStyle name="style1406114190415" xfId="142" xr:uid="{00000000-0005-0000-0000-000090000000}"/>
    <cellStyle name="style1406114190439" xfId="143" xr:uid="{00000000-0005-0000-0000-000091000000}"/>
    <cellStyle name="style1406114190464" xfId="144" xr:uid="{00000000-0005-0000-0000-000092000000}"/>
    <cellStyle name="style1406114190487" xfId="145" xr:uid="{00000000-0005-0000-0000-000093000000}"/>
    <cellStyle name="style1406114190507" xfId="146" xr:uid="{00000000-0005-0000-0000-000094000000}"/>
    <cellStyle name="style1406114190534" xfId="147" xr:uid="{00000000-0005-0000-0000-000095000000}"/>
    <cellStyle name="style1406114190553" xfId="148" xr:uid="{00000000-0005-0000-0000-000096000000}"/>
    <cellStyle name="style1406114190571" xfId="149" xr:uid="{00000000-0005-0000-0000-000097000000}"/>
    <cellStyle name="style1406114190588" xfId="150" xr:uid="{00000000-0005-0000-0000-000098000000}"/>
    <cellStyle name="style1406114190609" xfId="151" xr:uid="{00000000-0005-0000-0000-000099000000}"/>
    <cellStyle name="style1406114190628" xfId="152" xr:uid="{00000000-0005-0000-0000-00009A000000}"/>
    <cellStyle name="style1406114190647" xfId="153" xr:uid="{00000000-0005-0000-0000-00009B000000}"/>
    <cellStyle name="style1406114190666" xfId="154" xr:uid="{00000000-0005-0000-0000-00009C000000}"/>
    <cellStyle name="style1406114190687" xfId="155" xr:uid="{00000000-0005-0000-0000-00009D000000}"/>
    <cellStyle name="style1406114190844" xfId="156" xr:uid="{00000000-0005-0000-0000-00009E000000}"/>
    <cellStyle name="style1406114190863" xfId="157" xr:uid="{00000000-0005-0000-0000-00009F000000}"/>
    <cellStyle name="style1406114190881" xfId="158" xr:uid="{00000000-0005-0000-0000-0000A0000000}"/>
    <cellStyle name="style1406114190900" xfId="159" xr:uid="{00000000-0005-0000-0000-0000A1000000}"/>
    <cellStyle name="style1406114190959" xfId="160" xr:uid="{00000000-0005-0000-0000-0000A2000000}"/>
    <cellStyle name="style1406114191014" xfId="161" xr:uid="{00000000-0005-0000-0000-0000A3000000}"/>
    <cellStyle name="style1406114191303" xfId="162" xr:uid="{00000000-0005-0000-0000-0000A4000000}"/>
    <cellStyle name="style1406114191912" xfId="163" xr:uid="{00000000-0005-0000-0000-0000A5000000}"/>
    <cellStyle name="style1406114345186" xfId="164" xr:uid="{00000000-0005-0000-0000-0000A6000000}"/>
    <cellStyle name="style1406114345361" xfId="165" xr:uid="{00000000-0005-0000-0000-0000A7000000}"/>
    <cellStyle name="style1406114398523" xfId="166" xr:uid="{00000000-0005-0000-0000-0000A8000000}"/>
    <cellStyle name="style1406114398549" xfId="167" xr:uid="{00000000-0005-0000-0000-0000A9000000}"/>
    <cellStyle name="style1406114398571" xfId="168" xr:uid="{00000000-0005-0000-0000-0000AA000000}"/>
    <cellStyle name="style1406114398589" xfId="169" xr:uid="{00000000-0005-0000-0000-0000AB000000}"/>
    <cellStyle name="style1406114398610" xfId="170" xr:uid="{00000000-0005-0000-0000-0000AC000000}"/>
    <cellStyle name="style1406114398632" xfId="171" xr:uid="{00000000-0005-0000-0000-0000AD000000}"/>
    <cellStyle name="style1406114398654" xfId="172" xr:uid="{00000000-0005-0000-0000-0000AE000000}"/>
    <cellStyle name="style1406114398679" xfId="173" xr:uid="{00000000-0005-0000-0000-0000AF000000}"/>
    <cellStyle name="style1406114398703" xfId="174" xr:uid="{00000000-0005-0000-0000-0000B0000000}"/>
    <cellStyle name="style1406114398726" xfId="175" xr:uid="{00000000-0005-0000-0000-0000B1000000}"/>
    <cellStyle name="style1406114398750" xfId="176" xr:uid="{00000000-0005-0000-0000-0000B2000000}"/>
    <cellStyle name="style1406114398774" xfId="177" xr:uid="{00000000-0005-0000-0000-0000B3000000}"/>
    <cellStyle name="style1406114398792" xfId="178" xr:uid="{00000000-0005-0000-0000-0000B4000000}"/>
    <cellStyle name="style1406114398812" xfId="179" xr:uid="{00000000-0005-0000-0000-0000B5000000}"/>
    <cellStyle name="style1406114398835" xfId="180" xr:uid="{00000000-0005-0000-0000-0000B6000000}"/>
    <cellStyle name="style1406114398855" xfId="181" xr:uid="{00000000-0005-0000-0000-0000B7000000}"/>
    <cellStyle name="style1406114398880" xfId="182" xr:uid="{00000000-0005-0000-0000-0000B8000000}"/>
    <cellStyle name="style1406114398898" xfId="183" xr:uid="{00000000-0005-0000-0000-0000B9000000}"/>
    <cellStyle name="style1406114398922" xfId="184" xr:uid="{00000000-0005-0000-0000-0000BA000000}"/>
    <cellStyle name="style1406114398946" xfId="185" xr:uid="{00000000-0005-0000-0000-0000BB000000}"/>
    <cellStyle name="style1406114398972" xfId="186" xr:uid="{00000000-0005-0000-0000-0000BC000000}"/>
    <cellStyle name="style1406114398991" xfId="187" xr:uid="{00000000-0005-0000-0000-0000BD000000}"/>
    <cellStyle name="style1406114399009" xfId="188" xr:uid="{00000000-0005-0000-0000-0000BE000000}"/>
    <cellStyle name="style1406114399027" xfId="189" xr:uid="{00000000-0005-0000-0000-0000BF000000}"/>
    <cellStyle name="style1406114399044" xfId="190" xr:uid="{00000000-0005-0000-0000-0000C0000000}"/>
    <cellStyle name="style1406114399064" xfId="191" xr:uid="{00000000-0005-0000-0000-0000C1000000}"/>
    <cellStyle name="style1406114399083" xfId="192" xr:uid="{00000000-0005-0000-0000-0000C2000000}"/>
    <cellStyle name="style1406114399102" xfId="193" xr:uid="{00000000-0005-0000-0000-0000C3000000}"/>
    <cellStyle name="style1406114399120" xfId="194" xr:uid="{00000000-0005-0000-0000-0000C4000000}"/>
    <cellStyle name="style1406114399144" xfId="195" xr:uid="{00000000-0005-0000-0000-0000C5000000}"/>
    <cellStyle name="style1406114399167" xfId="196" xr:uid="{00000000-0005-0000-0000-0000C6000000}"/>
    <cellStyle name="style1406114399199" xfId="197" xr:uid="{00000000-0005-0000-0000-0000C7000000}"/>
    <cellStyle name="style1406114399226" xfId="198" xr:uid="{00000000-0005-0000-0000-0000C8000000}"/>
    <cellStyle name="style1406114399254" xfId="199" xr:uid="{00000000-0005-0000-0000-0000C9000000}"/>
    <cellStyle name="style1406114399277" xfId="200" xr:uid="{00000000-0005-0000-0000-0000CA000000}"/>
    <cellStyle name="style1406114399294" xfId="201" xr:uid="{00000000-0005-0000-0000-0000CB000000}"/>
    <cellStyle name="style1406114399311" xfId="202" xr:uid="{00000000-0005-0000-0000-0000CC000000}"/>
    <cellStyle name="style1406114399329" xfId="203" xr:uid="{00000000-0005-0000-0000-0000CD000000}"/>
    <cellStyle name="style1406114399348" xfId="204" xr:uid="{00000000-0005-0000-0000-0000CE000000}"/>
    <cellStyle name="style1406114399367" xfId="205" xr:uid="{00000000-0005-0000-0000-0000CF000000}"/>
    <cellStyle name="style1406114399389" xfId="206" xr:uid="{00000000-0005-0000-0000-0000D0000000}"/>
    <cellStyle name="style1406114399411" xfId="207" xr:uid="{00000000-0005-0000-0000-0000D1000000}"/>
    <cellStyle name="style1406114399490" xfId="208" xr:uid="{00000000-0005-0000-0000-0000D2000000}"/>
    <cellStyle name="style1406114399512" xfId="209" xr:uid="{00000000-0005-0000-0000-0000D3000000}"/>
    <cellStyle name="style1406114399534" xfId="210" xr:uid="{00000000-0005-0000-0000-0000D4000000}"/>
    <cellStyle name="style1406114399551" xfId="211" xr:uid="{00000000-0005-0000-0000-0000D5000000}"/>
    <cellStyle name="style1406114399576" xfId="212" xr:uid="{00000000-0005-0000-0000-0000D6000000}"/>
    <cellStyle name="style1406114399599" xfId="213" xr:uid="{00000000-0005-0000-0000-0000D7000000}"/>
    <cellStyle name="style1406114399622" xfId="214" xr:uid="{00000000-0005-0000-0000-0000D8000000}"/>
    <cellStyle name="style1406114399641" xfId="215" xr:uid="{00000000-0005-0000-0000-0000D9000000}"/>
    <cellStyle name="style1406114399662" xfId="216" xr:uid="{00000000-0005-0000-0000-0000DA000000}"/>
    <cellStyle name="style1406114399689" xfId="217" xr:uid="{00000000-0005-0000-0000-0000DB000000}"/>
    <cellStyle name="style1406114399716" xfId="218" xr:uid="{00000000-0005-0000-0000-0000DC000000}"/>
    <cellStyle name="style1406114399740" xfId="219" xr:uid="{00000000-0005-0000-0000-0000DD000000}"/>
    <cellStyle name="style1406114399758" xfId="220" xr:uid="{00000000-0005-0000-0000-0000DE000000}"/>
    <cellStyle name="style1406114399783" xfId="221" xr:uid="{00000000-0005-0000-0000-0000DF000000}"/>
    <cellStyle name="style1406114399802" xfId="222" xr:uid="{00000000-0005-0000-0000-0000E0000000}"/>
    <cellStyle name="style1406114399820" xfId="223" xr:uid="{00000000-0005-0000-0000-0000E1000000}"/>
    <cellStyle name="style1406114399839" xfId="224" xr:uid="{00000000-0005-0000-0000-0000E2000000}"/>
    <cellStyle name="style1406114399860" xfId="225" xr:uid="{00000000-0005-0000-0000-0000E3000000}"/>
    <cellStyle name="style1406114399878" xfId="226" xr:uid="{00000000-0005-0000-0000-0000E4000000}"/>
    <cellStyle name="style1406114399896" xfId="227" xr:uid="{00000000-0005-0000-0000-0000E5000000}"/>
    <cellStyle name="style1406114399914" xfId="228" xr:uid="{00000000-0005-0000-0000-0000E6000000}"/>
    <cellStyle name="style1406114399932" xfId="229" xr:uid="{00000000-0005-0000-0000-0000E7000000}"/>
    <cellStyle name="style1406114399951" xfId="230" xr:uid="{00000000-0005-0000-0000-0000E8000000}"/>
    <cellStyle name="style1406114399969" xfId="231" xr:uid="{00000000-0005-0000-0000-0000E9000000}"/>
    <cellStyle name="style1406114399987" xfId="232" xr:uid="{00000000-0005-0000-0000-0000EA000000}"/>
    <cellStyle name="style1406114400018" xfId="233" xr:uid="{00000000-0005-0000-0000-0000EB000000}"/>
    <cellStyle name="style1406114400104" xfId="234" xr:uid="{00000000-0005-0000-0000-0000EC000000}"/>
    <cellStyle name="style1406114400339" xfId="235" xr:uid="{00000000-0005-0000-0000-0000ED000000}"/>
    <cellStyle name="style1406114400806" xfId="236" xr:uid="{00000000-0005-0000-0000-0000EE000000}"/>
    <cellStyle name="style1406114440149" xfId="237" xr:uid="{00000000-0005-0000-0000-0000EF000000}"/>
    <cellStyle name="style1406114440175" xfId="238" xr:uid="{00000000-0005-0000-0000-0000F0000000}"/>
    <cellStyle name="style1406114440200" xfId="239" xr:uid="{00000000-0005-0000-0000-0000F1000000}"/>
    <cellStyle name="style1406114440219" xfId="240" xr:uid="{00000000-0005-0000-0000-0000F2000000}"/>
    <cellStyle name="style1406114440242" xfId="241" xr:uid="{00000000-0005-0000-0000-0000F3000000}"/>
    <cellStyle name="style1406114440265" xfId="242" xr:uid="{00000000-0005-0000-0000-0000F4000000}"/>
    <cellStyle name="style1406114440288" xfId="243" xr:uid="{00000000-0005-0000-0000-0000F5000000}"/>
    <cellStyle name="style1406114440311" xfId="244" xr:uid="{00000000-0005-0000-0000-0000F6000000}"/>
    <cellStyle name="style1406114440332" xfId="245" xr:uid="{00000000-0005-0000-0000-0000F7000000}"/>
    <cellStyle name="style1406114440354" xfId="246" xr:uid="{00000000-0005-0000-0000-0000F8000000}"/>
    <cellStyle name="style1406114440375" xfId="247" xr:uid="{00000000-0005-0000-0000-0000F9000000}"/>
    <cellStyle name="style1406114440396" xfId="248" xr:uid="{00000000-0005-0000-0000-0000FA000000}"/>
    <cellStyle name="style1406114440413" xfId="249" xr:uid="{00000000-0005-0000-0000-0000FB000000}"/>
    <cellStyle name="style1406114440430" xfId="250" xr:uid="{00000000-0005-0000-0000-0000FC000000}"/>
    <cellStyle name="style1406114440452" xfId="251" xr:uid="{00000000-0005-0000-0000-0000FD000000}"/>
    <cellStyle name="style1406114440470" xfId="252" xr:uid="{00000000-0005-0000-0000-0000FE000000}"/>
    <cellStyle name="style1406114440492" xfId="253" xr:uid="{00000000-0005-0000-0000-0000FF000000}"/>
    <cellStyle name="style1406114440509" xfId="254" xr:uid="{00000000-0005-0000-0000-000000010000}"/>
    <cellStyle name="style1406114440531" xfId="255" xr:uid="{00000000-0005-0000-0000-000001010000}"/>
    <cellStyle name="style1406114440552" xfId="256" xr:uid="{00000000-0005-0000-0000-000002010000}"/>
    <cellStyle name="style1406114440573" xfId="257" xr:uid="{00000000-0005-0000-0000-000003010000}"/>
    <cellStyle name="style1406114440590" xfId="258" xr:uid="{00000000-0005-0000-0000-000004010000}"/>
    <cellStyle name="style1406114440607" xfId="259" xr:uid="{00000000-0005-0000-0000-000005010000}"/>
    <cellStyle name="style1406114440624" xfId="260" xr:uid="{00000000-0005-0000-0000-000006010000}"/>
    <cellStyle name="style1406114440641" xfId="261" xr:uid="{00000000-0005-0000-0000-000007010000}"/>
    <cellStyle name="style1406114440657" xfId="262" xr:uid="{00000000-0005-0000-0000-000008010000}"/>
    <cellStyle name="style1406114440676" xfId="263" xr:uid="{00000000-0005-0000-0000-000009010000}"/>
    <cellStyle name="style1406114440693" xfId="264" xr:uid="{00000000-0005-0000-0000-00000A010000}"/>
    <cellStyle name="style1406114440711" xfId="265" xr:uid="{00000000-0005-0000-0000-00000B010000}"/>
    <cellStyle name="style1406114440733" xfId="266" xr:uid="{00000000-0005-0000-0000-00000C010000}"/>
    <cellStyle name="style1406114440756" xfId="267" xr:uid="{00000000-0005-0000-0000-00000D010000}"/>
    <cellStyle name="style1406114440778" xfId="268" xr:uid="{00000000-0005-0000-0000-00000E010000}"/>
    <cellStyle name="style1406114440801" xfId="269" xr:uid="{00000000-0005-0000-0000-00000F010000}"/>
    <cellStyle name="style1406114440831" xfId="270" xr:uid="{00000000-0005-0000-0000-000010010000}"/>
    <cellStyle name="style1406114440854" xfId="271" xr:uid="{00000000-0005-0000-0000-000011010000}"/>
    <cellStyle name="style1406114440871" xfId="272" xr:uid="{00000000-0005-0000-0000-000012010000}"/>
    <cellStyle name="style1406114440888" xfId="273" xr:uid="{00000000-0005-0000-0000-000013010000}"/>
    <cellStyle name="style1406114440905" xfId="274" xr:uid="{00000000-0005-0000-0000-000014010000}"/>
    <cellStyle name="style1406114440922" xfId="275" xr:uid="{00000000-0005-0000-0000-000015010000}"/>
    <cellStyle name="style1406114440941" xfId="276" xr:uid="{00000000-0005-0000-0000-000016010000}"/>
    <cellStyle name="style1406114440964" xfId="277" xr:uid="{00000000-0005-0000-0000-000017010000}"/>
    <cellStyle name="style1406114440986" xfId="278" xr:uid="{00000000-0005-0000-0000-000018010000}"/>
    <cellStyle name="style1406114441003" xfId="279" xr:uid="{00000000-0005-0000-0000-000019010000}"/>
    <cellStyle name="style1406114441024" xfId="280" xr:uid="{00000000-0005-0000-0000-00001A010000}"/>
    <cellStyle name="style1406114441046" xfId="281" xr:uid="{00000000-0005-0000-0000-00001B010000}"/>
    <cellStyle name="style1406114441063" xfId="282" xr:uid="{00000000-0005-0000-0000-00001C010000}"/>
    <cellStyle name="style1406114441085" xfId="283" xr:uid="{00000000-0005-0000-0000-00001D010000}"/>
    <cellStyle name="style1406114441106" xfId="284" xr:uid="{00000000-0005-0000-0000-00001E010000}"/>
    <cellStyle name="style1406114441127" xfId="285" xr:uid="{00000000-0005-0000-0000-00001F010000}"/>
    <cellStyle name="style1406114441144" xfId="286" xr:uid="{00000000-0005-0000-0000-000020010000}"/>
    <cellStyle name="style1406114441245" xfId="287" xr:uid="{00000000-0005-0000-0000-000021010000}"/>
    <cellStyle name="style1406114441267" xfId="288" xr:uid="{00000000-0005-0000-0000-000022010000}"/>
    <cellStyle name="style1406114441288" xfId="289" xr:uid="{00000000-0005-0000-0000-000023010000}"/>
    <cellStyle name="style1406114441309" xfId="290" xr:uid="{00000000-0005-0000-0000-000024010000}"/>
    <cellStyle name="style1406114441326" xfId="291" xr:uid="{00000000-0005-0000-0000-000025010000}"/>
    <cellStyle name="style1406114441350" xfId="292" xr:uid="{00000000-0005-0000-0000-000026010000}"/>
    <cellStyle name="style1406114441369" xfId="293" xr:uid="{00000000-0005-0000-0000-000027010000}"/>
    <cellStyle name="style1406114441387" xfId="294" xr:uid="{00000000-0005-0000-0000-000028010000}"/>
    <cellStyle name="style1406114441405" xfId="295" xr:uid="{00000000-0005-0000-0000-000029010000}"/>
    <cellStyle name="style1406114441425" xfId="296" xr:uid="{00000000-0005-0000-0000-00002A010000}"/>
    <cellStyle name="style1406114441444" xfId="297" xr:uid="{00000000-0005-0000-0000-00002B010000}"/>
    <cellStyle name="style1406114441462" xfId="298" xr:uid="{00000000-0005-0000-0000-00002C010000}"/>
    <cellStyle name="style1406114441479" xfId="299" xr:uid="{00000000-0005-0000-0000-00002D010000}"/>
    <cellStyle name="style1406114441496" xfId="300" xr:uid="{00000000-0005-0000-0000-00002E010000}"/>
    <cellStyle name="style1406114441514" xfId="301" xr:uid="{00000000-0005-0000-0000-00002F010000}"/>
    <cellStyle name="style1406114441532" xfId="302" xr:uid="{00000000-0005-0000-0000-000030010000}"/>
    <cellStyle name="style1406114441549" xfId="303" xr:uid="{00000000-0005-0000-0000-000031010000}"/>
    <cellStyle name="style1406114441566" xfId="304" xr:uid="{00000000-0005-0000-0000-000032010000}"/>
    <cellStyle name="style1406114441594" xfId="305" xr:uid="{00000000-0005-0000-0000-000033010000}"/>
    <cellStyle name="style1406114441626" xfId="306" xr:uid="{00000000-0005-0000-0000-000034010000}"/>
    <cellStyle name="style1406114442197" xfId="307" xr:uid="{00000000-0005-0000-0000-000035010000}"/>
    <cellStyle name="style1406114490232" xfId="308" xr:uid="{00000000-0005-0000-0000-000036010000}"/>
    <cellStyle name="style1406114490278" xfId="309" xr:uid="{00000000-0005-0000-0000-000037010000}"/>
    <cellStyle name="style1406114490860" xfId="310" xr:uid="{00000000-0005-0000-0000-000038010000}"/>
    <cellStyle name="style1406114491098" xfId="311" xr:uid="{00000000-0005-0000-0000-000039010000}"/>
    <cellStyle name="style1406114491204" xfId="312" xr:uid="{00000000-0005-0000-0000-00003A010000}"/>
    <cellStyle name="style1406114491528" xfId="313" xr:uid="{00000000-0005-0000-0000-00003B010000}"/>
    <cellStyle name="style1406114491549" xfId="314" xr:uid="{00000000-0005-0000-0000-00003C010000}"/>
    <cellStyle name="style1406114491606" xfId="315" xr:uid="{00000000-0005-0000-0000-00003D010000}"/>
    <cellStyle name="style1406114491677" xfId="316" xr:uid="{00000000-0005-0000-0000-00003E010000}"/>
    <cellStyle name="style1406182998088" xfId="317" xr:uid="{00000000-0005-0000-0000-00003F010000}"/>
    <cellStyle name="style1406182998186" xfId="318" xr:uid="{00000000-0005-0000-0000-000040010000}"/>
    <cellStyle name="style1406183036983" xfId="319" xr:uid="{00000000-0005-0000-0000-000041010000}"/>
    <cellStyle name="style1411446450504" xfId="320" xr:uid="{00000000-0005-0000-0000-000042010000}"/>
    <cellStyle name="style1411446450551" xfId="321" xr:uid="{00000000-0005-0000-0000-000043010000}"/>
    <cellStyle name="style1411446450598" xfId="322" xr:uid="{00000000-0005-0000-0000-000044010000}"/>
    <cellStyle name="style1411446450629" xfId="323" xr:uid="{00000000-0005-0000-0000-000045010000}"/>
    <cellStyle name="style1411446450660" xfId="324" xr:uid="{00000000-0005-0000-0000-000046010000}"/>
    <cellStyle name="style1411446450738" xfId="325" xr:uid="{00000000-0005-0000-0000-000047010000}"/>
    <cellStyle name="style1411446450769" xfId="326" xr:uid="{00000000-0005-0000-0000-000048010000}"/>
    <cellStyle name="style1411446450801" xfId="327" xr:uid="{00000000-0005-0000-0000-000049010000}"/>
    <cellStyle name="style1411446450847" xfId="328" xr:uid="{00000000-0005-0000-0000-00004A010000}"/>
    <cellStyle name="style1411446450879" xfId="329" xr:uid="{00000000-0005-0000-0000-00004B010000}"/>
    <cellStyle name="style1411446450910" xfId="330" xr:uid="{00000000-0005-0000-0000-00004C010000}"/>
    <cellStyle name="style1411446450957" xfId="331" xr:uid="{00000000-0005-0000-0000-00004D010000}"/>
    <cellStyle name="style1411446450988" xfId="332" xr:uid="{00000000-0005-0000-0000-00004E010000}"/>
    <cellStyle name="style1411446451019" xfId="333" xr:uid="{00000000-0005-0000-0000-00004F010000}"/>
    <cellStyle name="style1411446451050" xfId="334" xr:uid="{00000000-0005-0000-0000-000050010000}"/>
    <cellStyle name="style1411446451128" xfId="335" xr:uid="{00000000-0005-0000-0000-000051010000}"/>
    <cellStyle name="style1411446451159" xfId="336" xr:uid="{00000000-0005-0000-0000-000052010000}"/>
    <cellStyle name="style1411446451191" xfId="337" xr:uid="{00000000-0005-0000-0000-000053010000}"/>
    <cellStyle name="style1411446451206" xfId="338" xr:uid="{00000000-0005-0000-0000-000054010000}"/>
    <cellStyle name="style1411446451237" xfId="339" xr:uid="{00000000-0005-0000-0000-000055010000}"/>
    <cellStyle name="style1411446451269" xfId="340" xr:uid="{00000000-0005-0000-0000-000056010000}"/>
    <cellStyle name="style1411446451284" xfId="341" xr:uid="{00000000-0005-0000-0000-000057010000}"/>
    <cellStyle name="style1411446451315" xfId="342" xr:uid="{00000000-0005-0000-0000-000058010000}"/>
    <cellStyle name="style1411446451331" xfId="343" xr:uid="{00000000-0005-0000-0000-000059010000}"/>
    <cellStyle name="style1411446451362" xfId="344" xr:uid="{00000000-0005-0000-0000-00005A010000}"/>
    <cellStyle name="style1411446451378" xfId="345" xr:uid="{00000000-0005-0000-0000-00005B010000}"/>
    <cellStyle name="style1411446451409" xfId="346" xr:uid="{00000000-0005-0000-0000-00005C010000}"/>
    <cellStyle name="style1411446451471" xfId="347" xr:uid="{00000000-0005-0000-0000-00005D010000}"/>
    <cellStyle name="style1411446451518" xfId="348" xr:uid="{00000000-0005-0000-0000-00005E010000}"/>
    <cellStyle name="style1411446451549" xfId="349" xr:uid="{00000000-0005-0000-0000-00005F010000}"/>
    <cellStyle name="style1411446451581" xfId="350" xr:uid="{00000000-0005-0000-0000-000060010000}"/>
    <cellStyle name="style1411446451596" xfId="351" xr:uid="{00000000-0005-0000-0000-000061010000}"/>
    <cellStyle name="style1411446451627" xfId="352" xr:uid="{00000000-0005-0000-0000-000062010000}"/>
    <cellStyle name="style1411446451659" xfId="353" xr:uid="{00000000-0005-0000-0000-000063010000}"/>
    <cellStyle name="style1411446451690" xfId="354" xr:uid="{00000000-0005-0000-0000-000064010000}"/>
    <cellStyle name="style1411446451705" xfId="355" xr:uid="{00000000-0005-0000-0000-000065010000}"/>
    <cellStyle name="style1411446451721" xfId="356" xr:uid="{00000000-0005-0000-0000-000066010000}"/>
    <cellStyle name="style1411446451752" xfId="357" xr:uid="{00000000-0005-0000-0000-000067010000}"/>
    <cellStyle name="style1411446451815" xfId="358" xr:uid="{00000000-0005-0000-0000-000068010000}"/>
    <cellStyle name="style1411446451846" xfId="359" xr:uid="{00000000-0005-0000-0000-000069010000}"/>
    <cellStyle name="style1411446451877" xfId="360" xr:uid="{00000000-0005-0000-0000-00006A010000}"/>
    <cellStyle name="style1411446451893" xfId="361" xr:uid="{00000000-0005-0000-0000-00006B010000}"/>
    <cellStyle name="style1411446451924" xfId="362" xr:uid="{00000000-0005-0000-0000-00006C010000}"/>
    <cellStyle name="style1411446451955" xfId="363" xr:uid="{00000000-0005-0000-0000-00006D010000}"/>
    <cellStyle name="style1411446451971" xfId="364" xr:uid="{00000000-0005-0000-0000-00006E010000}"/>
    <cellStyle name="style1411446452002" xfId="365" xr:uid="{00000000-0005-0000-0000-00006F010000}"/>
    <cellStyle name="style1411446452033" xfId="366" xr:uid="{00000000-0005-0000-0000-000070010000}"/>
    <cellStyle name="style1411446452049" xfId="367" xr:uid="{00000000-0005-0000-0000-000071010000}"/>
    <cellStyle name="style1411446452111" xfId="368" xr:uid="{00000000-0005-0000-0000-000072010000}"/>
    <cellStyle name="style1411446452142" xfId="369" xr:uid="{00000000-0005-0000-0000-000073010000}"/>
    <cellStyle name="style1411446452158" xfId="370" xr:uid="{00000000-0005-0000-0000-000074010000}"/>
    <cellStyle name="style1411446452189" xfId="371" xr:uid="{00000000-0005-0000-0000-000075010000}"/>
    <cellStyle name="style1411446452220" xfId="372" xr:uid="{00000000-0005-0000-0000-000076010000}"/>
    <cellStyle name="style1411446452236" xfId="373" xr:uid="{00000000-0005-0000-0000-000077010000}"/>
    <cellStyle name="style1411446452267" xfId="374" xr:uid="{00000000-0005-0000-0000-000078010000}"/>
    <cellStyle name="style1411446452298" xfId="375" xr:uid="{00000000-0005-0000-0000-000079010000}"/>
    <cellStyle name="style1411446452314" xfId="376" xr:uid="{00000000-0005-0000-0000-00007A010000}"/>
    <cellStyle name="style1411446452329" xfId="377" xr:uid="{00000000-0005-0000-0000-00007B010000}"/>
    <cellStyle name="style1411446452361" xfId="378" xr:uid="{00000000-0005-0000-0000-00007C010000}"/>
    <cellStyle name="style1411446452407" xfId="379" xr:uid="{00000000-0005-0000-0000-00007D010000}"/>
    <cellStyle name="style1411446452439" xfId="380" xr:uid="{00000000-0005-0000-0000-00007E010000}"/>
    <cellStyle name="style1411446452454" xfId="381" xr:uid="{00000000-0005-0000-0000-00007F010000}"/>
    <cellStyle name="style1411446452485" xfId="382" xr:uid="{00000000-0005-0000-0000-000080010000}"/>
    <cellStyle name="style1411446452501" xfId="383" xr:uid="{00000000-0005-0000-0000-000081010000}"/>
    <cellStyle name="style1411446452532" xfId="384" xr:uid="{00000000-0005-0000-0000-000082010000}"/>
    <cellStyle name="style1411446452548" xfId="385" xr:uid="{00000000-0005-0000-0000-000083010000}"/>
    <cellStyle name="style1411446452563" xfId="386" xr:uid="{00000000-0005-0000-0000-000084010000}"/>
    <cellStyle name="style1411449801970" xfId="387" xr:uid="{00000000-0005-0000-0000-000085010000}"/>
    <cellStyle name="style1411449802014" xfId="388" xr:uid="{00000000-0005-0000-0000-000086010000}"/>
    <cellStyle name="style1411449802039" xfId="389" xr:uid="{00000000-0005-0000-0000-000087010000}"/>
    <cellStyle name="style1411449802064" xfId="390" xr:uid="{00000000-0005-0000-0000-000088010000}"/>
    <cellStyle name="style1411449802092" xfId="391" xr:uid="{00000000-0005-0000-0000-000089010000}"/>
    <cellStyle name="style1411449802118" xfId="392" xr:uid="{00000000-0005-0000-0000-00008A010000}"/>
    <cellStyle name="style1411449802516" xfId="393" xr:uid="{00000000-0005-0000-0000-00008B010000}"/>
    <cellStyle name="style1411449802578" xfId="394" xr:uid="{00000000-0005-0000-0000-00008C010000}"/>
    <cellStyle name="style1411449802602" xfId="395" xr:uid="{00000000-0005-0000-0000-00008D010000}"/>
    <cellStyle name="style1411449802628" xfId="396" xr:uid="{00000000-0005-0000-0000-00008E010000}"/>
    <cellStyle name="style1411449802695" xfId="397" xr:uid="{00000000-0005-0000-0000-00008F010000}"/>
    <cellStyle name="style1411449802719" xfId="398" xr:uid="{00000000-0005-0000-0000-000090010000}"/>
    <cellStyle name="style1411449802744" xfId="399" xr:uid="{00000000-0005-0000-0000-000091010000}"/>
    <cellStyle name="style1411449802916" xfId="400" xr:uid="{00000000-0005-0000-0000-000092010000}"/>
    <cellStyle name="style1411449802935" xfId="401" xr:uid="{00000000-0005-0000-0000-000093010000}"/>
    <cellStyle name="style1411449802987" xfId="402" xr:uid="{00000000-0005-0000-0000-000094010000}"/>
    <cellStyle name="style1411449803130" xfId="403" xr:uid="{00000000-0005-0000-0000-000095010000}"/>
    <cellStyle name="style1411449803296" xfId="404" xr:uid="{00000000-0005-0000-0000-000096010000}"/>
    <cellStyle name="style1411449803317" xfId="405" xr:uid="{00000000-0005-0000-0000-000097010000}"/>
    <cellStyle name="style1411449803337" xfId="406" xr:uid="{00000000-0005-0000-0000-000098010000}"/>
    <cellStyle name="style1411449803356" xfId="407" xr:uid="{00000000-0005-0000-0000-000099010000}"/>
    <cellStyle name="style1411449803379" xfId="408" xr:uid="{00000000-0005-0000-0000-00009A010000}"/>
    <cellStyle name="style1411449803400" xfId="409" xr:uid="{00000000-0005-0000-0000-00009B010000}"/>
    <cellStyle name="style1411449803420" xfId="410" xr:uid="{00000000-0005-0000-0000-00009C010000}"/>
    <cellStyle name="style1411449803440" xfId="411" xr:uid="{00000000-0005-0000-0000-00009D010000}"/>
    <cellStyle name="style1411449803461" xfId="412" xr:uid="{00000000-0005-0000-0000-00009E010000}"/>
    <cellStyle name="style1411449803483" xfId="413" xr:uid="{00000000-0005-0000-0000-00009F010000}"/>
    <cellStyle name="style1411449803510" xfId="414" xr:uid="{00000000-0005-0000-0000-0000A0010000}"/>
    <cellStyle name="style1411449803534" xfId="415" xr:uid="{00000000-0005-0000-0000-0000A1010000}"/>
    <cellStyle name="style1411449803554" xfId="416" xr:uid="{00000000-0005-0000-0000-0000A2010000}"/>
    <cellStyle name="style1411449803577" xfId="417" xr:uid="{00000000-0005-0000-0000-0000A3010000}"/>
    <cellStyle name="style1411451081406" xfId="418" xr:uid="{00000000-0005-0000-0000-0000A4010000}"/>
    <cellStyle name="style1411451081449" xfId="419" xr:uid="{00000000-0005-0000-0000-0000A5010000}"/>
    <cellStyle name="style1411451081472" xfId="420" xr:uid="{00000000-0005-0000-0000-0000A6010000}"/>
    <cellStyle name="style1411451081497" xfId="421" xr:uid="{00000000-0005-0000-0000-0000A7010000}"/>
    <cellStyle name="style1411451081522" xfId="422" xr:uid="{00000000-0005-0000-0000-0000A8010000}"/>
    <cellStyle name="style1411451081547" xfId="423" xr:uid="{00000000-0005-0000-0000-0000A9010000}"/>
    <cellStyle name="style1411451081953" xfId="424" xr:uid="{00000000-0005-0000-0000-0000AA010000}"/>
    <cellStyle name="style1411451082017" xfId="425" xr:uid="{00000000-0005-0000-0000-0000AB010000}"/>
    <cellStyle name="style1411451082043" xfId="426" xr:uid="{00000000-0005-0000-0000-0000AC010000}"/>
    <cellStyle name="style1411451082068" xfId="427" xr:uid="{00000000-0005-0000-0000-0000AD010000}"/>
    <cellStyle name="style1411451082091" xfId="428" xr:uid="{00000000-0005-0000-0000-0000AE010000}"/>
    <cellStyle name="style1411451082115" xfId="429" xr:uid="{00000000-0005-0000-0000-0000AF010000}"/>
    <cellStyle name="style1411451082188" xfId="430" xr:uid="{00000000-0005-0000-0000-0000B0010000}"/>
    <cellStyle name="style1411451082364" xfId="431" xr:uid="{00000000-0005-0000-0000-0000B1010000}"/>
    <cellStyle name="style1411451082383" xfId="432" xr:uid="{00000000-0005-0000-0000-0000B2010000}"/>
    <cellStyle name="style1411451082433" xfId="433" xr:uid="{00000000-0005-0000-0000-0000B3010000}"/>
    <cellStyle name="style1411451082533" xfId="434" xr:uid="{00000000-0005-0000-0000-0000B4010000}"/>
    <cellStyle name="style1411451082735" xfId="435" xr:uid="{00000000-0005-0000-0000-0000B5010000}"/>
    <cellStyle name="style1411451082754" xfId="436" xr:uid="{00000000-0005-0000-0000-0000B6010000}"/>
    <cellStyle name="style1411451082774" xfId="437" xr:uid="{00000000-0005-0000-0000-0000B7010000}"/>
    <cellStyle name="style1411451082793" xfId="438" xr:uid="{00000000-0005-0000-0000-0000B8010000}"/>
    <cellStyle name="style1411451082814" xfId="439" xr:uid="{00000000-0005-0000-0000-0000B9010000}"/>
    <cellStyle name="style1411451082834" xfId="440" xr:uid="{00000000-0005-0000-0000-0000BA010000}"/>
    <cellStyle name="style1411451082853" xfId="441" xr:uid="{00000000-0005-0000-0000-0000BB010000}"/>
    <cellStyle name="style1411451082873" xfId="442" xr:uid="{00000000-0005-0000-0000-0000BC010000}"/>
    <cellStyle name="style1411451082893" xfId="443" xr:uid="{00000000-0005-0000-0000-0000BD010000}"/>
    <cellStyle name="style1411451082912" xfId="444" xr:uid="{00000000-0005-0000-0000-0000BE010000}"/>
    <cellStyle name="style1411451082933" xfId="445" xr:uid="{00000000-0005-0000-0000-0000BF010000}"/>
    <cellStyle name="style1411451082954" xfId="446" xr:uid="{00000000-0005-0000-0000-0000C0010000}"/>
    <cellStyle name="style1411451082974" xfId="447" xr:uid="{00000000-0005-0000-0000-0000C1010000}"/>
    <cellStyle name="style1411451082993" xfId="448" xr:uid="{00000000-0005-0000-0000-0000C2010000}"/>
    <cellStyle name="style1411451083012" xfId="449" xr:uid="{00000000-0005-0000-0000-0000C3010000}"/>
    <cellStyle name="style1411542382001" xfId="450" xr:uid="{00000000-0005-0000-0000-0000C4010000}"/>
    <cellStyle name="style1411542382059" xfId="451" xr:uid="{00000000-0005-0000-0000-0000C5010000}"/>
    <cellStyle name="style1411542382094" xfId="452" xr:uid="{00000000-0005-0000-0000-0000C6010000}"/>
    <cellStyle name="style1411542382123" xfId="453" xr:uid="{00000000-0005-0000-0000-0000C7010000}"/>
    <cellStyle name="style1411542382156" xfId="454" xr:uid="{00000000-0005-0000-0000-0000C8010000}"/>
    <cellStyle name="style1411542382190" xfId="455" xr:uid="{00000000-0005-0000-0000-0000C9010000}"/>
    <cellStyle name="style1411542382225" xfId="456" xr:uid="{00000000-0005-0000-0000-0000CA010000}"/>
    <cellStyle name="style1411542382311" xfId="457" xr:uid="{00000000-0005-0000-0000-0000CB010000}"/>
    <cellStyle name="style1411542382346" xfId="458" xr:uid="{00000000-0005-0000-0000-0000CC010000}"/>
    <cellStyle name="style1411542382378" xfId="459" xr:uid="{00000000-0005-0000-0000-0000CD010000}"/>
    <cellStyle name="style1411542382409" xfId="460" xr:uid="{00000000-0005-0000-0000-0000CE010000}"/>
    <cellStyle name="style1411542382440" xfId="461" xr:uid="{00000000-0005-0000-0000-0000CF010000}"/>
    <cellStyle name="style1411542382466" xfId="462" xr:uid="{00000000-0005-0000-0000-0000D0010000}"/>
    <cellStyle name="style1411542382491" xfId="463" xr:uid="{00000000-0005-0000-0000-0000D1010000}"/>
    <cellStyle name="style1411542382523" xfId="464" xr:uid="{00000000-0005-0000-0000-0000D2010000}"/>
    <cellStyle name="style1411542382556" xfId="465" xr:uid="{00000000-0005-0000-0000-0000D3010000}"/>
    <cellStyle name="style1411542382585" xfId="466" xr:uid="{00000000-0005-0000-0000-0000D4010000}"/>
    <cellStyle name="style1411542382613" xfId="467" xr:uid="{00000000-0005-0000-0000-0000D5010000}"/>
    <cellStyle name="style1411542382701" xfId="468" xr:uid="{00000000-0005-0000-0000-0000D6010000}"/>
    <cellStyle name="style1411542382751" xfId="469" xr:uid="{00000000-0005-0000-0000-0000D7010000}"/>
    <cellStyle name="style1411542382774" xfId="470" xr:uid="{00000000-0005-0000-0000-0000D8010000}"/>
    <cellStyle name="style1411542382797" xfId="471" xr:uid="{00000000-0005-0000-0000-0000D9010000}"/>
    <cellStyle name="style1411542382821" xfId="472" xr:uid="{00000000-0005-0000-0000-0000DA010000}"/>
    <cellStyle name="style1411542382844" xfId="473" xr:uid="{00000000-0005-0000-0000-0000DB010000}"/>
    <cellStyle name="style1411542382872" xfId="474" xr:uid="{00000000-0005-0000-0000-0000DC010000}"/>
    <cellStyle name="style1411542382898" xfId="475" xr:uid="{00000000-0005-0000-0000-0000DD010000}"/>
    <cellStyle name="style1411542382921" xfId="476" xr:uid="{00000000-0005-0000-0000-0000DE010000}"/>
    <cellStyle name="style1411542382949" xfId="477" xr:uid="{00000000-0005-0000-0000-0000DF010000}"/>
    <cellStyle name="style1411542382977" xfId="478" xr:uid="{00000000-0005-0000-0000-0000E0010000}"/>
    <cellStyle name="style1411542383005" xfId="479" xr:uid="{00000000-0005-0000-0000-0000E1010000}"/>
    <cellStyle name="style1411542383036" xfId="480" xr:uid="{00000000-0005-0000-0000-0000E2010000}"/>
    <cellStyle name="style1411542383066" xfId="481" xr:uid="{00000000-0005-0000-0000-0000E3010000}"/>
    <cellStyle name="style1411542383094" xfId="482" xr:uid="{00000000-0005-0000-0000-0000E4010000}"/>
    <cellStyle name="style1411542383116" xfId="483" xr:uid="{00000000-0005-0000-0000-0000E5010000}"/>
    <cellStyle name="style1411542383137" xfId="484" xr:uid="{00000000-0005-0000-0000-0000E6010000}"/>
    <cellStyle name="style1411542383160" xfId="485" xr:uid="{00000000-0005-0000-0000-0000E7010000}"/>
    <cellStyle name="style1411542383184" xfId="486" xr:uid="{00000000-0005-0000-0000-0000E8010000}"/>
    <cellStyle name="style1411542383249" xfId="487" xr:uid="{00000000-0005-0000-0000-0000E9010000}"/>
    <cellStyle name="style1411542383276" xfId="488" xr:uid="{00000000-0005-0000-0000-0000EA010000}"/>
    <cellStyle name="style1411542383303" xfId="489" xr:uid="{00000000-0005-0000-0000-0000EB010000}"/>
    <cellStyle name="style1411542383332" xfId="490" xr:uid="{00000000-0005-0000-0000-0000EC010000}"/>
    <cellStyle name="style1411542383355" xfId="491" xr:uid="{00000000-0005-0000-0000-0000ED010000}"/>
    <cellStyle name="style1411542383382" xfId="492" xr:uid="{00000000-0005-0000-0000-0000EE010000}"/>
    <cellStyle name="style1411542383409" xfId="493" xr:uid="{00000000-0005-0000-0000-0000EF010000}"/>
    <cellStyle name="style1411542383430" xfId="494" xr:uid="{00000000-0005-0000-0000-0000F0010000}"/>
    <cellStyle name="style1411542383457" xfId="495" xr:uid="{00000000-0005-0000-0000-0000F1010000}"/>
    <cellStyle name="style1411542383483" xfId="496" xr:uid="{00000000-0005-0000-0000-0000F2010000}"/>
    <cellStyle name="style1411542383510" xfId="497" xr:uid="{00000000-0005-0000-0000-0000F3010000}"/>
    <cellStyle name="style1411542383530" xfId="498" xr:uid="{00000000-0005-0000-0000-0000F4010000}"/>
    <cellStyle name="style1411542383552" xfId="499" xr:uid="{00000000-0005-0000-0000-0000F5010000}"/>
    <cellStyle name="style1411542383579" xfId="500" xr:uid="{00000000-0005-0000-0000-0000F6010000}"/>
    <cellStyle name="style1411542383606" xfId="501" xr:uid="{00000000-0005-0000-0000-0000F7010000}"/>
    <cellStyle name="style1411542383632" xfId="502" xr:uid="{00000000-0005-0000-0000-0000F8010000}"/>
    <cellStyle name="style1411542383654" xfId="503" xr:uid="{00000000-0005-0000-0000-0000F9010000}"/>
    <cellStyle name="style1411542383684" xfId="504" xr:uid="{00000000-0005-0000-0000-0000FA010000}"/>
    <cellStyle name="style1411542383710" xfId="505" xr:uid="{00000000-0005-0000-0000-0000FB010000}"/>
    <cellStyle name="style1411542383732" xfId="506" xr:uid="{00000000-0005-0000-0000-0000FC010000}"/>
    <cellStyle name="style1411542383756" xfId="507" xr:uid="{00000000-0005-0000-0000-0000FD010000}"/>
    <cellStyle name="style1411542383790" xfId="508" xr:uid="{00000000-0005-0000-0000-0000FE010000}"/>
    <cellStyle name="style1411542383813" xfId="509" xr:uid="{00000000-0005-0000-0000-0000FF010000}"/>
    <cellStyle name="style1411542383835" xfId="510" xr:uid="{00000000-0005-0000-0000-000000020000}"/>
    <cellStyle name="style1411542383858" xfId="511" xr:uid="{00000000-0005-0000-0000-000001020000}"/>
    <cellStyle name="style1411542383881" xfId="512" xr:uid="{00000000-0005-0000-0000-000002020000}"/>
    <cellStyle name="style1411542383904" xfId="513" xr:uid="{00000000-0005-0000-0000-000003020000}"/>
    <cellStyle name="style1411542383967" xfId="514" xr:uid="{00000000-0005-0000-0000-000004020000}"/>
    <cellStyle name="style1411542383989" xfId="515" xr:uid="{00000000-0005-0000-0000-000005020000}"/>
    <cellStyle name="style1411542384009" xfId="516" xr:uid="{00000000-0005-0000-0000-000006020000}"/>
    <cellStyle name="style1411542384030" xfId="517" xr:uid="{00000000-0005-0000-0000-000007020000}"/>
    <cellStyle name="style1411542384052" xfId="518" xr:uid="{00000000-0005-0000-0000-000008020000}"/>
    <cellStyle name="style1411542384115" xfId="519" xr:uid="{00000000-0005-0000-0000-000009020000}"/>
    <cellStyle name="style1411542384148" xfId="520" xr:uid="{00000000-0005-0000-0000-00000A020000}"/>
    <cellStyle name="style1411542384169" xfId="521" xr:uid="{00000000-0005-0000-0000-00000B020000}"/>
    <cellStyle name="style1411542384188" xfId="522" xr:uid="{00000000-0005-0000-0000-00000C020000}"/>
    <cellStyle name="style1411542384208" xfId="523" xr:uid="{00000000-0005-0000-0000-00000D020000}"/>
    <cellStyle name="style1411542384227" xfId="524" xr:uid="{00000000-0005-0000-0000-00000E020000}"/>
    <cellStyle name="style1411542384246" xfId="525" xr:uid="{00000000-0005-0000-0000-00000F020000}"/>
    <cellStyle name="style1411542384273" xfId="526" xr:uid="{00000000-0005-0000-0000-000010020000}"/>
    <cellStyle name="style1411542384293" xfId="527" xr:uid="{00000000-0005-0000-0000-000011020000}"/>
  </cellStyles>
  <dxfs count="0"/>
  <tableStyles count="0" defaultTableStyle="TableStyleMedium2" defaultPivotStyle="PivotStyleMedium9"/>
  <colors>
    <mruColors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dhra%20Pradesh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SVA_cur"/>
      <sheetName val="GSVA_const"/>
      <sheetName val="NSVA_cur"/>
      <sheetName val="NSVA_const"/>
    </sheetNames>
    <sheetDataSet>
      <sheetData sheetId="0">
        <row r="3">
          <cell r="I3" t="str">
            <v>As on 17.03.2025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W119"/>
  <sheetViews>
    <sheetView zoomScale="106" zoomScaleNormal="106" zoomScaleSheetLayoutView="100" workbookViewId="0">
      <pane xSplit="2" ySplit="5" topLeftCell="C24" activePane="bottomRight" state="frozen"/>
      <selection activeCell="A40" sqref="A40"/>
      <selection pane="topRight" activeCell="A40" sqref="A40"/>
      <selection pane="bottomLeft" activeCell="A40" sqref="A40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26.85546875" style="2" customWidth="1"/>
    <col min="3" max="6" width="10.28515625" style="2" customWidth="1"/>
    <col min="7" max="7" width="11.7109375" style="2" customWidth="1"/>
    <col min="8" max="8" width="11.28515625" style="2" customWidth="1"/>
    <col min="9" max="9" width="10.85546875" style="2" customWidth="1"/>
    <col min="10" max="10" width="11.85546875" style="1" customWidth="1"/>
    <col min="11" max="11" width="11.140625" style="1" customWidth="1"/>
    <col min="12" max="12" width="11.85546875" style="1" customWidth="1"/>
    <col min="13" max="13" width="11.42578125" style="1" customWidth="1"/>
    <col min="14" max="15" width="11.28515625" style="1" customWidth="1"/>
    <col min="16" max="16" width="11.710937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52</v>
      </c>
      <c r="B1" s="6" t="s">
        <v>65</v>
      </c>
      <c r="AX1" s="3"/>
    </row>
    <row r="2" spans="1:193" ht="15.75" x14ac:dyDescent="0.25">
      <c r="A2" s="7" t="s">
        <v>47</v>
      </c>
      <c r="I2" s="2" t="str">
        <f>[1]GSVA_cur!$I$3</f>
        <v>As on 17.03.2025</v>
      </c>
    </row>
    <row r="3" spans="1:193" ht="15.75" x14ac:dyDescent="0.25">
      <c r="A3" s="7"/>
    </row>
    <row r="4" spans="1:193" ht="15.75" x14ac:dyDescent="0.25">
      <c r="A4" s="7"/>
      <c r="E4" s="8"/>
      <c r="F4" s="8" t="s">
        <v>56</v>
      </c>
      <c r="G4" s="8"/>
      <c r="H4" s="8"/>
      <c r="I4" s="8"/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55</v>
      </c>
      <c r="G5" s="15" t="s">
        <v>64</v>
      </c>
      <c r="H5" s="15" t="s">
        <v>66</v>
      </c>
      <c r="I5" s="15" t="s">
        <v>67</v>
      </c>
      <c r="J5" s="16" t="s">
        <v>68</v>
      </c>
      <c r="K5" s="16" t="s">
        <v>69</v>
      </c>
      <c r="L5" s="16" t="s">
        <v>70</v>
      </c>
      <c r="M5" s="16" t="s">
        <v>71</v>
      </c>
      <c r="N5" s="16" t="s">
        <v>72</v>
      </c>
      <c r="O5" s="16" t="s">
        <v>73</v>
      </c>
      <c r="P5" s="16" t="s">
        <v>75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10" customFormat="1" ht="30" x14ac:dyDescent="0.25">
      <c r="A6" s="17" t="s">
        <v>25</v>
      </c>
      <c r="B6" s="18" t="s">
        <v>2</v>
      </c>
      <c r="C6" s="19">
        <f>SUM(C7:C10)</f>
        <v>1306347.2539721353</v>
      </c>
      <c r="D6" s="19">
        <f t="shared" ref="D6:E6" si="0">SUM(D7:D10)</f>
        <v>1567928.6538917683</v>
      </c>
      <c r="E6" s="19">
        <f t="shared" si="0"/>
        <v>1705640.4451634572</v>
      </c>
      <c r="F6" s="19">
        <f t="shared" ref="F6:O6" si="1">SUM(F7:F10)</f>
        <v>1509046.7915145112</v>
      </c>
      <c r="G6" s="19">
        <f t="shared" si="1"/>
        <v>2121395.7434536545</v>
      </c>
      <c r="H6" s="19">
        <f t="shared" si="1"/>
        <v>2363969.9371726997</v>
      </c>
      <c r="I6" s="19">
        <f t="shared" si="1"/>
        <v>2486687.6969436011</v>
      </c>
      <c r="J6" s="19">
        <f t="shared" si="1"/>
        <v>2671530.5217246213</v>
      </c>
      <c r="K6" s="19">
        <f t="shared" si="1"/>
        <v>2809539.529944818</v>
      </c>
      <c r="L6" s="19">
        <f t="shared" si="1"/>
        <v>2814399.6527864737</v>
      </c>
      <c r="M6" s="19">
        <f t="shared" si="1"/>
        <v>3361448.6723040785</v>
      </c>
      <c r="N6" s="19">
        <f t="shared" si="1"/>
        <v>3713188.9684635289</v>
      </c>
      <c r="O6" s="19">
        <f t="shared" si="1"/>
        <v>4185318.8353234422</v>
      </c>
      <c r="P6" s="19">
        <f t="shared" ref="P6" si="2">SUM(P7:P10)</f>
        <v>4671181.9937663339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K6" s="9"/>
    </row>
    <row r="7" spans="1:193" ht="15.75" x14ac:dyDescent="0.25">
      <c r="A7" s="20">
        <v>1.1000000000000001</v>
      </c>
      <c r="B7" s="21" t="s">
        <v>58</v>
      </c>
      <c r="C7" s="22">
        <v>795338.608600365</v>
      </c>
      <c r="D7" s="22">
        <v>1033495.6428052651</v>
      </c>
      <c r="E7" s="22">
        <v>1181249.0483795214</v>
      </c>
      <c r="F7" s="22">
        <v>885819.44784542953</v>
      </c>
      <c r="G7" s="22">
        <v>1339993.5659851311</v>
      </c>
      <c r="H7" s="22">
        <v>1451193.7921861277</v>
      </c>
      <c r="I7" s="22">
        <v>1494767.3271114968</v>
      </c>
      <c r="J7" s="23">
        <v>1590323.3221580675</v>
      </c>
      <c r="K7" s="23">
        <v>1671782.9258423673</v>
      </c>
      <c r="L7" s="23">
        <v>1645407.0631197309</v>
      </c>
      <c r="M7" s="23">
        <v>2030778.8628040957</v>
      </c>
      <c r="N7" s="23">
        <v>2065209.1449434501</v>
      </c>
      <c r="O7" s="23">
        <v>2403722.8665301832</v>
      </c>
      <c r="P7" s="23">
        <v>2761994.2887640703</v>
      </c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20">
        <v>1.2</v>
      </c>
      <c r="B8" s="21" t="s">
        <v>59</v>
      </c>
      <c r="C8" s="22">
        <v>344125.10016853822</v>
      </c>
      <c r="D8" s="22">
        <v>345821.60643596342</v>
      </c>
      <c r="E8" s="22">
        <v>345447.94586524129</v>
      </c>
      <c r="F8" s="22">
        <v>431106.38124629174</v>
      </c>
      <c r="G8" s="22">
        <v>579713.58733165183</v>
      </c>
      <c r="H8" s="22">
        <v>659706.86849720008</v>
      </c>
      <c r="I8" s="22">
        <v>733909.24025987613</v>
      </c>
      <c r="J8" s="23">
        <v>807676.13903247495</v>
      </c>
      <c r="K8" s="23">
        <v>841122.91476946254</v>
      </c>
      <c r="L8" s="23">
        <v>879146.01460904931</v>
      </c>
      <c r="M8" s="23">
        <v>961963.72585747414</v>
      </c>
      <c r="N8" s="23">
        <v>1127747.7665506566</v>
      </c>
      <c r="O8" s="23">
        <v>1192161.4972268716</v>
      </c>
      <c r="P8" s="23">
        <v>1289891.6460490006</v>
      </c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20">
        <v>1.3</v>
      </c>
      <c r="B9" s="21" t="s">
        <v>60</v>
      </c>
      <c r="C9" s="22">
        <v>134535.62583128194</v>
      </c>
      <c r="D9" s="22">
        <v>154145.34266393329</v>
      </c>
      <c r="E9" s="22">
        <v>144558.44559138073</v>
      </c>
      <c r="F9" s="22">
        <v>156066.03369477225</v>
      </c>
      <c r="G9" s="22">
        <v>162323.58227218894</v>
      </c>
      <c r="H9" s="22">
        <v>213088.68353820979</v>
      </c>
      <c r="I9" s="22">
        <v>217402.74691261593</v>
      </c>
      <c r="J9" s="23">
        <v>231122.73982906129</v>
      </c>
      <c r="K9" s="23">
        <v>251447.23779861143</v>
      </c>
      <c r="L9" s="23">
        <v>243661.1811779807</v>
      </c>
      <c r="M9" s="23">
        <v>300484.87671662646</v>
      </c>
      <c r="N9" s="23">
        <v>446568.87950521772</v>
      </c>
      <c r="O9" s="23">
        <v>511792.06908746209</v>
      </c>
      <c r="P9" s="23">
        <v>537735.77129861875</v>
      </c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20">
        <v>1.4</v>
      </c>
      <c r="B10" s="21" t="s">
        <v>61</v>
      </c>
      <c r="C10" s="22">
        <v>32347.91937195</v>
      </c>
      <c r="D10" s="22">
        <v>34466.061986606248</v>
      </c>
      <c r="E10" s="22">
        <v>34385.005327313724</v>
      </c>
      <c r="F10" s="22">
        <v>36054.928728017789</v>
      </c>
      <c r="G10" s="22">
        <v>39365.007864682499</v>
      </c>
      <c r="H10" s="22">
        <v>39980.592951162231</v>
      </c>
      <c r="I10" s="22">
        <v>40608.382659611998</v>
      </c>
      <c r="J10" s="23">
        <v>42408.320705018028</v>
      </c>
      <c r="K10" s="23">
        <v>45186.451534376538</v>
      </c>
      <c r="L10" s="23">
        <v>46185.393879712981</v>
      </c>
      <c r="M10" s="23">
        <v>68221.206925881823</v>
      </c>
      <c r="N10" s="23">
        <v>73663.17746420452</v>
      </c>
      <c r="O10" s="23">
        <v>77642.402478925593</v>
      </c>
      <c r="P10" s="23">
        <v>81560.287654644329</v>
      </c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24" t="s">
        <v>30</v>
      </c>
      <c r="B11" s="21" t="s">
        <v>3</v>
      </c>
      <c r="C11" s="22">
        <v>32930.556799999998</v>
      </c>
      <c r="D11" s="22">
        <v>77085.853199999998</v>
      </c>
      <c r="E11" s="22">
        <v>55232.364596158266</v>
      </c>
      <c r="F11" s="22">
        <v>41196.176297233527</v>
      </c>
      <c r="G11" s="22">
        <v>100836.10708210393</v>
      </c>
      <c r="H11" s="22">
        <v>29766.058632187563</v>
      </c>
      <c r="I11" s="22">
        <v>26448.201292693862</v>
      </c>
      <c r="J11" s="23">
        <v>37958.885274516921</v>
      </c>
      <c r="K11" s="23">
        <v>24685.14123877056</v>
      </c>
      <c r="L11" s="23">
        <v>17413.78161620715</v>
      </c>
      <c r="M11" s="23">
        <v>46529.661786923563</v>
      </c>
      <c r="N11" s="23">
        <v>69316.194784320498</v>
      </c>
      <c r="O11" s="23">
        <v>103405.53036351819</v>
      </c>
      <c r="P11" s="23">
        <v>113844.04427407883</v>
      </c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9" customFormat="1" ht="15.75" x14ac:dyDescent="0.25">
      <c r="A12" s="25"/>
      <c r="B12" s="26" t="s">
        <v>27</v>
      </c>
      <c r="C12" s="27">
        <f>C6+C11</f>
        <v>1339277.8107721352</v>
      </c>
      <c r="D12" s="27">
        <f t="shared" ref="D12:E12" si="3">D6+D11</f>
        <v>1645014.5070917683</v>
      </c>
      <c r="E12" s="27">
        <f t="shared" si="3"/>
        <v>1760872.8097596155</v>
      </c>
      <c r="F12" s="27">
        <f t="shared" ref="F12:N12" si="4">F6+F11</f>
        <v>1550242.9678117447</v>
      </c>
      <c r="G12" s="27">
        <f t="shared" si="4"/>
        <v>2222231.8505357583</v>
      </c>
      <c r="H12" s="27">
        <f t="shared" si="4"/>
        <v>2393735.9958048873</v>
      </c>
      <c r="I12" s="27">
        <f t="shared" si="4"/>
        <v>2513135.8982362952</v>
      </c>
      <c r="J12" s="27">
        <f t="shared" si="4"/>
        <v>2709489.4069991382</v>
      </c>
      <c r="K12" s="27">
        <f t="shared" si="4"/>
        <v>2834224.6711835884</v>
      </c>
      <c r="L12" s="27">
        <f t="shared" si="4"/>
        <v>2831813.434402681</v>
      </c>
      <c r="M12" s="27">
        <f t="shared" si="4"/>
        <v>3407978.3340910021</v>
      </c>
      <c r="N12" s="27">
        <f t="shared" si="4"/>
        <v>3782505.1632478493</v>
      </c>
      <c r="O12" s="27">
        <f t="shared" ref="O12:P12" si="5">O6+O11</f>
        <v>4288724.3656869605</v>
      </c>
      <c r="P12" s="27">
        <f t="shared" si="5"/>
        <v>4785026.0380404126</v>
      </c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0"/>
      <c r="GI12" s="10"/>
      <c r="GJ12" s="10"/>
    </row>
    <row r="13" spans="1:193" s="1" customFormat="1" ht="15.75" x14ac:dyDescent="0.25">
      <c r="A13" s="28" t="s">
        <v>31</v>
      </c>
      <c r="B13" s="29" t="s">
        <v>4</v>
      </c>
      <c r="C13" s="23">
        <v>797559.93779999996</v>
      </c>
      <c r="D13" s="23">
        <v>785118.47479999997</v>
      </c>
      <c r="E13" s="23">
        <v>835782.87975684158</v>
      </c>
      <c r="F13" s="23">
        <v>876019.55127527856</v>
      </c>
      <c r="G13" s="23">
        <v>1032469.4102644869</v>
      </c>
      <c r="H13" s="23">
        <v>1041139.9797817071</v>
      </c>
      <c r="I13" s="23">
        <v>1090675.2656451135</v>
      </c>
      <c r="J13" s="23">
        <v>1110741.2303387558</v>
      </c>
      <c r="K13" s="23">
        <v>1043748.5319978185</v>
      </c>
      <c r="L13" s="23">
        <v>1342174.4317893519</v>
      </c>
      <c r="M13" s="23">
        <v>1142230.0789105897</v>
      </c>
      <c r="N13" s="23">
        <v>1196321.2184669878</v>
      </c>
      <c r="O13" s="23">
        <v>1277787.8201982072</v>
      </c>
      <c r="P13" s="23">
        <v>1364335.4168236852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24" t="s">
        <v>32</v>
      </c>
      <c r="B14" s="21" t="s">
        <v>5</v>
      </c>
      <c r="C14" s="22">
        <v>616233.40800000005</v>
      </c>
      <c r="D14" s="22">
        <v>593349.06717608671</v>
      </c>
      <c r="E14" s="22">
        <v>545186.99840108328</v>
      </c>
      <c r="F14" s="22">
        <v>585441.67921675218</v>
      </c>
      <c r="G14" s="22">
        <v>658182.27227475203</v>
      </c>
      <c r="H14" s="22">
        <v>630465.80958003353</v>
      </c>
      <c r="I14" s="22">
        <v>737689.74456647574</v>
      </c>
      <c r="J14" s="23">
        <v>888417.63952270756</v>
      </c>
      <c r="K14" s="23">
        <v>818798.74768380553</v>
      </c>
      <c r="L14" s="23">
        <v>881763.6195742205</v>
      </c>
      <c r="M14" s="23">
        <v>918301.85647166264</v>
      </c>
      <c r="N14" s="23">
        <v>1000256.5825588215</v>
      </c>
      <c r="O14" s="23">
        <v>1073522.3300013207</v>
      </c>
      <c r="P14" s="23">
        <v>1155315.3159126895</v>
      </c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24" t="s">
        <v>33</v>
      </c>
      <c r="B15" s="21" t="s">
        <v>6</v>
      </c>
      <c r="C15" s="22">
        <v>652948.66553058894</v>
      </c>
      <c r="D15" s="22">
        <v>693613.74946853402</v>
      </c>
      <c r="E15" s="22">
        <v>790272.36978232511</v>
      </c>
      <c r="F15" s="22">
        <v>849300.45690085681</v>
      </c>
      <c r="G15" s="22">
        <v>855010.72909714654</v>
      </c>
      <c r="H15" s="22">
        <v>980036.3698754966</v>
      </c>
      <c r="I15" s="22">
        <v>1096936.9523577704</v>
      </c>
      <c r="J15" s="23">
        <v>1152525.7756896671</v>
      </c>
      <c r="K15" s="23">
        <v>1224664.8137644732</v>
      </c>
      <c r="L15" s="23">
        <v>1109280.9316425091</v>
      </c>
      <c r="M15" s="23">
        <v>1323388.6666349734</v>
      </c>
      <c r="N15" s="23">
        <v>1596862.7640354356</v>
      </c>
      <c r="O15" s="23">
        <v>1717960.2975644071</v>
      </c>
      <c r="P15" s="23">
        <v>1860294.4802434449</v>
      </c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9" customFormat="1" ht="15.75" x14ac:dyDescent="0.25">
      <c r="A16" s="25"/>
      <c r="B16" s="26" t="s">
        <v>28</v>
      </c>
      <c r="C16" s="27">
        <f>+C13+C14+C15</f>
        <v>2066742.011330589</v>
      </c>
      <c r="D16" s="27">
        <f t="shared" ref="D16:E16" si="6">+D13+D14+D15</f>
        <v>2072081.2914446208</v>
      </c>
      <c r="E16" s="27">
        <f t="shared" si="6"/>
        <v>2171242.2479402497</v>
      </c>
      <c r="F16" s="27">
        <f t="shared" ref="F16:L16" si="7">+F13+F14+F15</f>
        <v>2310761.6873928877</v>
      </c>
      <c r="G16" s="27">
        <f t="shared" si="7"/>
        <v>2545662.4116363856</v>
      </c>
      <c r="H16" s="27">
        <f t="shared" si="7"/>
        <v>2651642.1592372372</v>
      </c>
      <c r="I16" s="27">
        <f t="shared" si="7"/>
        <v>2925301.9625693597</v>
      </c>
      <c r="J16" s="27">
        <f t="shared" si="7"/>
        <v>3151684.6455511302</v>
      </c>
      <c r="K16" s="27">
        <f t="shared" si="7"/>
        <v>3087212.0934460973</v>
      </c>
      <c r="L16" s="27">
        <f t="shared" si="7"/>
        <v>3333218.9830060815</v>
      </c>
      <c r="M16" s="27">
        <f t="shared" ref="M16:N16" si="8">+M13+M14+M15</f>
        <v>3383920.6020172257</v>
      </c>
      <c r="N16" s="27">
        <f t="shared" si="8"/>
        <v>3793440.5650612451</v>
      </c>
      <c r="O16" s="27">
        <f t="shared" ref="O16:P16" si="9">+O13+O14+O15</f>
        <v>4069270.4477639347</v>
      </c>
      <c r="P16" s="27">
        <f t="shared" si="9"/>
        <v>4379945.2129798196</v>
      </c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1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1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1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0"/>
      <c r="GI16" s="10"/>
      <c r="GJ16" s="10"/>
    </row>
    <row r="17" spans="1:193" s="10" customFormat="1" ht="30" x14ac:dyDescent="0.25">
      <c r="A17" s="17" t="s">
        <v>34</v>
      </c>
      <c r="B17" s="18" t="s">
        <v>7</v>
      </c>
      <c r="C17" s="19">
        <f>C18+C19</f>
        <v>667074.20150667301</v>
      </c>
      <c r="D17" s="19">
        <f t="shared" ref="D17:E17" si="10">D18+D19</f>
        <v>803871.34410750214</v>
      </c>
      <c r="E17" s="19">
        <f t="shared" si="10"/>
        <v>904360.56977079413</v>
      </c>
      <c r="F17" s="19">
        <f t="shared" ref="F17:L17" si="11">F18+F19</f>
        <v>910030.17985359416</v>
      </c>
      <c r="G17" s="19">
        <f t="shared" si="11"/>
        <v>1070665.5770853481</v>
      </c>
      <c r="H17" s="19">
        <f t="shared" si="11"/>
        <v>1207320.0328568125</v>
      </c>
      <c r="I17" s="19">
        <f t="shared" si="11"/>
        <v>1415010.7729999104</v>
      </c>
      <c r="J17" s="19">
        <f t="shared" si="11"/>
        <v>1649386.9473884415</v>
      </c>
      <c r="K17" s="19">
        <f t="shared" si="11"/>
        <v>1714193.265122809</v>
      </c>
      <c r="L17" s="19">
        <f t="shared" si="11"/>
        <v>1346464.6559258471</v>
      </c>
      <c r="M17" s="19">
        <f t="shared" ref="M17:N17" si="12">M18+M19</f>
        <v>1715971.3417784653</v>
      </c>
      <c r="N17" s="19">
        <f t="shared" si="12"/>
        <v>2111997.6655898481</v>
      </c>
      <c r="O17" s="19">
        <f t="shared" ref="O17:P17" si="13">O18+O19</f>
        <v>2375524.875398166</v>
      </c>
      <c r="P17" s="19">
        <f t="shared" si="13"/>
        <v>2682107.4435277926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K17" s="9"/>
    </row>
    <row r="18" spans="1:193" ht="15.75" x14ac:dyDescent="0.25">
      <c r="A18" s="20">
        <v>6.1</v>
      </c>
      <c r="B18" s="21" t="s">
        <v>8</v>
      </c>
      <c r="C18" s="22">
        <v>590434.27439999999</v>
      </c>
      <c r="D18" s="22">
        <v>725844.62496648205</v>
      </c>
      <c r="E18" s="22">
        <v>824586.82838113839</v>
      </c>
      <c r="F18" s="22">
        <v>830679.55075058527</v>
      </c>
      <c r="G18" s="22">
        <v>986432.91410532012</v>
      </c>
      <c r="H18" s="22">
        <v>1116078.09562392</v>
      </c>
      <c r="I18" s="22">
        <v>1304826.5728908088</v>
      </c>
      <c r="J18" s="23">
        <v>1515776.4500524879</v>
      </c>
      <c r="K18" s="23">
        <v>1582046.6162764328</v>
      </c>
      <c r="L18" s="23">
        <v>1289382.5393499217</v>
      </c>
      <c r="M18" s="23">
        <v>1590433.2271792868</v>
      </c>
      <c r="N18" s="23">
        <v>1929925.2673037851</v>
      </c>
      <c r="O18" s="23">
        <v>2165783.46730169</v>
      </c>
      <c r="P18" s="23">
        <v>2425295.7925750399</v>
      </c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20">
        <v>6.2</v>
      </c>
      <c r="B19" s="21" t="s">
        <v>9</v>
      </c>
      <c r="C19" s="22">
        <v>76639.927106673029</v>
      </c>
      <c r="D19" s="22">
        <v>78026.719141020105</v>
      </c>
      <c r="E19" s="22">
        <v>79773.741389655799</v>
      </c>
      <c r="F19" s="22">
        <v>79350.629103008949</v>
      </c>
      <c r="G19" s="22">
        <v>84232.662980027861</v>
      </c>
      <c r="H19" s="22">
        <v>91241.937232892553</v>
      </c>
      <c r="I19" s="22">
        <v>110184.20010910164</v>
      </c>
      <c r="J19" s="23">
        <v>133610.4973359537</v>
      </c>
      <c r="K19" s="23">
        <v>132146.64884637634</v>
      </c>
      <c r="L19" s="23">
        <v>57082.116575925422</v>
      </c>
      <c r="M19" s="23">
        <v>125538.11459917844</v>
      </c>
      <c r="N19" s="23">
        <v>182072.3982860629</v>
      </c>
      <c r="O19" s="23">
        <v>209741.40809647602</v>
      </c>
      <c r="P19" s="23">
        <v>256811.65095275245</v>
      </c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10" customFormat="1" ht="45" x14ac:dyDescent="0.25">
      <c r="A20" s="30" t="s">
        <v>35</v>
      </c>
      <c r="B20" s="31" t="s">
        <v>10</v>
      </c>
      <c r="C20" s="19">
        <f>SUM(C21:C27)</f>
        <v>471746.96453262144</v>
      </c>
      <c r="D20" s="19">
        <f t="shared" ref="D20:E20" si="14">SUM(D21:D27)</f>
        <v>555008.59603518574</v>
      </c>
      <c r="E20" s="19">
        <f t="shared" si="14"/>
        <v>634912.03576754348</v>
      </c>
      <c r="F20" s="19">
        <f t="shared" ref="F20:N20" si="15">SUM(F21:F27)</f>
        <v>711465.37263590761</v>
      </c>
      <c r="G20" s="19">
        <f t="shared" si="15"/>
        <v>800834.07103587058</v>
      </c>
      <c r="H20" s="19">
        <f t="shared" si="15"/>
        <v>863586.84711610246</v>
      </c>
      <c r="I20" s="19">
        <f t="shared" si="15"/>
        <v>926700.68974272208</v>
      </c>
      <c r="J20" s="19">
        <f t="shared" si="15"/>
        <v>1004597.0655376351</v>
      </c>
      <c r="K20" s="19">
        <f t="shared" si="15"/>
        <v>1031419.455377253</v>
      </c>
      <c r="L20" s="19">
        <f t="shared" si="15"/>
        <v>933234.40640959935</v>
      </c>
      <c r="M20" s="19">
        <f t="shared" si="15"/>
        <v>1313258.033354261</v>
      </c>
      <c r="N20" s="19">
        <f t="shared" si="15"/>
        <v>1426998.8036019697</v>
      </c>
      <c r="O20" s="19">
        <f t="shared" ref="O20:P20" si="16">SUM(O21:O27)</f>
        <v>1549198.3242405644</v>
      </c>
      <c r="P20" s="19">
        <f t="shared" si="16"/>
        <v>1701715.0389647575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G20" s="11"/>
      <c r="GK20" s="9"/>
    </row>
    <row r="21" spans="1:193" ht="15.75" x14ac:dyDescent="0.25">
      <c r="A21" s="20">
        <v>7.1</v>
      </c>
      <c r="B21" s="21" t="s">
        <v>11</v>
      </c>
      <c r="C21" s="22">
        <v>12315</v>
      </c>
      <c r="D21" s="22">
        <v>14326</v>
      </c>
      <c r="E21" s="22">
        <v>15835</v>
      </c>
      <c r="F21" s="22">
        <v>17754</v>
      </c>
      <c r="G21" s="22">
        <v>19054</v>
      </c>
      <c r="H21" s="22">
        <v>18859</v>
      </c>
      <c r="I21" s="22">
        <v>21532</v>
      </c>
      <c r="J21" s="23">
        <v>25685</v>
      </c>
      <c r="K21" s="23">
        <v>33774</v>
      </c>
      <c r="L21" s="23">
        <v>10226.893901155443</v>
      </c>
      <c r="M21" s="23">
        <v>11249.294790374457</v>
      </c>
      <c r="N21" s="23">
        <v>18111.686038375326</v>
      </c>
      <c r="O21" s="23">
        <v>20867.469627544324</v>
      </c>
      <c r="P21" s="23">
        <v>23085.681648952286</v>
      </c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20">
        <v>7.2</v>
      </c>
      <c r="B22" s="21" t="s">
        <v>12</v>
      </c>
      <c r="C22" s="22">
        <v>344034.2451</v>
      </c>
      <c r="D22" s="22">
        <v>398201.4520435161</v>
      </c>
      <c r="E22" s="22">
        <v>437847.75279667112</v>
      </c>
      <c r="F22" s="22">
        <v>470180.53763860883</v>
      </c>
      <c r="G22" s="22">
        <v>502946.72778781719</v>
      </c>
      <c r="H22" s="22">
        <v>540398.19776834222</v>
      </c>
      <c r="I22" s="22">
        <v>584093.15851529338</v>
      </c>
      <c r="J22" s="23">
        <v>682421.85627215286</v>
      </c>
      <c r="K22" s="23">
        <v>656562.0734585193</v>
      </c>
      <c r="L22" s="23">
        <v>545208.25108922052</v>
      </c>
      <c r="M22" s="23">
        <v>857038.08060388884</v>
      </c>
      <c r="N22" s="23">
        <v>892286.14811512094</v>
      </c>
      <c r="O22" s="23">
        <v>978494.69587641431</v>
      </c>
      <c r="P22" s="23">
        <v>1093256.8538905571</v>
      </c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20">
        <v>7.4</v>
      </c>
      <c r="B24" s="21" t="s">
        <v>14</v>
      </c>
      <c r="C24" s="22">
        <v>7900.1354000000001</v>
      </c>
      <c r="D24" s="22">
        <v>15984.396699999999</v>
      </c>
      <c r="E24" s="22">
        <v>12637.729579046347</v>
      </c>
      <c r="F24" s="22">
        <v>20352.563435920245</v>
      </c>
      <c r="G24" s="22">
        <v>34859.859600000003</v>
      </c>
      <c r="H24" s="22">
        <v>32098.630400000002</v>
      </c>
      <c r="I24" s="22">
        <v>33509.258816380323</v>
      </c>
      <c r="J24" s="23">
        <v>18075.696571658646</v>
      </c>
      <c r="K24" s="23">
        <v>28222.911610946088</v>
      </c>
      <c r="L24" s="23">
        <v>24938.2223150678</v>
      </c>
      <c r="M24" s="23">
        <v>32262.465382691302</v>
      </c>
      <c r="N24" s="23">
        <v>36876.295238016537</v>
      </c>
      <c r="O24" s="23">
        <v>39377.333719864371</v>
      </c>
      <c r="P24" s="23">
        <v>43881.357218254074</v>
      </c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30" x14ac:dyDescent="0.25">
      <c r="A25" s="20">
        <v>7.5</v>
      </c>
      <c r="B25" s="21" t="s">
        <v>15</v>
      </c>
      <c r="C25" s="22">
        <v>625.66549999999995</v>
      </c>
      <c r="D25" s="22">
        <v>724.88165280245482</v>
      </c>
      <c r="E25" s="22">
        <v>805.71889743486076</v>
      </c>
      <c r="F25" s="22">
        <v>864.65017141379008</v>
      </c>
      <c r="G25" s="22">
        <v>941.3226123835575</v>
      </c>
      <c r="H25" s="22">
        <v>13766.00812213479</v>
      </c>
      <c r="I25" s="22">
        <v>13415.419879247513</v>
      </c>
      <c r="J25" s="23">
        <v>13648.512988178474</v>
      </c>
      <c r="K25" s="23">
        <v>13535.08169535774</v>
      </c>
      <c r="L25" s="23">
        <v>7221.1489681747307</v>
      </c>
      <c r="M25" s="23">
        <v>5714.6961347268552</v>
      </c>
      <c r="N25" s="23">
        <v>9870.9030864800534</v>
      </c>
      <c r="O25" s="23">
        <v>10813.304207954345</v>
      </c>
      <c r="P25" s="23">
        <v>12080.321539128712</v>
      </c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20">
        <v>7.6</v>
      </c>
      <c r="B26" s="21" t="s">
        <v>16</v>
      </c>
      <c r="C26" s="22">
        <v>0</v>
      </c>
      <c r="D26" s="22">
        <v>1.9867999999999999</v>
      </c>
      <c r="E26" s="22">
        <v>1.9882</v>
      </c>
      <c r="F26" s="22">
        <v>1.9778583450842753</v>
      </c>
      <c r="G26" s="22">
        <v>1.982</v>
      </c>
      <c r="H26" s="22">
        <v>1.9958</v>
      </c>
      <c r="I26" s="22">
        <v>16.974829642454846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23">
        <v>0</v>
      </c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20">
        <v>7.7</v>
      </c>
      <c r="B27" s="21" t="s">
        <v>17</v>
      </c>
      <c r="C27" s="22">
        <v>106871.91853262141</v>
      </c>
      <c r="D27" s="22">
        <v>125769.8788388672</v>
      </c>
      <c r="E27" s="22">
        <v>167783.84629439106</v>
      </c>
      <c r="F27" s="22">
        <v>202311.64353161969</v>
      </c>
      <c r="G27" s="22">
        <v>243030.17903566983</v>
      </c>
      <c r="H27" s="22">
        <v>258463.01502562538</v>
      </c>
      <c r="I27" s="22">
        <v>274133.87770215847</v>
      </c>
      <c r="J27" s="23">
        <v>264765.99970564514</v>
      </c>
      <c r="K27" s="23">
        <v>299325.3886124299</v>
      </c>
      <c r="L27" s="23">
        <v>345639.89013598097</v>
      </c>
      <c r="M27" s="23">
        <v>406993.49644257955</v>
      </c>
      <c r="N27" s="23">
        <v>469853.7711239768</v>
      </c>
      <c r="O27" s="23">
        <v>499645.5208087872</v>
      </c>
      <c r="P27" s="23">
        <v>529410.82466786541</v>
      </c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24" t="s">
        <v>36</v>
      </c>
      <c r="B28" s="21" t="s">
        <v>18</v>
      </c>
      <c r="C28" s="22">
        <v>226052</v>
      </c>
      <c r="D28" s="22">
        <v>266655</v>
      </c>
      <c r="E28" s="22">
        <v>324212</v>
      </c>
      <c r="F28" s="22">
        <v>375410</v>
      </c>
      <c r="G28" s="22">
        <v>454285</v>
      </c>
      <c r="H28" s="22">
        <v>471783.24915124499</v>
      </c>
      <c r="I28" s="22">
        <v>407322.74173320201</v>
      </c>
      <c r="J28" s="23">
        <v>460402</v>
      </c>
      <c r="K28" s="23">
        <v>530737.37154573656</v>
      </c>
      <c r="L28" s="23">
        <v>582197.14609094639</v>
      </c>
      <c r="M28" s="23">
        <v>585752.06038012099</v>
      </c>
      <c r="N28" s="23">
        <v>717217.93785506859</v>
      </c>
      <c r="O28" s="23">
        <v>776917.77863640152</v>
      </c>
      <c r="P28" s="23">
        <v>857665.09815182816</v>
      </c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45" x14ac:dyDescent="0.25">
      <c r="A29" s="24" t="s">
        <v>37</v>
      </c>
      <c r="B29" s="21" t="s">
        <v>19</v>
      </c>
      <c r="C29" s="22">
        <v>948347.78235482844</v>
      </c>
      <c r="D29" s="22">
        <v>1056412.9772002641</v>
      </c>
      <c r="E29" s="22">
        <v>1200457.6028185347</v>
      </c>
      <c r="F29" s="22">
        <v>1310501.0603803375</v>
      </c>
      <c r="G29" s="22">
        <v>1369550.1817377645</v>
      </c>
      <c r="H29" s="22">
        <v>1485990.3159271488</v>
      </c>
      <c r="I29" s="22">
        <v>1644332.3094887631</v>
      </c>
      <c r="J29" s="23">
        <v>1837038.4990746374</v>
      </c>
      <c r="K29" s="23">
        <v>1881704.4481166983</v>
      </c>
      <c r="L29" s="23">
        <v>1900827.3887035139</v>
      </c>
      <c r="M29" s="23">
        <v>2124746.2919687978</v>
      </c>
      <c r="N29" s="23">
        <v>2348631.3020979501</v>
      </c>
      <c r="O29" s="23">
        <v>2588405.6877186629</v>
      </c>
      <c r="P29" s="23">
        <v>2860076.7351281578</v>
      </c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24" t="s">
        <v>38</v>
      </c>
      <c r="B30" s="21" t="s">
        <v>53</v>
      </c>
      <c r="C30" s="22">
        <v>1127470</v>
      </c>
      <c r="D30" s="22">
        <v>1219248</v>
      </c>
      <c r="E30" s="22">
        <v>1216969</v>
      </c>
      <c r="F30" s="22">
        <v>1275552</v>
      </c>
      <c r="G30" s="22">
        <v>1635194</v>
      </c>
      <c r="H30" s="22">
        <v>1687337</v>
      </c>
      <c r="I30" s="22">
        <v>1922166.1748520653</v>
      </c>
      <c r="J30" s="23">
        <v>2693660.2495264453</v>
      </c>
      <c r="K30" s="23">
        <v>2758438.5085869264</v>
      </c>
      <c r="L30" s="23">
        <v>3055404.074624578</v>
      </c>
      <c r="M30" s="23">
        <v>3414760.9465664113</v>
      </c>
      <c r="N30" s="23">
        <v>3622071.5038944357</v>
      </c>
      <c r="O30" s="23">
        <v>3896284.7886225889</v>
      </c>
      <c r="P30" s="23">
        <v>4198061.1739852969</v>
      </c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24" t="s">
        <v>39</v>
      </c>
      <c r="B31" s="21" t="s">
        <v>20</v>
      </c>
      <c r="C31" s="22">
        <v>629362.03773837606</v>
      </c>
      <c r="D31" s="22">
        <v>690691.69108201645</v>
      </c>
      <c r="E31" s="22">
        <v>849346.34213705745</v>
      </c>
      <c r="F31" s="22">
        <v>867943.42857386603</v>
      </c>
      <c r="G31" s="22">
        <v>962962.15117616032</v>
      </c>
      <c r="H31" s="22">
        <v>1058646.0217165165</v>
      </c>
      <c r="I31" s="22">
        <v>1201598.4508795738</v>
      </c>
      <c r="J31" s="23">
        <v>1439241.0277838844</v>
      </c>
      <c r="K31" s="23">
        <v>1544802.8607110907</v>
      </c>
      <c r="L31" s="23">
        <v>1482100.8817270477</v>
      </c>
      <c r="M31" s="23">
        <v>1680597.5380029452</v>
      </c>
      <c r="N31" s="23">
        <v>1940309.2897764321</v>
      </c>
      <c r="O31" s="23">
        <v>2209201.9308421314</v>
      </c>
      <c r="P31" s="23">
        <v>2466067.1070406246</v>
      </c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9" customFormat="1" ht="15.75" x14ac:dyDescent="0.25">
      <c r="A32" s="25"/>
      <c r="B32" s="26" t="s">
        <v>29</v>
      </c>
      <c r="C32" s="27">
        <f>C17+C20+C28+C29+C30+C31</f>
        <v>4070052.9861324988</v>
      </c>
      <c r="D32" s="27">
        <f t="shared" ref="D32:E32" si="17">D17+D20+D28+D29+D30+D31</f>
        <v>4591887.6084249681</v>
      </c>
      <c r="E32" s="27">
        <f t="shared" si="17"/>
        <v>5130257.5504939295</v>
      </c>
      <c r="F32" s="27">
        <f t="shared" ref="F32:H32" si="18">F17+F20+F28+F29+F30+F31</f>
        <v>5450902.0414437056</v>
      </c>
      <c r="G32" s="27">
        <f t="shared" si="18"/>
        <v>6293490.9810351431</v>
      </c>
      <c r="H32" s="27">
        <f t="shared" si="18"/>
        <v>6774663.4667678252</v>
      </c>
      <c r="I32" s="27">
        <f t="shared" ref="I32:K32" si="19">I17+I20+I28+I29+I30+I31</f>
        <v>7517131.1396962367</v>
      </c>
      <c r="J32" s="27">
        <f t="shared" si="19"/>
        <v>9084325.7893110421</v>
      </c>
      <c r="K32" s="27">
        <f t="shared" si="19"/>
        <v>9461295.9094605148</v>
      </c>
      <c r="L32" s="27">
        <f t="shared" ref="L32:M32" si="20">L17+L20+L28+L29+L30+L31</f>
        <v>9300228.5534815323</v>
      </c>
      <c r="M32" s="27">
        <f t="shared" si="20"/>
        <v>10835086.212051</v>
      </c>
      <c r="N32" s="27">
        <f t="shared" ref="N32" si="21">N17+N20+N28+N29+N30+N31</f>
        <v>12167226.502815703</v>
      </c>
      <c r="O32" s="27">
        <f t="shared" ref="O32:P32" si="22">O17+O20+O28+O29+O30+O31</f>
        <v>13395533.385458514</v>
      </c>
      <c r="P32" s="27">
        <f t="shared" si="22"/>
        <v>14765692.596798457</v>
      </c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1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0"/>
      <c r="GI32" s="10"/>
      <c r="GJ32" s="10"/>
    </row>
    <row r="33" spans="1:193" s="10" customFormat="1" ht="33.75" customHeight="1" x14ac:dyDescent="0.25">
      <c r="A33" s="17" t="s">
        <v>26</v>
      </c>
      <c r="B33" s="32" t="s">
        <v>40</v>
      </c>
      <c r="C33" s="19">
        <f>C6+C11+C13+C14+C15+C17+C20+C28+C29+C30+C31</f>
        <v>7476072.8082352234</v>
      </c>
      <c r="D33" s="19">
        <f>D6+D11+D13+D14+D15+D17+D20+D28+D29+D30+D31</f>
        <v>8308983.4069613582</v>
      </c>
      <c r="E33" s="19">
        <f>E6+E11+E13+E14+E15+E17+E20+E28+E29+E30+E31</f>
        <v>9062372.6081937943</v>
      </c>
      <c r="F33" s="19">
        <f>F6+F11+F13+F14+F15+F17+F20+F28+F29+F30+F31</f>
        <v>9311906.6966483369</v>
      </c>
      <c r="G33" s="19">
        <f t="shared" ref="G33:H33" si="23">G6+G11+G13+G14+G15+G17+G20+G28+G29+G30+G31</f>
        <v>11061385.243207287</v>
      </c>
      <c r="H33" s="19">
        <f t="shared" si="23"/>
        <v>11820041.621809948</v>
      </c>
      <c r="I33" s="19">
        <f t="shared" ref="I33:K33" si="24">I6+I11+I13+I14+I15+I17+I20+I28+I29+I30+I31</f>
        <v>12955569.000501892</v>
      </c>
      <c r="J33" s="19">
        <f t="shared" si="24"/>
        <v>14945499.841861311</v>
      </c>
      <c r="K33" s="19">
        <f t="shared" si="24"/>
        <v>15382732.674090197</v>
      </c>
      <c r="L33" s="19">
        <f t="shared" ref="L33:M33" si="25">L6+L11+L13+L14+L15+L17+L20+L28+L29+L30+L31</f>
        <v>15465260.970890295</v>
      </c>
      <c r="M33" s="19">
        <f t="shared" si="25"/>
        <v>17626985.148159228</v>
      </c>
      <c r="N33" s="19">
        <f t="shared" ref="N33" si="26">N6+N11+N13+N14+N15+N17+N20+N28+N29+N30+N31</f>
        <v>19743172.2311248</v>
      </c>
      <c r="O33" s="19">
        <f t="shared" ref="O33:P33" si="27">O6+O11+O13+O14+O15+O17+O20+O28+O29+O30+O31</f>
        <v>21753528.198909413</v>
      </c>
      <c r="P33" s="19">
        <f t="shared" si="27"/>
        <v>23930663.847818691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G33" s="11"/>
      <c r="GK33" s="9"/>
    </row>
    <row r="34" spans="1:193" ht="15.75" x14ac:dyDescent="0.25">
      <c r="A34" s="33" t="s">
        <v>42</v>
      </c>
      <c r="B34" s="34" t="s">
        <v>74</v>
      </c>
      <c r="C34" s="15">
        <v>349482</v>
      </c>
      <c r="D34" s="15">
        <v>404790</v>
      </c>
      <c r="E34" s="15">
        <v>499688</v>
      </c>
      <c r="F34" s="15">
        <v>524768</v>
      </c>
      <c r="G34" s="15">
        <v>655410</v>
      </c>
      <c r="H34" s="15">
        <v>664758</v>
      </c>
      <c r="I34" s="15">
        <v>1015316.9999999998</v>
      </c>
      <c r="J34" s="16">
        <v>1040445</v>
      </c>
      <c r="K34" s="16">
        <v>1027589.0014028219</v>
      </c>
      <c r="L34" s="16">
        <v>1314007.994967161</v>
      </c>
      <c r="M34" s="16">
        <v>1229121.6577534974</v>
      </c>
      <c r="N34" s="16">
        <v>1708849.745914039</v>
      </c>
      <c r="O34" s="16">
        <v>2114219.579234879</v>
      </c>
      <c r="P34" s="16">
        <v>2608284.6128793503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4"/>
      <c r="DG34" s="4"/>
      <c r="DH34" s="4"/>
      <c r="DI34" s="4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  <c r="GC34" s="4"/>
      <c r="GD34" s="4"/>
      <c r="GE34" s="4"/>
      <c r="GF34" s="4"/>
    </row>
    <row r="35" spans="1:193" ht="15.75" x14ac:dyDescent="0.25">
      <c r="A35" s="33" t="s">
        <v>43</v>
      </c>
      <c r="B35" s="34" t="s">
        <v>24</v>
      </c>
      <c r="C35" s="15"/>
      <c r="D35" s="15"/>
      <c r="E35" s="15"/>
      <c r="F35" s="15"/>
      <c r="G35" s="15"/>
      <c r="H35" s="15"/>
      <c r="I35" s="15"/>
      <c r="J35" s="16"/>
      <c r="K35" s="16"/>
      <c r="L35" s="16"/>
      <c r="M35" s="16"/>
      <c r="N35" s="16"/>
      <c r="O35" s="16"/>
      <c r="P35" s="16"/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4"/>
      <c r="DG35" s="4"/>
      <c r="DH35" s="4"/>
      <c r="DI35" s="4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  <c r="GC35" s="4"/>
      <c r="GD35" s="4"/>
      <c r="GE35" s="4"/>
      <c r="GF35" s="4"/>
    </row>
    <row r="36" spans="1:193" s="9" customFormat="1" ht="30" x14ac:dyDescent="0.25">
      <c r="A36" s="35" t="s">
        <v>44</v>
      </c>
      <c r="B36" s="36" t="s">
        <v>54</v>
      </c>
      <c r="C36" s="27">
        <f>C33+C34-C35</f>
        <v>7825554.8082352234</v>
      </c>
      <c r="D36" s="27">
        <f t="shared" ref="D36:E36" si="28">D33+D34-D35</f>
        <v>8713773.4069613591</v>
      </c>
      <c r="E36" s="27">
        <f t="shared" si="28"/>
        <v>9562060.6081937943</v>
      </c>
      <c r="F36" s="27">
        <f t="shared" ref="F36:N36" si="29">F33+F34-F35</f>
        <v>9836674.6966483369</v>
      </c>
      <c r="G36" s="27">
        <f t="shared" si="29"/>
        <v>11716795.243207287</v>
      </c>
      <c r="H36" s="27">
        <f t="shared" si="29"/>
        <v>12484799.621809948</v>
      </c>
      <c r="I36" s="27">
        <f t="shared" si="29"/>
        <v>13970886.000501892</v>
      </c>
      <c r="J36" s="27">
        <f t="shared" si="29"/>
        <v>15985944.841861311</v>
      </c>
      <c r="K36" s="27">
        <f t="shared" si="29"/>
        <v>16410321.675493019</v>
      </c>
      <c r="L36" s="27">
        <f t="shared" si="29"/>
        <v>16779268.965857457</v>
      </c>
      <c r="M36" s="27">
        <f t="shared" si="29"/>
        <v>18856106.805912726</v>
      </c>
      <c r="N36" s="27">
        <f t="shared" si="29"/>
        <v>21452021.977038838</v>
      </c>
      <c r="O36" s="27">
        <f t="shared" ref="O36:P36" si="30">O33+O34-O35</f>
        <v>23867747.778144293</v>
      </c>
      <c r="P36" s="27">
        <f t="shared" si="30"/>
        <v>26538948.460698042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1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</row>
    <row r="37" spans="1:193" ht="15.75" x14ac:dyDescent="0.25">
      <c r="A37" s="33" t="s">
        <v>45</v>
      </c>
      <c r="B37" s="34" t="s">
        <v>41</v>
      </c>
      <c r="C37" s="15">
        <v>126160</v>
      </c>
      <c r="D37" s="15">
        <v>127440</v>
      </c>
      <c r="E37" s="15">
        <v>128730</v>
      </c>
      <c r="F37" s="15">
        <v>130020</v>
      </c>
      <c r="G37" s="15">
        <v>131300</v>
      </c>
      <c r="H37" s="15">
        <v>132440</v>
      </c>
      <c r="I37" s="15">
        <v>133480</v>
      </c>
      <c r="J37" s="16">
        <v>134530</v>
      </c>
      <c r="K37" s="16">
        <v>132630</v>
      </c>
      <c r="L37" s="16">
        <v>133650</v>
      </c>
      <c r="M37" s="16">
        <v>134650</v>
      </c>
      <c r="N37" s="16">
        <v>135620</v>
      </c>
      <c r="O37" s="16">
        <v>136600</v>
      </c>
      <c r="P37" s="16">
        <v>137580</v>
      </c>
      <c r="S37" s="2"/>
      <c r="U37" s="1"/>
      <c r="X37" s="1"/>
      <c r="Y37" s="1"/>
      <c r="Z37" s="1"/>
      <c r="AA37" s="1"/>
      <c r="AB37" s="1"/>
      <c r="AF37" s="2"/>
      <c r="AI37" s="2"/>
      <c r="AN37" s="2"/>
      <c r="AQ37" s="2"/>
      <c r="AV37" s="2"/>
      <c r="AY37" s="2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K37" s="2"/>
      <c r="EL37" s="2"/>
      <c r="EM37" s="2"/>
      <c r="EN37" s="2"/>
      <c r="EO37" s="2"/>
      <c r="EP37" s="2"/>
      <c r="EQ37" s="2"/>
      <c r="ER37" s="2"/>
      <c r="ES37" s="2"/>
      <c r="ET37" s="2"/>
      <c r="EU37" s="2"/>
      <c r="EV37" s="2"/>
      <c r="EW37" s="2"/>
      <c r="EX37" s="2"/>
      <c r="EY37" s="2"/>
      <c r="EZ37" s="2"/>
      <c r="FA37" s="2"/>
      <c r="FB37" s="2"/>
      <c r="FC37" s="2"/>
    </row>
    <row r="38" spans="1:193" s="9" customFormat="1" ht="15.75" x14ac:dyDescent="0.25">
      <c r="A38" s="35" t="s">
        <v>46</v>
      </c>
      <c r="B38" s="36" t="s">
        <v>57</v>
      </c>
      <c r="C38" s="27">
        <f>C36/C37*1000</f>
        <v>62028.811098884144</v>
      </c>
      <c r="D38" s="27">
        <f t="shared" ref="D38:E38" si="31">D36/D37*1000</f>
        <v>68375.497543639038</v>
      </c>
      <c r="E38" s="27">
        <f t="shared" si="31"/>
        <v>74279.970544502401</v>
      </c>
      <c r="F38" s="27">
        <f t="shared" ref="F38:N38" si="32">F36/F37*1000</f>
        <v>75655.089191265477</v>
      </c>
      <c r="G38" s="27">
        <f t="shared" si="32"/>
        <v>89236.825919324343</v>
      </c>
      <c r="H38" s="27">
        <f t="shared" si="32"/>
        <v>94267.590016686416</v>
      </c>
      <c r="I38" s="27">
        <f t="shared" si="32"/>
        <v>104666.51184073937</v>
      </c>
      <c r="J38" s="27">
        <f t="shared" si="32"/>
        <v>118828.10407984324</v>
      </c>
      <c r="K38" s="27">
        <f t="shared" si="32"/>
        <v>123730.08878453607</v>
      </c>
      <c r="L38" s="27">
        <f t="shared" si="32"/>
        <v>125546.34467532704</v>
      </c>
      <c r="M38" s="27">
        <f t="shared" si="32"/>
        <v>140037.92651996081</v>
      </c>
      <c r="N38" s="27">
        <f t="shared" si="32"/>
        <v>158177.42203980856</v>
      </c>
      <c r="O38" s="27">
        <f t="shared" ref="O38:P38" si="33">O36/O37*1000</f>
        <v>174727.28973751314</v>
      </c>
      <c r="P38" s="27">
        <f t="shared" si="33"/>
        <v>192898.30251997415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CC38" s="12"/>
      <c r="CD38" s="12"/>
      <c r="CE38" s="12"/>
      <c r="CF38" s="12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</row>
    <row r="39" spans="1:193" x14ac:dyDescent="0.25">
      <c r="A39" s="2" t="s">
        <v>76</v>
      </c>
      <c r="F39" s="38"/>
      <c r="G39" s="38"/>
      <c r="H39" s="38"/>
      <c r="I39" s="38"/>
      <c r="J39" s="39"/>
      <c r="K39" s="39"/>
      <c r="L39" s="39"/>
      <c r="M39" s="39"/>
      <c r="N39" s="39"/>
      <c r="O39" s="39"/>
      <c r="P39" s="39"/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x14ac:dyDescent="0.25">
      <c r="A40" s="2" t="s">
        <v>77</v>
      </c>
      <c r="E40" s="1"/>
      <c r="H40" s="1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3" x14ac:dyDescent="0.25">
      <c r="E41" s="1"/>
      <c r="H41" s="1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3" x14ac:dyDescent="0.25">
      <c r="C42" s="1"/>
      <c r="J42" s="2"/>
      <c r="K42" s="2"/>
      <c r="L42" s="2"/>
      <c r="M42" s="2"/>
      <c r="N42" s="2"/>
      <c r="O42" s="2"/>
      <c r="X42" s="1"/>
      <c r="AA42" s="1"/>
      <c r="AN42" s="2"/>
      <c r="AQ42" s="2"/>
      <c r="AV42" s="2"/>
      <c r="AY42" s="2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C43" s="1"/>
      <c r="J43" s="2"/>
      <c r="K43" s="2"/>
      <c r="L43" s="2"/>
      <c r="M43" s="2"/>
      <c r="N43" s="2"/>
      <c r="O43" s="2"/>
      <c r="X43" s="1"/>
      <c r="AA43" s="1"/>
      <c r="AN43" s="2"/>
      <c r="AQ43" s="2"/>
      <c r="AV43" s="2"/>
      <c r="AY43" s="2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x14ac:dyDescent="0.25">
      <c r="C44" s="1"/>
      <c r="J44" s="2"/>
      <c r="K44" s="2"/>
      <c r="L44" s="2"/>
      <c r="M44" s="2"/>
      <c r="N44" s="2"/>
      <c r="O44" s="2"/>
      <c r="X44" s="1"/>
      <c r="AA44" s="1"/>
      <c r="AN44" s="2"/>
      <c r="AQ44" s="2"/>
      <c r="AV44" s="2"/>
      <c r="AY44" s="2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3" x14ac:dyDescent="0.25">
      <c r="C45" s="1"/>
      <c r="J45" s="2"/>
      <c r="K45" s="2"/>
      <c r="L45" s="2"/>
      <c r="M45" s="2"/>
      <c r="N45" s="2"/>
      <c r="O45" s="2"/>
      <c r="X45" s="1"/>
      <c r="AA45" s="1"/>
      <c r="AN45" s="2"/>
      <c r="AQ45" s="2"/>
      <c r="AV45" s="2"/>
      <c r="AY45" s="2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3" x14ac:dyDescent="0.25">
      <c r="C46" s="1"/>
      <c r="J46" s="2"/>
      <c r="K46" s="2"/>
      <c r="L46" s="2"/>
      <c r="M46" s="2"/>
      <c r="N46" s="2"/>
      <c r="O46" s="2"/>
      <c r="X46" s="1"/>
      <c r="AA46" s="1"/>
      <c r="AN46" s="2"/>
      <c r="AQ46" s="2"/>
      <c r="AV46" s="2"/>
      <c r="AY46" s="2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3" x14ac:dyDescent="0.25">
      <c r="C47" s="1"/>
      <c r="J47" s="2"/>
      <c r="K47" s="2"/>
      <c r="L47" s="2"/>
      <c r="M47" s="2"/>
      <c r="N47" s="2"/>
      <c r="O47" s="2"/>
      <c r="X47" s="1"/>
      <c r="AA47" s="1"/>
      <c r="AN47" s="2"/>
      <c r="AQ47" s="2"/>
      <c r="AV47" s="2"/>
      <c r="AY47" s="2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C48" s="1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S119"/>
  <sheetViews>
    <sheetView zoomScale="106" zoomScaleNormal="106" zoomScaleSheetLayoutView="100" workbookViewId="0">
      <pane xSplit="2" ySplit="5" topLeftCell="C19" activePane="bottomRight" state="frozen"/>
      <selection activeCell="T38" sqref="T38"/>
      <selection pane="topRight" activeCell="T38" sqref="T38"/>
      <selection pane="bottomLeft" activeCell="T38" sqref="T3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6.140625" style="2" customWidth="1"/>
    <col min="3" max="7" width="9.85546875" style="2" customWidth="1"/>
    <col min="8" max="8" width="11.42578125" style="2" customWidth="1"/>
    <col min="9" max="9" width="9.85546875" style="2" customWidth="1"/>
    <col min="10" max="10" width="10.85546875" style="1" customWidth="1"/>
    <col min="11" max="11" width="12.28515625" style="1" customWidth="1"/>
    <col min="12" max="12" width="10.42578125" style="1" customWidth="1"/>
    <col min="13" max="14" width="9.85546875" style="1" customWidth="1"/>
    <col min="15" max="15" width="11.7109375" style="1" customWidth="1"/>
    <col min="16" max="16" width="9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2" width="9.140625" style="2"/>
    <col min="213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52</v>
      </c>
      <c r="B1" s="6" t="s">
        <v>65</v>
      </c>
      <c r="AT1" s="3"/>
    </row>
    <row r="2" spans="1:189" ht="15.75" x14ac:dyDescent="0.25">
      <c r="A2" s="7" t="s">
        <v>48</v>
      </c>
      <c r="I2" s="2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56</v>
      </c>
      <c r="G4" s="8"/>
      <c r="H4" s="8"/>
      <c r="I4" s="8"/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55</v>
      </c>
      <c r="G5" s="15" t="s">
        <v>64</v>
      </c>
      <c r="H5" s="15" t="s">
        <v>66</v>
      </c>
      <c r="I5" s="15" t="s">
        <v>67</v>
      </c>
      <c r="J5" s="16" t="s">
        <v>68</v>
      </c>
      <c r="K5" s="16" t="s">
        <v>69</v>
      </c>
      <c r="L5" s="16" t="s">
        <v>70</v>
      </c>
      <c r="M5" s="16" t="s">
        <v>71</v>
      </c>
      <c r="N5" s="16" t="s">
        <v>72</v>
      </c>
      <c r="O5" s="16" t="s">
        <v>73</v>
      </c>
      <c r="P5" s="16" t="s">
        <v>75</v>
      </c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10" customFormat="1" ht="15.75" x14ac:dyDescent="0.25">
      <c r="A6" s="17" t="s">
        <v>25</v>
      </c>
      <c r="B6" s="18" t="s">
        <v>2</v>
      </c>
      <c r="C6" s="19">
        <f>SUM(C7:C10)</f>
        <v>1306347.2539721353</v>
      </c>
      <c r="D6" s="19">
        <f t="shared" ref="D6:O6" si="0">SUM(D7:D10)</f>
        <v>1249071.4500304828</v>
      </c>
      <c r="E6" s="19">
        <f t="shared" si="0"/>
        <v>1299210.448575624</v>
      </c>
      <c r="F6" s="19">
        <f t="shared" si="0"/>
        <v>1159250.4676835833</v>
      </c>
      <c r="G6" s="19">
        <f t="shared" si="0"/>
        <v>1454647.4528495595</v>
      </c>
      <c r="H6" s="19">
        <f t="shared" si="0"/>
        <v>1536769.9561199869</v>
      </c>
      <c r="I6" s="19">
        <f t="shared" si="0"/>
        <v>1551737.3805511002</v>
      </c>
      <c r="J6" s="19">
        <f t="shared" si="0"/>
        <v>1668175.4929251061</v>
      </c>
      <c r="K6" s="19">
        <f t="shared" si="0"/>
        <v>1627363.4073608855</v>
      </c>
      <c r="L6" s="19">
        <f t="shared" si="0"/>
        <v>1600540.0007123004</v>
      </c>
      <c r="M6" s="19">
        <f t="shared" si="0"/>
        <v>1644948.5577775384</v>
      </c>
      <c r="N6" s="19">
        <f t="shared" si="0"/>
        <v>1825233.7853297959</v>
      </c>
      <c r="O6" s="19">
        <f t="shared" si="0"/>
        <v>1934417.1207060313</v>
      </c>
      <c r="P6" s="19">
        <f t="shared" ref="P6" si="1">SUM(P7:P10)</f>
        <v>2025950.9834387167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G6" s="9"/>
    </row>
    <row r="7" spans="1:189" ht="15.75" x14ac:dyDescent="0.25">
      <c r="A7" s="20">
        <v>1.1000000000000001</v>
      </c>
      <c r="B7" s="21" t="s">
        <v>58</v>
      </c>
      <c r="C7" s="22">
        <v>795338.608600365</v>
      </c>
      <c r="D7" s="22">
        <v>733200.6928224063</v>
      </c>
      <c r="E7" s="22">
        <v>788857.93148395396</v>
      </c>
      <c r="F7" s="22">
        <v>579991.41918520257</v>
      </c>
      <c r="G7" s="22">
        <v>805942.71432213311</v>
      </c>
      <c r="H7" s="22">
        <v>800103.85723448836</v>
      </c>
      <c r="I7" s="22">
        <v>792609.35310666659</v>
      </c>
      <c r="J7" s="23">
        <v>873588.85389491229</v>
      </c>
      <c r="K7" s="23">
        <v>819024.36573582294</v>
      </c>
      <c r="L7" s="23">
        <v>800292.99092304613</v>
      </c>
      <c r="M7" s="23">
        <v>802844.08070914901</v>
      </c>
      <c r="N7" s="23">
        <v>945529.3968403188</v>
      </c>
      <c r="O7" s="23">
        <v>1022840.87286145</v>
      </c>
      <c r="P7" s="23">
        <v>1067974.451564884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20">
        <v>1.2</v>
      </c>
      <c r="B8" s="21" t="s">
        <v>59</v>
      </c>
      <c r="C8" s="22">
        <v>344125.10016853822</v>
      </c>
      <c r="D8" s="22">
        <v>342586.17346518958</v>
      </c>
      <c r="E8" s="22">
        <v>331948.50566196779</v>
      </c>
      <c r="F8" s="22">
        <v>396223.58417273004</v>
      </c>
      <c r="G8" s="22">
        <v>460479.43600057944</v>
      </c>
      <c r="H8" s="22">
        <v>498440.97689967661</v>
      </c>
      <c r="I8" s="22">
        <v>515276.74596922274</v>
      </c>
      <c r="J8" s="23">
        <v>539166.15512755851</v>
      </c>
      <c r="K8" s="23">
        <v>532714.87511790369</v>
      </c>
      <c r="L8" s="23">
        <v>531769.23723190499</v>
      </c>
      <c r="M8" s="23">
        <v>568579.46460702724</v>
      </c>
      <c r="N8" s="23">
        <v>592075.53988612397</v>
      </c>
      <c r="O8" s="23">
        <v>620157.11372151168</v>
      </c>
      <c r="P8" s="23">
        <v>655704.58486396517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20">
        <v>1.3</v>
      </c>
      <c r="B9" s="21" t="s">
        <v>60</v>
      </c>
      <c r="C9" s="22">
        <v>134535.62583128194</v>
      </c>
      <c r="D9" s="22">
        <v>140887.82400882049</v>
      </c>
      <c r="E9" s="22">
        <v>146093.2994627023</v>
      </c>
      <c r="F9" s="22">
        <v>150245.17047497127</v>
      </c>
      <c r="G9" s="22">
        <v>155771.81087717216</v>
      </c>
      <c r="H9" s="22">
        <v>205263.09952384816</v>
      </c>
      <c r="I9" s="22">
        <v>210370.85927135224</v>
      </c>
      <c r="J9" s="23">
        <v>221358.23237103544</v>
      </c>
      <c r="K9" s="23">
        <v>240447.770864146</v>
      </c>
      <c r="L9" s="23">
        <v>233245.35012006486</v>
      </c>
      <c r="M9" s="23">
        <v>231935.61547276255</v>
      </c>
      <c r="N9" s="23">
        <v>243390.68431787597</v>
      </c>
      <c r="O9" s="23">
        <v>245802.65315496072</v>
      </c>
      <c r="P9" s="23">
        <v>254545.7037969832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15.75" x14ac:dyDescent="0.25">
      <c r="A10" s="20">
        <v>1.4</v>
      </c>
      <c r="B10" s="21" t="s">
        <v>61</v>
      </c>
      <c r="C10" s="22">
        <v>32347.91937195</v>
      </c>
      <c r="D10" s="22">
        <v>32396.759734066516</v>
      </c>
      <c r="E10" s="22">
        <v>32310.711966999879</v>
      </c>
      <c r="F10" s="22">
        <v>32790.293850679438</v>
      </c>
      <c r="G10" s="22">
        <v>32453.491649674659</v>
      </c>
      <c r="H10" s="22">
        <v>32962.022461973917</v>
      </c>
      <c r="I10" s="22">
        <v>33480.422203858892</v>
      </c>
      <c r="J10" s="23">
        <v>34062.25153159981</v>
      </c>
      <c r="K10" s="23">
        <v>35176.395643012926</v>
      </c>
      <c r="L10" s="23">
        <v>35232.422437284426</v>
      </c>
      <c r="M10" s="23">
        <v>41589.396988599525</v>
      </c>
      <c r="N10" s="23">
        <v>44238.164285477229</v>
      </c>
      <c r="O10" s="23">
        <v>45616.48096810915</v>
      </c>
      <c r="P10" s="23">
        <v>47726.243212884183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24" t="s">
        <v>30</v>
      </c>
      <c r="B11" s="21" t="s">
        <v>3</v>
      </c>
      <c r="C11" s="22">
        <v>32930.556799999998</v>
      </c>
      <c r="D11" s="22">
        <v>40570.992882450781</v>
      </c>
      <c r="E11" s="22">
        <v>35876.100986668098</v>
      </c>
      <c r="F11" s="22">
        <v>26955.087910212133</v>
      </c>
      <c r="G11" s="22">
        <v>93738.537533976385</v>
      </c>
      <c r="H11" s="22">
        <v>19880.902298671677</v>
      </c>
      <c r="I11" s="22">
        <v>16131.678453381499</v>
      </c>
      <c r="J11" s="23">
        <v>29808.178350403752</v>
      </c>
      <c r="K11" s="23">
        <v>15404.466057644056</v>
      </c>
      <c r="L11" s="23">
        <v>5427.3710349230314</v>
      </c>
      <c r="M11" s="23">
        <v>13867.532884357966</v>
      </c>
      <c r="N11" s="23">
        <v>20352.888889265909</v>
      </c>
      <c r="O11" s="23">
        <v>32519.502489569368</v>
      </c>
      <c r="P11" s="23">
        <v>35212.033644252362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9" customFormat="1" ht="15.75" x14ac:dyDescent="0.25">
      <c r="A12" s="25"/>
      <c r="B12" s="26" t="s">
        <v>27</v>
      </c>
      <c r="C12" s="27">
        <f>C6+C11</f>
        <v>1339277.8107721352</v>
      </c>
      <c r="D12" s="27">
        <f t="shared" ref="D12:N12" si="2">D6+D11</f>
        <v>1289642.4429129336</v>
      </c>
      <c r="E12" s="27">
        <f t="shared" si="2"/>
        <v>1335086.5495622922</v>
      </c>
      <c r="F12" s="27">
        <f t="shared" si="2"/>
        <v>1186205.5555937954</v>
      </c>
      <c r="G12" s="27">
        <f t="shared" si="2"/>
        <v>1548385.9903835359</v>
      </c>
      <c r="H12" s="27">
        <f t="shared" si="2"/>
        <v>1556650.8584186586</v>
      </c>
      <c r="I12" s="27">
        <f t="shared" si="2"/>
        <v>1567869.0590044816</v>
      </c>
      <c r="J12" s="27">
        <f t="shared" si="2"/>
        <v>1697983.6712755098</v>
      </c>
      <c r="K12" s="27">
        <f t="shared" si="2"/>
        <v>1642767.8734185295</v>
      </c>
      <c r="L12" s="27">
        <f t="shared" si="2"/>
        <v>1605967.3717472234</v>
      </c>
      <c r="M12" s="27">
        <f t="shared" si="2"/>
        <v>1658816.0906618964</v>
      </c>
      <c r="N12" s="27">
        <f t="shared" si="2"/>
        <v>1845586.6742190619</v>
      </c>
      <c r="O12" s="27">
        <f t="shared" ref="O12:P12" si="3">O6+O11</f>
        <v>1966936.6231956007</v>
      </c>
      <c r="P12" s="27">
        <f t="shared" si="3"/>
        <v>2061163.0170829692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0"/>
      <c r="GE12" s="10"/>
      <c r="GF12" s="10"/>
    </row>
    <row r="13" spans="1:189" s="1" customFormat="1" ht="15.75" x14ac:dyDescent="0.25">
      <c r="A13" s="28" t="s">
        <v>31</v>
      </c>
      <c r="B13" s="29" t="s">
        <v>4</v>
      </c>
      <c r="C13" s="23">
        <v>797559.93779999996</v>
      </c>
      <c r="D13" s="23">
        <v>743850.69752752234</v>
      </c>
      <c r="E13" s="23">
        <v>760704.7038719689</v>
      </c>
      <c r="F13" s="23">
        <v>784303.64286740473</v>
      </c>
      <c r="G13" s="23">
        <v>907470.87136263063</v>
      </c>
      <c r="H13" s="23">
        <v>914135.63294827554</v>
      </c>
      <c r="I13" s="23">
        <v>942864.80090026674</v>
      </c>
      <c r="J13" s="23">
        <v>925638.5270043849</v>
      </c>
      <c r="K13" s="23">
        <v>865861.43374841497</v>
      </c>
      <c r="L13" s="23">
        <v>1118434.6969882946</v>
      </c>
      <c r="M13" s="23">
        <v>852365.10614074394</v>
      </c>
      <c r="N13" s="23">
        <v>903484.14146564482</v>
      </c>
      <c r="O13" s="23">
        <v>944229.10631638102</v>
      </c>
      <c r="P13" s="23">
        <v>992592.1373931095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30" x14ac:dyDescent="0.25">
      <c r="A14" s="24" t="s">
        <v>32</v>
      </c>
      <c r="B14" s="21" t="s">
        <v>5</v>
      </c>
      <c r="C14" s="22">
        <v>616233.40800000005</v>
      </c>
      <c r="D14" s="22">
        <v>731523.25955399533</v>
      </c>
      <c r="E14" s="22">
        <v>755984.91575272405</v>
      </c>
      <c r="F14" s="22">
        <v>518607.42775677383</v>
      </c>
      <c r="G14" s="22">
        <v>884274.42522521783</v>
      </c>
      <c r="H14" s="22">
        <v>941766.85108937242</v>
      </c>
      <c r="I14" s="22">
        <v>1013809.2807181827</v>
      </c>
      <c r="J14" s="23">
        <v>1093489.0330832908</v>
      </c>
      <c r="K14" s="23">
        <v>1078841.5574262706</v>
      </c>
      <c r="L14" s="23">
        <v>1050039.5978538664</v>
      </c>
      <c r="M14" s="23">
        <v>1172930.3239486665</v>
      </c>
      <c r="N14" s="23">
        <v>1286897.8842946892</v>
      </c>
      <c r="O14" s="23">
        <v>1346602.4472043014</v>
      </c>
      <c r="P14" s="23">
        <v>1404229.9382219836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24" t="s">
        <v>33</v>
      </c>
      <c r="B15" s="21" t="s">
        <v>6</v>
      </c>
      <c r="C15" s="22">
        <v>652948.66553058894</v>
      </c>
      <c r="D15" s="22">
        <v>639992.68862808438</v>
      </c>
      <c r="E15" s="22">
        <v>707159.79546240775</v>
      </c>
      <c r="F15" s="22">
        <v>673345.95854495885</v>
      </c>
      <c r="G15" s="22">
        <v>689327.99907828099</v>
      </c>
      <c r="H15" s="22">
        <v>783726.00413505267</v>
      </c>
      <c r="I15" s="22">
        <v>819394.21658389061</v>
      </c>
      <c r="J15" s="23">
        <v>818381.8686046988</v>
      </c>
      <c r="K15" s="23">
        <v>860212.95304286585</v>
      </c>
      <c r="L15" s="23">
        <v>729695.44855842774</v>
      </c>
      <c r="M15" s="23">
        <v>811330.03758239793</v>
      </c>
      <c r="N15" s="23">
        <v>901380.19106615381</v>
      </c>
      <c r="O15" s="23">
        <v>947629.7965393574</v>
      </c>
      <c r="P15" s="23">
        <v>1010416.6899360224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9" customFormat="1" ht="15.75" x14ac:dyDescent="0.25">
      <c r="A16" s="25"/>
      <c r="B16" s="26" t="s">
        <v>28</v>
      </c>
      <c r="C16" s="27">
        <f>+C13+C14+C15</f>
        <v>2066742.011330589</v>
      </c>
      <c r="D16" s="27">
        <f t="shared" ref="D16:L16" si="4">+D13+D14+D15</f>
        <v>2115366.6457096022</v>
      </c>
      <c r="E16" s="27">
        <f t="shared" si="4"/>
        <v>2223849.4150871006</v>
      </c>
      <c r="F16" s="27">
        <f t="shared" si="4"/>
        <v>1976257.0291691374</v>
      </c>
      <c r="G16" s="27">
        <f t="shared" si="4"/>
        <v>2481073.2956661293</v>
      </c>
      <c r="H16" s="27">
        <f t="shared" si="4"/>
        <v>2639628.4881727006</v>
      </c>
      <c r="I16" s="27">
        <f t="shared" si="4"/>
        <v>2776068.29820234</v>
      </c>
      <c r="J16" s="27">
        <f t="shared" si="4"/>
        <v>2837509.4286923744</v>
      </c>
      <c r="K16" s="27">
        <f t="shared" si="4"/>
        <v>2804915.9442175515</v>
      </c>
      <c r="L16" s="27">
        <f t="shared" si="4"/>
        <v>2898169.7434005891</v>
      </c>
      <c r="M16" s="27">
        <f t="shared" ref="M16:N16" si="5">+M13+M14+M15</f>
        <v>2836625.4676718083</v>
      </c>
      <c r="N16" s="27">
        <f t="shared" si="5"/>
        <v>3091762.2168264878</v>
      </c>
      <c r="O16" s="27">
        <f t="shared" ref="O16:P16" si="6">+O13+O14+O15</f>
        <v>3238461.3500600397</v>
      </c>
      <c r="P16" s="27">
        <f t="shared" si="6"/>
        <v>3407238.7655511154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1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1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1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0"/>
      <c r="GE16" s="10"/>
      <c r="GF16" s="10"/>
    </row>
    <row r="17" spans="1:189" s="10" customFormat="1" ht="15.75" x14ac:dyDescent="0.25">
      <c r="A17" s="17" t="s">
        <v>34</v>
      </c>
      <c r="B17" s="18" t="s">
        <v>7</v>
      </c>
      <c r="C17" s="19">
        <f>C18+C19</f>
        <v>667074.20150667301</v>
      </c>
      <c r="D17" s="19">
        <f t="shared" ref="D17:L17" si="7">D18+D19</f>
        <v>751709.40132935822</v>
      </c>
      <c r="E17" s="19">
        <f t="shared" si="7"/>
        <v>787767.01529095357</v>
      </c>
      <c r="F17" s="19">
        <f t="shared" si="7"/>
        <v>765735.15664710593</v>
      </c>
      <c r="G17" s="19">
        <f t="shared" si="7"/>
        <v>857054.2028445428</v>
      </c>
      <c r="H17" s="19">
        <f t="shared" si="7"/>
        <v>911073.10200459196</v>
      </c>
      <c r="I17" s="19">
        <f t="shared" si="7"/>
        <v>1012473.4145453667</v>
      </c>
      <c r="J17" s="19">
        <f t="shared" si="7"/>
        <v>1103135.499531883</v>
      </c>
      <c r="K17" s="19">
        <f t="shared" si="7"/>
        <v>1102206.8966411876</v>
      </c>
      <c r="L17" s="19">
        <f t="shared" si="7"/>
        <v>781600.31019631226</v>
      </c>
      <c r="M17" s="19">
        <f t="shared" ref="M17:N17" si="8">M18+M19</f>
        <v>941257.81405905983</v>
      </c>
      <c r="N17" s="19">
        <f t="shared" si="8"/>
        <v>1098663.9430873063</v>
      </c>
      <c r="O17" s="19">
        <f t="shared" ref="O17:P17" si="9">O18+O19</f>
        <v>1172912.7543458669</v>
      </c>
      <c r="P17" s="19">
        <f t="shared" si="9"/>
        <v>1271988.2061804542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G17" s="9"/>
    </row>
    <row r="18" spans="1:189" ht="15.75" x14ac:dyDescent="0.25">
      <c r="A18" s="20">
        <v>6.1</v>
      </c>
      <c r="B18" s="21" t="s">
        <v>8</v>
      </c>
      <c r="C18" s="22">
        <v>590434.27439999999</v>
      </c>
      <c r="D18" s="22">
        <v>678745.71284471627</v>
      </c>
      <c r="E18" s="22">
        <v>718379.2870451546</v>
      </c>
      <c r="F18" s="22">
        <v>699083.60651933902</v>
      </c>
      <c r="G18" s="22">
        <v>789776.44411603187</v>
      </c>
      <c r="H18" s="22">
        <v>842464.63279005128</v>
      </c>
      <c r="I18" s="22">
        <v>933874.15140860993</v>
      </c>
      <c r="J18" s="23">
        <v>1014028.8164198161</v>
      </c>
      <c r="K18" s="23">
        <v>1017468.7966824764</v>
      </c>
      <c r="L18" s="23">
        <v>748783.16915367055</v>
      </c>
      <c r="M18" s="23">
        <v>872851.42685509787</v>
      </c>
      <c r="N18" s="23">
        <v>1004072.2408093958</v>
      </c>
      <c r="O18" s="23">
        <v>1065937.2788431798</v>
      </c>
      <c r="P18" s="23">
        <v>1145316.3673393994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20">
        <v>6.2</v>
      </c>
      <c r="B19" s="21" t="s">
        <v>9</v>
      </c>
      <c r="C19" s="22">
        <v>76639.927106673029</v>
      </c>
      <c r="D19" s="22">
        <v>72963.688484641942</v>
      </c>
      <c r="E19" s="22">
        <v>69387.728245798993</v>
      </c>
      <c r="F19" s="22">
        <v>66651.550127766954</v>
      </c>
      <c r="G19" s="22">
        <v>67277.758728510933</v>
      </c>
      <c r="H19" s="22">
        <v>68608.469214540659</v>
      </c>
      <c r="I19" s="22">
        <v>78599.263136756679</v>
      </c>
      <c r="J19" s="23">
        <v>89106.683112067025</v>
      </c>
      <c r="K19" s="23">
        <v>84738.099958711173</v>
      </c>
      <c r="L19" s="23">
        <v>32817.141042641764</v>
      </c>
      <c r="M19" s="23">
        <v>68406.387203962018</v>
      </c>
      <c r="N19" s="23">
        <v>94591.702277910648</v>
      </c>
      <c r="O19" s="23">
        <v>106975.47550268704</v>
      </c>
      <c r="P19" s="23">
        <v>126671.83884105482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10" customFormat="1" ht="30" x14ac:dyDescent="0.25">
      <c r="A20" s="30" t="s">
        <v>35</v>
      </c>
      <c r="B20" s="31" t="s">
        <v>10</v>
      </c>
      <c r="C20" s="19">
        <f>SUM(C21:C27)</f>
        <v>471746.96453262144</v>
      </c>
      <c r="D20" s="19">
        <f t="shared" ref="D20:N20" si="10">SUM(D21:D27)</f>
        <v>518920.58436384867</v>
      </c>
      <c r="E20" s="19">
        <f t="shared" si="10"/>
        <v>579017.14192268765</v>
      </c>
      <c r="F20" s="19">
        <f t="shared" si="10"/>
        <v>644352.71152541623</v>
      </c>
      <c r="G20" s="19">
        <f t="shared" si="10"/>
        <v>717638.22655646328</v>
      </c>
      <c r="H20" s="19">
        <f t="shared" si="10"/>
        <v>744628.12862383947</v>
      </c>
      <c r="I20" s="19">
        <f t="shared" si="10"/>
        <v>776862.64622550877</v>
      </c>
      <c r="J20" s="19">
        <f t="shared" si="10"/>
        <v>780286.98604528559</v>
      </c>
      <c r="K20" s="19">
        <f t="shared" si="10"/>
        <v>734311.97695141006</v>
      </c>
      <c r="L20" s="19">
        <f t="shared" si="10"/>
        <v>588041.00265943236</v>
      </c>
      <c r="M20" s="19">
        <f t="shared" si="10"/>
        <v>750248.42353782663</v>
      </c>
      <c r="N20" s="19">
        <f t="shared" si="10"/>
        <v>797929.66537685134</v>
      </c>
      <c r="O20" s="19">
        <f t="shared" ref="O20:P20" si="11">SUM(O21:O27)</f>
        <v>849997.75326674129</v>
      </c>
      <c r="P20" s="19">
        <f t="shared" si="11"/>
        <v>902417.30721584591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G20" s="9"/>
    </row>
    <row r="21" spans="1:189" ht="15.75" x14ac:dyDescent="0.25">
      <c r="A21" s="20">
        <v>7.1</v>
      </c>
      <c r="B21" s="21" t="s">
        <v>11</v>
      </c>
      <c r="C21" s="22">
        <v>12315</v>
      </c>
      <c r="D21" s="22">
        <v>13631</v>
      </c>
      <c r="E21" s="22">
        <v>14701</v>
      </c>
      <c r="F21" s="22">
        <v>15500</v>
      </c>
      <c r="G21" s="22">
        <v>16209</v>
      </c>
      <c r="H21" s="22">
        <v>14460</v>
      </c>
      <c r="I21" s="22">
        <v>16231.7463668579</v>
      </c>
      <c r="J21" s="23">
        <v>18983.679390277099</v>
      </c>
      <c r="K21" s="23">
        <v>20532.968039884421</v>
      </c>
      <c r="L21" s="23">
        <v>5184.3679434470623</v>
      </c>
      <c r="M21" s="23">
        <v>6171.8811307629703</v>
      </c>
      <c r="N21" s="23">
        <v>10444.518345175204</v>
      </c>
      <c r="O21" s="23">
        <v>11791.861211702804</v>
      </c>
      <c r="P21" s="23">
        <v>12570.12405167519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20">
        <v>7.2</v>
      </c>
      <c r="B22" s="21" t="s">
        <v>12</v>
      </c>
      <c r="C22" s="22">
        <v>344034.2451</v>
      </c>
      <c r="D22" s="22">
        <v>377592.29580778751</v>
      </c>
      <c r="E22" s="22">
        <v>406862.41111715982</v>
      </c>
      <c r="F22" s="22">
        <v>437526.0814467087</v>
      </c>
      <c r="G22" s="22">
        <v>468433.02320261695</v>
      </c>
      <c r="H22" s="22">
        <v>487372.37968655315</v>
      </c>
      <c r="I22" s="22">
        <v>513692.52526273683</v>
      </c>
      <c r="J22" s="23">
        <v>543465.88792924944</v>
      </c>
      <c r="K22" s="23">
        <v>469144.11272230436</v>
      </c>
      <c r="L22" s="23">
        <v>337869.33116925962</v>
      </c>
      <c r="M22" s="23">
        <v>481297.07598012494</v>
      </c>
      <c r="N22" s="23">
        <v>489560.91579268826</v>
      </c>
      <c r="O22" s="23">
        <v>525415.3297484935</v>
      </c>
      <c r="P22" s="23">
        <v>566955.61836846825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20">
        <v>7.4</v>
      </c>
      <c r="B24" s="21" t="s">
        <v>14</v>
      </c>
      <c r="C24" s="22">
        <v>7900.1354000000001</v>
      </c>
      <c r="D24" s="22">
        <v>8573.3006585667717</v>
      </c>
      <c r="E24" s="22">
        <v>9305.9695779178801</v>
      </c>
      <c r="F24" s="22">
        <v>17433.504884156202</v>
      </c>
      <c r="G24" s="22">
        <v>29049.320950113655</v>
      </c>
      <c r="H24" s="22">
        <v>25465.027316920619</v>
      </c>
      <c r="I24" s="22">
        <v>25616.316258500308</v>
      </c>
      <c r="J24" s="23">
        <v>13217.436300566445</v>
      </c>
      <c r="K24" s="23">
        <v>20166.581898967772</v>
      </c>
      <c r="L24" s="23">
        <v>17745.4631885905</v>
      </c>
      <c r="M24" s="23">
        <v>22501.074778627</v>
      </c>
      <c r="N24" s="23">
        <v>27060.025314806757</v>
      </c>
      <c r="O24" s="23">
        <v>27948.200022371933</v>
      </c>
      <c r="P24" s="23">
        <v>30018.633957099402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15.75" x14ac:dyDescent="0.25">
      <c r="A25" s="20">
        <v>7.5</v>
      </c>
      <c r="B25" s="21" t="s">
        <v>15</v>
      </c>
      <c r="C25" s="22">
        <v>625.66549999999995</v>
      </c>
      <c r="D25" s="22">
        <v>687.12170882522241</v>
      </c>
      <c r="E25" s="22">
        <v>740.24486463943913</v>
      </c>
      <c r="F25" s="22">
        <v>795.68567303933196</v>
      </c>
      <c r="G25" s="22">
        <v>850.65218777990503</v>
      </c>
      <c r="H25" s="22">
        <v>11009.530506413648</v>
      </c>
      <c r="I25" s="22">
        <v>10366.651997052397</v>
      </c>
      <c r="J25" s="23">
        <v>10114.609975710266</v>
      </c>
      <c r="K25" s="23">
        <v>9671.4448630022616</v>
      </c>
      <c r="L25" s="23">
        <v>4957.8248910575276</v>
      </c>
      <c r="M25" s="23">
        <v>3363.9999828131981</v>
      </c>
      <c r="N25" s="23">
        <v>5610.6916554279596</v>
      </c>
      <c r="O25" s="23">
        <v>6023.0447701538396</v>
      </c>
      <c r="P25" s="23">
        <v>6483.4214249938441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20">
        <v>7.6</v>
      </c>
      <c r="B26" s="21" t="s">
        <v>16</v>
      </c>
      <c r="C26" s="22">
        <v>0</v>
      </c>
      <c r="D26" s="22">
        <v>1.8608309995465413</v>
      </c>
      <c r="E26" s="22">
        <v>1.7373064866412746</v>
      </c>
      <c r="F26" s="22">
        <v>1.6897600540723217</v>
      </c>
      <c r="G26" s="22">
        <v>1.5926092642233398</v>
      </c>
      <c r="H26" s="22">
        <v>1.6057038900698486</v>
      </c>
      <c r="I26" s="22">
        <v>13.003487412887372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23">
        <v>0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30" x14ac:dyDescent="0.25">
      <c r="A27" s="20">
        <v>7.7</v>
      </c>
      <c r="B27" s="21" t="s">
        <v>17</v>
      </c>
      <c r="C27" s="22">
        <v>106871.91853262141</v>
      </c>
      <c r="D27" s="22">
        <v>118435.00535766962</v>
      </c>
      <c r="E27" s="22">
        <v>147405.77905648382</v>
      </c>
      <c r="F27" s="22">
        <v>173095.74976145788</v>
      </c>
      <c r="G27" s="22">
        <v>203094.63760668851</v>
      </c>
      <c r="H27" s="22">
        <v>206319.58541006196</v>
      </c>
      <c r="I27" s="22">
        <v>210942.40285294835</v>
      </c>
      <c r="J27" s="23">
        <v>194505.37244948227</v>
      </c>
      <c r="K27" s="23">
        <v>214796.86942725122</v>
      </c>
      <c r="L27" s="23">
        <v>222284.0154670777</v>
      </c>
      <c r="M27" s="23">
        <v>236914.39166549855</v>
      </c>
      <c r="N27" s="23">
        <v>265253.51426875329</v>
      </c>
      <c r="O27" s="23">
        <v>278819.31751401926</v>
      </c>
      <c r="P27" s="23">
        <v>286389.50941360922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24" t="s">
        <v>36</v>
      </c>
      <c r="B28" s="21" t="s">
        <v>18</v>
      </c>
      <c r="C28" s="22">
        <v>226052</v>
      </c>
      <c r="D28" s="22">
        <v>258493</v>
      </c>
      <c r="E28" s="22">
        <v>313041</v>
      </c>
      <c r="F28" s="22">
        <v>356023</v>
      </c>
      <c r="G28" s="22">
        <v>420822</v>
      </c>
      <c r="H28" s="22">
        <v>438378</v>
      </c>
      <c r="I28" s="22">
        <v>350751.31322311901</v>
      </c>
      <c r="J28" s="23">
        <v>370642.52033970901</v>
      </c>
      <c r="K28" s="23">
        <v>405184.7593166781</v>
      </c>
      <c r="L28" s="23">
        <v>441747.52235130552</v>
      </c>
      <c r="M28" s="23">
        <v>415037.85505067499</v>
      </c>
      <c r="N28" s="23">
        <v>444805.54037659947</v>
      </c>
      <c r="O28" s="23">
        <v>470381.85894825397</v>
      </c>
      <c r="P28" s="23">
        <v>495740.56687765656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30" x14ac:dyDescent="0.25">
      <c r="A29" s="24" t="s">
        <v>37</v>
      </c>
      <c r="B29" s="21" t="s">
        <v>19</v>
      </c>
      <c r="C29" s="22">
        <v>948347.78235482844</v>
      </c>
      <c r="D29" s="22">
        <v>985841.31501653988</v>
      </c>
      <c r="E29" s="22">
        <v>1037646.0616408807</v>
      </c>
      <c r="F29" s="22">
        <v>1069698.7824773982</v>
      </c>
      <c r="G29" s="22">
        <v>1064816.421021071</v>
      </c>
      <c r="H29" s="22">
        <v>1124020.7017275994</v>
      </c>
      <c r="I29" s="22">
        <v>1160469.6273174938</v>
      </c>
      <c r="J29" s="23">
        <v>1147496.612160485</v>
      </c>
      <c r="K29" s="23">
        <v>1169603.1052407401</v>
      </c>
      <c r="L29" s="23">
        <v>1132358.7945696588</v>
      </c>
      <c r="M29" s="23">
        <v>1189454.8653219854</v>
      </c>
      <c r="N29" s="23">
        <v>1242460.2422653048</v>
      </c>
      <c r="O29" s="23">
        <v>1313320.0149822142</v>
      </c>
      <c r="P29" s="23">
        <v>1395709.065642437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24" t="s">
        <v>38</v>
      </c>
      <c r="B30" s="21" t="s">
        <v>53</v>
      </c>
      <c r="C30" s="22">
        <v>1127470</v>
      </c>
      <c r="D30" s="22">
        <v>1135766.2195121953</v>
      </c>
      <c r="E30" s="22">
        <v>1060599.4319096124</v>
      </c>
      <c r="F30" s="22">
        <v>1054918.7161670842</v>
      </c>
      <c r="G30" s="22">
        <v>1293913.417810308</v>
      </c>
      <c r="H30" s="22">
        <v>1280156.5928338761</v>
      </c>
      <c r="I30" s="22">
        <v>1373686.6334177766</v>
      </c>
      <c r="J30" s="23">
        <v>1833496.2962776772</v>
      </c>
      <c r="K30" s="23">
        <v>1809250.7840957113</v>
      </c>
      <c r="L30" s="23">
        <v>1904898.6835183315</v>
      </c>
      <c r="M30" s="23">
        <v>1988485.6999948719</v>
      </c>
      <c r="N30" s="23">
        <v>1996962.5515310494</v>
      </c>
      <c r="O30" s="23">
        <v>2059245.3076229522</v>
      </c>
      <c r="P30" s="23">
        <v>2132673.9815403554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24" t="s">
        <v>39</v>
      </c>
      <c r="B31" s="21" t="s">
        <v>20</v>
      </c>
      <c r="C31" s="22">
        <v>629362.03773837606</v>
      </c>
      <c r="D31" s="22">
        <v>643986.66208986309</v>
      </c>
      <c r="E31" s="22">
        <v>735172.75980028359</v>
      </c>
      <c r="F31" s="22">
        <v>726986.33562943933</v>
      </c>
      <c r="G31" s="22">
        <v>755313.47360730637</v>
      </c>
      <c r="H31" s="22">
        <v>772645.03929734044</v>
      </c>
      <c r="I31" s="22">
        <v>826962.12682021817</v>
      </c>
      <c r="J31" s="23">
        <v>915828.38116468186</v>
      </c>
      <c r="K31" s="23">
        <v>929641.91600524774</v>
      </c>
      <c r="L31" s="23">
        <v>856107.07454374293</v>
      </c>
      <c r="M31" s="23">
        <v>922203.55397957424</v>
      </c>
      <c r="N31" s="23">
        <v>998038.59019484988</v>
      </c>
      <c r="O31" s="23">
        <v>1063530.8551111021</v>
      </c>
      <c r="P31" s="23">
        <v>1138986.5343371569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9" customFormat="1" ht="15.75" x14ac:dyDescent="0.25">
      <c r="A32" s="25"/>
      <c r="B32" s="26" t="s">
        <v>29</v>
      </c>
      <c r="C32" s="27">
        <f>C17+C20+C28+C29+C30+C31</f>
        <v>4070052.9861324988</v>
      </c>
      <c r="D32" s="27">
        <f t="shared" ref="D32:F32" si="12">D17+D20+D28+D29+D30+D31</f>
        <v>4294717.182311805</v>
      </c>
      <c r="E32" s="27">
        <f t="shared" si="12"/>
        <v>4513243.410564418</v>
      </c>
      <c r="F32" s="27">
        <f t="shared" si="12"/>
        <v>4617714.702446443</v>
      </c>
      <c r="G32" s="27">
        <f t="shared" ref="G32:H32" si="13">G17+G20+G28+G29+G30+G31</f>
        <v>5109557.7418396911</v>
      </c>
      <c r="H32" s="27">
        <f t="shared" si="13"/>
        <v>5270901.5644872468</v>
      </c>
      <c r="I32" s="27">
        <f t="shared" ref="I32:K32" si="14">I17+I20+I28+I29+I30+I31</f>
        <v>5501205.7615494821</v>
      </c>
      <c r="J32" s="27">
        <f t="shared" si="14"/>
        <v>6150886.2955197217</v>
      </c>
      <c r="K32" s="27">
        <f t="shared" si="14"/>
        <v>6150199.4382509738</v>
      </c>
      <c r="L32" s="27">
        <f t="shared" ref="L32:M32" si="15">L17+L20+L28+L29+L30+L31</f>
        <v>5704753.3878387827</v>
      </c>
      <c r="M32" s="27">
        <f t="shared" si="15"/>
        <v>6206688.2119439933</v>
      </c>
      <c r="N32" s="27">
        <f t="shared" ref="N32" si="16">N17+N20+N28+N29+N30+N31</f>
        <v>6578860.5328319613</v>
      </c>
      <c r="O32" s="27">
        <f t="shared" ref="O32" si="17">O17+O20+O28+O29+O30+O31</f>
        <v>6929388.5442771297</v>
      </c>
      <c r="P32" s="27">
        <f t="shared" ref="P32" si="18">P17+P20+P28+P29+P30+P31</f>
        <v>7337515.6617939062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0"/>
      <c r="GE32" s="10"/>
      <c r="GF32" s="10"/>
    </row>
    <row r="33" spans="1:189" s="10" customFormat="1" ht="15.75" x14ac:dyDescent="0.25">
      <c r="A33" s="17" t="s">
        <v>26</v>
      </c>
      <c r="B33" s="32" t="s">
        <v>40</v>
      </c>
      <c r="C33" s="19">
        <f>C6+C11+C13+C14+C15+C17+C20+C28+C29+C30+C31</f>
        <v>7476072.8082352234</v>
      </c>
      <c r="D33" s="19">
        <f>D6+D11+D13+D14+D15+D17+D20+D28+D29+D30+D31</f>
        <v>7699726.2709343405</v>
      </c>
      <c r="E33" s="19">
        <f>E6+E11+E13+E14+E15+E17+E20+E28+E29+E30+E31</f>
        <v>8072179.3752138102</v>
      </c>
      <c r="F33" s="19">
        <f>F6+F11+F13+F14+F15+F17+F20+F28+F29+F30+F31</f>
        <v>7780177.2872093758</v>
      </c>
      <c r="G33" s="19">
        <f t="shared" ref="G33:H33" si="19">G6+G11+G13+G14+G15+G17+G20+G28+G29+G30+G31</f>
        <v>9139017.027889356</v>
      </c>
      <c r="H33" s="19">
        <f t="shared" si="19"/>
        <v>9467180.9110786077</v>
      </c>
      <c r="I33" s="19">
        <f t="shared" ref="I33:K33" si="20">I6+I11+I13+I14+I15+I17+I20+I28+I29+I30+I31</f>
        <v>9845143.1187563036</v>
      </c>
      <c r="J33" s="19">
        <f t="shared" si="20"/>
        <v>10686379.395487607</v>
      </c>
      <c r="K33" s="19">
        <f t="shared" si="20"/>
        <v>10597883.255887056</v>
      </c>
      <c r="L33" s="19">
        <f t="shared" ref="L33:M33" si="21">L6+L11+L13+L14+L15+L17+L20+L28+L29+L30+L31</f>
        <v>10208890.502986597</v>
      </c>
      <c r="M33" s="19">
        <f t="shared" si="21"/>
        <v>10702129.770277696</v>
      </c>
      <c r="N33" s="19">
        <f t="shared" ref="N33" si="22">N6+N11+N13+N14+N15+N17+N20+N28+N29+N30+N31</f>
        <v>11516209.423877509</v>
      </c>
      <c r="O33" s="19">
        <f t="shared" ref="O33" si="23">O6+O11+O13+O14+O15+O17+O20+O28+O29+O30+O31</f>
        <v>12134786.51753277</v>
      </c>
      <c r="P33" s="19">
        <f t="shared" ref="P33" si="24">P6+P11+P13+P14+P15+P17+P20+P28+P29+P30+P31</f>
        <v>12805917.444427991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G33" s="9"/>
    </row>
    <row r="34" spans="1:189" ht="15.75" x14ac:dyDescent="0.25">
      <c r="A34" s="33" t="s">
        <v>42</v>
      </c>
      <c r="B34" s="34" t="s">
        <v>74</v>
      </c>
      <c r="C34" s="15">
        <v>349482</v>
      </c>
      <c r="D34" s="15">
        <v>376931</v>
      </c>
      <c r="E34" s="15">
        <v>438000</v>
      </c>
      <c r="F34" s="15">
        <v>457034</v>
      </c>
      <c r="G34" s="15">
        <v>561117</v>
      </c>
      <c r="H34" s="15">
        <v>553106</v>
      </c>
      <c r="I34" s="15">
        <v>817271</v>
      </c>
      <c r="J34" s="16">
        <v>819817.00000000012</v>
      </c>
      <c r="K34" s="16">
        <v>794025.00000000012</v>
      </c>
      <c r="L34" s="16">
        <v>1031125</v>
      </c>
      <c r="M34" s="16">
        <v>838109</v>
      </c>
      <c r="N34" s="16">
        <v>1098676.2958937434</v>
      </c>
      <c r="O34" s="16">
        <v>1373546.6462731136</v>
      </c>
      <c r="P34" s="16">
        <v>1655519.5849352048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/>
      <c r="DA34" s="4"/>
      <c r="DB34" s="4"/>
      <c r="DC34" s="4"/>
      <c r="DD34" s="4"/>
      <c r="DE34" s="4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4"/>
      <c r="DZ34" s="4"/>
      <c r="EA34" s="4"/>
      <c r="EB34" s="4"/>
      <c r="EC34" s="4"/>
      <c r="ED34" s="4"/>
      <c r="EE34" s="4"/>
      <c r="EF34" s="4"/>
      <c r="EG34" s="4"/>
      <c r="EH34" s="4"/>
      <c r="EI34" s="4"/>
      <c r="EJ34" s="4"/>
      <c r="EK34" s="4"/>
      <c r="EL34" s="4"/>
      <c r="EM34" s="4"/>
      <c r="EN34" s="4"/>
      <c r="EO34" s="4"/>
      <c r="EP34" s="4"/>
      <c r="EQ34" s="4"/>
      <c r="ER34" s="4"/>
      <c r="ES34" s="4"/>
      <c r="ET34" s="4"/>
      <c r="EU34" s="4"/>
      <c r="EV34" s="4"/>
      <c r="EW34" s="4"/>
      <c r="EX34" s="4"/>
      <c r="EY34" s="4"/>
      <c r="EZ34" s="4"/>
      <c r="FA34" s="4"/>
      <c r="FB34" s="4"/>
      <c r="FC34" s="4"/>
      <c r="FD34" s="4"/>
      <c r="FE34" s="4"/>
      <c r="FF34" s="4"/>
      <c r="FG34" s="4"/>
      <c r="FH34" s="4"/>
      <c r="FI34" s="4"/>
      <c r="FJ34" s="4"/>
      <c r="FK34" s="4"/>
      <c r="FL34" s="4"/>
      <c r="FM34" s="4"/>
      <c r="FN34" s="4"/>
      <c r="FO34" s="4"/>
      <c r="FP34" s="4"/>
      <c r="FQ34" s="4"/>
      <c r="FR34" s="4"/>
      <c r="FS34" s="4"/>
      <c r="FT34" s="4"/>
      <c r="FU34" s="4"/>
      <c r="FV34" s="4"/>
      <c r="FW34" s="4"/>
      <c r="FX34" s="4"/>
      <c r="FY34" s="4"/>
      <c r="FZ34" s="4"/>
      <c r="GA34" s="4"/>
      <c r="GB34" s="4"/>
    </row>
    <row r="35" spans="1:189" ht="15.75" x14ac:dyDescent="0.25">
      <c r="A35" s="33" t="s">
        <v>43</v>
      </c>
      <c r="B35" s="34" t="s">
        <v>24</v>
      </c>
      <c r="C35" s="15"/>
      <c r="D35" s="15"/>
      <c r="E35" s="15"/>
      <c r="F35" s="15"/>
      <c r="G35" s="15"/>
      <c r="H35" s="15"/>
      <c r="I35" s="15"/>
      <c r="J35" s="16"/>
      <c r="K35" s="16"/>
      <c r="L35" s="16"/>
      <c r="M35" s="16"/>
      <c r="N35" s="16"/>
      <c r="O35" s="16"/>
      <c r="P35" s="16"/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/>
      <c r="DA35" s="4"/>
      <c r="DB35" s="4"/>
      <c r="DC35" s="4"/>
      <c r="DD35" s="4"/>
      <c r="DE35" s="4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4"/>
      <c r="DZ35" s="4"/>
      <c r="EA35" s="4"/>
      <c r="EB35" s="4"/>
      <c r="EC35" s="4"/>
      <c r="ED35" s="4"/>
      <c r="EE35" s="4"/>
      <c r="EF35" s="4"/>
      <c r="EG35" s="4"/>
      <c r="EH35" s="4"/>
      <c r="EI35" s="4"/>
      <c r="EJ35" s="4"/>
      <c r="EK35" s="4"/>
      <c r="EL35" s="4"/>
      <c r="EM35" s="4"/>
      <c r="EN35" s="4"/>
      <c r="EO35" s="4"/>
      <c r="EP35" s="4"/>
      <c r="EQ35" s="4"/>
      <c r="ER35" s="4"/>
      <c r="ES35" s="4"/>
      <c r="ET35" s="4"/>
      <c r="EU35" s="4"/>
      <c r="EV35" s="4"/>
      <c r="EW35" s="4"/>
      <c r="EX35" s="4"/>
      <c r="EY35" s="4"/>
      <c r="EZ35" s="4"/>
      <c r="FA35" s="4"/>
      <c r="FB35" s="4"/>
      <c r="FC35" s="4"/>
      <c r="FD35" s="4"/>
      <c r="FE35" s="4"/>
      <c r="FF35" s="4"/>
      <c r="FG35" s="4"/>
      <c r="FH35" s="4"/>
      <c r="FI35" s="4"/>
      <c r="FJ35" s="4"/>
      <c r="FK35" s="4"/>
      <c r="FL35" s="4"/>
      <c r="FM35" s="4"/>
      <c r="FN35" s="4"/>
      <c r="FO35" s="4"/>
      <c r="FP35" s="4"/>
      <c r="FQ35" s="4"/>
      <c r="FR35" s="4"/>
      <c r="FS35" s="4"/>
      <c r="FT35" s="4"/>
      <c r="FU35" s="4"/>
      <c r="FV35" s="4"/>
      <c r="FW35" s="4"/>
      <c r="FX35" s="4"/>
      <c r="FY35" s="4"/>
      <c r="FZ35" s="4"/>
      <c r="GA35" s="4"/>
      <c r="GB35" s="4"/>
    </row>
    <row r="36" spans="1:189" s="9" customFormat="1" ht="15.75" x14ac:dyDescent="0.25">
      <c r="A36" s="35" t="s">
        <v>44</v>
      </c>
      <c r="B36" s="36" t="s">
        <v>54</v>
      </c>
      <c r="C36" s="27">
        <f>C33+C34-C35</f>
        <v>7825554.8082352234</v>
      </c>
      <c r="D36" s="27">
        <f t="shared" ref="D36:N36" si="25">D33+D34-D35</f>
        <v>8076657.2709343405</v>
      </c>
      <c r="E36" s="27">
        <f t="shared" si="25"/>
        <v>8510179.3752138093</v>
      </c>
      <c r="F36" s="27">
        <f t="shared" si="25"/>
        <v>8237211.2872093758</v>
      </c>
      <c r="G36" s="27">
        <f t="shared" si="25"/>
        <v>9700134.027889356</v>
      </c>
      <c r="H36" s="27">
        <f t="shared" si="25"/>
        <v>10020286.911078608</v>
      </c>
      <c r="I36" s="27">
        <f t="shared" si="25"/>
        <v>10662414.118756304</v>
      </c>
      <c r="J36" s="27">
        <f t="shared" si="25"/>
        <v>11506196.395487607</v>
      </c>
      <c r="K36" s="27">
        <f t="shared" si="25"/>
        <v>11391908.255887056</v>
      </c>
      <c r="L36" s="27">
        <f t="shared" si="25"/>
        <v>11240015.502986597</v>
      </c>
      <c r="M36" s="27">
        <f t="shared" si="25"/>
        <v>11540238.770277696</v>
      </c>
      <c r="N36" s="27">
        <f t="shared" si="25"/>
        <v>12614885.719771253</v>
      </c>
      <c r="O36" s="27">
        <f t="shared" ref="O36" si="26">O33+O34-O35</f>
        <v>13508333.163805883</v>
      </c>
      <c r="P36" s="27">
        <f t="shared" ref="P36" si="27">P33+P34-P35</f>
        <v>14461437.029363196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</row>
    <row r="37" spans="1:189" s="9" customFormat="1" ht="15.75" x14ac:dyDescent="0.25">
      <c r="A37" s="35" t="s">
        <v>45</v>
      </c>
      <c r="B37" s="36" t="s">
        <v>41</v>
      </c>
      <c r="C37" s="37">
        <f>GSVA_cur!C37</f>
        <v>126160</v>
      </c>
      <c r="D37" s="37">
        <f>GSVA_cur!D37</f>
        <v>127440</v>
      </c>
      <c r="E37" s="37">
        <f>GSVA_cur!E37</f>
        <v>128730</v>
      </c>
      <c r="F37" s="37">
        <f>GSVA_cur!F37</f>
        <v>130020</v>
      </c>
      <c r="G37" s="37">
        <f>GSVA_cur!G37</f>
        <v>131300</v>
      </c>
      <c r="H37" s="37">
        <f>GSVA_cur!H37</f>
        <v>132440</v>
      </c>
      <c r="I37" s="37">
        <f>GSVA_cur!I37</f>
        <v>133480</v>
      </c>
      <c r="J37" s="37">
        <f>GSVA_cur!J37</f>
        <v>134530</v>
      </c>
      <c r="K37" s="37">
        <f>GSVA_cur!K37</f>
        <v>132630</v>
      </c>
      <c r="L37" s="37">
        <f>GSVA_cur!L37</f>
        <v>133650</v>
      </c>
      <c r="M37" s="37">
        <f>GSVA_cur!M37</f>
        <v>134650</v>
      </c>
      <c r="N37" s="37">
        <f>GSVA_cur!N37</f>
        <v>135620</v>
      </c>
      <c r="O37" s="37">
        <f>GSVA_cur!O37</f>
        <v>136600</v>
      </c>
      <c r="P37" s="37">
        <f>GSVA_cur!P37</f>
        <v>137580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</row>
    <row r="38" spans="1:189" s="9" customFormat="1" ht="15.75" x14ac:dyDescent="0.25">
      <c r="A38" s="35" t="s">
        <v>46</v>
      </c>
      <c r="B38" s="36" t="s">
        <v>57</v>
      </c>
      <c r="C38" s="27">
        <f>C36/C37*1000</f>
        <v>62028.811098884144</v>
      </c>
      <c r="D38" s="27">
        <f t="shared" ref="D38:N38" si="28">D36/D37*1000</f>
        <v>63376.155609968147</v>
      </c>
      <c r="E38" s="27">
        <f t="shared" si="28"/>
        <v>66108.749904558455</v>
      </c>
      <c r="F38" s="27">
        <f t="shared" si="28"/>
        <v>63353.417068215473</v>
      </c>
      <c r="G38" s="27">
        <f t="shared" si="28"/>
        <v>73877.6392070781</v>
      </c>
      <c r="H38" s="27">
        <f t="shared" si="28"/>
        <v>75659.067585915196</v>
      </c>
      <c r="I38" s="27">
        <f t="shared" si="28"/>
        <v>79880.237629280076</v>
      </c>
      <c r="J38" s="27">
        <f t="shared" si="28"/>
        <v>85528.851523731559</v>
      </c>
      <c r="K38" s="27">
        <f t="shared" si="28"/>
        <v>85892.394299080566</v>
      </c>
      <c r="L38" s="27">
        <f t="shared" si="28"/>
        <v>84100.377874946469</v>
      </c>
      <c r="M38" s="27">
        <f t="shared" si="28"/>
        <v>85705.449463629382</v>
      </c>
      <c r="N38" s="27">
        <f t="shared" si="28"/>
        <v>93016.411442053184</v>
      </c>
      <c r="O38" s="27">
        <f t="shared" ref="O38" si="29">O36/O37*1000</f>
        <v>98889.701052751698</v>
      </c>
      <c r="P38" s="27">
        <f t="shared" ref="P38" si="30">P36/P37*1000</f>
        <v>105112.93087195228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BY38" s="12"/>
      <c r="BZ38" s="12"/>
      <c r="CA38" s="12"/>
      <c r="CB38" s="12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</row>
    <row r="39" spans="1:189" x14ac:dyDescent="0.25">
      <c r="A39" s="2" t="s">
        <v>76</v>
      </c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x14ac:dyDescent="0.25">
      <c r="A40" s="2" t="s">
        <v>77</v>
      </c>
      <c r="D40" s="1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9" x14ac:dyDescent="0.25">
      <c r="A41" s="1"/>
      <c r="D41" s="1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9" x14ac:dyDescent="0.25">
      <c r="C42" s="1"/>
      <c r="H42" s="1"/>
      <c r="J42" s="2"/>
      <c r="K42" s="2"/>
      <c r="L42" s="2"/>
      <c r="M42" s="2"/>
      <c r="N42" s="2"/>
      <c r="P42" s="2"/>
      <c r="S42" s="2"/>
      <c r="T42" s="1"/>
      <c r="W42" s="1"/>
      <c r="X42" s="2"/>
      <c r="AB42" s="1"/>
      <c r="AJ42" s="2"/>
      <c r="AM42" s="2"/>
      <c r="AR42" s="2"/>
      <c r="AU42" s="2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C43" s="1"/>
      <c r="H43" s="1"/>
      <c r="J43" s="2"/>
      <c r="K43" s="2"/>
      <c r="L43" s="2"/>
      <c r="M43" s="2"/>
      <c r="N43" s="2"/>
      <c r="P43" s="2"/>
      <c r="S43" s="2"/>
      <c r="T43" s="1"/>
      <c r="W43" s="1"/>
      <c r="X43" s="2"/>
      <c r="AB43" s="1"/>
      <c r="AJ43" s="2"/>
      <c r="AM43" s="2"/>
      <c r="AR43" s="2"/>
      <c r="AU43" s="2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x14ac:dyDescent="0.25">
      <c r="C44" s="1"/>
      <c r="H44" s="1"/>
      <c r="J44" s="2"/>
      <c r="K44" s="2"/>
      <c r="L44" s="2"/>
      <c r="M44" s="2"/>
      <c r="N44" s="2"/>
      <c r="P44" s="2"/>
      <c r="S44" s="2"/>
      <c r="T44" s="1"/>
      <c r="W44" s="1"/>
      <c r="X44" s="2"/>
      <c r="AB44" s="1"/>
      <c r="AJ44" s="2"/>
      <c r="AM44" s="2"/>
      <c r="AR44" s="2"/>
      <c r="AU44" s="2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9" x14ac:dyDescent="0.25">
      <c r="C45" s="1"/>
      <c r="H45" s="1"/>
      <c r="J45" s="2"/>
      <c r="K45" s="2"/>
      <c r="L45" s="2"/>
      <c r="M45" s="2"/>
      <c r="N45" s="2"/>
      <c r="P45" s="2"/>
      <c r="S45" s="2"/>
      <c r="T45" s="1"/>
      <c r="W45" s="1"/>
      <c r="X45" s="2"/>
      <c r="AB45" s="1"/>
      <c r="AJ45" s="2"/>
      <c r="AM45" s="2"/>
      <c r="AR45" s="2"/>
      <c r="AU45" s="2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9" x14ac:dyDescent="0.25">
      <c r="C46" s="1"/>
      <c r="H46" s="1"/>
      <c r="J46" s="2"/>
      <c r="K46" s="2"/>
      <c r="L46" s="2"/>
      <c r="M46" s="2"/>
      <c r="N46" s="2"/>
      <c r="P46" s="2"/>
      <c r="S46" s="2"/>
      <c r="T46" s="1"/>
      <c r="W46" s="1"/>
      <c r="X46" s="2"/>
      <c r="AB46" s="1"/>
      <c r="AJ46" s="2"/>
      <c r="AM46" s="2"/>
      <c r="AR46" s="2"/>
      <c r="AU46" s="2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9" x14ac:dyDescent="0.25">
      <c r="C47" s="1"/>
      <c r="H47" s="1"/>
      <c r="J47" s="2"/>
      <c r="K47" s="2"/>
      <c r="L47" s="2"/>
      <c r="M47" s="2"/>
      <c r="N47" s="2"/>
      <c r="P47" s="2"/>
      <c r="S47" s="2"/>
      <c r="T47" s="1"/>
      <c r="W47" s="1"/>
      <c r="X47" s="2"/>
      <c r="AB47" s="1"/>
      <c r="AJ47" s="2"/>
      <c r="AM47" s="2"/>
      <c r="AR47" s="2"/>
      <c r="AU47" s="2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C48" s="1"/>
      <c r="H48" s="1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H49" s="1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H50" s="1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H51" s="1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H52" s="1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H53" s="1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H54" s="1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H55" s="1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H56" s="1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H57" s="1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H58" s="1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H59" s="1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H60" s="1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H61" s="1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H62" s="1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H63" s="1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H64" s="1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H65" s="1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H66" s="1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H67" s="1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H68" s="1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H69" s="1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H70" s="1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H71" s="1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H72" s="1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H73" s="1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H74" s="1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H75" s="1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H76" s="1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H77" s="1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H78" s="1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H79" s="1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H80" s="1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H81" s="1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H82" s="1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H83" s="1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H84" s="1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H85" s="1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H86" s="1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H87" s="1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H88" s="1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H89" s="1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H90" s="1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H91" s="1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H92" s="1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H93" s="1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H94" s="1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H95" s="1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H96" s="1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H97" s="1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H98" s="1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H99" s="1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H100" s="1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H101" s="1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H102" s="1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H103" s="1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H104" s="1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H105" s="1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H106" s="1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H107" s="1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H108" s="1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H109" s="1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H110" s="1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H111" s="1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H112" s="1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H113" s="1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H114" s="1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H115" s="1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H116" s="1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H117" s="1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H118" s="1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H119" s="1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W119"/>
  <sheetViews>
    <sheetView zoomScale="106" zoomScaleNormal="106" zoomScaleSheetLayoutView="100" workbookViewId="0">
      <pane xSplit="2" ySplit="5" topLeftCell="C23" activePane="bottomRight" state="frozen"/>
      <selection activeCell="T38" sqref="T38"/>
      <selection pane="topRight" activeCell="T38" sqref="T38"/>
      <selection pane="bottomLeft" activeCell="T38" sqref="T38"/>
      <selection pane="bottomRight" activeCell="A36" sqref="A36:XFD36"/>
    </sheetView>
  </sheetViews>
  <sheetFormatPr defaultColWidth="8.85546875" defaultRowHeight="15" x14ac:dyDescent="0.25"/>
  <cols>
    <col min="1" max="1" width="11" style="2" customWidth="1"/>
    <col min="2" max="2" width="30.7109375" style="2" customWidth="1"/>
    <col min="3" max="9" width="10.28515625" style="2" customWidth="1"/>
    <col min="10" max="16" width="10.28515625" style="1" customWidth="1"/>
    <col min="17" max="18" width="12.140625" style="2" customWidth="1"/>
    <col min="19" max="19" width="12.140625" style="1" customWidth="1"/>
    <col min="20" max="24" width="12.140625" style="2" customWidth="1"/>
    <col min="25" max="29" width="9.140625" style="2" customWidth="1"/>
    <col min="30" max="30" width="11.5703125" style="2" customWidth="1"/>
    <col min="31" max="31" width="12.140625" style="2" customWidth="1"/>
    <col min="32" max="32" width="10.7109375" style="1" customWidth="1"/>
    <col min="33" max="34" width="9.140625" style="2" customWidth="1"/>
    <col min="35" max="35" width="10.28515625" style="1" customWidth="1"/>
    <col min="36" max="37" width="9.140625" style="2" customWidth="1"/>
    <col min="38" max="38" width="10.28515625" style="2" customWidth="1"/>
    <col min="39" max="39" width="10.42578125" style="2" customWidth="1"/>
    <col min="40" max="40" width="10.5703125" style="1" customWidth="1"/>
    <col min="41" max="41" width="10.42578125" style="2" customWidth="1"/>
    <col min="42" max="42" width="10" style="2" customWidth="1"/>
    <col min="43" max="43" width="11.5703125" style="1" customWidth="1"/>
    <col min="44" max="45" width="9.140625" style="2" customWidth="1"/>
    <col min="46" max="46" width="11.85546875" style="2" customWidth="1"/>
    <col min="47" max="47" width="11.28515625" style="2" customWidth="1"/>
    <col min="48" max="48" width="11.7109375" style="1" customWidth="1"/>
    <col min="49" max="49" width="9.140625" style="2" customWidth="1"/>
    <col min="50" max="50" width="10.85546875" style="2" customWidth="1"/>
    <col min="51" max="51" width="10.85546875" style="1" customWidth="1"/>
    <col min="52" max="52" width="11" style="2" customWidth="1"/>
    <col min="53" max="55" width="11.42578125" style="2" customWidth="1"/>
    <col min="56" max="83" width="9.140625" style="2" customWidth="1"/>
    <col min="84" max="84" width="12.42578125" style="2" customWidth="1"/>
    <col min="85" max="106" width="9.140625" style="2" customWidth="1"/>
    <col min="107" max="107" width="12.140625" style="2" customWidth="1"/>
    <col min="108" max="111" width="9.140625" style="2" customWidth="1"/>
    <col min="112" max="116" width="9.140625" style="2" hidden="1" customWidth="1"/>
    <col min="117" max="117" width="9.140625" style="2" customWidth="1"/>
    <col min="118" max="122" width="9.140625" style="2" hidden="1" customWidth="1"/>
    <col min="123" max="123" width="9.140625" style="2" customWidth="1"/>
    <col min="124" max="128" width="9.140625" style="2" hidden="1" customWidth="1"/>
    <col min="129" max="129" width="9.140625" style="2" customWidth="1"/>
    <col min="130" max="134" width="9.140625" style="2" hidden="1" customWidth="1"/>
    <col min="135" max="135" width="9.140625" style="2" customWidth="1"/>
    <col min="136" max="140" width="9.140625" style="2" hidden="1" customWidth="1"/>
    <col min="141" max="141" width="9.140625" style="1" customWidth="1"/>
    <col min="142" max="146" width="9.140625" style="1" hidden="1" customWidth="1"/>
    <col min="147" max="147" width="9.140625" style="1" customWidth="1"/>
    <col min="148" max="152" width="9.140625" style="1" hidden="1" customWidth="1"/>
    <col min="153" max="153" width="9.140625" style="1" customWidth="1"/>
    <col min="154" max="158" width="9.140625" style="1" hidden="1" customWidth="1"/>
    <col min="159" max="159" width="9.140625" style="1" customWidth="1"/>
    <col min="160" max="189" width="9.140625" style="2" customWidth="1"/>
    <col min="190" max="190" width="9.140625" style="2" hidden="1" customWidth="1"/>
    <col min="191" max="198" width="9.140625" style="2" customWidth="1"/>
    <col min="199" max="199" width="9.140625" style="2" hidden="1" customWidth="1"/>
    <col min="200" max="204" width="9.140625" style="2" customWidth="1"/>
    <col min="205" max="205" width="9.140625" style="2" hidden="1" customWidth="1"/>
    <col min="206" max="215" width="9.140625" style="2" customWidth="1"/>
    <col min="216" max="219" width="8.85546875" style="2"/>
    <col min="220" max="220" width="12.7109375" style="2" bestFit="1" customWidth="1"/>
    <col min="221" max="16384" width="8.85546875" style="2"/>
  </cols>
  <sheetData>
    <row r="1" spans="1:193" ht="18.75" x14ac:dyDescent="0.3">
      <c r="A1" s="2" t="s">
        <v>52</v>
      </c>
      <c r="B1" s="6" t="s">
        <v>65</v>
      </c>
      <c r="AX1" s="3"/>
    </row>
    <row r="2" spans="1:193" ht="15.75" x14ac:dyDescent="0.25">
      <c r="A2" s="7" t="s">
        <v>49</v>
      </c>
      <c r="I2" s="2" t="str">
        <f>[1]GSVA_cur!$I$3</f>
        <v>As on 17.03.2025</v>
      </c>
    </row>
    <row r="3" spans="1:193" ht="15.75" x14ac:dyDescent="0.25">
      <c r="A3" s="7"/>
    </row>
    <row r="4" spans="1:193" ht="15.75" x14ac:dyDescent="0.25">
      <c r="A4" s="7"/>
      <c r="E4" s="8"/>
      <c r="F4" s="8" t="s">
        <v>56</v>
      </c>
      <c r="G4" s="8"/>
      <c r="H4" s="8"/>
      <c r="I4" s="8"/>
      <c r="S4" s="2"/>
      <c r="U4" s="1"/>
      <c r="X4" s="1"/>
      <c r="AF4" s="2"/>
      <c r="AI4" s="2"/>
      <c r="AN4" s="2"/>
      <c r="AQ4" s="2"/>
      <c r="AV4" s="2"/>
      <c r="AY4" s="2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  <c r="EZ4" s="2"/>
      <c r="FA4" s="2"/>
      <c r="FB4" s="2"/>
      <c r="FC4" s="2"/>
    </row>
    <row r="5" spans="1:193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55</v>
      </c>
      <c r="G5" s="15" t="s">
        <v>64</v>
      </c>
      <c r="H5" s="15" t="s">
        <v>66</v>
      </c>
      <c r="I5" s="15" t="s">
        <v>67</v>
      </c>
      <c r="J5" s="16" t="s">
        <v>68</v>
      </c>
      <c r="K5" s="16" t="s">
        <v>69</v>
      </c>
      <c r="L5" s="16" t="s">
        <v>70</v>
      </c>
      <c r="M5" s="16" t="s">
        <v>71</v>
      </c>
      <c r="N5" s="16" t="s">
        <v>72</v>
      </c>
      <c r="O5" s="16" t="s">
        <v>73</v>
      </c>
      <c r="P5" s="16" t="s">
        <v>75</v>
      </c>
      <c r="S5" s="2"/>
      <c r="U5" s="1"/>
      <c r="X5" s="1"/>
      <c r="AF5" s="2"/>
      <c r="AI5" s="2"/>
      <c r="AN5" s="2"/>
      <c r="AQ5" s="2"/>
      <c r="AV5" s="2"/>
      <c r="AY5" s="2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</row>
    <row r="6" spans="1:193" s="10" customFormat="1" ht="15.75" x14ac:dyDescent="0.25">
      <c r="A6" s="17" t="s">
        <v>25</v>
      </c>
      <c r="B6" s="18" t="s">
        <v>2</v>
      </c>
      <c r="C6" s="19">
        <f>SUM(C7:C10)</f>
        <v>1122697.2539721353</v>
      </c>
      <c r="D6" s="19">
        <f t="shared" ref="D6:O6" si="0">SUM(D7:D10)</f>
        <v>1357123.6538917683</v>
      </c>
      <c r="E6" s="19">
        <f t="shared" si="0"/>
        <v>1456513.4451634572</v>
      </c>
      <c r="F6" s="19">
        <f t="shared" si="0"/>
        <v>1229021.7915145112</v>
      </c>
      <c r="G6" s="19">
        <f t="shared" si="0"/>
        <v>1818814.7434536542</v>
      </c>
      <c r="H6" s="19">
        <f t="shared" si="0"/>
        <v>2034783.9151423739</v>
      </c>
      <c r="I6" s="19">
        <f t="shared" si="0"/>
        <v>2133439.4064225513</v>
      </c>
      <c r="J6" s="19">
        <f t="shared" si="0"/>
        <v>2289648.9411791558</v>
      </c>
      <c r="K6" s="19">
        <f t="shared" si="0"/>
        <v>2395148.7335626408</v>
      </c>
      <c r="L6" s="19">
        <f t="shared" si="0"/>
        <v>2356498.2458364479</v>
      </c>
      <c r="M6" s="19">
        <f t="shared" si="0"/>
        <v>2842381.3679507733</v>
      </c>
      <c r="N6" s="19">
        <f t="shared" si="0"/>
        <v>3143408.0460716067</v>
      </c>
      <c r="O6" s="19">
        <f t="shared" si="0"/>
        <v>3524526.0018408252</v>
      </c>
      <c r="P6" s="19">
        <f t="shared" ref="P6" si="1">SUM(P7:P10)</f>
        <v>3914067.8402253152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D6" s="11"/>
      <c r="GE6" s="11"/>
      <c r="GF6" s="11"/>
      <c r="GG6" s="11"/>
      <c r="GK6" s="9"/>
    </row>
    <row r="7" spans="1:193" ht="15.75" x14ac:dyDescent="0.25">
      <c r="A7" s="20">
        <v>1.1000000000000001</v>
      </c>
      <c r="B7" s="21" t="s">
        <v>58</v>
      </c>
      <c r="C7" s="22">
        <v>623141.608600365</v>
      </c>
      <c r="D7" s="22">
        <v>834921.64280526515</v>
      </c>
      <c r="E7" s="22">
        <v>944477.04837952135</v>
      </c>
      <c r="F7" s="22">
        <v>618538.44784542953</v>
      </c>
      <c r="G7" s="22">
        <v>1050869.5659851311</v>
      </c>
      <c r="H7" s="22">
        <v>1136183.3549383008</v>
      </c>
      <c r="I7" s="22">
        <v>1155862.5872362168</v>
      </c>
      <c r="J7" s="23">
        <v>1224000.5354670146</v>
      </c>
      <c r="K7" s="23">
        <v>1273014.4324977098</v>
      </c>
      <c r="L7" s="23">
        <v>1203712.252733974</v>
      </c>
      <c r="M7" s="23">
        <v>1532473.8916401416</v>
      </c>
      <c r="N7" s="23">
        <v>1520743.0810992005</v>
      </c>
      <c r="O7" s="23">
        <v>1770100.4819543632</v>
      </c>
      <c r="P7" s="23">
        <v>2033931.4027302361</v>
      </c>
      <c r="Q7" s="4"/>
      <c r="R7" s="4"/>
      <c r="S7" s="4"/>
      <c r="T7" s="4"/>
      <c r="U7" s="3"/>
      <c r="V7" s="4"/>
      <c r="W7" s="4"/>
      <c r="X7" s="3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4"/>
      <c r="DG7" s="4"/>
      <c r="DH7" s="4"/>
      <c r="DI7" s="4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4"/>
      <c r="GE7" s="4"/>
      <c r="GF7" s="4"/>
      <c r="GG7" s="4"/>
      <c r="GH7" s="1"/>
      <c r="GI7" s="1"/>
      <c r="GJ7" s="1"/>
    </row>
    <row r="8" spans="1:193" ht="15.75" x14ac:dyDescent="0.25">
      <c r="A8" s="20">
        <v>1.2</v>
      </c>
      <c r="B8" s="21" t="s">
        <v>59</v>
      </c>
      <c r="C8" s="22">
        <v>337949.10016853822</v>
      </c>
      <c r="D8" s="22">
        <v>339243.60643596342</v>
      </c>
      <c r="E8" s="22">
        <v>338305.94586524129</v>
      </c>
      <c r="F8" s="22">
        <v>423296.38124629174</v>
      </c>
      <c r="G8" s="22">
        <v>571301.58733165183</v>
      </c>
      <c r="H8" s="22">
        <v>650876.91343977011</v>
      </c>
      <c r="I8" s="22">
        <v>724597.36677342001</v>
      </c>
      <c r="J8" s="23">
        <v>797466.43659377482</v>
      </c>
      <c r="K8" s="23">
        <v>831004.19503356912</v>
      </c>
      <c r="L8" s="23">
        <v>868725.51334334887</v>
      </c>
      <c r="M8" s="23">
        <v>949458.72745838459</v>
      </c>
      <c r="N8" s="23">
        <v>1112485.2426113326</v>
      </c>
      <c r="O8" s="23">
        <v>1176027.2215221026</v>
      </c>
      <c r="P8" s="23">
        <v>1272434.726416012</v>
      </c>
      <c r="Q8" s="4"/>
      <c r="R8" s="4"/>
      <c r="S8" s="4"/>
      <c r="T8" s="4"/>
      <c r="U8" s="3"/>
      <c r="V8" s="4"/>
      <c r="W8" s="4"/>
      <c r="X8" s="3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4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4"/>
      <c r="GE8" s="4"/>
      <c r="GF8" s="4"/>
      <c r="GG8" s="4"/>
      <c r="GH8" s="1"/>
      <c r="GI8" s="1"/>
      <c r="GJ8" s="1"/>
    </row>
    <row r="9" spans="1:193" ht="15.75" x14ac:dyDescent="0.25">
      <c r="A9" s="20">
        <v>1.3</v>
      </c>
      <c r="B9" s="21" t="s">
        <v>60</v>
      </c>
      <c r="C9" s="22">
        <v>133060.62583128194</v>
      </c>
      <c r="D9" s="22">
        <v>152457.34266393329</v>
      </c>
      <c r="E9" s="22">
        <v>142968.44559138073</v>
      </c>
      <c r="F9" s="22">
        <v>154527.03369477225</v>
      </c>
      <c r="G9" s="22">
        <v>160805.58227218894</v>
      </c>
      <c r="H9" s="22">
        <v>211001.85545607633</v>
      </c>
      <c r="I9" s="22">
        <v>215335.11613480316</v>
      </c>
      <c r="J9" s="23">
        <v>228779.04142827369</v>
      </c>
      <c r="K9" s="23">
        <v>249163.85062661133</v>
      </c>
      <c r="L9" s="23">
        <v>241384.38856844348</v>
      </c>
      <c r="M9" s="23">
        <v>297275.03304659034</v>
      </c>
      <c r="N9" s="23">
        <v>442007.31586823007</v>
      </c>
      <c r="O9" s="23">
        <v>506246.66685679479</v>
      </c>
      <c r="P9" s="23">
        <v>531909.26220287243</v>
      </c>
      <c r="Q9" s="4"/>
      <c r="R9" s="4"/>
      <c r="S9" s="4"/>
      <c r="T9" s="4"/>
      <c r="U9" s="3"/>
      <c r="V9" s="4"/>
      <c r="W9" s="4"/>
      <c r="X9" s="3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4"/>
      <c r="DG9" s="4"/>
      <c r="DH9" s="4"/>
      <c r="DI9" s="4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4"/>
      <c r="GE9" s="4"/>
      <c r="GF9" s="4"/>
      <c r="GG9" s="4"/>
      <c r="GH9" s="1"/>
      <c r="GI9" s="1"/>
      <c r="GJ9" s="1"/>
    </row>
    <row r="10" spans="1:193" ht="15.75" x14ac:dyDescent="0.25">
      <c r="A10" s="20">
        <v>1.4</v>
      </c>
      <c r="B10" s="21" t="s">
        <v>61</v>
      </c>
      <c r="C10" s="22">
        <v>28545.91937195</v>
      </c>
      <c r="D10" s="22">
        <v>30501.061986606248</v>
      </c>
      <c r="E10" s="22">
        <v>30762.005327313724</v>
      </c>
      <c r="F10" s="22">
        <v>32659.928728017789</v>
      </c>
      <c r="G10" s="22">
        <v>35838.007864682499</v>
      </c>
      <c r="H10" s="22">
        <v>36721.791308226449</v>
      </c>
      <c r="I10" s="22">
        <v>37644.336278111157</v>
      </c>
      <c r="J10" s="23">
        <v>39402.927690092925</v>
      </c>
      <c r="K10" s="23">
        <v>41966.255404750751</v>
      </c>
      <c r="L10" s="23">
        <v>42676.091190681793</v>
      </c>
      <c r="M10" s="23">
        <v>63173.715805656524</v>
      </c>
      <c r="N10" s="23">
        <v>68172.406492843933</v>
      </c>
      <c r="O10" s="23">
        <v>72151.631507565005</v>
      </c>
      <c r="P10" s="23">
        <v>75792.448876194714</v>
      </c>
      <c r="Q10" s="4"/>
      <c r="R10" s="4"/>
      <c r="S10" s="4"/>
      <c r="T10" s="4"/>
      <c r="U10" s="3"/>
      <c r="V10" s="4"/>
      <c r="W10" s="4"/>
      <c r="X10" s="3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4"/>
      <c r="DG10" s="4"/>
      <c r="DH10" s="4"/>
      <c r="DI10" s="4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4"/>
      <c r="GE10" s="4"/>
      <c r="GF10" s="4"/>
      <c r="GG10" s="4"/>
      <c r="GH10" s="1"/>
      <c r="GI10" s="1"/>
      <c r="GJ10" s="1"/>
    </row>
    <row r="11" spans="1:193" ht="15.75" x14ac:dyDescent="0.25">
      <c r="A11" s="24" t="s">
        <v>30</v>
      </c>
      <c r="B11" s="21" t="s">
        <v>3</v>
      </c>
      <c r="C11" s="22">
        <v>28796.556799999998</v>
      </c>
      <c r="D11" s="22">
        <v>66414.853199999998</v>
      </c>
      <c r="E11" s="22">
        <v>50244.364596158266</v>
      </c>
      <c r="F11" s="22">
        <v>34971.176297233527</v>
      </c>
      <c r="G11" s="22">
        <v>84365.107082103932</v>
      </c>
      <c r="H11" s="22">
        <v>24994.462070824644</v>
      </c>
      <c r="I11" s="22">
        <v>22360.585045611853</v>
      </c>
      <c r="J11" s="23">
        <v>32013.300463951309</v>
      </c>
      <c r="K11" s="23">
        <v>20311.850801800996</v>
      </c>
      <c r="L11" s="23">
        <v>13691.504729126511</v>
      </c>
      <c r="M11" s="23">
        <v>38865.737100904749</v>
      </c>
      <c r="N11" s="23">
        <v>58461.829961478899</v>
      </c>
      <c r="O11" s="23">
        <v>87213.046705731758</v>
      </c>
      <c r="P11" s="23">
        <v>96016.97235670776</v>
      </c>
      <c r="Q11" s="4"/>
      <c r="R11" s="4"/>
      <c r="S11" s="4"/>
      <c r="T11" s="4"/>
      <c r="U11" s="3"/>
      <c r="V11" s="4"/>
      <c r="W11" s="4"/>
      <c r="X11" s="3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4"/>
      <c r="DG11" s="4"/>
      <c r="DH11" s="4"/>
      <c r="DI11" s="4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4"/>
      <c r="GE11" s="4"/>
      <c r="GF11" s="4"/>
      <c r="GG11" s="4"/>
      <c r="GH11" s="1"/>
      <c r="GI11" s="1"/>
      <c r="GJ11" s="1"/>
    </row>
    <row r="12" spans="1:193" s="9" customFormat="1" ht="15.75" x14ac:dyDescent="0.25">
      <c r="A12" s="25"/>
      <c r="B12" s="26" t="s">
        <v>27</v>
      </c>
      <c r="C12" s="27">
        <f>C6+C11</f>
        <v>1151493.8107721352</v>
      </c>
      <c r="D12" s="27">
        <f t="shared" ref="D12:N12" si="2">D6+D11</f>
        <v>1423538.5070917683</v>
      </c>
      <c r="E12" s="27">
        <f t="shared" si="2"/>
        <v>1506757.8097596155</v>
      </c>
      <c r="F12" s="27">
        <f t="shared" si="2"/>
        <v>1263992.9678117447</v>
      </c>
      <c r="G12" s="27">
        <f t="shared" si="2"/>
        <v>1903179.8505357581</v>
      </c>
      <c r="H12" s="27">
        <f t="shared" si="2"/>
        <v>2059778.3772131985</v>
      </c>
      <c r="I12" s="27">
        <f t="shared" si="2"/>
        <v>2155799.9914681632</v>
      </c>
      <c r="J12" s="27">
        <f t="shared" si="2"/>
        <v>2321662.241643107</v>
      </c>
      <c r="K12" s="27">
        <f t="shared" si="2"/>
        <v>2415460.5843644417</v>
      </c>
      <c r="L12" s="27">
        <f t="shared" si="2"/>
        <v>2370189.7505655745</v>
      </c>
      <c r="M12" s="27">
        <f t="shared" si="2"/>
        <v>2881247.1050516781</v>
      </c>
      <c r="N12" s="27">
        <f t="shared" si="2"/>
        <v>3201869.8760330854</v>
      </c>
      <c r="O12" s="27">
        <f t="shared" ref="O12:P12" si="3">O6+O11</f>
        <v>3611739.0485465568</v>
      </c>
      <c r="P12" s="27">
        <f t="shared" si="3"/>
        <v>4010084.812582023</v>
      </c>
      <c r="Q12" s="4"/>
      <c r="R12" s="4"/>
      <c r="S12" s="4"/>
      <c r="T12" s="4"/>
      <c r="U12" s="3"/>
      <c r="V12" s="4"/>
      <c r="W12" s="4"/>
      <c r="X12" s="3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2"/>
      <c r="DG12" s="12"/>
      <c r="DH12" s="12"/>
      <c r="DI12" s="12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1"/>
      <c r="DZ12" s="11"/>
      <c r="EA12" s="11"/>
      <c r="EB12" s="11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2"/>
      <c r="GE12" s="12"/>
      <c r="GF12" s="12"/>
      <c r="GG12" s="12"/>
      <c r="GH12" s="10"/>
      <c r="GI12" s="10"/>
      <c r="GJ12" s="10"/>
    </row>
    <row r="13" spans="1:193" s="1" customFormat="1" ht="15.75" x14ac:dyDescent="0.25">
      <c r="A13" s="28" t="s">
        <v>31</v>
      </c>
      <c r="B13" s="29" t="s">
        <v>4</v>
      </c>
      <c r="C13" s="23">
        <v>624271.93779999996</v>
      </c>
      <c r="D13" s="23">
        <v>613841.47479999997</v>
      </c>
      <c r="E13" s="23">
        <v>656383.87975684158</v>
      </c>
      <c r="F13" s="23">
        <v>680053.55127527856</v>
      </c>
      <c r="G13" s="23">
        <v>854723.41026448691</v>
      </c>
      <c r="H13" s="23">
        <v>850124.74729039066</v>
      </c>
      <c r="I13" s="23">
        <v>895094.17795001552</v>
      </c>
      <c r="J13" s="23">
        <v>891310.94669732277</v>
      </c>
      <c r="K13" s="23">
        <v>813770.42805836699</v>
      </c>
      <c r="L13" s="23">
        <v>1099531.9937777133</v>
      </c>
      <c r="M13" s="23">
        <v>860264.83127360849</v>
      </c>
      <c r="N13" s="23">
        <v>851284.34098666534</v>
      </c>
      <c r="O13" s="23">
        <v>909254.76004857372</v>
      </c>
      <c r="P13" s="23">
        <v>970840.73931567371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K13" s="2"/>
    </row>
    <row r="14" spans="1:193" ht="30" x14ac:dyDescent="0.25">
      <c r="A14" s="24" t="s">
        <v>32</v>
      </c>
      <c r="B14" s="21" t="s">
        <v>5</v>
      </c>
      <c r="C14" s="22">
        <v>430202.40800000005</v>
      </c>
      <c r="D14" s="22">
        <v>417526.06717608671</v>
      </c>
      <c r="E14" s="22">
        <v>362548.99840108328</v>
      </c>
      <c r="F14" s="22">
        <v>381119.67921675218</v>
      </c>
      <c r="G14" s="22">
        <v>447508.27227475203</v>
      </c>
      <c r="H14" s="22">
        <v>419929.9149058545</v>
      </c>
      <c r="I14" s="22">
        <v>529614.40408020723</v>
      </c>
      <c r="J14" s="23">
        <v>604052.92772875994</v>
      </c>
      <c r="K14" s="23">
        <v>568471.23885732109</v>
      </c>
      <c r="L14" s="23">
        <v>592859.53090684302</v>
      </c>
      <c r="M14" s="23">
        <v>621782.35717779724</v>
      </c>
      <c r="N14" s="23">
        <v>664928.54336193018</v>
      </c>
      <c r="O14" s="23">
        <v>713632.53349278157</v>
      </c>
      <c r="P14" s="23">
        <v>768005.07342662499</v>
      </c>
      <c r="Q14" s="4"/>
      <c r="R14" s="4"/>
      <c r="S14" s="4"/>
      <c r="T14" s="4"/>
      <c r="U14" s="3"/>
      <c r="V14" s="4"/>
      <c r="W14" s="4"/>
      <c r="X14" s="3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3"/>
      <c r="CY14" s="4"/>
      <c r="CZ14" s="4"/>
      <c r="DA14" s="4"/>
      <c r="DB14" s="4"/>
      <c r="DC14" s="4"/>
      <c r="DD14" s="4"/>
      <c r="DE14" s="4"/>
      <c r="DF14" s="4"/>
      <c r="DG14" s="4"/>
      <c r="DH14" s="4"/>
      <c r="DI14" s="4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4"/>
      <c r="EQ14" s="4"/>
      <c r="ER14" s="4"/>
      <c r="ES14" s="4"/>
      <c r="ET14" s="3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4"/>
      <c r="FO14" s="4"/>
      <c r="FP14" s="4"/>
      <c r="FQ14" s="4"/>
      <c r="FR14" s="3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4"/>
      <c r="GE14" s="4"/>
      <c r="GF14" s="4"/>
      <c r="GG14" s="4"/>
      <c r="GH14" s="1"/>
      <c r="GI14" s="1"/>
      <c r="GJ14" s="1"/>
    </row>
    <row r="15" spans="1:193" ht="15.75" x14ac:dyDescent="0.25">
      <c r="A15" s="24" t="s">
        <v>33</v>
      </c>
      <c r="B15" s="21" t="s">
        <v>6</v>
      </c>
      <c r="C15" s="22">
        <v>623413.66553058894</v>
      </c>
      <c r="D15" s="22">
        <v>660050.74946853402</v>
      </c>
      <c r="E15" s="22">
        <v>742379.36978232511</v>
      </c>
      <c r="F15" s="22">
        <v>799343.45690085681</v>
      </c>
      <c r="G15" s="22">
        <v>804196.72909714654</v>
      </c>
      <c r="H15" s="22">
        <v>919932.40407285222</v>
      </c>
      <c r="I15" s="22">
        <v>1026952.5017242515</v>
      </c>
      <c r="J15" s="23">
        <v>1076297.7515513883</v>
      </c>
      <c r="K15" s="23">
        <v>1132260.3892289761</v>
      </c>
      <c r="L15" s="23">
        <v>1012255.5628618922</v>
      </c>
      <c r="M15" s="23">
        <v>1224138.7130624996</v>
      </c>
      <c r="N15" s="23">
        <v>1449848.0686042062</v>
      </c>
      <c r="O15" s="23">
        <v>1559795.9305683267</v>
      </c>
      <c r="P15" s="23">
        <v>1689026.0875389413</v>
      </c>
      <c r="Q15" s="4"/>
      <c r="R15" s="4"/>
      <c r="S15" s="4"/>
      <c r="T15" s="4"/>
      <c r="U15" s="3"/>
      <c r="V15" s="4"/>
      <c r="W15" s="4"/>
      <c r="X15" s="3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3"/>
      <c r="CY15" s="4"/>
      <c r="CZ15" s="4"/>
      <c r="DA15" s="4"/>
      <c r="DB15" s="4"/>
      <c r="DC15" s="4"/>
      <c r="DD15" s="4"/>
      <c r="DE15" s="4"/>
      <c r="DF15" s="4"/>
      <c r="DG15" s="4"/>
      <c r="DH15" s="4"/>
      <c r="DI15" s="4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4"/>
      <c r="EQ15" s="4"/>
      <c r="ER15" s="4"/>
      <c r="ES15" s="4"/>
      <c r="ET15" s="3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4"/>
      <c r="FO15" s="4"/>
      <c r="FP15" s="4"/>
      <c r="FQ15" s="4"/>
      <c r="FR15" s="3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4"/>
      <c r="GE15" s="4"/>
      <c r="GF15" s="4"/>
      <c r="GG15" s="4"/>
      <c r="GH15" s="1"/>
      <c r="GI15" s="1"/>
      <c r="GJ15" s="1"/>
    </row>
    <row r="16" spans="1:193" s="9" customFormat="1" ht="15.75" x14ac:dyDescent="0.25">
      <c r="A16" s="25"/>
      <c r="B16" s="26" t="s">
        <v>28</v>
      </c>
      <c r="C16" s="27">
        <f>+C13+C14+C15</f>
        <v>1677888.011330589</v>
      </c>
      <c r="D16" s="27">
        <f t="shared" ref="D16:L16" si="4">+D13+D14+D15</f>
        <v>1691418.2914446206</v>
      </c>
      <c r="E16" s="27">
        <f t="shared" si="4"/>
        <v>1761312.24794025</v>
      </c>
      <c r="F16" s="27">
        <f t="shared" si="4"/>
        <v>1860516.6873928877</v>
      </c>
      <c r="G16" s="27">
        <f t="shared" si="4"/>
        <v>2106428.4116363856</v>
      </c>
      <c r="H16" s="27">
        <f t="shared" si="4"/>
        <v>2189987.0662690974</v>
      </c>
      <c r="I16" s="27">
        <f t="shared" si="4"/>
        <v>2451661.0837544743</v>
      </c>
      <c r="J16" s="27">
        <f t="shared" si="4"/>
        <v>2571661.625977471</v>
      </c>
      <c r="K16" s="27">
        <f t="shared" si="4"/>
        <v>2514502.0561446641</v>
      </c>
      <c r="L16" s="27">
        <f t="shared" si="4"/>
        <v>2704647.0875464482</v>
      </c>
      <c r="M16" s="27">
        <f t="shared" ref="M16:N16" si="5">+M13+M14+M15</f>
        <v>2706185.9015139053</v>
      </c>
      <c r="N16" s="27">
        <f t="shared" si="5"/>
        <v>2966060.9529528017</v>
      </c>
      <c r="O16" s="27">
        <f t="shared" ref="O16:P16" si="6">+O13+O14+O15</f>
        <v>3182683.2241096823</v>
      </c>
      <c r="P16" s="27">
        <f t="shared" si="6"/>
        <v>3427871.9002812402</v>
      </c>
      <c r="Q16" s="4"/>
      <c r="R16" s="4"/>
      <c r="S16" s="4"/>
      <c r="T16" s="4"/>
      <c r="U16" s="3"/>
      <c r="V16" s="4"/>
      <c r="W16" s="4"/>
      <c r="X16" s="3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2"/>
      <c r="CU16" s="12"/>
      <c r="CV16" s="12"/>
      <c r="CW16" s="12"/>
      <c r="CX16" s="11"/>
      <c r="CY16" s="12"/>
      <c r="CZ16" s="12"/>
      <c r="DA16" s="12"/>
      <c r="DB16" s="12"/>
      <c r="DC16" s="12"/>
      <c r="DD16" s="12"/>
      <c r="DE16" s="12"/>
      <c r="DF16" s="12"/>
      <c r="DG16" s="12"/>
      <c r="DH16" s="12"/>
      <c r="DI16" s="12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1"/>
      <c r="DZ16" s="11"/>
      <c r="EA16" s="11"/>
      <c r="EB16" s="11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2"/>
      <c r="EQ16" s="12"/>
      <c r="ER16" s="12"/>
      <c r="ES16" s="12"/>
      <c r="ET16" s="11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2"/>
      <c r="FO16" s="12"/>
      <c r="FP16" s="12"/>
      <c r="FQ16" s="12"/>
      <c r="FR16" s="11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2"/>
      <c r="GE16" s="12"/>
      <c r="GF16" s="12"/>
      <c r="GG16" s="12"/>
      <c r="GH16" s="10"/>
      <c r="GI16" s="10"/>
      <c r="GJ16" s="10"/>
    </row>
    <row r="17" spans="1:193" s="10" customFormat="1" ht="30" x14ac:dyDescent="0.25">
      <c r="A17" s="17" t="s">
        <v>34</v>
      </c>
      <c r="B17" s="18" t="s">
        <v>7</v>
      </c>
      <c r="C17" s="19">
        <f>C18+C19</f>
        <v>584477.20150667301</v>
      </c>
      <c r="D17" s="19">
        <f t="shared" ref="D17:L17" si="7">D18+D19</f>
        <v>704960.34410750214</v>
      </c>
      <c r="E17" s="19">
        <f t="shared" si="7"/>
        <v>788747.56977079413</v>
      </c>
      <c r="F17" s="19">
        <f t="shared" si="7"/>
        <v>781370.17985359416</v>
      </c>
      <c r="G17" s="19">
        <f t="shared" si="7"/>
        <v>918115.57708534796</v>
      </c>
      <c r="H17" s="19">
        <f t="shared" si="7"/>
        <v>1033468.5059233954</v>
      </c>
      <c r="I17" s="19">
        <f t="shared" si="7"/>
        <v>1214587.3721794009</v>
      </c>
      <c r="J17" s="19">
        <f t="shared" si="7"/>
        <v>1398197.6360538693</v>
      </c>
      <c r="K17" s="19">
        <f t="shared" si="7"/>
        <v>1440348.7448518518</v>
      </c>
      <c r="L17" s="19">
        <f t="shared" si="7"/>
        <v>1045317.6989698801</v>
      </c>
      <c r="M17" s="19">
        <f t="shared" ref="M17:N17" si="8">M18+M19</f>
        <v>1347492.8089693207</v>
      </c>
      <c r="N17" s="19">
        <f t="shared" si="8"/>
        <v>1661950.8139746194</v>
      </c>
      <c r="O17" s="19">
        <f t="shared" ref="O17:P17" si="9">O18+O19</f>
        <v>1868396.2005449887</v>
      </c>
      <c r="P17" s="19">
        <f t="shared" si="9"/>
        <v>2105785.5548666068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K17" s="9"/>
    </row>
    <row r="18" spans="1:193" ht="15.75" x14ac:dyDescent="0.25">
      <c r="A18" s="20">
        <v>6.1</v>
      </c>
      <c r="B18" s="21" t="s">
        <v>8</v>
      </c>
      <c r="C18" s="22">
        <v>517326.81551091722</v>
      </c>
      <c r="D18" s="22">
        <v>636534.291632273</v>
      </c>
      <c r="E18" s="22">
        <v>726279.82838113839</v>
      </c>
      <c r="F18" s="22">
        <v>719481.55075058527</v>
      </c>
      <c r="G18" s="22">
        <v>852657.91410532012</v>
      </c>
      <c r="H18" s="22">
        <v>963173.61653274926</v>
      </c>
      <c r="I18" s="22">
        <v>1130076.3283615869</v>
      </c>
      <c r="J18" s="23">
        <v>1294134.0843628494</v>
      </c>
      <c r="K18" s="23">
        <v>1341426.645415531</v>
      </c>
      <c r="L18" s="23">
        <v>1026214.01936785</v>
      </c>
      <c r="M18" s="23">
        <v>1274718.1377610578</v>
      </c>
      <c r="N18" s="23">
        <v>1549817.9872381429</v>
      </c>
      <c r="O18" s="23">
        <v>1739222.8761150271</v>
      </c>
      <c r="P18" s="23">
        <v>1947623.106130423</v>
      </c>
      <c r="Q18" s="4"/>
      <c r="R18" s="4"/>
      <c r="S18" s="4"/>
      <c r="T18" s="4"/>
      <c r="U18" s="3"/>
      <c r="V18" s="4"/>
      <c r="W18" s="4"/>
      <c r="X18" s="3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1"/>
      <c r="GI18" s="1"/>
      <c r="GJ18" s="1"/>
    </row>
    <row r="19" spans="1:193" ht="15.75" x14ac:dyDescent="0.25">
      <c r="A19" s="20">
        <v>6.2</v>
      </c>
      <c r="B19" s="21" t="s">
        <v>9</v>
      </c>
      <c r="C19" s="22">
        <v>67150.385995755772</v>
      </c>
      <c r="D19" s="22">
        <v>68426.052475229182</v>
      </c>
      <c r="E19" s="22">
        <v>62467.741389655799</v>
      </c>
      <c r="F19" s="22">
        <v>61888.629103008949</v>
      </c>
      <c r="G19" s="22">
        <v>65457.662980027861</v>
      </c>
      <c r="H19" s="22">
        <v>70294.889390646102</v>
      </c>
      <c r="I19" s="22">
        <v>84511.043817813945</v>
      </c>
      <c r="J19" s="23">
        <v>104063.55169101999</v>
      </c>
      <c r="K19" s="23">
        <v>98922.099436320714</v>
      </c>
      <c r="L19" s="23">
        <v>19103.679602030119</v>
      </c>
      <c r="M19" s="23">
        <v>72774.671208262982</v>
      </c>
      <c r="N19" s="23">
        <v>112132.82673647659</v>
      </c>
      <c r="O19" s="23">
        <v>129173.32442996153</v>
      </c>
      <c r="P19" s="23">
        <v>158162.44873618399</v>
      </c>
      <c r="Q19" s="4"/>
      <c r="R19" s="4"/>
      <c r="S19" s="4"/>
      <c r="T19" s="4"/>
      <c r="U19" s="3"/>
      <c r="V19" s="4"/>
      <c r="W19" s="4"/>
      <c r="X19" s="3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4"/>
      <c r="DG19" s="4"/>
      <c r="DH19" s="4"/>
      <c r="DI19" s="4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4"/>
      <c r="GE19" s="4"/>
      <c r="GF19" s="4"/>
      <c r="GG19" s="4"/>
      <c r="GH19" s="1"/>
      <c r="GI19" s="1"/>
      <c r="GJ19" s="1"/>
    </row>
    <row r="20" spans="1:193" s="10" customFormat="1" ht="45" x14ac:dyDescent="0.25">
      <c r="A20" s="30" t="s">
        <v>35</v>
      </c>
      <c r="B20" s="31" t="s">
        <v>10</v>
      </c>
      <c r="C20" s="19">
        <f>SUM(C21:C27)</f>
        <v>328522.94906111585</v>
      </c>
      <c r="D20" s="19">
        <f t="shared" ref="D20:N20" si="10">SUM(D21:D27)</f>
        <v>392170.11188717128</v>
      </c>
      <c r="E20" s="19">
        <f t="shared" si="10"/>
        <v>423236.55127837381</v>
      </c>
      <c r="F20" s="19">
        <f t="shared" si="10"/>
        <v>486752.89066681633</v>
      </c>
      <c r="G20" s="19">
        <f t="shared" si="10"/>
        <v>569395.07103587058</v>
      </c>
      <c r="H20" s="19">
        <f t="shared" si="10"/>
        <v>586229.84669135488</v>
      </c>
      <c r="I20" s="19">
        <f t="shared" si="10"/>
        <v>542950.71703580278</v>
      </c>
      <c r="J20" s="19">
        <f t="shared" si="10"/>
        <v>599338.30987822544</v>
      </c>
      <c r="K20" s="19">
        <f t="shared" si="10"/>
        <v>563615.51224968547</v>
      </c>
      <c r="L20" s="19">
        <f t="shared" si="10"/>
        <v>448841.34469984914</v>
      </c>
      <c r="M20" s="19">
        <f t="shared" si="10"/>
        <v>779856.11776446796</v>
      </c>
      <c r="N20" s="19">
        <f t="shared" si="10"/>
        <v>813494.0674051675</v>
      </c>
      <c r="O20" s="19">
        <f t="shared" ref="O20:P20" si="11">SUM(O21:O27)</f>
        <v>881601.70451412839</v>
      </c>
      <c r="P20" s="19">
        <f t="shared" si="11"/>
        <v>965277.56711289845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D20" s="11"/>
      <c r="GE20" s="11"/>
      <c r="GF20" s="11"/>
      <c r="GG20" s="11"/>
      <c r="GK20" s="9"/>
    </row>
    <row r="21" spans="1:193" ht="15.75" x14ac:dyDescent="0.25">
      <c r="A21" s="20">
        <v>7.1</v>
      </c>
      <c r="B21" s="21" t="s">
        <v>11</v>
      </c>
      <c r="C21" s="22">
        <v>7807</v>
      </c>
      <c r="D21" s="22">
        <v>9245</v>
      </c>
      <c r="E21" s="22">
        <v>9274</v>
      </c>
      <c r="F21" s="22">
        <v>9783</v>
      </c>
      <c r="G21" s="22">
        <v>10937</v>
      </c>
      <c r="H21" s="22">
        <v>8895.0047718973819</v>
      </c>
      <c r="I21" s="22">
        <v>9770.6845521118994</v>
      </c>
      <c r="J21" s="23">
        <v>10044.348405983641</v>
      </c>
      <c r="K21" s="23">
        <v>11774.451901810997</v>
      </c>
      <c r="L21" s="23">
        <v>5245.1518176555919</v>
      </c>
      <c r="M21" s="23">
        <v>6390.3843085389326</v>
      </c>
      <c r="N21" s="23">
        <v>10063.451674342232</v>
      </c>
      <c r="O21" s="23">
        <v>11594.656163851772</v>
      </c>
      <c r="P21" s="23">
        <v>12827.168114069216</v>
      </c>
      <c r="Q21" s="4"/>
      <c r="R21" s="4"/>
      <c r="S21" s="4"/>
      <c r="T21" s="4"/>
      <c r="U21" s="3"/>
      <c r="V21" s="4"/>
      <c r="W21" s="4"/>
      <c r="X21" s="3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4"/>
      <c r="DG21" s="4"/>
      <c r="DH21" s="4"/>
      <c r="DI21" s="4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4"/>
      <c r="GE21" s="4"/>
      <c r="GF21" s="4"/>
      <c r="GG21" s="4"/>
      <c r="GH21" s="1"/>
      <c r="GI21" s="1"/>
      <c r="GJ21" s="1"/>
    </row>
    <row r="22" spans="1:193" ht="15.75" x14ac:dyDescent="0.25">
      <c r="A22" s="20">
        <v>7.2</v>
      </c>
      <c r="B22" s="21" t="s">
        <v>12</v>
      </c>
      <c r="C22" s="22">
        <v>228322.77258549779</v>
      </c>
      <c r="D22" s="22">
        <v>268435.4520435161</v>
      </c>
      <c r="E22" s="22">
        <v>280516.75279667112</v>
      </c>
      <c r="F22" s="22">
        <v>308103.53763860883</v>
      </c>
      <c r="G22" s="22">
        <v>340619.72778781719</v>
      </c>
      <c r="H22" s="22">
        <v>344273.71903199051</v>
      </c>
      <c r="I22" s="22">
        <v>333841.91102519538</v>
      </c>
      <c r="J22" s="23">
        <v>393398.56118081161</v>
      </c>
      <c r="K22" s="23">
        <v>328687.04376551771</v>
      </c>
      <c r="L22" s="23">
        <v>209467.11500245827</v>
      </c>
      <c r="M22" s="23">
        <v>489155.4928014687</v>
      </c>
      <c r="N22" s="23">
        <v>460610.23709726066</v>
      </c>
      <c r="O22" s="23">
        <v>505112.26114864909</v>
      </c>
      <c r="P22" s="23">
        <v>564354.04689680983</v>
      </c>
      <c r="Q22" s="4"/>
      <c r="R22" s="4"/>
      <c r="S22" s="4"/>
      <c r="T22" s="4"/>
      <c r="U22" s="3"/>
      <c r="V22" s="4"/>
      <c r="W22" s="4"/>
      <c r="X22" s="3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4"/>
      <c r="DG22" s="4"/>
      <c r="DH22" s="4"/>
      <c r="DI22" s="4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4"/>
      <c r="GE22" s="4"/>
      <c r="GF22" s="4"/>
      <c r="GG22" s="4"/>
      <c r="GH22" s="1"/>
      <c r="GI22" s="1"/>
      <c r="GJ22" s="1"/>
    </row>
    <row r="23" spans="1:193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4"/>
      <c r="R23" s="4"/>
      <c r="S23" s="4"/>
      <c r="T23" s="4"/>
      <c r="U23" s="3"/>
      <c r="V23" s="4"/>
      <c r="W23" s="4"/>
      <c r="X23" s="3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1"/>
      <c r="GI23" s="1"/>
      <c r="GJ23" s="1"/>
    </row>
    <row r="24" spans="1:193" ht="15.75" x14ac:dyDescent="0.25">
      <c r="A24" s="20">
        <v>7.4</v>
      </c>
      <c r="B24" s="21" t="s">
        <v>14</v>
      </c>
      <c r="C24" s="22">
        <v>5243.0269486822108</v>
      </c>
      <c r="D24" s="22">
        <v>10771.396699999999</v>
      </c>
      <c r="E24" s="22">
        <v>6174.7295790463468</v>
      </c>
      <c r="F24" s="22">
        <v>13594.563435920245</v>
      </c>
      <c r="G24" s="22">
        <v>28727.859600000003</v>
      </c>
      <c r="H24" s="22">
        <v>27045.678399658653</v>
      </c>
      <c r="I24" s="22">
        <v>28145.099734570562</v>
      </c>
      <c r="J24" s="23">
        <v>12769.714252494714</v>
      </c>
      <c r="K24" s="23">
        <v>17200.652977122227</v>
      </c>
      <c r="L24" s="23">
        <v>3235.8434860765483</v>
      </c>
      <c r="M24" s="23">
        <v>8042.592193908029</v>
      </c>
      <c r="N24" s="23">
        <v>16049.442416259488</v>
      </c>
      <c r="O24" s="23">
        <v>17137.953961038649</v>
      </c>
      <c r="P24" s="23">
        <v>19098.212314333392</v>
      </c>
      <c r="Q24" s="4"/>
      <c r="R24" s="4"/>
      <c r="S24" s="4"/>
      <c r="T24" s="4"/>
      <c r="U24" s="3"/>
      <c r="V24" s="4"/>
      <c r="W24" s="4"/>
      <c r="X24" s="3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1"/>
      <c r="GI24" s="1"/>
      <c r="GJ24" s="1"/>
    </row>
    <row r="25" spans="1:193" ht="15.75" x14ac:dyDescent="0.25">
      <c r="A25" s="20">
        <v>7.5</v>
      </c>
      <c r="B25" s="21" t="s">
        <v>15</v>
      </c>
      <c r="C25" s="22">
        <v>415.23099431444291</v>
      </c>
      <c r="D25" s="22">
        <v>488.88165280245482</v>
      </c>
      <c r="E25" s="22">
        <v>695.71889743486076</v>
      </c>
      <c r="F25" s="22">
        <v>762.65017141379008</v>
      </c>
      <c r="G25" s="22">
        <v>823.3226123835575</v>
      </c>
      <c r="H25" s="22">
        <v>11966.116445797921</v>
      </c>
      <c r="I25" s="22">
        <v>11565.040143291722</v>
      </c>
      <c r="J25" s="23">
        <v>11521.259025794803</v>
      </c>
      <c r="K25" s="23">
        <v>11243.56890719649</v>
      </c>
      <c r="L25" s="23">
        <v>5767.5319650076126</v>
      </c>
      <c r="M25" s="23">
        <v>4736.0150789310155</v>
      </c>
      <c r="N25" s="23">
        <v>8311.520414139517</v>
      </c>
      <c r="O25" s="23">
        <v>9105.0431638633945</v>
      </c>
      <c r="P25" s="23">
        <v>10171.899997616343</v>
      </c>
      <c r="Q25" s="4"/>
      <c r="R25" s="4"/>
      <c r="S25" s="4"/>
      <c r="T25" s="4"/>
      <c r="U25" s="3"/>
      <c r="V25" s="4"/>
      <c r="W25" s="4"/>
      <c r="X25" s="3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4"/>
      <c r="DG25" s="4"/>
      <c r="DH25" s="4"/>
      <c r="DI25" s="4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4"/>
      <c r="GE25" s="4"/>
      <c r="GF25" s="4"/>
      <c r="GG25" s="4"/>
      <c r="GH25" s="1"/>
      <c r="GI25" s="1"/>
      <c r="GJ25" s="1"/>
    </row>
    <row r="26" spans="1:193" ht="15.75" x14ac:dyDescent="0.25">
      <c r="A26" s="20">
        <v>7.6</v>
      </c>
      <c r="B26" s="21" t="s">
        <v>16</v>
      </c>
      <c r="C26" s="22">
        <v>0</v>
      </c>
      <c r="D26" s="22">
        <v>1.5026519855595668</v>
      </c>
      <c r="E26" s="22">
        <v>1.5037108303249096</v>
      </c>
      <c r="F26" s="22">
        <v>1.4958892537731252</v>
      </c>
      <c r="G26" s="22">
        <v>1.982</v>
      </c>
      <c r="H26" s="22">
        <v>1.6765751679991312</v>
      </c>
      <c r="I26" s="22">
        <v>14.277923453533086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23">
        <v>0</v>
      </c>
      <c r="Q26" s="4"/>
      <c r="R26" s="4"/>
      <c r="S26" s="4"/>
      <c r="T26" s="4"/>
      <c r="U26" s="3"/>
      <c r="V26" s="4"/>
      <c r="W26" s="4"/>
      <c r="X26" s="3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4"/>
      <c r="DG26" s="4"/>
      <c r="DH26" s="4"/>
      <c r="DI26" s="4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3"/>
      <c r="DZ26" s="3"/>
      <c r="EA26" s="3"/>
      <c r="EB26" s="3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4"/>
      <c r="GE26" s="4"/>
      <c r="GF26" s="4"/>
      <c r="GG26" s="4"/>
      <c r="GH26" s="1"/>
      <c r="GI26" s="1"/>
      <c r="GJ26" s="1"/>
    </row>
    <row r="27" spans="1:193" ht="30" x14ac:dyDescent="0.25">
      <c r="A27" s="20">
        <v>7.7</v>
      </c>
      <c r="B27" s="21" t="s">
        <v>17</v>
      </c>
      <c r="C27" s="22">
        <v>86734.918532621406</v>
      </c>
      <c r="D27" s="22">
        <v>103227.8788388672</v>
      </c>
      <c r="E27" s="22">
        <v>126573.84629439106</v>
      </c>
      <c r="F27" s="22">
        <v>154507.64353161969</v>
      </c>
      <c r="G27" s="22">
        <v>188285.17903566983</v>
      </c>
      <c r="H27" s="22">
        <v>194047.65146684239</v>
      </c>
      <c r="I27" s="22">
        <v>159613.70365717972</v>
      </c>
      <c r="J27" s="23">
        <v>171604.4270131407</v>
      </c>
      <c r="K27" s="23">
        <v>194709.79469803802</v>
      </c>
      <c r="L27" s="23">
        <v>225125.70242865113</v>
      </c>
      <c r="M27" s="23">
        <v>271531.63338162133</v>
      </c>
      <c r="N27" s="23">
        <v>318459.4158031657</v>
      </c>
      <c r="O27" s="23">
        <v>338651.79007672553</v>
      </c>
      <c r="P27" s="23">
        <v>358826.23979006964</v>
      </c>
      <c r="Q27" s="4"/>
      <c r="R27" s="4"/>
      <c r="S27" s="4"/>
      <c r="T27" s="4"/>
      <c r="U27" s="3"/>
      <c r="V27" s="4"/>
      <c r="W27" s="4"/>
      <c r="X27" s="3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4"/>
      <c r="DG27" s="4"/>
      <c r="DH27" s="4"/>
      <c r="DI27" s="4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3"/>
      <c r="DZ27" s="3"/>
      <c r="EA27" s="3"/>
      <c r="EB27" s="3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4"/>
      <c r="GE27" s="4"/>
      <c r="GF27" s="4"/>
      <c r="GG27" s="4"/>
      <c r="GH27" s="1"/>
      <c r="GI27" s="1"/>
      <c r="GJ27" s="1"/>
    </row>
    <row r="28" spans="1:193" ht="15.75" x14ac:dyDescent="0.25">
      <c r="A28" s="24" t="s">
        <v>36</v>
      </c>
      <c r="B28" s="21" t="s">
        <v>18</v>
      </c>
      <c r="C28" s="22">
        <v>222483</v>
      </c>
      <c r="D28" s="22">
        <v>262015</v>
      </c>
      <c r="E28" s="22">
        <v>318831</v>
      </c>
      <c r="F28" s="22">
        <v>368511</v>
      </c>
      <c r="G28" s="22">
        <v>444951</v>
      </c>
      <c r="H28" s="22">
        <v>461373.70645782899</v>
      </c>
      <c r="I28" s="22">
        <v>398140.93024071178</v>
      </c>
      <c r="J28" s="23">
        <v>449681.17189673107</v>
      </c>
      <c r="K28" s="23">
        <v>518625.32225121284</v>
      </c>
      <c r="L28" s="23">
        <v>567463.7294214078</v>
      </c>
      <c r="M28" s="23">
        <v>570328.43304815772</v>
      </c>
      <c r="N28" s="23">
        <v>700255.71799480158</v>
      </c>
      <c r="O28" s="23">
        <v>758543.65624064533</v>
      </c>
      <c r="P28" s="23">
        <v>837381.29988984368</v>
      </c>
      <c r="Q28" s="4"/>
      <c r="R28" s="4"/>
      <c r="S28" s="4"/>
      <c r="T28" s="4"/>
      <c r="U28" s="3"/>
      <c r="V28" s="4"/>
      <c r="W28" s="4"/>
      <c r="X28" s="3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4"/>
      <c r="DG28" s="4"/>
      <c r="DH28" s="4"/>
      <c r="DI28" s="4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4"/>
      <c r="GE28" s="4"/>
      <c r="GF28" s="4"/>
      <c r="GG28" s="4"/>
      <c r="GH28" s="1"/>
      <c r="GI28" s="1"/>
      <c r="GJ28" s="1"/>
    </row>
    <row r="29" spans="1:193" ht="30" x14ac:dyDescent="0.25">
      <c r="A29" s="24" t="s">
        <v>37</v>
      </c>
      <c r="B29" s="21" t="s">
        <v>19</v>
      </c>
      <c r="C29" s="22">
        <v>752851.78235482844</v>
      </c>
      <c r="D29" s="22">
        <v>819737.97720026411</v>
      </c>
      <c r="E29" s="22">
        <v>914832.60281853471</v>
      </c>
      <c r="F29" s="22">
        <v>988951.06038033753</v>
      </c>
      <c r="G29" s="22">
        <v>1032824.1817377645</v>
      </c>
      <c r="H29" s="22">
        <v>1106915.1193483486</v>
      </c>
      <c r="I29" s="22">
        <v>1212321.8229039072</v>
      </c>
      <c r="J29" s="23">
        <v>1313762.1801125654</v>
      </c>
      <c r="K29" s="23">
        <v>1296571.778382001</v>
      </c>
      <c r="L29" s="23">
        <v>1236586.3579424096</v>
      </c>
      <c r="M29" s="23">
        <v>1329048.9894911577</v>
      </c>
      <c r="N29" s="23">
        <v>1389043.7973170902</v>
      </c>
      <c r="O29" s="23">
        <v>1530852.8257518467</v>
      </c>
      <c r="P29" s="23">
        <v>1691526.3988996246</v>
      </c>
      <c r="Q29" s="4"/>
      <c r="R29" s="4"/>
      <c r="S29" s="4"/>
      <c r="T29" s="4"/>
      <c r="U29" s="3"/>
      <c r="V29" s="4"/>
      <c r="W29" s="4"/>
      <c r="X29" s="3"/>
      <c r="Y29" s="5"/>
      <c r="Z29" s="5"/>
      <c r="AA29" s="5"/>
      <c r="AB29" s="5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4"/>
      <c r="DG29" s="4"/>
      <c r="DH29" s="4"/>
      <c r="DI29" s="4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4"/>
      <c r="GE29" s="4"/>
      <c r="GF29" s="4"/>
      <c r="GG29" s="4"/>
      <c r="GH29" s="1"/>
      <c r="GI29" s="1"/>
      <c r="GJ29" s="1"/>
    </row>
    <row r="30" spans="1:193" ht="15.75" x14ac:dyDescent="0.25">
      <c r="A30" s="24" t="s">
        <v>38</v>
      </c>
      <c r="B30" s="21" t="s">
        <v>53</v>
      </c>
      <c r="C30" s="22">
        <v>870047</v>
      </c>
      <c r="D30" s="22">
        <v>948044</v>
      </c>
      <c r="E30" s="22">
        <v>952268</v>
      </c>
      <c r="F30" s="22">
        <v>1008268</v>
      </c>
      <c r="G30" s="22">
        <v>1310164</v>
      </c>
      <c r="H30" s="22">
        <v>1365263</v>
      </c>
      <c r="I30" s="22">
        <v>1581388.7687263023</v>
      </c>
      <c r="J30" s="23">
        <v>2224069.1451504151</v>
      </c>
      <c r="K30" s="23">
        <v>2293909.9875871586</v>
      </c>
      <c r="L30" s="23">
        <v>2532865.4568882491</v>
      </c>
      <c r="M30" s="23">
        <v>2818080.51</v>
      </c>
      <c r="N30" s="23">
        <v>2912634.92</v>
      </c>
      <c r="O30" s="23">
        <v>3132764.9794573812</v>
      </c>
      <c r="P30" s="23">
        <v>3375467.2649937593</v>
      </c>
      <c r="Q30" s="4"/>
      <c r="R30" s="4"/>
      <c r="S30" s="4"/>
      <c r="T30" s="4"/>
      <c r="U30" s="3"/>
      <c r="V30" s="4"/>
      <c r="W30" s="4"/>
      <c r="X30" s="3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4"/>
      <c r="DG30" s="4"/>
      <c r="DH30" s="4"/>
      <c r="DI30" s="4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3"/>
      <c r="DZ30" s="3"/>
      <c r="EA30" s="3"/>
      <c r="EB30" s="3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4"/>
      <c r="GE30" s="4"/>
      <c r="GF30" s="4"/>
      <c r="GG30" s="4"/>
      <c r="GH30" s="1"/>
      <c r="GI30" s="1"/>
      <c r="GJ30" s="1"/>
    </row>
    <row r="31" spans="1:193" ht="15.75" x14ac:dyDescent="0.25">
      <c r="A31" s="24" t="s">
        <v>39</v>
      </c>
      <c r="B31" s="21" t="s">
        <v>20</v>
      </c>
      <c r="C31" s="22">
        <v>594667.03773837606</v>
      </c>
      <c r="D31" s="22">
        <v>652933.69108201645</v>
      </c>
      <c r="E31" s="22">
        <v>803666.34213705745</v>
      </c>
      <c r="F31" s="22">
        <v>820563.42857386603</v>
      </c>
      <c r="G31" s="22">
        <v>900417.15117616032</v>
      </c>
      <c r="H31" s="22">
        <v>989696.81622932898</v>
      </c>
      <c r="I31" s="22">
        <v>1135353.6673089885</v>
      </c>
      <c r="J31" s="23">
        <v>1364358.0214749675</v>
      </c>
      <c r="K31" s="23">
        <v>1440069.8042581507</v>
      </c>
      <c r="L31" s="23">
        <v>1364949.472961715</v>
      </c>
      <c r="M31" s="23">
        <v>1540393.3179367192</v>
      </c>
      <c r="N31" s="23">
        <v>1774730.4723147957</v>
      </c>
      <c r="O31" s="23">
        <v>2026753.0787390061</v>
      </c>
      <c r="P31" s="23">
        <v>2262404.8222094108</v>
      </c>
      <c r="Q31" s="4"/>
      <c r="R31" s="4"/>
      <c r="S31" s="4"/>
      <c r="T31" s="4"/>
      <c r="U31" s="3"/>
      <c r="V31" s="4"/>
      <c r="W31" s="4"/>
      <c r="X31" s="3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4"/>
      <c r="DG31" s="4"/>
      <c r="DH31" s="4"/>
      <c r="DI31" s="4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4"/>
      <c r="GE31" s="4"/>
      <c r="GF31" s="4"/>
      <c r="GG31" s="4"/>
      <c r="GH31" s="1"/>
      <c r="GI31" s="1"/>
      <c r="GJ31" s="1"/>
    </row>
    <row r="32" spans="1:193" s="9" customFormat="1" ht="15.75" x14ac:dyDescent="0.25">
      <c r="A32" s="25"/>
      <c r="B32" s="26" t="s">
        <v>29</v>
      </c>
      <c r="C32" s="27">
        <f>C17+C20+C28+C29+C30+C31</f>
        <v>3353048.9706609938</v>
      </c>
      <c r="D32" s="27">
        <f t="shared" ref="D32:L32" si="12">D17+D20+D28+D29+D30+D31</f>
        <v>3779861.1242769542</v>
      </c>
      <c r="E32" s="27">
        <f t="shared" si="12"/>
        <v>4201582.0660047606</v>
      </c>
      <c r="F32" s="27">
        <f t="shared" si="12"/>
        <v>4454416.5594746144</v>
      </c>
      <c r="G32" s="27">
        <f t="shared" si="12"/>
        <v>5175866.9810351431</v>
      </c>
      <c r="H32" s="27">
        <f t="shared" si="12"/>
        <v>5542946.9946502559</v>
      </c>
      <c r="I32" s="27">
        <f t="shared" si="12"/>
        <v>6084743.2783951126</v>
      </c>
      <c r="J32" s="27">
        <f t="shared" si="12"/>
        <v>7349406.4645667737</v>
      </c>
      <c r="K32" s="27">
        <f t="shared" si="12"/>
        <v>7553141.1495800605</v>
      </c>
      <c r="L32" s="27">
        <f t="shared" si="12"/>
        <v>7196024.0608835109</v>
      </c>
      <c r="M32" s="27">
        <f t="shared" ref="M32:N32" si="13">M17+M20+M28+M29+M30+M31</f>
        <v>8385200.1772098234</v>
      </c>
      <c r="N32" s="27">
        <f t="shared" si="13"/>
        <v>9252109.7890064754</v>
      </c>
      <c r="O32" s="27">
        <f t="shared" ref="O32" si="14">O17+O20+O28+O29+O30+O31</f>
        <v>10198912.445247997</v>
      </c>
      <c r="P32" s="27">
        <f t="shared" ref="P32" si="15">P17+P20+P28+P29+P30+P31</f>
        <v>11237842.907972142</v>
      </c>
      <c r="Q32" s="4"/>
      <c r="R32" s="4"/>
      <c r="S32" s="4"/>
      <c r="T32" s="4"/>
      <c r="U32" s="3"/>
      <c r="V32" s="4"/>
      <c r="W32" s="4"/>
      <c r="X32" s="3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2"/>
      <c r="DG32" s="12"/>
      <c r="DH32" s="12"/>
      <c r="DI32" s="12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1"/>
      <c r="DZ32" s="11"/>
      <c r="EA32" s="11"/>
      <c r="EB32" s="11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2"/>
      <c r="GE32" s="12"/>
      <c r="GF32" s="12"/>
      <c r="GG32" s="12"/>
      <c r="GH32" s="10"/>
      <c r="GI32" s="10"/>
      <c r="GJ32" s="10"/>
    </row>
    <row r="33" spans="1:193" s="10" customFormat="1" ht="31.5" customHeight="1" x14ac:dyDescent="0.25">
      <c r="A33" s="17" t="s">
        <v>26</v>
      </c>
      <c r="B33" s="32" t="s">
        <v>50</v>
      </c>
      <c r="C33" s="19">
        <f>C6+C11+C13+C14+C15+C17+C20+C28+C29+C30+C31</f>
        <v>6182430.7927637175</v>
      </c>
      <c r="D33" s="19">
        <f t="shared" ref="D33:L33" si="16">D6+D11+D13+D14+D15+D17+D20+D28+D29+D30+D31</f>
        <v>6894817.9228133429</v>
      </c>
      <c r="E33" s="19">
        <f t="shared" si="16"/>
        <v>7469652.1237046253</v>
      </c>
      <c r="F33" s="19">
        <f t="shared" si="16"/>
        <v>7578926.2146792468</v>
      </c>
      <c r="G33" s="19">
        <f t="shared" si="16"/>
        <v>9185475.243207287</v>
      </c>
      <c r="H33" s="19">
        <f t="shared" si="16"/>
        <v>9792712.4381325524</v>
      </c>
      <c r="I33" s="19">
        <f t="shared" si="16"/>
        <v>10692204.353617752</v>
      </c>
      <c r="J33" s="19">
        <f t="shared" si="16"/>
        <v>12242730.332187353</v>
      </c>
      <c r="K33" s="19">
        <f t="shared" si="16"/>
        <v>12483103.790089166</v>
      </c>
      <c r="L33" s="19">
        <f t="shared" si="16"/>
        <v>12270860.898995534</v>
      </c>
      <c r="M33" s="19">
        <f t="shared" ref="M33:N33" si="17">M6+M11+M13+M14+M15+M17+M20+M28+M29+M30+M31</f>
        <v>13972633.183775406</v>
      </c>
      <c r="N33" s="19">
        <f t="shared" si="17"/>
        <v>15420040.61799236</v>
      </c>
      <c r="O33" s="19">
        <f t="shared" ref="O33" si="18">O6+O11+O13+O14+O15+O17+O20+O28+O29+O30+O31</f>
        <v>16993334.717904236</v>
      </c>
      <c r="P33" s="19">
        <f t="shared" ref="P33" si="19">P6+P11+P13+P14+P15+P17+P20+P28+P29+P30+P31</f>
        <v>18675799.620835405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G33" s="11"/>
      <c r="GK33" s="9"/>
    </row>
    <row r="34" spans="1:193" s="9" customFormat="1" ht="15.75" x14ac:dyDescent="0.25">
      <c r="A34" s="35" t="s">
        <v>42</v>
      </c>
      <c r="B34" s="36" t="s">
        <v>74</v>
      </c>
      <c r="C34" s="37">
        <f>GSVA_cur!C34</f>
        <v>349482</v>
      </c>
      <c r="D34" s="37">
        <f>GSVA_cur!D34</f>
        <v>404790</v>
      </c>
      <c r="E34" s="37">
        <f>GSVA_cur!E34</f>
        <v>499688</v>
      </c>
      <c r="F34" s="37">
        <f>GSVA_cur!F34</f>
        <v>524768</v>
      </c>
      <c r="G34" s="37">
        <f>GSVA_cur!G34</f>
        <v>655410</v>
      </c>
      <c r="H34" s="37">
        <f>GSVA_cur!H34</f>
        <v>664758</v>
      </c>
      <c r="I34" s="37">
        <f>GSVA_cur!I34</f>
        <v>1015316.9999999998</v>
      </c>
      <c r="J34" s="37">
        <f>GSVA_cur!J34</f>
        <v>1040445</v>
      </c>
      <c r="K34" s="37">
        <f>GSVA_cur!K34</f>
        <v>1027589.0014028219</v>
      </c>
      <c r="L34" s="37">
        <f>GSVA_cur!L34</f>
        <v>1314007.994967161</v>
      </c>
      <c r="M34" s="37">
        <f>GSVA_cur!M34</f>
        <v>1229121.6577534974</v>
      </c>
      <c r="N34" s="37">
        <f>GSVA_cur!N34</f>
        <v>1708849.745914039</v>
      </c>
      <c r="O34" s="37">
        <f>GSVA_cur!O34</f>
        <v>2114219.579234879</v>
      </c>
      <c r="P34" s="37">
        <f>GSVA_cur!P34</f>
        <v>2608284.6128793503</v>
      </c>
      <c r="Q34" s="4"/>
      <c r="R34" s="4"/>
      <c r="S34" s="4"/>
      <c r="T34" s="4"/>
      <c r="U34" s="3"/>
      <c r="V34" s="4"/>
      <c r="W34" s="4"/>
      <c r="X34" s="3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2"/>
      <c r="DG34" s="12"/>
      <c r="DH34" s="12"/>
      <c r="DI34" s="12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  <c r="GC34" s="12"/>
      <c r="GD34" s="12"/>
      <c r="GE34" s="12"/>
      <c r="GF34" s="12"/>
    </row>
    <row r="35" spans="1:193" s="9" customFormat="1" ht="15.75" x14ac:dyDescent="0.25">
      <c r="A35" s="35" t="s">
        <v>43</v>
      </c>
      <c r="B35" s="36" t="s">
        <v>24</v>
      </c>
      <c r="C35" s="37">
        <f>GSVA_cur!C35</f>
        <v>0</v>
      </c>
      <c r="D35" s="37">
        <f>GSVA_cur!D35</f>
        <v>0</v>
      </c>
      <c r="E35" s="37">
        <f>GSVA_cur!E35</f>
        <v>0</v>
      </c>
      <c r="F35" s="37">
        <f>GSVA_cur!F35</f>
        <v>0</v>
      </c>
      <c r="G35" s="37">
        <f>GSVA_cur!G35</f>
        <v>0</v>
      </c>
      <c r="H35" s="37">
        <f>GSVA_cur!H35</f>
        <v>0</v>
      </c>
      <c r="I35" s="37">
        <f>GSVA_cur!I35</f>
        <v>0</v>
      </c>
      <c r="J35" s="37">
        <f>GSVA_cur!J35</f>
        <v>0</v>
      </c>
      <c r="K35" s="37">
        <f>GSVA_cur!K35</f>
        <v>0</v>
      </c>
      <c r="L35" s="37">
        <f>GSVA_cur!L35</f>
        <v>0</v>
      </c>
      <c r="M35" s="37">
        <f>GSVA_cur!M35</f>
        <v>0</v>
      </c>
      <c r="N35" s="37">
        <f>GSVA_cur!N35</f>
        <v>0</v>
      </c>
      <c r="O35" s="37">
        <f>GSVA_cur!O35</f>
        <v>0</v>
      </c>
      <c r="P35" s="37">
        <f>GSVA_cur!P35</f>
        <v>0</v>
      </c>
      <c r="Q35" s="4"/>
      <c r="R35" s="4"/>
      <c r="S35" s="4"/>
      <c r="T35" s="4"/>
      <c r="U35" s="3"/>
      <c r="V35" s="4"/>
      <c r="W35" s="4"/>
      <c r="X35" s="3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2"/>
      <c r="DG35" s="12"/>
      <c r="DH35" s="12"/>
      <c r="DI35" s="12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  <c r="GC35" s="12"/>
      <c r="GD35" s="12"/>
      <c r="GE35" s="12"/>
      <c r="GF35" s="12"/>
    </row>
    <row r="36" spans="1:193" s="9" customFormat="1" ht="15.75" x14ac:dyDescent="0.25">
      <c r="A36" s="35" t="s">
        <v>44</v>
      </c>
      <c r="B36" s="36" t="s">
        <v>62</v>
      </c>
      <c r="C36" s="27">
        <f>C33+C34-C35</f>
        <v>6531912.7927637175</v>
      </c>
      <c r="D36" s="27">
        <f t="shared" ref="D36:M36" si="20">D33+D34-D35</f>
        <v>7299607.9228133429</v>
      </c>
      <c r="E36" s="27">
        <f t="shared" si="20"/>
        <v>7969340.1237046253</v>
      </c>
      <c r="F36" s="27">
        <f t="shared" si="20"/>
        <v>8103694.2146792468</v>
      </c>
      <c r="G36" s="27">
        <f t="shared" si="20"/>
        <v>9840885.243207287</v>
      </c>
      <c r="H36" s="27">
        <f t="shared" si="20"/>
        <v>10457470.438132552</v>
      </c>
      <c r="I36" s="27">
        <f t="shared" si="20"/>
        <v>11707521.353617752</v>
      </c>
      <c r="J36" s="27">
        <f t="shared" si="20"/>
        <v>13283175.332187353</v>
      </c>
      <c r="K36" s="27">
        <f t="shared" si="20"/>
        <v>13510692.791491987</v>
      </c>
      <c r="L36" s="27">
        <f t="shared" si="20"/>
        <v>13584868.893962694</v>
      </c>
      <c r="M36" s="27">
        <f t="shared" si="20"/>
        <v>15201754.841528904</v>
      </c>
      <c r="N36" s="27">
        <f t="shared" ref="N36" si="21">N33+N34-N35</f>
        <v>17128890.363906398</v>
      </c>
      <c r="O36" s="27">
        <f t="shared" ref="O36" si="22">O33+O34-O35</f>
        <v>19107554.297139116</v>
      </c>
      <c r="P36" s="27">
        <f t="shared" ref="P36" si="23">P33+P34-P35</f>
        <v>21284084.233714756</v>
      </c>
      <c r="Q36" s="4"/>
      <c r="R36" s="4"/>
      <c r="S36" s="4"/>
      <c r="T36" s="4"/>
      <c r="U36" s="3"/>
      <c r="V36" s="4"/>
      <c r="W36" s="4"/>
      <c r="X36" s="3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2"/>
      <c r="DG36" s="12"/>
      <c r="DH36" s="12"/>
      <c r="DI36" s="12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1"/>
      <c r="DZ36" s="11"/>
      <c r="EA36" s="11"/>
      <c r="EB36" s="11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  <c r="GC36" s="12"/>
      <c r="GD36" s="12"/>
      <c r="GE36" s="12"/>
      <c r="GF36" s="12"/>
    </row>
    <row r="37" spans="1:193" s="9" customFormat="1" ht="15.75" x14ac:dyDescent="0.25">
      <c r="A37" s="35" t="s">
        <v>45</v>
      </c>
      <c r="B37" s="36" t="s">
        <v>41</v>
      </c>
      <c r="C37" s="37">
        <f>GSVA_cur!C37</f>
        <v>126160</v>
      </c>
      <c r="D37" s="37">
        <f>GSVA_cur!D37</f>
        <v>127440</v>
      </c>
      <c r="E37" s="37">
        <f>GSVA_cur!E37</f>
        <v>128730</v>
      </c>
      <c r="F37" s="37">
        <f>GSVA_cur!F37</f>
        <v>130020</v>
      </c>
      <c r="G37" s="37">
        <f>GSVA_cur!G37</f>
        <v>131300</v>
      </c>
      <c r="H37" s="37">
        <f>GSVA_cur!H37</f>
        <v>132440</v>
      </c>
      <c r="I37" s="37">
        <f>GSVA_cur!I37</f>
        <v>133480</v>
      </c>
      <c r="J37" s="37">
        <f>GSVA_cur!J37</f>
        <v>134530</v>
      </c>
      <c r="K37" s="37">
        <f>GSVA_cur!K37</f>
        <v>132630</v>
      </c>
      <c r="L37" s="37">
        <f>GSVA_cur!L37</f>
        <v>133650</v>
      </c>
      <c r="M37" s="37">
        <f>GSVA_cur!M37</f>
        <v>134650</v>
      </c>
      <c r="N37" s="37">
        <f>GSVA_cur!N37</f>
        <v>135620</v>
      </c>
      <c r="O37" s="37">
        <f>GSVA_cur!O37</f>
        <v>136600</v>
      </c>
      <c r="P37" s="37">
        <f>GSVA_cur!P37</f>
        <v>137580</v>
      </c>
      <c r="Q37" s="2"/>
      <c r="R37" s="2"/>
      <c r="S37" s="2"/>
      <c r="T37" s="2"/>
      <c r="U37" s="1"/>
      <c r="V37" s="2"/>
      <c r="W37" s="2"/>
      <c r="X37" s="1"/>
      <c r="Y37" s="1"/>
      <c r="Z37" s="1"/>
      <c r="AA37" s="1"/>
      <c r="AB37" s="1"/>
      <c r="AC37" s="2"/>
      <c r="AD37" s="2"/>
      <c r="AE37" s="2"/>
      <c r="AF37" s="2"/>
      <c r="AG37" s="2"/>
      <c r="AH37" s="2"/>
      <c r="AI37" s="2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  <c r="DY37" s="10"/>
      <c r="DZ37" s="10"/>
      <c r="EA37" s="10"/>
      <c r="EB37" s="10"/>
    </row>
    <row r="38" spans="1:193" s="9" customFormat="1" ht="15.75" x14ac:dyDescent="0.25">
      <c r="A38" s="35" t="s">
        <v>46</v>
      </c>
      <c r="B38" s="36" t="s">
        <v>63</v>
      </c>
      <c r="C38" s="27">
        <f t="shared" ref="C38" si="24">C36/C37*1000</f>
        <v>51774.831902058635</v>
      </c>
      <c r="D38" s="27">
        <f t="shared" ref="D38:M38" si="25">D36/D37*1000</f>
        <v>57278.781566331942</v>
      </c>
      <c r="E38" s="27">
        <f t="shared" si="25"/>
        <v>61907.404052704311</v>
      </c>
      <c r="F38" s="27">
        <f t="shared" si="25"/>
        <v>62326.520648202175</v>
      </c>
      <c r="G38" s="27">
        <f t="shared" si="25"/>
        <v>74949.621044990767</v>
      </c>
      <c r="H38" s="27">
        <f t="shared" si="25"/>
        <v>78960.060692634797</v>
      </c>
      <c r="I38" s="27">
        <f t="shared" si="25"/>
        <v>87709.92922998016</v>
      </c>
      <c r="J38" s="27">
        <f t="shared" si="25"/>
        <v>98737.644630843322</v>
      </c>
      <c r="K38" s="27">
        <f t="shared" si="25"/>
        <v>101867.5472479227</v>
      </c>
      <c r="L38" s="27">
        <f t="shared" si="25"/>
        <v>101645.10956949266</v>
      </c>
      <c r="M38" s="27">
        <f t="shared" si="25"/>
        <v>112898.29069089419</v>
      </c>
      <c r="N38" s="27">
        <f t="shared" ref="N38" si="26">N36/N37*1000</f>
        <v>126300.62206095265</v>
      </c>
      <c r="O38" s="27">
        <f t="shared" ref="O38" si="27">O36/O37*1000</f>
        <v>139879.60686046205</v>
      </c>
      <c r="P38" s="27">
        <f t="shared" ref="P38" si="28">P36/P37*1000</f>
        <v>154703.33067098967</v>
      </c>
      <c r="Q38" s="2"/>
      <c r="R38" s="2"/>
      <c r="S38" s="2"/>
      <c r="T38" s="2"/>
      <c r="U38" s="1"/>
      <c r="V38" s="2"/>
      <c r="W38" s="2"/>
      <c r="X38" s="3"/>
      <c r="Y38" s="3"/>
      <c r="Z38" s="3"/>
      <c r="AA38" s="3"/>
      <c r="AB38" s="3"/>
      <c r="AC38" s="2"/>
      <c r="AD38" s="2"/>
      <c r="AE38" s="2"/>
      <c r="AF38" s="2"/>
      <c r="AG38" s="2"/>
      <c r="AH38" s="2"/>
      <c r="AI38" s="2"/>
      <c r="CC38" s="12"/>
      <c r="CD38" s="12"/>
      <c r="CE38" s="12"/>
      <c r="CF38" s="12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  <c r="DY38" s="10"/>
      <c r="DZ38" s="10"/>
      <c r="EA38" s="10"/>
      <c r="EB38" s="10"/>
    </row>
    <row r="39" spans="1:193" x14ac:dyDescent="0.25">
      <c r="A39" s="2" t="s">
        <v>76</v>
      </c>
      <c r="S39" s="2"/>
      <c r="U39" s="1"/>
      <c r="X39" s="1"/>
      <c r="AF39" s="2"/>
      <c r="AI39" s="2"/>
      <c r="AN39" s="2"/>
      <c r="AQ39" s="2"/>
      <c r="AV39" s="2"/>
      <c r="AY39" s="2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DY39" s="1"/>
      <c r="DZ39" s="1"/>
      <c r="EA39" s="1"/>
      <c r="EB39" s="1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  <c r="EZ39" s="2"/>
      <c r="FA39" s="2"/>
      <c r="FB39" s="2"/>
      <c r="FC39" s="2"/>
    </row>
    <row r="40" spans="1:193" x14ac:dyDescent="0.25">
      <c r="A40" s="2" t="s">
        <v>77</v>
      </c>
      <c r="E40" s="1"/>
      <c r="H40" s="1"/>
      <c r="J40" s="2"/>
      <c r="K40" s="2"/>
      <c r="L40" s="2"/>
      <c r="M40" s="2"/>
      <c r="N40" s="2"/>
      <c r="O40" s="2"/>
      <c r="P40" s="2"/>
      <c r="S40" s="2"/>
      <c r="AF40" s="2"/>
      <c r="AI40" s="2"/>
      <c r="AN40" s="2"/>
      <c r="AQ40" s="2"/>
      <c r="AV40" s="2"/>
      <c r="AY40" s="2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DI40" s="1"/>
      <c r="DJ40" s="1"/>
      <c r="DK40" s="1"/>
      <c r="DL40" s="1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  <c r="EZ40" s="2"/>
      <c r="FA40" s="2"/>
      <c r="FB40" s="2"/>
      <c r="FC40" s="2"/>
    </row>
    <row r="41" spans="1:193" x14ac:dyDescent="0.25">
      <c r="E41" s="1"/>
      <c r="H41" s="1"/>
      <c r="J41" s="2"/>
      <c r="K41" s="2"/>
      <c r="L41" s="2"/>
      <c r="M41" s="2"/>
      <c r="N41" s="2"/>
      <c r="O41" s="2"/>
      <c r="P41" s="2"/>
      <c r="S41" s="2"/>
      <c r="AF41" s="2"/>
      <c r="AI41" s="2"/>
      <c r="AN41" s="2"/>
      <c r="AQ41" s="2"/>
      <c r="AV41" s="2"/>
      <c r="AY41" s="2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DI41" s="1"/>
      <c r="DJ41" s="1"/>
      <c r="DK41" s="1"/>
      <c r="DL41" s="1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  <c r="EZ41" s="2"/>
      <c r="FA41" s="2"/>
      <c r="FB41" s="2"/>
      <c r="FC41" s="2"/>
    </row>
    <row r="42" spans="1:193" x14ac:dyDescent="0.25">
      <c r="C42" s="1"/>
      <c r="J42" s="2"/>
      <c r="K42" s="2"/>
      <c r="L42" s="2"/>
      <c r="M42" s="2"/>
      <c r="N42" s="2"/>
      <c r="O42" s="2"/>
      <c r="X42" s="1"/>
      <c r="AA42" s="1"/>
      <c r="AN42" s="2"/>
      <c r="AQ42" s="2"/>
      <c r="AV42" s="2"/>
      <c r="AY42" s="2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G42" s="1"/>
      <c r="EH42" s="1"/>
      <c r="EI42" s="1"/>
      <c r="EJ42" s="1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  <c r="EZ42" s="2"/>
      <c r="FA42" s="2"/>
      <c r="FB42" s="2"/>
      <c r="FC42" s="2"/>
    </row>
    <row r="43" spans="1:193" x14ac:dyDescent="0.25">
      <c r="C43" s="1"/>
      <c r="J43" s="2"/>
      <c r="K43" s="2"/>
      <c r="L43" s="2"/>
      <c r="M43" s="2"/>
      <c r="N43" s="2"/>
      <c r="O43" s="2"/>
      <c r="X43" s="1"/>
      <c r="AA43" s="1"/>
      <c r="AN43" s="2"/>
      <c r="AQ43" s="2"/>
      <c r="AV43" s="2"/>
      <c r="AY43" s="2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G43" s="1"/>
      <c r="EH43" s="1"/>
      <c r="EI43" s="1"/>
      <c r="EJ43" s="1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  <c r="EZ43" s="2"/>
      <c r="FA43" s="2"/>
      <c r="FB43" s="2"/>
      <c r="FC43" s="2"/>
    </row>
    <row r="44" spans="1:193" x14ac:dyDescent="0.25">
      <c r="C44" s="1"/>
      <c r="J44" s="2"/>
      <c r="K44" s="2"/>
      <c r="L44" s="2"/>
      <c r="M44" s="2"/>
      <c r="N44" s="2"/>
      <c r="O44" s="2"/>
      <c r="X44" s="1"/>
      <c r="AA44" s="1"/>
      <c r="AN44" s="2"/>
      <c r="AQ44" s="2"/>
      <c r="AV44" s="2"/>
      <c r="AY44" s="2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G44" s="1"/>
      <c r="EH44" s="1"/>
      <c r="EI44" s="1"/>
      <c r="EJ44" s="1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  <c r="EZ44" s="2"/>
      <c r="FA44" s="2"/>
      <c r="FB44" s="2"/>
      <c r="FC44" s="2"/>
    </row>
    <row r="45" spans="1:193" x14ac:dyDescent="0.25">
      <c r="C45" s="1"/>
      <c r="J45" s="2"/>
      <c r="K45" s="2"/>
      <c r="L45" s="2"/>
      <c r="M45" s="2"/>
      <c r="N45" s="2"/>
      <c r="O45" s="2"/>
      <c r="X45" s="1"/>
      <c r="AA45" s="1"/>
      <c r="AN45" s="2"/>
      <c r="AQ45" s="2"/>
      <c r="AV45" s="2"/>
      <c r="AY45" s="2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G45" s="1"/>
      <c r="EH45" s="1"/>
      <c r="EI45" s="1"/>
      <c r="EJ45" s="1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  <c r="EZ45" s="2"/>
      <c r="FA45" s="2"/>
      <c r="FB45" s="2"/>
      <c r="FC45" s="2"/>
    </row>
    <row r="46" spans="1:193" x14ac:dyDescent="0.25">
      <c r="C46" s="1"/>
      <c r="J46" s="2"/>
      <c r="K46" s="2"/>
      <c r="L46" s="2"/>
      <c r="M46" s="2"/>
      <c r="N46" s="2"/>
      <c r="O46" s="2"/>
      <c r="X46" s="1"/>
      <c r="AA46" s="1"/>
      <c r="AN46" s="2"/>
      <c r="AQ46" s="2"/>
      <c r="AV46" s="2"/>
      <c r="AY46" s="2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G46" s="1"/>
      <c r="EH46" s="1"/>
      <c r="EI46" s="1"/>
      <c r="EJ46" s="1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  <c r="EZ46" s="2"/>
      <c r="FA46" s="2"/>
      <c r="FB46" s="2"/>
      <c r="FC46" s="2"/>
    </row>
    <row r="47" spans="1:193" x14ac:dyDescent="0.25">
      <c r="C47" s="1"/>
      <c r="J47" s="2"/>
      <c r="K47" s="2"/>
      <c r="L47" s="2"/>
      <c r="M47" s="2"/>
      <c r="N47" s="2"/>
      <c r="O47" s="2"/>
      <c r="X47" s="1"/>
      <c r="AA47" s="1"/>
      <c r="AN47" s="2"/>
      <c r="AQ47" s="2"/>
      <c r="AV47" s="2"/>
      <c r="AY47" s="2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G47" s="1"/>
      <c r="EH47" s="1"/>
      <c r="EI47" s="1"/>
      <c r="EJ47" s="1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  <c r="EZ47" s="2"/>
      <c r="FA47" s="2"/>
      <c r="FB47" s="2"/>
      <c r="FC47" s="2"/>
    </row>
    <row r="48" spans="1:193" x14ac:dyDescent="0.25">
      <c r="C48" s="1"/>
      <c r="J48" s="2"/>
      <c r="K48" s="2"/>
      <c r="L48" s="2"/>
      <c r="M48" s="2"/>
      <c r="N48" s="2"/>
      <c r="O48" s="2"/>
      <c r="X48" s="1"/>
      <c r="AA48" s="1"/>
      <c r="AN48" s="2"/>
      <c r="AQ48" s="2"/>
      <c r="AV48" s="2"/>
      <c r="AY48" s="2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G48" s="1"/>
      <c r="EH48" s="1"/>
      <c r="EI48" s="1"/>
      <c r="EJ48" s="1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  <c r="EZ48" s="2"/>
      <c r="FA48" s="2"/>
      <c r="FB48" s="2"/>
      <c r="FC48" s="2"/>
    </row>
    <row r="49" spans="3:159" x14ac:dyDescent="0.25">
      <c r="C49" s="1"/>
      <c r="J49" s="2"/>
      <c r="K49" s="2"/>
      <c r="L49" s="2"/>
      <c r="M49" s="2"/>
      <c r="N49" s="2"/>
      <c r="O49" s="2"/>
      <c r="X49" s="1"/>
      <c r="AA49" s="1"/>
      <c r="AN49" s="2"/>
      <c r="AQ49" s="2"/>
      <c r="AV49" s="2"/>
      <c r="AY49" s="2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G49" s="1"/>
      <c r="EH49" s="1"/>
      <c r="EI49" s="1"/>
      <c r="EJ49" s="1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  <c r="EZ49" s="2"/>
      <c r="FA49" s="2"/>
      <c r="FB49" s="2"/>
      <c r="FC49" s="2"/>
    </row>
    <row r="50" spans="3:159" x14ac:dyDescent="0.25">
      <c r="C50" s="1"/>
      <c r="J50" s="2"/>
      <c r="K50" s="2"/>
      <c r="L50" s="2"/>
      <c r="M50" s="2"/>
      <c r="N50" s="2"/>
      <c r="O50" s="2"/>
      <c r="X50" s="1"/>
      <c r="AA50" s="1"/>
      <c r="AN50" s="2"/>
      <c r="AQ50" s="2"/>
      <c r="AV50" s="2"/>
      <c r="AY50" s="2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G50" s="1"/>
      <c r="EH50" s="1"/>
      <c r="EI50" s="1"/>
      <c r="EJ50" s="1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  <c r="EZ50" s="2"/>
      <c r="FA50" s="2"/>
      <c r="FB50" s="2"/>
      <c r="FC50" s="2"/>
    </row>
    <row r="51" spans="3:159" x14ac:dyDescent="0.25">
      <c r="C51" s="1"/>
      <c r="J51" s="2"/>
      <c r="K51" s="2"/>
      <c r="L51" s="2"/>
      <c r="M51" s="2"/>
      <c r="N51" s="2"/>
      <c r="O51" s="2"/>
      <c r="X51" s="1"/>
      <c r="AA51" s="1"/>
      <c r="AN51" s="2"/>
      <c r="AQ51" s="2"/>
      <c r="AV51" s="2"/>
      <c r="AY51" s="2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G51" s="1"/>
      <c r="EH51" s="1"/>
      <c r="EI51" s="1"/>
      <c r="EJ51" s="1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  <c r="EZ51" s="2"/>
      <c r="FA51" s="2"/>
      <c r="FB51" s="2"/>
      <c r="FC51" s="2"/>
    </row>
    <row r="52" spans="3:159" x14ac:dyDescent="0.25">
      <c r="C52" s="1"/>
      <c r="J52" s="2"/>
      <c r="K52" s="2"/>
      <c r="L52" s="2"/>
      <c r="M52" s="2"/>
      <c r="N52" s="2"/>
      <c r="O52" s="2"/>
      <c r="X52" s="1"/>
      <c r="AA52" s="1"/>
      <c r="AN52" s="2"/>
      <c r="AQ52" s="2"/>
      <c r="AV52" s="2"/>
      <c r="AY52" s="2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G52" s="1"/>
      <c r="EH52" s="1"/>
      <c r="EI52" s="1"/>
      <c r="EJ52" s="1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  <c r="EZ52" s="2"/>
      <c r="FA52" s="2"/>
      <c r="FB52" s="2"/>
      <c r="FC52" s="2"/>
    </row>
    <row r="53" spans="3:159" x14ac:dyDescent="0.25">
      <c r="C53" s="1"/>
      <c r="J53" s="2"/>
      <c r="K53" s="2"/>
      <c r="L53" s="2"/>
      <c r="M53" s="2"/>
      <c r="N53" s="2"/>
      <c r="O53" s="2"/>
      <c r="X53" s="1"/>
      <c r="AA53" s="1"/>
      <c r="AN53" s="2"/>
      <c r="AQ53" s="2"/>
      <c r="AV53" s="2"/>
      <c r="AY53" s="2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G53" s="1"/>
      <c r="EH53" s="1"/>
      <c r="EI53" s="1"/>
      <c r="EJ53" s="1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  <c r="EZ53" s="2"/>
      <c r="FA53" s="2"/>
      <c r="FB53" s="2"/>
      <c r="FC53" s="2"/>
    </row>
    <row r="54" spans="3:159" x14ac:dyDescent="0.25">
      <c r="C54" s="1"/>
      <c r="J54" s="2"/>
      <c r="K54" s="2"/>
      <c r="L54" s="2"/>
      <c r="M54" s="2"/>
      <c r="N54" s="2"/>
      <c r="O54" s="2"/>
      <c r="X54" s="1"/>
      <c r="AA54" s="1"/>
      <c r="AN54" s="2"/>
      <c r="AQ54" s="2"/>
      <c r="AV54" s="2"/>
      <c r="AY54" s="2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G54" s="1"/>
      <c r="EH54" s="1"/>
      <c r="EI54" s="1"/>
      <c r="EJ54" s="1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  <c r="EZ54" s="2"/>
      <c r="FA54" s="2"/>
      <c r="FB54" s="2"/>
      <c r="FC54" s="2"/>
    </row>
    <row r="55" spans="3:159" x14ac:dyDescent="0.25">
      <c r="C55" s="1"/>
      <c r="J55" s="2"/>
      <c r="K55" s="2"/>
      <c r="L55" s="2"/>
      <c r="M55" s="2"/>
      <c r="N55" s="2"/>
      <c r="O55" s="2"/>
      <c r="X55" s="1"/>
      <c r="AA55" s="1"/>
      <c r="AN55" s="2"/>
      <c r="AQ55" s="2"/>
      <c r="AV55" s="2"/>
      <c r="AY55" s="2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G55" s="1"/>
      <c r="EH55" s="1"/>
      <c r="EI55" s="1"/>
      <c r="EJ55" s="1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  <c r="EZ55" s="2"/>
      <c r="FA55" s="2"/>
      <c r="FB55" s="2"/>
      <c r="FC55" s="2"/>
    </row>
    <row r="56" spans="3:159" x14ac:dyDescent="0.25">
      <c r="C56" s="1"/>
      <c r="J56" s="2"/>
      <c r="K56" s="2"/>
      <c r="L56" s="2"/>
      <c r="M56" s="2"/>
      <c r="N56" s="2"/>
      <c r="O56" s="2"/>
      <c r="X56" s="1"/>
      <c r="AA56" s="1"/>
      <c r="AN56" s="2"/>
      <c r="AQ56" s="2"/>
      <c r="AV56" s="2"/>
      <c r="AY56" s="2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G56" s="1"/>
      <c r="EH56" s="1"/>
      <c r="EI56" s="1"/>
      <c r="EJ56" s="1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  <c r="EZ56" s="2"/>
      <c r="FA56" s="2"/>
      <c r="FB56" s="2"/>
      <c r="FC56" s="2"/>
    </row>
    <row r="57" spans="3:159" x14ac:dyDescent="0.25">
      <c r="C57" s="1"/>
      <c r="J57" s="2"/>
      <c r="K57" s="2"/>
      <c r="L57" s="2"/>
      <c r="M57" s="2"/>
      <c r="N57" s="2"/>
      <c r="O57" s="2"/>
      <c r="X57" s="1"/>
      <c r="AA57" s="1"/>
      <c r="AN57" s="2"/>
      <c r="AQ57" s="2"/>
      <c r="AV57" s="2"/>
      <c r="AY57" s="2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G57" s="1"/>
      <c r="EH57" s="1"/>
      <c r="EI57" s="1"/>
      <c r="EJ57" s="1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  <c r="EZ57" s="2"/>
      <c r="FA57" s="2"/>
      <c r="FB57" s="2"/>
      <c r="FC57" s="2"/>
    </row>
    <row r="58" spans="3:159" x14ac:dyDescent="0.25">
      <c r="C58" s="1"/>
      <c r="J58" s="2"/>
      <c r="K58" s="2"/>
      <c r="L58" s="2"/>
      <c r="M58" s="2"/>
      <c r="N58" s="2"/>
      <c r="O58" s="2"/>
      <c r="X58" s="1"/>
      <c r="AA58" s="1"/>
      <c r="AN58" s="2"/>
      <c r="AQ58" s="2"/>
      <c r="AV58" s="2"/>
      <c r="AY58" s="2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G58" s="1"/>
      <c r="EH58" s="1"/>
      <c r="EI58" s="1"/>
      <c r="EJ58" s="1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  <c r="EZ58" s="2"/>
      <c r="FA58" s="2"/>
      <c r="FB58" s="2"/>
      <c r="FC58" s="2"/>
    </row>
    <row r="59" spans="3:159" x14ac:dyDescent="0.25">
      <c r="C59" s="1"/>
      <c r="J59" s="2"/>
      <c r="K59" s="2"/>
      <c r="L59" s="2"/>
      <c r="M59" s="2"/>
      <c r="N59" s="2"/>
      <c r="O59" s="2"/>
      <c r="X59" s="1"/>
      <c r="AA59" s="1"/>
      <c r="AN59" s="2"/>
      <c r="AQ59" s="2"/>
      <c r="AV59" s="2"/>
      <c r="AY59" s="2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G59" s="1"/>
      <c r="EH59" s="1"/>
      <c r="EI59" s="1"/>
      <c r="EJ59" s="1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  <c r="EZ59" s="2"/>
      <c r="FA59" s="2"/>
      <c r="FB59" s="2"/>
      <c r="FC59" s="2"/>
    </row>
    <row r="60" spans="3:159" x14ac:dyDescent="0.25">
      <c r="C60" s="1"/>
      <c r="J60" s="2"/>
      <c r="K60" s="2"/>
      <c r="L60" s="2"/>
      <c r="M60" s="2"/>
      <c r="N60" s="2"/>
      <c r="O60" s="2"/>
      <c r="X60" s="1"/>
      <c r="AA60" s="1"/>
      <c r="AN60" s="2"/>
      <c r="AQ60" s="2"/>
      <c r="AV60" s="2"/>
      <c r="AY60" s="2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G60" s="1"/>
      <c r="EH60" s="1"/>
      <c r="EI60" s="1"/>
      <c r="EJ60" s="1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  <c r="EZ60" s="2"/>
      <c r="FA60" s="2"/>
      <c r="FB60" s="2"/>
      <c r="FC60" s="2"/>
    </row>
    <row r="61" spans="3:159" x14ac:dyDescent="0.25">
      <c r="C61" s="1"/>
      <c r="J61" s="2"/>
      <c r="K61" s="2"/>
      <c r="L61" s="2"/>
      <c r="M61" s="2"/>
      <c r="N61" s="2"/>
      <c r="O61" s="2"/>
      <c r="X61" s="1"/>
      <c r="AA61" s="1"/>
      <c r="AN61" s="2"/>
      <c r="AQ61" s="2"/>
      <c r="AV61" s="2"/>
      <c r="AY61" s="2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G61" s="1"/>
      <c r="EH61" s="1"/>
      <c r="EI61" s="1"/>
      <c r="EJ61" s="1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  <c r="EZ61" s="2"/>
      <c r="FA61" s="2"/>
      <c r="FB61" s="2"/>
      <c r="FC61" s="2"/>
    </row>
    <row r="62" spans="3:159" x14ac:dyDescent="0.25">
      <c r="C62" s="1"/>
      <c r="J62" s="2"/>
      <c r="K62" s="2"/>
      <c r="L62" s="2"/>
      <c r="M62" s="2"/>
      <c r="N62" s="2"/>
      <c r="O62" s="2"/>
      <c r="X62" s="1"/>
      <c r="AA62" s="1"/>
      <c r="AN62" s="2"/>
      <c r="AQ62" s="2"/>
      <c r="AV62" s="2"/>
      <c r="AY62" s="2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G62" s="1"/>
      <c r="EH62" s="1"/>
      <c r="EI62" s="1"/>
      <c r="EJ62" s="1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  <c r="EZ62" s="2"/>
      <c r="FA62" s="2"/>
      <c r="FB62" s="2"/>
      <c r="FC62" s="2"/>
    </row>
    <row r="63" spans="3:159" x14ac:dyDescent="0.25">
      <c r="C63" s="1"/>
      <c r="J63" s="2"/>
      <c r="K63" s="2"/>
      <c r="L63" s="2"/>
      <c r="M63" s="2"/>
      <c r="N63" s="2"/>
      <c r="O63" s="2"/>
      <c r="X63" s="1"/>
      <c r="AA63" s="1"/>
      <c r="AN63" s="2"/>
      <c r="AQ63" s="2"/>
      <c r="AV63" s="2"/>
      <c r="AY63" s="2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G63" s="1"/>
      <c r="EH63" s="1"/>
      <c r="EI63" s="1"/>
      <c r="EJ63" s="1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  <c r="EZ63" s="2"/>
      <c r="FA63" s="2"/>
      <c r="FB63" s="2"/>
      <c r="FC63" s="2"/>
    </row>
    <row r="64" spans="3:159" x14ac:dyDescent="0.25">
      <c r="C64" s="1"/>
      <c r="J64" s="2"/>
      <c r="K64" s="2"/>
      <c r="L64" s="2"/>
      <c r="M64" s="2"/>
      <c r="N64" s="2"/>
      <c r="O64" s="2"/>
      <c r="X64" s="1"/>
      <c r="AA64" s="1"/>
      <c r="AN64" s="2"/>
      <c r="AQ64" s="2"/>
      <c r="AV64" s="2"/>
      <c r="AY64" s="2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G64" s="1"/>
      <c r="EH64" s="1"/>
      <c r="EI64" s="1"/>
      <c r="EJ64" s="1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  <c r="EZ64" s="2"/>
      <c r="FA64" s="2"/>
      <c r="FB64" s="2"/>
      <c r="FC64" s="2"/>
    </row>
    <row r="65" spans="3:159" x14ac:dyDescent="0.25">
      <c r="C65" s="1"/>
      <c r="J65" s="2"/>
      <c r="K65" s="2"/>
      <c r="L65" s="2"/>
      <c r="M65" s="2"/>
      <c r="N65" s="2"/>
      <c r="O65" s="2"/>
      <c r="X65" s="1"/>
      <c r="AA65" s="1"/>
      <c r="AN65" s="2"/>
      <c r="AQ65" s="2"/>
      <c r="AV65" s="2"/>
      <c r="AY65" s="2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G65" s="1"/>
      <c r="EH65" s="1"/>
      <c r="EI65" s="1"/>
      <c r="EJ65" s="1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  <c r="EZ65" s="2"/>
      <c r="FA65" s="2"/>
      <c r="FB65" s="2"/>
      <c r="FC65" s="2"/>
    </row>
    <row r="66" spans="3:159" x14ac:dyDescent="0.25">
      <c r="C66" s="1"/>
      <c r="J66" s="2"/>
      <c r="K66" s="2"/>
      <c r="L66" s="2"/>
      <c r="M66" s="2"/>
      <c r="N66" s="2"/>
      <c r="O66" s="2"/>
      <c r="X66" s="1"/>
      <c r="AA66" s="1"/>
      <c r="AN66" s="2"/>
      <c r="AQ66" s="2"/>
      <c r="AV66" s="2"/>
      <c r="AY66" s="2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G66" s="1"/>
      <c r="EH66" s="1"/>
      <c r="EI66" s="1"/>
      <c r="EJ66" s="1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  <c r="EZ66" s="2"/>
      <c r="FA66" s="2"/>
      <c r="FB66" s="2"/>
      <c r="FC66" s="2"/>
    </row>
    <row r="67" spans="3:159" x14ac:dyDescent="0.25">
      <c r="C67" s="1"/>
      <c r="J67" s="2"/>
      <c r="K67" s="2"/>
      <c r="L67" s="2"/>
      <c r="M67" s="2"/>
      <c r="N67" s="2"/>
      <c r="O67" s="2"/>
      <c r="X67" s="1"/>
      <c r="AA67" s="1"/>
      <c r="AN67" s="2"/>
      <c r="AQ67" s="2"/>
      <c r="AV67" s="2"/>
      <c r="AY67" s="2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G67" s="1"/>
      <c r="EH67" s="1"/>
      <c r="EI67" s="1"/>
      <c r="EJ67" s="1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  <c r="EZ67" s="2"/>
      <c r="FA67" s="2"/>
      <c r="FB67" s="2"/>
      <c r="FC67" s="2"/>
    </row>
    <row r="68" spans="3:159" x14ac:dyDescent="0.25">
      <c r="C68" s="1"/>
      <c r="J68" s="2"/>
      <c r="K68" s="2"/>
      <c r="L68" s="2"/>
      <c r="M68" s="2"/>
      <c r="N68" s="2"/>
      <c r="O68" s="2"/>
      <c r="X68" s="1"/>
      <c r="AA68" s="1"/>
      <c r="AN68" s="2"/>
      <c r="AQ68" s="2"/>
      <c r="AV68" s="2"/>
      <c r="AY68" s="2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G68" s="1"/>
      <c r="EH68" s="1"/>
      <c r="EI68" s="1"/>
      <c r="EJ68" s="1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  <c r="EZ68" s="2"/>
      <c r="FA68" s="2"/>
      <c r="FB68" s="2"/>
      <c r="FC68" s="2"/>
    </row>
    <row r="69" spans="3:159" x14ac:dyDescent="0.25">
      <c r="C69" s="1"/>
      <c r="J69" s="2"/>
      <c r="K69" s="2"/>
      <c r="L69" s="2"/>
      <c r="M69" s="2"/>
      <c r="N69" s="2"/>
      <c r="O69" s="2"/>
      <c r="X69" s="1"/>
      <c r="AA69" s="1"/>
      <c r="AN69" s="2"/>
      <c r="AQ69" s="2"/>
      <c r="AV69" s="2"/>
      <c r="AY69" s="2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G69" s="1"/>
      <c r="EH69" s="1"/>
      <c r="EI69" s="1"/>
      <c r="EJ69" s="1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  <c r="EZ69" s="2"/>
      <c r="FA69" s="2"/>
      <c r="FB69" s="2"/>
      <c r="FC69" s="2"/>
    </row>
    <row r="70" spans="3:159" x14ac:dyDescent="0.25">
      <c r="C70" s="1"/>
      <c r="J70" s="2"/>
      <c r="K70" s="2"/>
      <c r="L70" s="2"/>
      <c r="M70" s="2"/>
      <c r="N70" s="2"/>
      <c r="O70" s="2"/>
      <c r="X70" s="1"/>
      <c r="AA70" s="1"/>
      <c r="AN70" s="2"/>
      <c r="AQ70" s="2"/>
      <c r="AV70" s="2"/>
      <c r="AY70" s="2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G70" s="1"/>
      <c r="EH70" s="1"/>
      <c r="EI70" s="1"/>
      <c r="EJ70" s="1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  <c r="EZ70" s="2"/>
      <c r="FA70" s="2"/>
      <c r="FB70" s="2"/>
      <c r="FC70" s="2"/>
    </row>
    <row r="71" spans="3:159" x14ac:dyDescent="0.25">
      <c r="C71" s="1"/>
      <c r="J71" s="2"/>
      <c r="K71" s="2"/>
      <c r="L71" s="2"/>
      <c r="M71" s="2"/>
      <c r="N71" s="2"/>
      <c r="O71" s="2"/>
      <c r="X71" s="1"/>
      <c r="AA71" s="1"/>
      <c r="AN71" s="2"/>
      <c r="AQ71" s="2"/>
      <c r="AV71" s="2"/>
      <c r="AY71" s="2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G71" s="1"/>
      <c r="EH71" s="1"/>
      <c r="EI71" s="1"/>
      <c r="EJ71" s="1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  <c r="EZ71" s="2"/>
      <c r="FA71" s="2"/>
      <c r="FB71" s="2"/>
      <c r="FC71" s="2"/>
    </row>
    <row r="72" spans="3:159" x14ac:dyDescent="0.25">
      <c r="C72" s="1"/>
      <c r="J72" s="2"/>
      <c r="K72" s="2"/>
      <c r="L72" s="2"/>
      <c r="M72" s="2"/>
      <c r="N72" s="2"/>
      <c r="O72" s="2"/>
      <c r="X72" s="1"/>
      <c r="AA72" s="1"/>
      <c r="AN72" s="2"/>
      <c r="AQ72" s="2"/>
      <c r="AV72" s="2"/>
      <c r="AY72" s="2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G72" s="1"/>
      <c r="EH72" s="1"/>
      <c r="EI72" s="1"/>
      <c r="EJ72" s="1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  <c r="EZ72" s="2"/>
      <c r="FA72" s="2"/>
      <c r="FB72" s="2"/>
      <c r="FC72" s="2"/>
    </row>
    <row r="73" spans="3:159" x14ac:dyDescent="0.25">
      <c r="C73" s="1"/>
      <c r="J73" s="2"/>
      <c r="K73" s="2"/>
      <c r="L73" s="2"/>
      <c r="M73" s="2"/>
      <c r="N73" s="2"/>
      <c r="O73" s="2"/>
      <c r="X73" s="1"/>
      <c r="AA73" s="1"/>
      <c r="AN73" s="2"/>
      <c r="AQ73" s="2"/>
      <c r="AV73" s="2"/>
      <c r="AY73" s="2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G73" s="1"/>
      <c r="EH73" s="1"/>
      <c r="EI73" s="1"/>
      <c r="EJ73" s="1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  <c r="EZ73" s="2"/>
      <c r="FA73" s="2"/>
      <c r="FB73" s="2"/>
      <c r="FC73" s="2"/>
    </row>
    <row r="74" spans="3:159" x14ac:dyDescent="0.25">
      <c r="C74" s="1"/>
      <c r="J74" s="2"/>
      <c r="K74" s="2"/>
      <c r="L74" s="2"/>
      <c r="M74" s="2"/>
      <c r="N74" s="2"/>
      <c r="O74" s="2"/>
      <c r="X74" s="1"/>
      <c r="AA74" s="1"/>
      <c r="AN74" s="2"/>
      <c r="AQ74" s="2"/>
      <c r="AV74" s="2"/>
      <c r="AY74" s="2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G74" s="1"/>
      <c r="EH74" s="1"/>
      <c r="EI74" s="1"/>
      <c r="EJ74" s="1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  <c r="EZ74" s="2"/>
      <c r="FA74" s="2"/>
      <c r="FB74" s="2"/>
      <c r="FC74" s="2"/>
    </row>
    <row r="75" spans="3:159" x14ac:dyDescent="0.25">
      <c r="C75" s="1"/>
      <c r="J75" s="2"/>
      <c r="K75" s="2"/>
      <c r="L75" s="2"/>
      <c r="M75" s="2"/>
      <c r="N75" s="2"/>
      <c r="O75" s="2"/>
      <c r="X75" s="1"/>
      <c r="AA75" s="1"/>
      <c r="AN75" s="2"/>
      <c r="AQ75" s="2"/>
      <c r="AV75" s="2"/>
      <c r="AY75" s="2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G75" s="1"/>
      <c r="EH75" s="1"/>
      <c r="EI75" s="1"/>
      <c r="EJ75" s="1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  <c r="EZ75" s="2"/>
      <c r="FA75" s="2"/>
      <c r="FB75" s="2"/>
      <c r="FC75" s="2"/>
    </row>
    <row r="76" spans="3:159" x14ac:dyDescent="0.25">
      <c r="C76" s="1"/>
      <c r="J76" s="2"/>
      <c r="K76" s="2"/>
      <c r="L76" s="2"/>
      <c r="M76" s="2"/>
      <c r="N76" s="2"/>
      <c r="O76" s="2"/>
      <c r="X76" s="1"/>
      <c r="AA76" s="1"/>
      <c r="AN76" s="2"/>
      <c r="AQ76" s="2"/>
      <c r="AV76" s="2"/>
      <c r="AY76" s="2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G76" s="1"/>
      <c r="EH76" s="1"/>
      <c r="EI76" s="1"/>
      <c r="EJ76" s="1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  <c r="EZ76" s="2"/>
      <c r="FA76" s="2"/>
      <c r="FB76" s="2"/>
      <c r="FC76" s="2"/>
    </row>
    <row r="77" spans="3:159" x14ac:dyDescent="0.25">
      <c r="C77" s="1"/>
      <c r="J77" s="2"/>
      <c r="K77" s="2"/>
      <c r="L77" s="2"/>
      <c r="M77" s="2"/>
      <c r="N77" s="2"/>
      <c r="O77" s="2"/>
      <c r="X77" s="1"/>
      <c r="AA77" s="1"/>
      <c r="AN77" s="2"/>
      <c r="AQ77" s="2"/>
      <c r="AV77" s="2"/>
      <c r="AY77" s="2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  <c r="EZ77" s="2"/>
      <c r="FA77" s="2"/>
      <c r="FB77" s="2"/>
      <c r="FC77" s="2"/>
    </row>
    <row r="78" spans="3:159" x14ac:dyDescent="0.25">
      <c r="C78" s="1"/>
      <c r="J78" s="2"/>
      <c r="K78" s="2"/>
      <c r="L78" s="2"/>
      <c r="M78" s="2"/>
      <c r="N78" s="2"/>
      <c r="O78" s="2"/>
      <c r="X78" s="1"/>
      <c r="AA78" s="1"/>
      <c r="AN78" s="2"/>
      <c r="AQ78" s="2"/>
      <c r="AV78" s="2"/>
      <c r="AY78" s="2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  <c r="EZ78" s="2"/>
      <c r="FA78" s="2"/>
      <c r="FB78" s="2"/>
      <c r="FC78" s="2"/>
    </row>
    <row r="79" spans="3:159" x14ac:dyDescent="0.25">
      <c r="C79" s="1"/>
      <c r="J79" s="2"/>
      <c r="K79" s="2"/>
      <c r="L79" s="2"/>
      <c r="M79" s="2"/>
      <c r="N79" s="2"/>
      <c r="O79" s="2"/>
      <c r="X79" s="1"/>
      <c r="AA79" s="1"/>
      <c r="AN79" s="2"/>
      <c r="AQ79" s="2"/>
      <c r="AV79" s="2"/>
      <c r="AY79" s="2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  <c r="EZ79" s="2"/>
      <c r="FA79" s="2"/>
      <c r="FB79" s="2"/>
      <c r="FC79" s="2"/>
    </row>
    <row r="80" spans="3:159" x14ac:dyDescent="0.25">
      <c r="C80" s="1"/>
      <c r="J80" s="2"/>
      <c r="K80" s="2"/>
      <c r="L80" s="2"/>
      <c r="M80" s="2"/>
      <c r="N80" s="2"/>
      <c r="O80" s="2"/>
      <c r="X80" s="1"/>
      <c r="AA80" s="1"/>
      <c r="AN80" s="2"/>
      <c r="AQ80" s="2"/>
      <c r="AV80" s="2"/>
      <c r="AY80" s="2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  <c r="EZ80" s="2"/>
      <c r="FA80" s="2"/>
      <c r="FB80" s="2"/>
      <c r="FC80" s="2"/>
    </row>
    <row r="81" spans="3:159" x14ac:dyDescent="0.25">
      <c r="C81" s="1"/>
      <c r="J81" s="2"/>
      <c r="K81" s="2"/>
      <c r="L81" s="2"/>
      <c r="M81" s="2"/>
      <c r="N81" s="2"/>
      <c r="O81" s="2"/>
      <c r="X81" s="1"/>
      <c r="AA81" s="1"/>
      <c r="AN81" s="2"/>
      <c r="AQ81" s="2"/>
      <c r="AV81" s="2"/>
      <c r="AY81" s="2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  <c r="EZ81" s="2"/>
      <c r="FA81" s="2"/>
      <c r="FB81" s="2"/>
      <c r="FC81" s="2"/>
    </row>
    <row r="82" spans="3:159" x14ac:dyDescent="0.25">
      <c r="C82" s="1"/>
      <c r="J82" s="2"/>
      <c r="K82" s="2"/>
      <c r="L82" s="2"/>
      <c r="M82" s="2"/>
      <c r="N82" s="2"/>
      <c r="O82" s="2"/>
      <c r="X82" s="1"/>
      <c r="AA82" s="1"/>
      <c r="AN82" s="2"/>
      <c r="AQ82" s="2"/>
      <c r="AV82" s="2"/>
      <c r="AY82" s="2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  <c r="EZ82" s="2"/>
      <c r="FA82" s="2"/>
      <c r="FB82" s="2"/>
      <c r="FC82" s="2"/>
    </row>
    <row r="83" spans="3:159" x14ac:dyDescent="0.25">
      <c r="C83" s="1"/>
      <c r="J83" s="2"/>
      <c r="K83" s="2"/>
      <c r="L83" s="2"/>
      <c r="M83" s="2"/>
      <c r="N83" s="2"/>
      <c r="O83" s="2"/>
      <c r="X83" s="1"/>
      <c r="AA83" s="1"/>
      <c r="AN83" s="2"/>
      <c r="AQ83" s="2"/>
      <c r="AV83" s="2"/>
      <c r="AY83" s="2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  <c r="EZ83" s="2"/>
      <c r="FA83" s="2"/>
      <c r="FB83" s="2"/>
      <c r="FC83" s="2"/>
    </row>
    <row r="84" spans="3:159" x14ac:dyDescent="0.25">
      <c r="C84" s="1"/>
      <c r="J84" s="2"/>
      <c r="K84" s="2"/>
      <c r="L84" s="2"/>
      <c r="M84" s="2"/>
      <c r="N84" s="2"/>
      <c r="O84" s="2"/>
      <c r="X84" s="1"/>
      <c r="AA84" s="1"/>
      <c r="AN84" s="2"/>
      <c r="AQ84" s="2"/>
      <c r="AV84" s="2"/>
      <c r="AY84" s="2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  <c r="EZ84" s="2"/>
      <c r="FA84" s="2"/>
      <c r="FB84" s="2"/>
      <c r="FC84" s="2"/>
    </row>
    <row r="85" spans="3:159" x14ac:dyDescent="0.25">
      <c r="C85" s="1"/>
      <c r="J85" s="2"/>
      <c r="K85" s="2"/>
      <c r="L85" s="2"/>
      <c r="M85" s="2"/>
      <c r="N85" s="2"/>
      <c r="O85" s="2"/>
      <c r="X85" s="1"/>
      <c r="AA85" s="1"/>
      <c r="AN85" s="2"/>
      <c r="AQ85" s="2"/>
      <c r="AV85" s="2"/>
      <c r="AY85" s="2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  <c r="EZ85" s="2"/>
      <c r="FA85" s="2"/>
      <c r="FB85" s="2"/>
      <c r="FC85" s="2"/>
    </row>
    <row r="86" spans="3:159" x14ac:dyDescent="0.25">
      <c r="C86" s="1"/>
      <c r="J86" s="2"/>
      <c r="K86" s="2"/>
      <c r="L86" s="2"/>
      <c r="M86" s="2"/>
      <c r="N86" s="2"/>
      <c r="O86" s="2"/>
      <c r="X86" s="1"/>
      <c r="AA86" s="1"/>
      <c r="AN86" s="2"/>
      <c r="AQ86" s="2"/>
      <c r="AV86" s="2"/>
      <c r="AY86" s="2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G86" s="1"/>
      <c r="EH86" s="1"/>
      <c r="EI86" s="1"/>
      <c r="EJ86" s="1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  <c r="EZ86" s="2"/>
      <c r="FA86" s="2"/>
      <c r="FB86" s="2"/>
      <c r="FC86" s="2"/>
    </row>
    <row r="87" spans="3:159" x14ac:dyDescent="0.25">
      <c r="C87" s="1"/>
      <c r="J87" s="2"/>
      <c r="K87" s="2"/>
      <c r="L87" s="2"/>
      <c r="M87" s="2"/>
      <c r="N87" s="2"/>
      <c r="O87" s="2"/>
      <c r="X87" s="1"/>
      <c r="AA87" s="1"/>
      <c r="AN87" s="2"/>
      <c r="AQ87" s="2"/>
      <c r="AV87" s="2"/>
      <c r="AY87" s="2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G87" s="1"/>
      <c r="EH87" s="1"/>
      <c r="EI87" s="1"/>
      <c r="EJ87" s="1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  <c r="EZ87" s="2"/>
      <c r="FA87" s="2"/>
      <c r="FB87" s="2"/>
      <c r="FC87" s="2"/>
    </row>
    <row r="88" spans="3:159" x14ac:dyDescent="0.25">
      <c r="C88" s="1"/>
      <c r="J88" s="2"/>
      <c r="K88" s="2"/>
      <c r="L88" s="2"/>
      <c r="M88" s="2"/>
      <c r="N88" s="2"/>
      <c r="O88" s="2"/>
      <c r="X88" s="1"/>
      <c r="AA88" s="1"/>
      <c r="AN88" s="2"/>
      <c r="AQ88" s="2"/>
      <c r="AV88" s="2"/>
      <c r="AY88" s="2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G88" s="1"/>
      <c r="EH88" s="1"/>
      <c r="EI88" s="1"/>
      <c r="EJ88" s="1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  <c r="EZ88" s="2"/>
      <c r="FA88" s="2"/>
      <c r="FB88" s="2"/>
      <c r="FC88" s="2"/>
    </row>
    <row r="89" spans="3:159" x14ac:dyDescent="0.25">
      <c r="C89" s="1"/>
      <c r="J89" s="2"/>
      <c r="K89" s="2"/>
      <c r="L89" s="2"/>
      <c r="M89" s="2"/>
      <c r="N89" s="2"/>
      <c r="O89" s="2"/>
      <c r="X89" s="1"/>
      <c r="AA89" s="1"/>
      <c r="AN89" s="2"/>
      <c r="AQ89" s="2"/>
      <c r="AV89" s="2"/>
      <c r="AY89" s="2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G89" s="1"/>
      <c r="EH89" s="1"/>
      <c r="EI89" s="1"/>
      <c r="EJ89" s="1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  <c r="EZ89" s="2"/>
      <c r="FA89" s="2"/>
      <c r="FB89" s="2"/>
      <c r="FC89" s="2"/>
    </row>
    <row r="90" spans="3:159" x14ac:dyDescent="0.25">
      <c r="C90" s="1"/>
      <c r="J90" s="2"/>
      <c r="K90" s="2"/>
      <c r="L90" s="2"/>
      <c r="M90" s="2"/>
      <c r="N90" s="2"/>
      <c r="O90" s="2"/>
      <c r="X90" s="1"/>
      <c r="AA90" s="1"/>
      <c r="AN90" s="2"/>
      <c r="AQ90" s="2"/>
      <c r="AV90" s="2"/>
      <c r="AY90" s="2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G90" s="1"/>
      <c r="EH90" s="1"/>
      <c r="EI90" s="1"/>
      <c r="EJ90" s="1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  <c r="EZ90" s="2"/>
      <c r="FA90" s="2"/>
      <c r="FB90" s="2"/>
      <c r="FC90" s="2"/>
    </row>
    <row r="91" spans="3:159" x14ac:dyDescent="0.25">
      <c r="C91" s="1"/>
      <c r="J91" s="2"/>
      <c r="K91" s="2"/>
      <c r="L91" s="2"/>
      <c r="M91" s="2"/>
      <c r="N91" s="2"/>
      <c r="O91" s="2"/>
      <c r="X91" s="1"/>
      <c r="AA91" s="1"/>
      <c r="AN91" s="2"/>
      <c r="AQ91" s="2"/>
      <c r="AV91" s="2"/>
      <c r="AY91" s="2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G91" s="1"/>
      <c r="EH91" s="1"/>
      <c r="EI91" s="1"/>
      <c r="EJ91" s="1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  <c r="EZ91" s="2"/>
      <c r="FA91" s="2"/>
      <c r="FB91" s="2"/>
      <c r="FC91" s="2"/>
    </row>
    <row r="92" spans="3:159" x14ac:dyDescent="0.25">
      <c r="C92" s="1"/>
      <c r="J92" s="2"/>
      <c r="K92" s="2"/>
      <c r="L92" s="2"/>
      <c r="M92" s="2"/>
      <c r="N92" s="2"/>
      <c r="O92" s="2"/>
      <c r="X92" s="1"/>
      <c r="AA92" s="1"/>
      <c r="AN92" s="2"/>
      <c r="AQ92" s="2"/>
      <c r="AV92" s="2"/>
      <c r="AY92" s="2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G92" s="1"/>
      <c r="EH92" s="1"/>
      <c r="EI92" s="1"/>
      <c r="EJ92" s="1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  <c r="EZ92" s="2"/>
      <c r="FA92" s="2"/>
      <c r="FB92" s="2"/>
      <c r="FC92" s="2"/>
    </row>
    <row r="93" spans="3:159" x14ac:dyDescent="0.25">
      <c r="C93" s="1"/>
      <c r="J93" s="2"/>
      <c r="K93" s="2"/>
      <c r="L93" s="2"/>
      <c r="M93" s="2"/>
      <c r="N93" s="2"/>
      <c r="O93" s="2"/>
      <c r="X93" s="1"/>
      <c r="AA93" s="1"/>
      <c r="AN93" s="2"/>
      <c r="AQ93" s="2"/>
      <c r="AV93" s="2"/>
      <c r="AY93" s="2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G93" s="1"/>
      <c r="EH93" s="1"/>
      <c r="EI93" s="1"/>
      <c r="EJ93" s="1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  <c r="EZ93" s="2"/>
      <c r="FA93" s="2"/>
      <c r="FB93" s="2"/>
      <c r="FC93" s="2"/>
    </row>
    <row r="94" spans="3:159" x14ac:dyDescent="0.25">
      <c r="C94" s="1"/>
      <c r="J94" s="2"/>
      <c r="K94" s="2"/>
      <c r="L94" s="2"/>
      <c r="M94" s="2"/>
      <c r="N94" s="2"/>
      <c r="O94" s="2"/>
      <c r="X94" s="1"/>
      <c r="AA94" s="1"/>
      <c r="AN94" s="2"/>
      <c r="AQ94" s="2"/>
      <c r="AV94" s="2"/>
      <c r="AY94" s="2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G94" s="1"/>
      <c r="EH94" s="1"/>
      <c r="EI94" s="1"/>
      <c r="EJ94" s="1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  <c r="EZ94" s="2"/>
      <c r="FA94" s="2"/>
      <c r="FB94" s="2"/>
      <c r="FC94" s="2"/>
    </row>
    <row r="95" spans="3:159" x14ac:dyDescent="0.25">
      <c r="C95" s="1"/>
      <c r="J95" s="2"/>
      <c r="K95" s="2"/>
      <c r="L95" s="2"/>
      <c r="M95" s="2"/>
      <c r="N95" s="2"/>
      <c r="O95" s="2"/>
      <c r="X95" s="1"/>
      <c r="AA95" s="1"/>
      <c r="AN95" s="2"/>
      <c r="AQ95" s="2"/>
      <c r="AV95" s="2"/>
      <c r="AY95" s="2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G95" s="1"/>
      <c r="EH95" s="1"/>
      <c r="EI95" s="1"/>
      <c r="EJ95" s="1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  <c r="EZ95" s="2"/>
      <c r="FA95" s="2"/>
      <c r="FB95" s="2"/>
      <c r="FC95" s="2"/>
    </row>
    <row r="96" spans="3:159" x14ac:dyDescent="0.25">
      <c r="C96" s="1"/>
      <c r="J96" s="2"/>
      <c r="K96" s="2"/>
      <c r="L96" s="2"/>
      <c r="M96" s="2"/>
      <c r="N96" s="2"/>
      <c r="O96" s="2"/>
      <c r="X96" s="1"/>
      <c r="AA96" s="1"/>
      <c r="AN96" s="2"/>
      <c r="AQ96" s="2"/>
      <c r="AV96" s="2"/>
      <c r="AY96" s="2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G96" s="1"/>
      <c r="EH96" s="1"/>
      <c r="EI96" s="1"/>
      <c r="EJ96" s="1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  <c r="EZ96" s="2"/>
      <c r="FA96" s="2"/>
      <c r="FB96" s="2"/>
      <c r="FC96" s="2"/>
    </row>
    <row r="97" spans="3:159" x14ac:dyDescent="0.25">
      <c r="C97" s="1"/>
      <c r="J97" s="2"/>
      <c r="K97" s="2"/>
      <c r="L97" s="2"/>
      <c r="M97" s="2"/>
      <c r="N97" s="2"/>
      <c r="O97" s="2"/>
      <c r="X97" s="1"/>
      <c r="AA97" s="1"/>
      <c r="AN97" s="2"/>
      <c r="AQ97" s="2"/>
      <c r="AV97" s="2"/>
      <c r="AY97" s="2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G97" s="1"/>
      <c r="EH97" s="1"/>
      <c r="EI97" s="1"/>
      <c r="EJ97" s="1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  <c r="EZ97" s="2"/>
      <c r="FA97" s="2"/>
      <c r="FB97" s="2"/>
      <c r="FC97" s="2"/>
    </row>
    <row r="98" spans="3:159" x14ac:dyDescent="0.25">
      <c r="C98" s="1"/>
      <c r="J98" s="2"/>
      <c r="K98" s="2"/>
      <c r="L98" s="2"/>
      <c r="M98" s="2"/>
      <c r="N98" s="2"/>
      <c r="O98" s="2"/>
      <c r="X98" s="1"/>
      <c r="AA98" s="1"/>
      <c r="AN98" s="2"/>
      <c r="AQ98" s="2"/>
      <c r="AV98" s="2"/>
      <c r="AY98" s="2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G98" s="1"/>
      <c r="EH98" s="1"/>
      <c r="EI98" s="1"/>
      <c r="EJ98" s="1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  <c r="EZ98" s="2"/>
      <c r="FA98" s="2"/>
      <c r="FB98" s="2"/>
      <c r="FC98" s="2"/>
    </row>
    <row r="99" spans="3:159" x14ac:dyDescent="0.25">
      <c r="C99" s="1"/>
      <c r="J99" s="2"/>
      <c r="K99" s="2"/>
      <c r="L99" s="2"/>
      <c r="M99" s="2"/>
      <c r="N99" s="2"/>
      <c r="O99" s="2"/>
      <c r="X99" s="1"/>
      <c r="AA99" s="1"/>
      <c r="AN99" s="2"/>
      <c r="AQ99" s="2"/>
      <c r="AV99" s="2"/>
      <c r="AY99" s="2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G99" s="1"/>
      <c r="EH99" s="1"/>
      <c r="EI99" s="1"/>
      <c r="EJ99" s="1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  <c r="EZ99" s="2"/>
      <c r="FA99" s="2"/>
      <c r="FB99" s="2"/>
      <c r="FC99" s="2"/>
    </row>
    <row r="100" spans="3:159" x14ac:dyDescent="0.25">
      <c r="C100" s="1"/>
      <c r="J100" s="2"/>
      <c r="K100" s="2"/>
      <c r="L100" s="2"/>
      <c r="M100" s="2"/>
      <c r="N100" s="2"/>
      <c r="O100" s="2"/>
      <c r="X100" s="1"/>
      <c r="AA100" s="1"/>
      <c r="AN100" s="2"/>
      <c r="AQ100" s="2"/>
      <c r="AV100" s="2"/>
      <c r="AY100" s="2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G100" s="1"/>
      <c r="EH100" s="1"/>
      <c r="EI100" s="1"/>
      <c r="EJ100" s="1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  <c r="EZ100" s="2"/>
      <c r="FA100" s="2"/>
      <c r="FB100" s="2"/>
      <c r="FC100" s="2"/>
    </row>
    <row r="101" spans="3:159" x14ac:dyDescent="0.25">
      <c r="C101" s="1"/>
      <c r="J101" s="2"/>
      <c r="K101" s="2"/>
      <c r="L101" s="2"/>
      <c r="M101" s="2"/>
      <c r="N101" s="2"/>
      <c r="O101" s="2"/>
      <c r="X101" s="1"/>
      <c r="AA101" s="1"/>
      <c r="AN101" s="2"/>
      <c r="AQ101" s="2"/>
      <c r="AV101" s="2"/>
      <c r="AY101" s="2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G101" s="1"/>
      <c r="EH101" s="1"/>
      <c r="EI101" s="1"/>
      <c r="EJ101" s="1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  <c r="EZ101" s="2"/>
      <c r="FA101" s="2"/>
      <c r="FB101" s="2"/>
      <c r="FC101" s="2"/>
    </row>
    <row r="102" spans="3:159" x14ac:dyDescent="0.25">
      <c r="C102" s="1"/>
      <c r="J102" s="2"/>
      <c r="K102" s="2"/>
      <c r="L102" s="2"/>
      <c r="M102" s="2"/>
      <c r="N102" s="2"/>
      <c r="O102" s="2"/>
      <c r="X102" s="1"/>
      <c r="AA102" s="1"/>
      <c r="AN102" s="2"/>
      <c r="AQ102" s="2"/>
      <c r="AV102" s="2"/>
      <c r="AY102" s="2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G102" s="1"/>
      <c r="EH102" s="1"/>
      <c r="EI102" s="1"/>
      <c r="EJ102" s="1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  <c r="EZ102" s="2"/>
      <c r="FA102" s="2"/>
      <c r="FB102" s="2"/>
      <c r="FC102" s="2"/>
    </row>
    <row r="103" spans="3:159" x14ac:dyDescent="0.25">
      <c r="C103" s="1"/>
      <c r="J103" s="2"/>
      <c r="K103" s="2"/>
      <c r="L103" s="2"/>
      <c r="M103" s="2"/>
      <c r="N103" s="2"/>
      <c r="O103" s="2"/>
      <c r="X103" s="1"/>
      <c r="AA103" s="1"/>
      <c r="AN103" s="2"/>
      <c r="AQ103" s="2"/>
      <c r="AV103" s="2"/>
      <c r="AY103" s="2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G103" s="1"/>
      <c r="EH103" s="1"/>
      <c r="EI103" s="1"/>
      <c r="EJ103" s="1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  <c r="EZ103" s="2"/>
      <c r="FA103" s="2"/>
      <c r="FB103" s="2"/>
      <c r="FC103" s="2"/>
    </row>
    <row r="104" spans="3:159" x14ac:dyDescent="0.25">
      <c r="C104" s="1"/>
      <c r="J104" s="2"/>
      <c r="K104" s="2"/>
      <c r="L104" s="2"/>
      <c r="M104" s="2"/>
      <c r="N104" s="2"/>
      <c r="O104" s="2"/>
      <c r="X104" s="1"/>
      <c r="AA104" s="1"/>
      <c r="AN104" s="2"/>
      <c r="AQ104" s="2"/>
      <c r="AV104" s="2"/>
      <c r="AY104" s="2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G104" s="1"/>
      <c r="EH104" s="1"/>
      <c r="EI104" s="1"/>
      <c r="EJ104" s="1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  <c r="EZ104" s="2"/>
      <c r="FA104" s="2"/>
      <c r="FB104" s="2"/>
      <c r="FC104" s="2"/>
    </row>
    <row r="105" spans="3:159" x14ac:dyDescent="0.25">
      <c r="C105" s="1"/>
      <c r="J105" s="2"/>
      <c r="K105" s="2"/>
      <c r="L105" s="2"/>
      <c r="M105" s="2"/>
      <c r="N105" s="2"/>
      <c r="O105" s="2"/>
      <c r="X105" s="1"/>
      <c r="AA105" s="1"/>
      <c r="AN105" s="2"/>
      <c r="AQ105" s="2"/>
      <c r="AV105" s="2"/>
      <c r="AY105" s="2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G105" s="1"/>
      <c r="EH105" s="1"/>
      <c r="EI105" s="1"/>
      <c r="EJ105" s="1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  <c r="EZ105" s="2"/>
      <c r="FA105" s="2"/>
      <c r="FB105" s="2"/>
      <c r="FC105" s="2"/>
    </row>
    <row r="106" spans="3:159" x14ac:dyDescent="0.25">
      <c r="C106" s="1"/>
      <c r="J106" s="2"/>
      <c r="K106" s="2"/>
      <c r="L106" s="2"/>
      <c r="M106" s="2"/>
      <c r="N106" s="2"/>
      <c r="O106" s="2"/>
      <c r="X106" s="1"/>
      <c r="AA106" s="1"/>
      <c r="AN106" s="2"/>
      <c r="AQ106" s="2"/>
      <c r="AV106" s="2"/>
      <c r="AY106" s="2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G106" s="1"/>
      <c r="EH106" s="1"/>
      <c r="EI106" s="1"/>
      <c r="EJ106" s="1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  <c r="EZ106" s="2"/>
      <c r="FA106" s="2"/>
      <c r="FB106" s="2"/>
      <c r="FC106" s="2"/>
    </row>
    <row r="107" spans="3:159" x14ac:dyDescent="0.25">
      <c r="C107" s="1"/>
      <c r="J107" s="2"/>
      <c r="K107" s="2"/>
      <c r="L107" s="2"/>
      <c r="M107" s="2"/>
      <c r="N107" s="2"/>
      <c r="O107" s="2"/>
      <c r="X107" s="1"/>
      <c r="AA107" s="1"/>
      <c r="AN107" s="2"/>
      <c r="AQ107" s="2"/>
      <c r="AV107" s="2"/>
      <c r="AY107" s="2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G107" s="1"/>
      <c r="EH107" s="1"/>
      <c r="EI107" s="1"/>
      <c r="EJ107" s="1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  <c r="EZ107" s="2"/>
      <c r="FA107" s="2"/>
      <c r="FB107" s="2"/>
      <c r="FC107" s="2"/>
    </row>
    <row r="108" spans="3:159" x14ac:dyDescent="0.25">
      <c r="C108" s="1"/>
      <c r="J108" s="2"/>
      <c r="K108" s="2"/>
      <c r="L108" s="2"/>
      <c r="M108" s="2"/>
      <c r="N108" s="2"/>
      <c r="O108" s="2"/>
      <c r="X108" s="1"/>
      <c r="AA108" s="1"/>
      <c r="AN108" s="2"/>
      <c r="AQ108" s="2"/>
      <c r="AV108" s="2"/>
      <c r="AY108" s="2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G108" s="1"/>
      <c r="EH108" s="1"/>
      <c r="EI108" s="1"/>
      <c r="EJ108" s="1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  <c r="EZ108" s="2"/>
      <c r="FA108" s="2"/>
      <c r="FB108" s="2"/>
      <c r="FC108" s="2"/>
    </row>
    <row r="109" spans="3:159" x14ac:dyDescent="0.25">
      <c r="C109" s="1"/>
      <c r="J109" s="2"/>
      <c r="K109" s="2"/>
      <c r="L109" s="2"/>
      <c r="M109" s="2"/>
      <c r="N109" s="2"/>
      <c r="O109" s="2"/>
      <c r="X109" s="1"/>
      <c r="AA109" s="1"/>
      <c r="AN109" s="2"/>
      <c r="AQ109" s="2"/>
      <c r="AV109" s="2"/>
      <c r="AY109" s="2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G109" s="1"/>
      <c r="EH109" s="1"/>
      <c r="EI109" s="1"/>
      <c r="EJ109" s="1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  <c r="EZ109" s="2"/>
      <c r="FA109" s="2"/>
      <c r="FB109" s="2"/>
      <c r="FC109" s="2"/>
    </row>
    <row r="110" spans="3:159" x14ac:dyDescent="0.25">
      <c r="C110" s="1"/>
      <c r="J110" s="2"/>
      <c r="K110" s="2"/>
      <c r="L110" s="2"/>
      <c r="M110" s="2"/>
      <c r="N110" s="2"/>
      <c r="O110" s="2"/>
      <c r="X110" s="1"/>
      <c r="AA110" s="1"/>
      <c r="AN110" s="2"/>
      <c r="AQ110" s="2"/>
      <c r="AV110" s="2"/>
      <c r="AY110" s="2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G110" s="1"/>
      <c r="EH110" s="1"/>
      <c r="EI110" s="1"/>
      <c r="EJ110" s="1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  <c r="EZ110" s="2"/>
      <c r="FA110" s="2"/>
      <c r="FB110" s="2"/>
      <c r="FC110" s="2"/>
    </row>
    <row r="111" spans="3:159" x14ac:dyDescent="0.25">
      <c r="C111" s="1"/>
      <c r="J111" s="2"/>
      <c r="K111" s="2"/>
      <c r="L111" s="2"/>
      <c r="M111" s="2"/>
      <c r="N111" s="2"/>
      <c r="O111" s="2"/>
      <c r="X111" s="1"/>
      <c r="AA111" s="1"/>
      <c r="AN111" s="2"/>
      <c r="AQ111" s="2"/>
      <c r="AV111" s="2"/>
      <c r="AY111" s="2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G111" s="1"/>
      <c r="EH111" s="1"/>
      <c r="EI111" s="1"/>
      <c r="EJ111" s="1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  <c r="EZ111" s="2"/>
      <c r="FA111" s="2"/>
      <c r="FB111" s="2"/>
      <c r="FC111" s="2"/>
    </row>
    <row r="112" spans="3:159" x14ac:dyDescent="0.25">
      <c r="C112" s="1"/>
      <c r="J112" s="2"/>
      <c r="K112" s="2"/>
      <c r="L112" s="2"/>
      <c r="M112" s="2"/>
      <c r="N112" s="2"/>
      <c r="O112" s="2"/>
      <c r="X112" s="1"/>
      <c r="AA112" s="1"/>
      <c r="AN112" s="2"/>
      <c r="AQ112" s="2"/>
      <c r="AV112" s="2"/>
      <c r="AY112" s="2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G112" s="1"/>
      <c r="EH112" s="1"/>
      <c r="EI112" s="1"/>
      <c r="EJ112" s="1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  <c r="EZ112" s="2"/>
      <c r="FA112" s="2"/>
      <c r="FB112" s="2"/>
      <c r="FC112" s="2"/>
    </row>
    <row r="113" spans="3:159" x14ac:dyDescent="0.25">
      <c r="C113" s="1"/>
      <c r="J113" s="2"/>
      <c r="K113" s="2"/>
      <c r="L113" s="2"/>
      <c r="M113" s="2"/>
      <c r="N113" s="2"/>
      <c r="O113" s="2"/>
      <c r="X113" s="1"/>
      <c r="AA113" s="1"/>
      <c r="AN113" s="2"/>
      <c r="AQ113" s="2"/>
      <c r="AV113" s="2"/>
      <c r="AY113" s="2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G113" s="1"/>
      <c r="EH113" s="1"/>
      <c r="EI113" s="1"/>
      <c r="EJ113" s="1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  <c r="EZ113" s="2"/>
      <c r="FA113" s="2"/>
      <c r="FB113" s="2"/>
      <c r="FC113" s="2"/>
    </row>
    <row r="114" spans="3:159" x14ac:dyDescent="0.25">
      <c r="C114" s="1"/>
      <c r="J114" s="2"/>
      <c r="K114" s="2"/>
      <c r="L114" s="2"/>
      <c r="M114" s="2"/>
      <c r="N114" s="2"/>
      <c r="O114" s="2"/>
      <c r="X114" s="1"/>
      <c r="AA114" s="1"/>
      <c r="AN114" s="2"/>
      <c r="AQ114" s="2"/>
      <c r="AV114" s="2"/>
      <c r="AY114" s="2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G114" s="1"/>
      <c r="EH114" s="1"/>
      <c r="EI114" s="1"/>
      <c r="EJ114" s="1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  <c r="EZ114" s="2"/>
      <c r="FA114" s="2"/>
      <c r="FB114" s="2"/>
      <c r="FC114" s="2"/>
    </row>
    <row r="115" spans="3:159" x14ac:dyDescent="0.25">
      <c r="C115" s="1"/>
      <c r="J115" s="2"/>
      <c r="K115" s="2"/>
      <c r="L115" s="2"/>
      <c r="M115" s="2"/>
      <c r="N115" s="2"/>
      <c r="O115" s="2"/>
      <c r="X115" s="1"/>
      <c r="AA115" s="1"/>
      <c r="AN115" s="2"/>
      <c r="AQ115" s="2"/>
      <c r="AV115" s="2"/>
      <c r="AY115" s="2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G115" s="1"/>
      <c r="EH115" s="1"/>
      <c r="EI115" s="1"/>
      <c r="EJ115" s="1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  <c r="EZ115" s="2"/>
      <c r="FA115" s="2"/>
      <c r="FB115" s="2"/>
      <c r="FC115" s="2"/>
    </row>
    <row r="116" spans="3:159" x14ac:dyDescent="0.25">
      <c r="C116" s="1"/>
      <c r="J116" s="2"/>
      <c r="K116" s="2"/>
      <c r="L116" s="2"/>
      <c r="M116" s="2"/>
      <c r="N116" s="2"/>
      <c r="O116" s="2"/>
      <c r="X116" s="1"/>
      <c r="AA116" s="1"/>
      <c r="AN116" s="2"/>
      <c r="AQ116" s="2"/>
      <c r="AV116" s="2"/>
      <c r="AY116" s="2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G116" s="1"/>
      <c r="EH116" s="1"/>
      <c r="EI116" s="1"/>
      <c r="EJ116" s="1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  <c r="EZ116" s="2"/>
      <c r="FA116" s="2"/>
      <c r="FB116" s="2"/>
      <c r="FC116" s="2"/>
    </row>
    <row r="117" spans="3:159" x14ac:dyDescent="0.25">
      <c r="C117" s="1"/>
      <c r="J117" s="2"/>
      <c r="K117" s="2"/>
      <c r="L117" s="2"/>
      <c r="M117" s="2"/>
      <c r="N117" s="2"/>
      <c r="O117" s="2"/>
      <c r="X117" s="1"/>
      <c r="AA117" s="1"/>
      <c r="AN117" s="2"/>
      <c r="AQ117" s="2"/>
      <c r="AV117" s="2"/>
      <c r="AY117" s="2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G117" s="1"/>
      <c r="EH117" s="1"/>
      <c r="EI117" s="1"/>
      <c r="EJ117" s="1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  <c r="EZ117" s="2"/>
      <c r="FA117" s="2"/>
      <c r="FB117" s="2"/>
      <c r="FC117" s="2"/>
    </row>
    <row r="118" spans="3:159" x14ac:dyDescent="0.25">
      <c r="C118" s="1"/>
      <c r="J118" s="2"/>
      <c r="K118" s="2"/>
      <c r="L118" s="2"/>
      <c r="M118" s="2"/>
      <c r="N118" s="2"/>
      <c r="O118" s="2"/>
      <c r="X118" s="1"/>
      <c r="AA118" s="1"/>
      <c r="AN118" s="2"/>
      <c r="AQ118" s="2"/>
      <c r="AV118" s="2"/>
      <c r="AY118" s="2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G118" s="1"/>
      <c r="EH118" s="1"/>
      <c r="EI118" s="1"/>
      <c r="EJ118" s="1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  <c r="EZ118" s="2"/>
      <c r="FA118" s="2"/>
      <c r="FB118" s="2"/>
      <c r="FC118" s="2"/>
    </row>
    <row r="119" spans="3:159" x14ac:dyDescent="0.25">
      <c r="C119" s="1"/>
      <c r="J119" s="2"/>
      <c r="K119" s="2"/>
      <c r="L119" s="2"/>
      <c r="M119" s="2"/>
      <c r="N119" s="2"/>
      <c r="O119" s="2"/>
      <c r="X119" s="1"/>
      <c r="AA119" s="1"/>
      <c r="AN119" s="2"/>
      <c r="AQ119" s="2"/>
      <c r="AV119" s="2"/>
      <c r="AY119" s="2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G119" s="1"/>
      <c r="EH119" s="1"/>
      <c r="EI119" s="1"/>
      <c r="EJ119" s="1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  <c r="EZ119" s="2"/>
      <c r="FA119" s="2"/>
      <c r="FB119" s="2"/>
      <c r="FC11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5" max="1048575" man="1"/>
    <brk id="55" max="1048575" man="1"/>
    <brk id="67" max="1048575" man="1"/>
    <brk id="83" max="1048575" man="1"/>
    <brk id="147" max="95" man="1"/>
    <brk id="183" max="1048575" man="1"/>
    <brk id="207" max="1048575" man="1"/>
    <brk id="215" max="9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S119"/>
  <sheetViews>
    <sheetView tabSelected="1" zoomScale="98" zoomScaleNormal="98" zoomScaleSheetLayoutView="100" workbookViewId="0">
      <pane xSplit="2" ySplit="5" topLeftCell="C24" activePane="bottomRight" state="frozen"/>
      <selection activeCell="T38" sqref="T38"/>
      <selection pane="topRight" activeCell="T38" sqref="T38"/>
      <selection pane="bottomLeft" activeCell="T38" sqref="T38"/>
      <selection pane="bottomRight" activeCell="A38" sqref="A38:XFD38"/>
    </sheetView>
  </sheetViews>
  <sheetFormatPr defaultColWidth="8.85546875" defaultRowHeight="15" x14ac:dyDescent="0.25"/>
  <cols>
    <col min="1" max="1" width="11" style="2" customWidth="1"/>
    <col min="2" max="2" width="21.28515625" style="2" customWidth="1"/>
    <col min="3" max="9" width="9.85546875" style="2" customWidth="1"/>
    <col min="10" max="14" width="9.85546875" style="1" customWidth="1"/>
    <col min="15" max="15" width="11.85546875" style="1" customWidth="1"/>
    <col min="16" max="16" width="9.85546875" style="1" customWidth="1"/>
    <col min="17" max="18" width="12.140625" style="2" customWidth="1"/>
    <col min="19" max="19" width="12.140625" style="1" customWidth="1"/>
    <col min="20" max="20" width="12.140625" style="2" customWidth="1"/>
    <col min="21" max="21" width="9.140625" style="2" customWidth="1"/>
    <col min="22" max="22" width="11.5703125" style="2" customWidth="1"/>
    <col min="23" max="23" width="12.140625" style="2" customWidth="1"/>
    <col min="24" max="24" width="10.7109375" style="1" customWidth="1"/>
    <col min="25" max="30" width="9.140625" style="2" customWidth="1"/>
    <col min="31" max="31" width="10.28515625" style="1" customWidth="1"/>
    <col min="32" max="33" width="9.140625" style="2" customWidth="1"/>
    <col min="34" max="34" width="10.28515625" style="2" customWidth="1"/>
    <col min="35" max="35" width="10.42578125" style="2" customWidth="1"/>
    <col min="36" max="36" width="10.5703125" style="1" customWidth="1"/>
    <col min="37" max="37" width="10.42578125" style="2" customWidth="1"/>
    <col min="38" max="38" width="10" style="2" customWidth="1"/>
    <col min="39" max="39" width="11.5703125" style="1" customWidth="1"/>
    <col min="40" max="41" width="9.140625" style="2" customWidth="1"/>
    <col min="42" max="42" width="11.85546875" style="2" customWidth="1"/>
    <col min="43" max="43" width="11.28515625" style="2" customWidth="1"/>
    <col min="44" max="44" width="11.7109375" style="1" customWidth="1"/>
    <col min="45" max="45" width="9.140625" style="2" customWidth="1"/>
    <col min="46" max="46" width="10.85546875" style="2" customWidth="1"/>
    <col min="47" max="47" width="10.85546875" style="1" customWidth="1"/>
    <col min="48" max="48" width="11" style="2" customWidth="1"/>
    <col min="49" max="51" width="11.42578125" style="2" customWidth="1"/>
    <col min="52" max="79" width="9.140625" style="2" customWidth="1"/>
    <col min="80" max="80" width="12.42578125" style="2" customWidth="1"/>
    <col min="81" max="102" width="9.140625" style="2" customWidth="1"/>
    <col min="103" max="103" width="12.140625" style="2" customWidth="1"/>
    <col min="104" max="107" width="9.140625" style="2" customWidth="1"/>
    <col min="108" max="112" width="9.140625" style="2" hidden="1" customWidth="1"/>
    <col min="113" max="113" width="9.140625" style="2" customWidth="1"/>
    <col min="114" max="118" width="9.140625" style="2" hidden="1" customWidth="1"/>
    <col min="119" max="119" width="9.140625" style="2" customWidth="1"/>
    <col min="120" max="124" width="9.140625" style="2" hidden="1" customWidth="1"/>
    <col min="125" max="125" width="9.140625" style="2" customWidth="1"/>
    <col min="126" max="130" width="9.140625" style="2" hidden="1" customWidth="1"/>
    <col min="131" max="131" width="9.140625" style="2" customWidth="1"/>
    <col min="132" max="136" width="9.140625" style="2" hidden="1" customWidth="1"/>
    <col min="137" max="137" width="9.140625" style="1" customWidth="1"/>
    <col min="138" max="142" width="9.140625" style="1" hidden="1" customWidth="1"/>
    <col min="143" max="143" width="9.140625" style="1" customWidth="1"/>
    <col min="144" max="148" width="9.140625" style="1" hidden="1" customWidth="1"/>
    <col min="149" max="149" width="9.140625" style="1" customWidth="1"/>
    <col min="150" max="154" width="9.140625" style="1" hidden="1" customWidth="1"/>
    <col min="155" max="155" width="9.140625" style="1" customWidth="1"/>
    <col min="156" max="185" width="9.140625" style="2" customWidth="1"/>
    <col min="186" max="186" width="9.140625" style="2" hidden="1" customWidth="1"/>
    <col min="187" max="194" width="9.140625" style="2" customWidth="1"/>
    <col min="195" max="195" width="9.140625" style="2" hidden="1" customWidth="1"/>
    <col min="196" max="200" width="9.140625" style="2" customWidth="1"/>
    <col min="201" max="201" width="9.140625" style="2" hidden="1" customWidth="1"/>
    <col min="202" max="211" width="9.140625" style="2" customWidth="1"/>
    <col min="212" max="215" width="8.85546875" style="2"/>
    <col min="216" max="216" width="12.7109375" style="2" bestFit="1" customWidth="1"/>
    <col min="217" max="16384" width="8.85546875" style="2"/>
  </cols>
  <sheetData>
    <row r="1" spans="1:189" ht="18.75" x14ac:dyDescent="0.3">
      <c r="A1" s="2" t="s">
        <v>52</v>
      </c>
      <c r="B1" s="6" t="s">
        <v>65</v>
      </c>
      <c r="AT1" s="3"/>
    </row>
    <row r="2" spans="1:189" ht="15.75" x14ac:dyDescent="0.25">
      <c r="A2" s="7" t="s">
        <v>51</v>
      </c>
      <c r="I2" s="2" t="str">
        <f>[1]GSVA_cur!$I$3</f>
        <v>As on 17.03.2025</v>
      </c>
    </row>
    <row r="3" spans="1:189" ht="15.75" x14ac:dyDescent="0.25">
      <c r="A3" s="7"/>
    </row>
    <row r="4" spans="1:189" ht="15.75" x14ac:dyDescent="0.25">
      <c r="A4" s="7"/>
      <c r="E4" s="8"/>
      <c r="F4" s="8" t="s">
        <v>56</v>
      </c>
      <c r="G4" s="8"/>
      <c r="H4" s="8"/>
      <c r="I4" s="8"/>
      <c r="Q4" s="1"/>
      <c r="S4" s="2"/>
      <c r="T4" s="1"/>
      <c r="X4" s="2"/>
      <c r="AE4" s="2"/>
      <c r="AJ4" s="2"/>
      <c r="AM4" s="2"/>
      <c r="AR4" s="2"/>
      <c r="AU4" s="2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EG4" s="2"/>
      <c r="EH4" s="2"/>
      <c r="EI4" s="2"/>
      <c r="EJ4" s="2"/>
      <c r="EK4" s="2"/>
      <c r="EL4" s="2"/>
      <c r="EM4" s="2"/>
      <c r="EN4" s="2"/>
      <c r="EO4" s="2"/>
      <c r="EP4" s="2"/>
      <c r="EQ4" s="2"/>
      <c r="ER4" s="2"/>
      <c r="ES4" s="2"/>
      <c r="ET4" s="2"/>
      <c r="EU4" s="2"/>
      <c r="EV4" s="2"/>
      <c r="EW4" s="2"/>
      <c r="EX4" s="2"/>
      <c r="EY4" s="2"/>
    </row>
    <row r="5" spans="1:189" ht="15.75" x14ac:dyDescent="0.25">
      <c r="A5" s="13" t="s">
        <v>0</v>
      </c>
      <c r="B5" s="14" t="s">
        <v>1</v>
      </c>
      <c r="C5" s="15" t="s">
        <v>21</v>
      </c>
      <c r="D5" s="15" t="s">
        <v>22</v>
      </c>
      <c r="E5" s="15" t="s">
        <v>23</v>
      </c>
      <c r="F5" s="15" t="s">
        <v>55</v>
      </c>
      <c r="G5" s="15" t="s">
        <v>64</v>
      </c>
      <c r="H5" s="15" t="s">
        <v>66</v>
      </c>
      <c r="I5" s="15" t="s">
        <v>67</v>
      </c>
      <c r="J5" s="16" t="s">
        <v>68</v>
      </c>
      <c r="K5" s="16" t="s">
        <v>69</v>
      </c>
      <c r="L5" s="16" t="s">
        <v>70</v>
      </c>
      <c r="M5" s="16" t="s">
        <v>71</v>
      </c>
      <c r="N5" s="16" t="s">
        <v>72</v>
      </c>
      <c r="O5" s="16" t="s">
        <v>73</v>
      </c>
      <c r="P5" s="16" t="s">
        <v>75</v>
      </c>
      <c r="Q5" s="1"/>
      <c r="S5" s="2"/>
      <c r="T5" s="1"/>
      <c r="X5" s="2"/>
      <c r="AE5" s="2"/>
      <c r="AJ5" s="2"/>
      <c r="AM5" s="2"/>
      <c r="AR5" s="2"/>
      <c r="AU5" s="2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</row>
    <row r="6" spans="1:189" s="10" customFormat="1" ht="30" x14ac:dyDescent="0.25">
      <c r="A6" s="17" t="s">
        <v>25</v>
      </c>
      <c r="B6" s="18" t="s">
        <v>2</v>
      </c>
      <c r="C6" s="19">
        <f>SUM(C7:C10)</f>
        <v>1122697.2539721353</v>
      </c>
      <c r="D6" s="19">
        <f t="shared" ref="D6:O6" si="0">SUM(D7:D10)</f>
        <v>1053468.4500304828</v>
      </c>
      <c r="E6" s="19">
        <f t="shared" si="0"/>
        <v>1085323.4485756238</v>
      </c>
      <c r="F6" s="19">
        <f t="shared" si="0"/>
        <v>929877.46768358338</v>
      </c>
      <c r="G6" s="19">
        <f t="shared" si="0"/>
        <v>1216345.4528495595</v>
      </c>
      <c r="H6" s="19">
        <f t="shared" si="0"/>
        <v>1286303.3580425123</v>
      </c>
      <c r="I6" s="19">
        <f t="shared" si="0"/>
        <v>1289426.4546149606</v>
      </c>
      <c r="J6" s="19">
        <f t="shared" si="0"/>
        <v>1392858.3845898521</v>
      </c>
      <c r="K6" s="19">
        <f t="shared" si="0"/>
        <v>1338694.303202339</v>
      </c>
      <c r="L6" s="19">
        <f t="shared" si="0"/>
        <v>1294037.1034877929</v>
      </c>
      <c r="M6" s="19">
        <f t="shared" si="0"/>
        <v>1315111.5238258424</v>
      </c>
      <c r="N6" s="19">
        <f t="shared" si="0"/>
        <v>1469659.8173225247</v>
      </c>
      <c r="O6" s="19">
        <f t="shared" si="0"/>
        <v>1553240.8511505234</v>
      </c>
      <c r="P6" s="19">
        <f t="shared" ref="P6" si="1">SUM(P7:P10)</f>
        <v>1627842.3268907052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  <c r="CO6" s="11"/>
      <c r="CP6" s="11"/>
      <c r="CQ6" s="11"/>
      <c r="CR6" s="11"/>
      <c r="CS6" s="11"/>
      <c r="CT6" s="11"/>
      <c r="CU6" s="11"/>
      <c r="CV6" s="11"/>
      <c r="CW6" s="11"/>
      <c r="CX6" s="11"/>
      <c r="CY6" s="11"/>
      <c r="CZ6" s="11"/>
      <c r="DA6" s="11"/>
      <c r="DB6" s="11"/>
      <c r="DC6" s="11"/>
      <c r="DD6" s="11"/>
      <c r="DE6" s="11"/>
      <c r="DF6" s="11"/>
      <c r="DG6" s="11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11"/>
      <c r="DW6" s="11"/>
      <c r="DX6" s="11"/>
      <c r="DY6" s="11"/>
      <c r="DZ6" s="11"/>
      <c r="EA6" s="11"/>
      <c r="EB6" s="11"/>
      <c r="EC6" s="11"/>
      <c r="ED6" s="11"/>
      <c r="EE6" s="11"/>
      <c r="EF6" s="11"/>
      <c r="EG6" s="11"/>
      <c r="EH6" s="11"/>
      <c r="EI6" s="11"/>
      <c r="EJ6" s="11"/>
      <c r="EK6" s="11"/>
      <c r="EL6" s="11"/>
      <c r="EM6" s="11"/>
      <c r="EN6" s="11"/>
      <c r="EO6" s="11"/>
      <c r="EP6" s="11"/>
      <c r="EQ6" s="11"/>
      <c r="ER6" s="11"/>
      <c r="ES6" s="11"/>
      <c r="ET6" s="11"/>
      <c r="EU6" s="11"/>
      <c r="EV6" s="11"/>
      <c r="EW6" s="11"/>
      <c r="EX6" s="11"/>
      <c r="EY6" s="11"/>
      <c r="EZ6" s="11"/>
      <c r="FA6" s="11"/>
      <c r="FB6" s="11"/>
      <c r="FC6" s="11"/>
      <c r="FD6" s="11"/>
      <c r="FE6" s="11"/>
      <c r="FF6" s="11"/>
      <c r="FG6" s="11"/>
      <c r="FH6" s="11"/>
      <c r="FI6" s="11"/>
      <c r="FJ6" s="11"/>
      <c r="FK6" s="11"/>
      <c r="FL6" s="11"/>
      <c r="FM6" s="11"/>
      <c r="FN6" s="11"/>
      <c r="FO6" s="11"/>
      <c r="FP6" s="11"/>
      <c r="FQ6" s="11"/>
      <c r="FR6" s="11"/>
      <c r="FS6" s="11"/>
      <c r="FT6" s="11"/>
      <c r="FU6" s="11"/>
      <c r="FV6" s="11"/>
      <c r="FW6" s="11"/>
      <c r="FX6" s="11"/>
      <c r="FY6" s="11"/>
      <c r="FZ6" s="11"/>
      <c r="GA6" s="11"/>
      <c r="GB6" s="11"/>
      <c r="GC6" s="11"/>
      <c r="GG6" s="9"/>
    </row>
    <row r="7" spans="1:189" ht="15.75" x14ac:dyDescent="0.25">
      <c r="A7" s="20">
        <v>1.1000000000000001</v>
      </c>
      <c r="B7" s="21" t="s">
        <v>58</v>
      </c>
      <c r="C7" s="22">
        <v>623141.608600365</v>
      </c>
      <c r="D7" s="22">
        <v>548996.6928224063</v>
      </c>
      <c r="E7" s="22">
        <v>585887.93148395396</v>
      </c>
      <c r="F7" s="22">
        <v>361664.41918520257</v>
      </c>
      <c r="G7" s="22">
        <v>579599.71432213311</v>
      </c>
      <c r="H7" s="22">
        <v>562080.97727159248</v>
      </c>
      <c r="I7" s="22">
        <v>542308.45369672158</v>
      </c>
      <c r="J7" s="23">
        <v>610596.93485804927</v>
      </c>
      <c r="K7" s="23">
        <v>542614.4077425506</v>
      </c>
      <c r="L7" s="23">
        <v>506203.93882938504</v>
      </c>
      <c r="M7" s="23">
        <v>488079.44307351252</v>
      </c>
      <c r="N7" s="23">
        <v>606181.20780190348</v>
      </c>
      <c r="O7" s="23">
        <v>658372.88027835754</v>
      </c>
      <c r="P7" s="23">
        <v>687424.05040330696</v>
      </c>
      <c r="Q7" s="3"/>
      <c r="R7" s="4"/>
      <c r="S7" s="4"/>
      <c r="T7" s="3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4"/>
      <c r="CX7" s="4"/>
      <c r="CY7" s="4"/>
      <c r="CZ7" s="4"/>
      <c r="DA7" s="4"/>
      <c r="DB7" s="4"/>
      <c r="DC7" s="4"/>
      <c r="DD7" s="4"/>
      <c r="DE7" s="4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4"/>
      <c r="DZ7" s="4"/>
      <c r="EA7" s="4"/>
      <c r="EB7" s="4"/>
      <c r="EC7" s="4"/>
      <c r="ED7" s="4"/>
      <c r="EE7" s="4"/>
      <c r="EF7" s="4"/>
      <c r="EG7" s="4"/>
      <c r="EH7" s="4"/>
      <c r="EI7" s="4"/>
      <c r="EJ7" s="4"/>
      <c r="EK7" s="4"/>
      <c r="EL7" s="4"/>
      <c r="EM7" s="4"/>
      <c r="EN7" s="4"/>
      <c r="EO7" s="4"/>
      <c r="EP7" s="4"/>
      <c r="EQ7" s="4"/>
      <c r="ER7" s="4"/>
      <c r="ES7" s="4"/>
      <c r="ET7" s="4"/>
      <c r="EU7" s="4"/>
      <c r="EV7" s="4"/>
      <c r="EW7" s="4"/>
      <c r="EX7" s="4"/>
      <c r="EY7" s="4"/>
      <c r="EZ7" s="4"/>
      <c r="FA7" s="4"/>
      <c r="FB7" s="4"/>
      <c r="FC7" s="4"/>
      <c r="FD7" s="4"/>
      <c r="FE7" s="4"/>
      <c r="FF7" s="4"/>
      <c r="FG7" s="4"/>
      <c r="FH7" s="4"/>
      <c r="FI7" s="4"/>
      <c r="FJ7" s="4"/>
      <c r="FK7" s="4"/>
      <c r="FL7" s="4"/>
      <c r="FM7" s="4"/>
      <c r="FN7" s="4"/>
      <c r="FO7" s="4"/>
      <c r="FP7" s="4"/>
      <c r="FQ7" s="4"/>
      <c r="FR7" s="4"/>
      <c r="FS7" s="4"/>
      <c r="FT7" s="4"/>
      <c r="FU7" s="4"/>
      <c r="FV7" s="4"/>
      <c r="FW7" s="4"/>
      <c r="FX7" s="4"/>
      <c r="FY7" s="4"/>
      <c r="FZ7" s="4"/>
      <c r="GA7" s="4"/>
      <c r="GB7" s="4"/>
      <c r="GC7" s="4"/>
      <c r="GD7" s="1"/>
      <c r="GE7" s="1"/>
      <c r="GF7" s="1"/>
    </row>
    <row r="8" spans="1:189" ht="15.75" x14ac:dyDescent="0.25">
      <c r="A8" s="20">
        <v>1.2</v>
      </c>
      <c r="B8" s="21" t="s">
        <v>59</v>
      </c>
      <c r="C8" s="22">
        <v>337949.10016853822</v>
      </c>
      <c r="D8" s="22">
        <v>336493.17346518958</v>
      </c>
      <c r="E8" s="22">
        <v>325618.50566196779</v>
      </c>
      <c r="F8" s="22">
        <v>389499.58417273004</v>
      </c>
      <c r="G8" s="22">
        <v>452942.43600057944</v>
      </c>
      <c r="H8" s="22">
        <v>490699.66694499709</v>
      </c>
      <c r="I8" s="22">
        <v>507598.04021754296</v>
      </c>
      <c r="J8" s="23">
        <v>531261.90600059088</v>
      </c>
      <c r="K8" s="23">
        <v>524913.97162003582</v>
      </c>
      <c r="L8" s="23">
        <v>523941.32997757924</v>
      </c>
      <c r="M8" s="23">
        <v>560309.81788224145</v>
      </c>
      <c r="N8" s="23">
        <v>582806.76445647213</v>
      </c>
      <c r="O8" s="23">
        <v>610448.72918110096</v>
      </c>
      <c r="P8" s="23">
        <v>645439.71469813108</v>
      </c>
      <c r="Q8" s="3"/>
      <c r="R8" s="4"/>
      <c r="S8" s="4"/>
      <c r="T8" s="3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4"/>
      <c r="BU8" s="4"/>
      <c r="BV8" s="4"/>
      <c r="BW8" s="4"/>
      <c r="BX8" s="4"/>
      <c r="BY8" s="4"/>
      <c r="BZ8" s="4"/>
      <c r="CA8" s="4"/>
      <c r="CB8" s="4"/>
      <c r="CC8" s="4"/>
      <c r="CD8" s="4"/>
      <c r="CE8" s="4"/>
      <c r="CF8" s="4"/>
      <c r="CG8" s="4"/>
      <c r="CH8" s="4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4"/>
      <c r="CW8" s="4"/>
      <c r="CX8" s="4"/>
      <c r="CY8" s="4"/>
      <c r="CZ8" s="4"/>
      <c r="DA8" s="4"/>
      <c r="DB8" s="4"/>
      <c r="DC8" s="4"/>
      <c r="DD8" s="4"/>
      <c r="DE8" s="4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4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4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4"/>
      <c r="FO8" s="4"/>
      <c r="FP8" s="4"/>
      <c r="FQ8" s="4"/>
      <c r="FR8" s="4"/>
      <c r="FS8" s="4"/>
      <c r="FT8" s="4"/>
      <c r="FU8" s="4"/>
      <c r="FV8" s="4"/>
      <c r="FW8" s="4"/>
      <c r="FX8" s="4"/>
      <c r="FY8" s="4"/>
      <c r="FZ8" s="4"/>
      <c r="GA8" s="4"/>
      <c r="GB8" s="4"/>
      <c r="GC8" s="4"/>
      <c r="GD8" s="1"/>
      <c r="GE8" s="1"/>
      <c r="GF8" s="1"/>
    </row>
    <row r="9" spans="1:189" ht="15.75" x14ac:dyDescent="0.25">
      <c r="A9" s="20">
        <v>1.3</v>
      </c>
      <c r="B9" s="21" t="s">
        <v>60</v>
      </c>
      <c r="C9" s="22">
        <v>133060.62583128194</v>
      </c>
      <c r="D9" s="22">
        <v>139321.82400882049</v>
      </c>
      <c r="E9" s="22">
        <v>144685.2994627023</v>
      </c>
      <c r="F9" s="22">
        <v>148923.17047497127</v>
      </c>
      <c r="G9" s="22">
        <v>154430.81087717216</v>
      </c>
      <c r="H9" s="22">
        <v>203462.16301581127</v>
      </c>
      <c r="I9" s="22">
        <v>208683.40388334342</v>
      </c>
      <c r="J9" s="23">
        <v>219552.98717529303</v>
      </c>
      <c r="K9" s="23">
        <v>238703.53570593754</v>
      </c>
      <c r="L9" s="23">
        <v>231554.21089829635</v>
      </c>
      <c r="M9" s="23">
        <v>229146.05951527471</v>
      </c>
      <c r="N9" s="23">
        <v>240601.12836038813</v>
      </c>
      <c r="O9" s="23">
        <v>242970.20830467172</v>
      </c>
      <c r="P9" s="23">
        <v>251612.51060875336</v>
      </c>
      <c r="Q9" s="3"/>
      <c r="R9" s="4"/>
      <c r="S9" s="4"/>
      <c r="T9" s="3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4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4"/>
      <c r="CV9" s="4"/>
      <c r="CW9" s="4"/>
      <c r="CX9" s="4"/>
      <c r="CY9" s="4"/>
      <c r="CZ9" s="4"/>
      <c r="DA9" s="4"/>
      <c r="DB9" s="4"/>
      <c r="DC9" s="4"/>
      <c r="DD9" s="4"/>
      <c r="DE9" s="4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4"/>
      <c r="DZ9" s="4"/>
      <c r="EA9" s="4"/>
      <c r="EB9" s="4"/>
      <c r="EC9" s="4"/>
      <c r="ED9" s="4"/>
      <c r="EE9" s="4"/>
      <c r="EF9" s="4"/>
      <c r="EG9" s="4"/>
      <c r="EH9" s="4"/>
      <c r="EI9" s="4"/>
      <c r="EJ9" s="4"/>
      <c r="EK9" s="4"/>
      <c r="EL9" s="4"/>
      <c r="EM9" s="4"/>
      <c r="EN9" s="4"/>
      <c r="EO9" s="4"/>
      <c r="EP9" s="4"/>
      <c r="EQ9" s="4"/>
      <c r="ER9" s="4"/>
      <c r="ES9" s="4"/>
      <c r="ET9" s="4"/>
      <c r="EU9" s="4"/>
      <c r="EV9" s="4"/>
      <c r="EW9" s="4"/>
      <c r="EX9" s="4"/>
      <c r="EY9" s="4"/>
      <c r="EZ9" s="4"/>
      <c r="FA9" s="4"/>
      <c r="FB9" s="4"/>
      <c r="FC9" s="4"/>
      <c r="FD9" s="4"/>
      <c r="FE9" s="4"/>
      <c r="FF9" s="4"/>
      <c r="FG9" s="4"/>
      <c r="FH9" s="4"/>
      <c r="FI9" s="4"/>
      <c r="FJ9" s="4"/>
      <c r="FK9" s="4"/>
      <c r="FL9" s="4"/>
      <c r="FM9" s="4"/>
      <c r="FN9" s="4"/>
      <c r="FO9" s="4"/>
      <c r="FP9" s="4"/>
      <c r="FQ9" s="4"/>
      <c r="FR9" s="4"/>
      <c r="FS9" s="4"/>
      <c r="FT9" s="4"/>
      <c r="FU9" s="4"/>
      <c r="FV9" s="4"/>
      <c r="FW9" s="4"/>
      <c r="FX9" s="4"/>
      <c r="FY9" s="4"/>
      <c r="FZ9" s="4"/>
      <c r="GA9" s="4"/>
      <c r="GB9" s="4"/>
      <c r="GC9" s="4"/>
      <c r="GD9" s="1"/>
      <c r="GE9" s="1"/>
      <c r="GF9" s="1"/>
    </row>
    <row r="10" spans="1:189" ht="30" x14ac:dyDescent="0.25">
      <c r="A10" s="20">
        <v>1.4</v>
      </c>
      <c r="B10" s="21" t="s">
        <v>61</v>
      </c>
      <c r="C10" s="22">
        <v>28545.91937195</v>
      </c>
      <c r="D10" s="22">
        <v>28656.759734066516</v>
      </c>
      <c r="E10" s="22">
        <v>29131.711966999879</v>
      </c>
      <c r="F10" s="22">
        <v>29790.293850679438</v>
      </c>
      <c r="G10" s="22">
        <v>29372.491649674659</v>
      </c>
      <c r="H10" s="22">
        <v>30060.550810111556</v>
      </c>
      <c r="I10" s="22">
        <v>30836.556817352754</v>
      </c>
      <c r="J10" s="23">
        <v>31446.556555918884</v>
      </c>
      <c r="K10" s="23">
        <v>32462.388133814988</v>
      </c>
      <c r="L10" s="23">
        <v>32337.623782532246</v>
      </c>
      <c r="M10" s="23">
        <v>37576.203354813646</v>
      </c>
      <c r="N10" s="23">
        <v>40070.716703761216</v>
      </c>
      <c r="O10" s="23">
        <v>41449.033386393137</v>
      </c>
      <c r="P10" s="23">
        <v>43366.051180513809</v>
      </c>
      <c r="Q10" s="3"/>
      <c r="R10" s="4"/>
      <c r="S10" s="4"/>
      <c r="T10" s="3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  <c r="BB10" s="4"/>
      <c r="BC10" s="4"/>
      <c r="BD10" s="4"/>
      <c r="BE10" s="4"/>
      <c r="BF10" s="4"/>
      <c r="BG10" s="4"/>
      <c r="BH10" s="4"/>
      <c r="BI10" s="4"/>
      <c r="BJ10" s="4"/>
      <c r="BK10" s="4"/>
      <c r="BL10" s="4"/>
      <c r="BM10" s="4"/>
      <c r="BN10" s="4"/>
      <c r="BO10" s="4"/>
      <c r="BP10" s="4"/>
      <c r="BQ10" s="4"/>
      <c r="BR10" s="4"/>
      <c r="BS10" s="4"/>
      <c r="BT10" s="4"/>
      <c r="BU10" s="4"/>
      <c r="BV10" s="4"/>
      <c r="BW10" s="4"/>
      <c r="BX10" s="4"/>
      <c r="BY10" s="4"/>
      <c r="BZ10" s="4"/>
      <c r="CA10" s="4"/>
      <c r="CB10" s="4"/>
      <c r="CC10" s="4"/>
      <c r="CD10" s="4"/>
      <c r="CE10" s="4"/>
      <c r="CF10" s="4"/>
      <c r="CG10" s="4"/>
      <c r="CH10" s="4"/>
      <c r="CI10" s="4"/>
      <c r="CJ10" s="4"/>
      <c r="CK10" s="4"/>
      <c r="CL10" s="4"/>
      <c r="CM10" s="4"/>
      <c r="CN10" s="4"/>
      <c r="CO10" s="4"/>
      <c r="CP10" s="4"/>
      <c r="CQ10" s="4"/>
      <c r="CR10" s="4"/>
      <c r="CS10" s="4"/>
      <c r="CT10" s="4"/>
      <c r="CU10" s="4"/>
      <c r="CV10" s="4"/>
      <c r="CW10" s="4"/>
      <c r="CX10" s="4"/>
      <c r="CY10" s="4"/>
      <c r="CZ10" s="4"/>
      <c r="DA10" s="4"/>
      <c r="DB10" s="4"/>
      <c r="DC10" s="4"/>
      <c r="DD10" s="4"/>
      <c r="DE10" s="4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4"/>
      <c r="DZ10" s="4"/>
      <c r="EA10" s="4"/>
      <c r="EB10" s="4"/>
      <c r="EC10" s="4"/>
      <c r="ED10" s="4"/>
      <c r="EE10" s="4"/>
      <c r="EF10" s="4"/>
      <c r="EG10" s="4"/>
      <c r="EH10" s="4"/>
      <c r="EI10" s="4"/>
      <c r="EJ10" s="4"/>
      <c r="EK10" s="4"/>
      <c r="EL10" s="4"/>
      <c r="EM10" s="4"/>
      <c r="EN10" s="4"/>
      <c r="EO10" s="4"/>
      <c r="EP10" s="4"/>
      <c r="EQ10" s="4"/>
      <c r="ER10" s="4"/>
      <c r="ES10" s="4"/>
      <c r="ET10" s="4"/>
      <c r="EU10" s="4"/>
      <c r="EV10" s="4"/>
      <c r="EW10" s="4"/>
      <c r="EX10" s="4"/>
      <c r="EY10" s="4"/>
      <c r="EZ10" s="4"/>
      <c r="FA10" s="4"/>
      <c r="FB10" s="4"/>
      <c r="FC10" s="4"/>
      <c r="FD10" s="4"/>
      <c r="FE10" s="4"/>
      <c r="FF10" s="4"/>
      <c r="FG10" s="4"/>
      <c r="FH10" s="4"/>
      <c r="FI10" s="4"/>
      <c r="FJ10" s="4"/>
      <c r="FK10" s="4"/>
      <c r="FL10" s="4"/>
      <c r="FM10" s="4"/>
      <c r="FN10" s="4"/>
      <c r="FO10" s="4"/>
      <c r="FP10" s="4"/>
      <c r="FQ10" s="4"/>
      <c r="FR10" s="4"/>
      <c r="FS10" s="4"/>
      <c r="FT10" s="4"/>
      <c r="FU10" s="4"/>
      <c r="FV10" s="4"/>
      <c r="FW10" s="4"/>
      <c r="FX10" s="4"/>
      <c r="FY10" s="4"/>
      <c r="FZ10" s="4"/>
      <c r="GA10" s="4"/>
      <c r="GB10" s="4"/>
      <c r="GC10" s="4"/>
      <c r="GD10" s="1"/>
      <c r="GE10" s="1"/>
      <c r="GF10" s="1"/>
    </row>
    <row r="11" spans="1:189" ht="15.75" x14ac:dyDescent="0.25">
      <c r="A11" s="24" t="s">
        <v>30</v>
      </c>
      <c r="B11" s="21" t="s">
        <v>3</v>
      </c>
      <c r="C11" s="22">
        <v>28796.556799999998</v>
      </c>
      <c r="D11" s="22">
        <v>30411.992882450781</v>
      </c>
      <c r="E11" s="22">
        <v>31317.100986668098</v>
      </c>
      <c r="F11" s="22">
        <v>21595.087910212133</v>
      </c>
      <c r="G11" s="22">
        <v>79953.537533976385</v>
      </c>
      <c r="H11" s="22">
        <v>15952.422697089562</v>
      </c>
      <c r="I11" s="22">
        <v>12851.439122440348</v>
      </c>
      <c r="J11" s="23">
        <v>25189.411742437602</v>
      </c>
      <c r="K11" s="23">
        <v>12111.325130309395</v>
      </c>
      <c r="L11" s="23">
        <v>2712.6988293116115</v>
      </c>
      <c r="M11" s="23">
        <v>8546.670440459653</v>
      </c>
      <c r="N11" s="23">
        <v>13168.341333259206</v>
      </c>
      <c r="O11" s="23">
        <v>21040.153616534946</v>
      </c>
      <c r="P11" s="23">
        <v>22782.224213402387</v>
      </c>
      <c r="Q11" s="3"/>
      <c r="R11" s="4"/>
      <c r="S11" s="4"/>
      <c r="T11" s="3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  <c r="BB11" s="4"/>
      <c r="BC11" s="4"/>
      <c r="BD11" s="4"/>
      <c r="BE11" s="4"/>
      <c r="BF11" s="4"/>
      <c r="BG11" s="4"/>
      <c r="BH11" s="4"/>
      <c r="BI11" s="4"/>
      <c r="BJ11" s="4"/>
      <c r="BK11" s="4"/>
      <c r="BL11" s="4"/>
      <c r="BM11" s="4"/>
      <c r="BN11" s="4"/>
      <c r="BO11" s="4"/>
      <c r="BP11" s="4"/>
      <c r="BQ11" s="4"/>
      <c r="BR11" s="4"/>
      <c r="BS11" s="4"/>
      <c r="BT11" s="4"/>
      <c r="BU11" s="4"/>
      <c r="BV11" s="4"/>
      <c r="BW11" s="4"/>
      <c r="BX11" s="4"/>
      <c r="BY11" s="4"/>
      <c r="BZ11" s="4"/>
      <c r="CA11" s="4"/>
      <c r="CB11" s="4"/>
      <c r="CC11" s="4"/>
      <c r="CD11" s="4"/>
      <c r="CE11" s="4"/>
      <c r="CF11" s="4"/>
      <c r="CG11" s="4"/>
      <c r="CH11" s="4"/>
      <c r="CI11" s="4"/>
      <c r="CJ11" s="4"/>
      <c r="CK11" s="4"/>
      <c r="CL11" s="4"/>
      <c r="CM11" s="4"/>
      <c r="CN11" s="4"/>
      <c r="CO11" s="4"/>
      <c r="CP11" s="4"/>
      <c r="CQ11" s="4"/>
      <c r="CR11" s="4"/>
      <c r="CS11" s="4"/>
      <c r="CT11" s="4"/>
      <c r="CU11" s="4"/>
      <c r="CV11" s="4"/>
      <c r="CW11" s="4"/>
      <c r="CX11" s="4"/>
      <c r="CY11" s="4"/>
      <c r="CZ11" s="4"/>
      <c r="DA11" s="4"/>
      <c r="DB11" s="4"/>
      <c r="DC11" s="4"/>
      <c r="DD11" s="4"/>
      <c r="DE11" s="4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4"/>
      <c r="DZ11" s="4"/>
      <c r="EA11" s="4"/>
      <c r="EB11" s="4"/>
      <c r="EC11" s="4"/>
      <c r="ED11" s="4"/>
      <c r="EE11" s="4"/>
      <c r="EF11" s="4"/>
      <c r="EG11" s="4"/>
      <c r="EH11" s="4"/>
      <c r="EI11" s="4"/>
      <c r="EJ11" s="4"/>
      <c r="EK11" s="4"/>
      <c r="EL11" s="4"/>
      <c r="EM11" s="4"/>
      <c r="EN11" s="4"/>
      <c r="EO11" s="4"/>
      <c r="EP11" s="4"/>
      <c r="EQ11" s="4"/>
      <c r="ER11" s="4"/>
      <c r="ES11" s="4"/>
      <c r="ET11" s="4"/>
      <c r="EU11" s="4"/>
      <c r="EV11" s="4"/>
      <c r="EW11" s="4"/>
      <c r="EX11" s="4"/>
      <c r="EY11" s="4"/>
      <c r="EZ11" s="4"/>
      <c r="FA11" s="4"/>
      <c r="FB11" s="4"/>
      <c r="FC11" s="4"/>
      <c r="FD11" s="4"/>
      <c r="FE11" s="4"/>
      <c r="FF11" s="4"/>
      <c r="FG11" s="4"/>
      <c r="FH11" s="4"/>
      <c r="FI11" s="4"/>
      <c r="FJ11" s="4"/>
      <c r="FK11" s="4"/>
      <c r="FL11" s="4"/>
      <c r="FM11" s="4"/>
      <c r="FN11" s="4"/>
      <c r="FO11" s="4"/>
      <c r="FP11" s="4"/>
      <c r="FQ11" s="4"/>
      <c r="FR11" s="4"/>
      <c r="FS11" s="4"/>
      <c r="FT11" s="4"/>
      <c r="FU11" s="4"/>
      <c r="FV11" s="4"/>
      <c r="FW11" s="4"/>
      <c r="FX11" s="4"/>
      <c r="FY11" s="4"/>
      <c r="FZ11" s="4"/>
      <c r="GA11" s="4"/>
      <c r="GB11" s="4"/>
      <c r="GC11" s="4"/>
      <c r="GD11" s="1"/>
      <c r="GE11" s="1"/>
      <c r="GF11" s="1"/>
    </row>
    <row r="12" spans="1:189" s="9" customFormat="1" ht="15.75" x14ac:dyDescent="0.25">
      <c r="A12" s="25"/>
      <c r="B12" s="26" t="s">
        <v>27</v>
      </c>
      <c r="C12" s="27">
        <f>C6+C11</f>
        <v>1151493.8107721352</v>
      </c>
      <c r="D12" s="27">
        <f t="shared" ref="D12:N12" si="2">D6+D11</f>
        <v>1083880.4429129336</v>
      </c>
      <c r="E12" s="27">
        <f t="shared" si="2"/>
        <v>1116640.5495622919</v>
      </c>
      <c r="F12" s="27">
        <f t="shared" si="2"/>
        <v>951472.55559379549</v>
      </c>
      <c r="G12" s="27">
        <f t="shared" si="2"/>
        <v>1296298.9903835359</v>
      </c>
      <c r="H12" s="27">
        <f t="shared" si="2"/>
        <v>1302255.7807396019</v>
      </c>
      <c r="I12" s="27">
        <f t="shared" si="2"/>
        <v>1302277.8937374009</v>
      </c>
      <c r="J12" s="27">
        <f t="shared" si="2"/>
        <v>1418047.7963322897</v>
      </c>
      <c r="K12" s="27">
        <f t="shared" si="2"/>
        <v>1350805.6283326484</v>
      </c>
      <c r="L12" s="27">
        <f t="shared" si="2"/>
        <v>1296749.8023171045</v>
      </c>
      <c r="M12" s="27">
        <f t="shared" si="2"/>
        <v>1323658.194266302</v>
      </c>
      <c r="N12" s="27">
        <f t="shared" si="2"/>
        <v>1482828.1586557839</v>
      </c>
      <c r="O12" s="27">
        <f t="shared" ref="O12:P12" si="3">O6+O11</f>
        <v>1574281.0047670584</v>
      </c>
      <c r="P12" s="27">
        <f t="shared" si="3"/>
        <v>1650624.5511041076</v>
      </c>
      <c r="Q12" s="3"/>
      <c r="R12" s="4"/>
      <c r="S12" s="4"/>
      <c r="T12" s="3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12"/>
      <c r="AK12" s="12"/>
      <c r="AL12" s="12"/>
      <c r="AM12" s="12"/>
      <c r="AN12" s="12"/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  <c r="AZ12" s="12"/>
      <c r="BA12" s="12"/>
      <c r="BB12" s="12"/>
      <c r="BC12" s="12"/>
      <c r="BD12" s="12"/>
      <c r="BE12" s="12"/>
      <c r="BF12" s="12"/>
      <c r="BG12" s="12"/>
      <c r="BH12" s="12"/>
      <c r="BI12" s="12"/>
      <c r="BJ12" s="12"/>
      <c r="BK12" s="12"/>
      <c r="BL12" s="12"/>
      <c r="BM12" s="12"/>
      <c r="BN12" s="12"/>
      <c r="BO12" s="12"/>
      <c r="BP12" s="12"/>
      <c r="BQ12" s="12"/>
      <c r="BR12" s="12"/>
      <c r="BS12" s="12"/>
      <c r="BT12" s="12"/>
      <c r="BU12" s="12"/>
      <c r="BV12" s="12"/>
      <c r="BW12" s="12"/>
      <c r="BX12" s="12"/>
      <c r="BY12" s="12"/>
      <c r="BZ12" s="12"/>
      <c r="CA12" s="12"/>
      <c r="CB12" s="12"/>
      <c r="CC12" s="12"/>
      <c r="CD12" s="12"/>
      <c r="CE12" s="12"/>
      <c r="CF12" s="12"/>
      <c r="CG12" s="12"/>
      <c r="CH12" s="12"/>
      <c r="CI12" s="12"/>
      <c r="CJ12" s="12"/>
      <c r="CK12" s="12"/>
      <c r="CL12" s="12"/>
      <c r="CM12" s="12"/>
      <c r="CN12" s="12"/>
      <c r="CO12" s="12"/>
      <c r="CP12" s="12"/>
      <c r="CQ12" s="12"/>
      <c r="CR12" s="12"/>
      <c r="CS12" s="12"/>
      <c r="CT12" s="12"/>
      <c r="CU12" s="12"/>
      <c r="CV12" s="12"/>
      <c r="CW12" s="12"/>
      <c r="CX12" s="12"/>
      <c r="CY12" s="12"/>
      <c r="CZ12" s="12"/>
      <c r="DA12" s="12"/>
      <c r="DB12" s="12"/>
      <c r="DC12" s="12"/>
      <c r="DD12" s="12"/>
      <c r="DE12" s="12"/>
      <c r="DF12" s="11"/>
      <c r="DG12" s="11"/>
      <c r="DH12" s="11"/>
      <c r="DI12" s="11"/>
      <c r="DJ12" s="11"/>
      <c r="DK12" s="11"/>
      <c r="DL12" s="11"/>
      <c r="DM12" s="11"/>
      <c r="DN12" s="11"/>
      <c r="DO12" s="11"/>
      <c r="DP12" s="11"/>
      <c r="DQ12" s="11"/>
      <c r="DR12" s="11"/>
      <c r="DS12" s="11"/>
      <c r="DT12" s="11"/>
      <c r="DU12" s="11"/>
      <c r="DV12" s="11"/>
      <c r="DW12" s="11"/>
      <c r="DX12" s="11"/>
      <c r="DY12" s="12"/>
      <c r="DZ12" s="12"/>
      <c r="EA12" s="12"/>
      <c r="EB12" s="12"/>
      <c r="EC12" s="12"/>
      <c r="ED12" s="12"/>
      <c r="EE12" s="12"/>
      <c r="EF12" s="12"/>
      <c r="EG12" s="12"/>
      <c r="EH12" s="12"/>
      <c r="EI12" s="12"/>
      <c r="EJ12" s="12"/>
      <c r="EK12" s="12"/>
      <c r="EL12" s="12"/>
      <c r="EM12" s="12"/>
      <c r="EN12" s="12"/>
      <c r="EO12" s="12"/>
      <c r="EP12" s="12"/>
      <c r="EQ12" s="12"/>
      <c r="ER12" s="12"/>
      <c r="ES12" s="12"/>
      <c r="ET12" s="12"/>
      <c r="EU12" s="12"/>
      <c r="EV12" s="12"/>
      <c r="EW12" s="12"/>
      <c r="EX12" s="12"/>
      <c r="EY12" s="12"/>
      <c r="EZ12" s="12"/>
      <c r="FA12" s="12"/>
      <c r="FB12" s="12"/>
      <c r="FC12" s="12"/>
      <c r="FD12" s="12"/>
      <c r="FE12" s="12"/>
      <c r="FF12" s="12"/>
      <c r="FG12" s="12"/>
      <c r="FH12" s="12"/>
      <c r="FI12" s="12"/>
      <c r="FJ12" s="12"/>
      <c r="FK12" s="12"/>
      <c r="FL12" s="12"/>
      <c r="FM12" s="12"/>
      <c r="FN12" s="12"/>
      <c r="FO12" s="12"/>
      <c r="FP12" s="12"/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  <c r="GD12" s="10"/>
      <c r="GE12" s="10"/>
      <c r="GF12" s="10"/>
    </row>
    <row r="13" spans="1:189" s="1" customFormat="1" ht="15.75" x14ac:dyDescent="0.25">
      <c r="A13" s="28" t="s">
        <v>31</v>
      </c>
      <c r="B13" s="29" t="s">
        <v>4</v>
      </c>
      <c r="C13" s="23">
        <v>624271.93779999996</v>
      </c>
      <c r="D13" s="23">
        <v>580358.69752752234</v>
      </c>
      <c r="E13" s="23">
        <v>595587.7038719689</v>
      </c>
      <c r="F13" s="23">
        <v>609142.64286740473</v>
      </c>
      <c r="G13" s="23">
        <v>747145.87136263063</v>
      </c>
      <c r="H13" s="23">
        <v>742644.93370323407</v>
      </c>
      <c r="I13" s="23">
        <v>773073.03823226271</v>
      </c>
      <c r="J13" s="23">
        <v>742641.72694152943</v>
      </c>
      <c r="K13" s="23">
        <v>676373.81348620472</v>
      </c>
      <c r="L13" s="23">
        <v>922274.29648513778</v>
      </c>
      <c r="M13" s="23">
        <v>642595.85593706637</v>
      </c>
      <c r="N13" s="23">
        <v>680798.87916042516</v>
      </c>
      <c r="O13" s="23">
        <v>711501.27351215482</v>
      </c>
      <c r="P13" s="23">
        <v>747944.07957671431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G13" s="2"/>
    </row>
    <row r="14" spans="1:189" ht="45" x14ac:dyDescent="0.25">
      <c r="A14" s="24" t="s">
        <v>32</v>
      </c>
      <c r="B14" s="21" t="s">
        <v>5</v>
      </c>
      <c r="C14" s="22">
        <v>430202.40800000005</v>
      </c>
      <c r="D14" s="22">
        <v>562060.25955399533</v>
      </c>
      <c r="E14" s="22">
        <v>584674.91575272405</v>
      </c>
      <c r="F14" s="22">
        <v>335962.42775677383</v>
      </c>
      <c r="G14" s="22">
        <v>695556.42522521783</v>
      </c>
      <c r="H14" s="22">
        <v>753126.13661681442</v>
      </c>
      <c r="I14" s="22">
        <v>831698.45274255227</v>
      </c>
      <c r="J14" s="23">
        <v>852693.86652083404</v>
      </c>
      <c r="K14" s="23">
        <v>868131.1177484676</v>
      </c>
      <c r="L14" s="23">
        <v>812475.93536843732</v>
      </c>
      <c r="M14" s="23">
        <v>946861.78015087591</v>
      </c>
      <c r="N14" s="23">
        <v>1044457.6769466577</v>
      </c>
      <c r="O14" s="23">
        <v>1092914.4269660006</v>
      </c>
      <c r="P14" s="23">
        <v>1139685.4071122466</v>
      </c>
      <c r="Q14" s="3"/>
      <c r="R14" s="4"/>
      <c r="S14" s="4"/>
      <c r="T14" s="3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/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  <c r="BB14" s="4"/>
      <c r="BC14" s="4"/>
      <c r="BD14" s="4"/>
      <c r="BE14" s="4"/>
      <c r="BF14" s="4"/>
      <c r="BG14" s="4"/>
      <c r="BH14" s="4"/>
      <c r="BI14" s="4"/>
      <c r="BJ14" s="4"/>
      <c r="BK14" s="4"/>
      <c r="BL14" s="4"/>
      <c r="BM14" s="4"/>
      <c r="BN14" s="4"/>
      <c r="BO14" s="4"/>
      <c r="BP14" s="4"/>
      <c r="BQ14" s="4"/>
      <c r="BR14" s="4"/>
      <c r="BS14" s="4"/>
      <c r="BT14" s="4"/>
      <c r="BU14" s="4"/>
      <c r="BV14" s="4"/>
      <c r="BW14" s="4"/>
      <c r="BX14" s="4"/>
      <c r="BY14" s="4"/>
      <c r="BZ14" s="4"/>
      <c r="CA14" s="4"/>
      <c r="CB14" s="4"/>
      <c r="CC14" s="4"/>
      <c r="CD14" s="4"/>
      <c r="CE14" s="4"/>
      <c r="CF14" s="4"/>
      <c r="CG14" s="4"/>
      <c r="CH14" s="4"/>
      <c r="CI14" s="4"/>
      <c r="CJ14" s="4"/>
      <c r="CK14" s="4"/>
      <c r="CL14" s="4"/>
      <c r="CM14" s="4"/>
      <c r="CN14" s="4"/>
      <c r="CO14" s="4"/>
      <c r="CP14" s="4"/>
      <c r="CQ14" s="4"/>
      <c r="CR14" s="4"/>
      <c r="CS14" s="4"/>
      <c r="CT14" s="3"/>
      <c r="CU14" s="4"/>
      <c r="CV14" s="4"/>
      <c r="CW14" s="4"/>
      <c r="CX14" s="4"/>
      <c r="CY14" s="4"/>
      <c r="CZ14" s="4"/>
      <c r="DA14" s="4"/>
      <c r="DB14" s="4"/>
      <c r="DC14" s="4"/>
      <c r="DD14" s="4"/>
      <c r="DE14" s="4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4"/>
      <c r="DZ14" s="4"/>
      <c r="EA14" s="4"/>
      <c r="EB14" s="4"/>
      <c r="EC14" s="4"/>
      <c r="ED14" s="4"/>
      <c r="EE14" s="4"/>
      <c r="EF14" s="4"/>
      <c r="EG14" s="4"/>
      <c r="EH14" s="4"/>
      <c r="EI14" s="4"/>
      <c r="EJ14" s="4"/>
      <c r="EK14" s="4"/>
      <c r="EL14" s="4"/>
      <c r="EM14" s="4"/>
      <c r="EN14" s="4"/>
      <c r="EO14" s="4"/>
      <c r="EP14" s="3"/>
      <c r="EQ14" s="4"/>
      <c r="ER14" s="4"/>
      <c r="ES14" s="4"/>
      <c r="ET14" s="4"/>
      <c r="EU14" s="4"/>
      <c r="EV14" s="4"/>
      <c r="EW14" s="4"/>
      <c r="EX14" s="4"/>
      <c r="EY14" s="4"/>
      <c r="EZ14" s="4"/>
      <c r="FA14" s="4"/>
      <c r="FB14" s="4"/>
      <c r="FC14" s="4"/>
      <c r="FD14" s="4"/>
      <c r="FE14" s="4"/>
      <c r="FF14" s="4"/>
      <c r="FG14" s="4"/>
      <c r="FH14" s="4"/>
      <c r="FI14" s="4"/>
      <c r="FJ14" s="4"/>
      <c r="FK14" s="4"/>
      <c r="FL14" s="4"/>
      <c r="FM14" s="4"/>
      <c r="FN14" s="3"/>
      <c r="FO14" s="4"/>
      <c r="FP14" s="4"/>
      <c r="FQ14" s="4"/>
      <c r="FR14" s="4"/>
      <c r="FS14" s="4"/>
      <c r="FT14" s="4"/>
      <c r="FU14" s="4"/>
      <c r="FV14" s="4"/>
      <c r="FW14" s="4"/>
      <c r="FX14" s="4"/>
      <c r="FY14" s="4"/>
      <c r="FZ14" s="4"/>
      <c r="GA14" s="4"/>
      <c r="GB14" s="4"/>
      <c r="GC14" s="4"/>
      <c r="GD14" s="1"/>
      <c r="GE14" s="1"/>
      <c r="GF14" s="1"/>
    </row>
    <row r="15" spans="1:189" ht="15.75" x14ac:dyDescent="0.25">
      <c r="A15" s="24" t="s">
        <v>33</v>
      </c>
      <c r="B15" s="21" t="s">
        <v>6</v>
      </c>
      <c r="C15" s="22">
        <v>623413.66553058894</v>
      </c>
      <c r="D15" s="22">
        <v>606429.68862808438</v>
      </c>
      <c r="E15" s="22">
        <v>662093.79546240775</v>
      </c>
      <c r="F15" s="22">
        <v>627012.95854495885</v>
      </c>
      <c r="G15" s="22">
        <v>641944.99907828099</v>
      </c>
      <c r="H15" s="22">
        <v>726381.75850322563</v>
      </c>
      <c r="I15" s="22">
        <v>752948.71132209443</v>
      </c>
      <c r="J15" s="23">
        <v>748043.16508366598</v>
      </c>
      <c r="K15" s="23">
        <v>775052.77055816469</v>
      </c>
      <c r="L15" s="23">
        <v>640287.73304918641</v>
      </c>
      <c r="M15" s="23">
        <v>724304.54687572643</v>
      </c>
      <c r="N15" s="23">
        <v>805954.06243713002</v>
      </c>
      <c r="O15" s="23">
        <v>847307.37570791971</v>
      </c>
      <c r="P15" s="23">
        <v>903447.22912648157</v>
      </c>
      <c r="Q15" s="3"/>
      <c r="R15" s="4"/>
      <c r="S15" s="4"/>
      <c r="T15" s="3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/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  <c r="BB15" s="4"/>
      <c r="BC15" s="4"/>
      <c r="BD15" s="4"/>
      <c r="BE15" s="4"/>
      <c r="BF15" s="4"/>
      <c r="BG15" s="4"/>
      <c r="BH15" s="4"/>
      <c r="BI15" s="4"/>
      <c r="BJ15" s="4"/>
      <c r="BK15" s="4"/>
      <c r="BL15" s="4"/>
      <c r="BM15" s="4"/>
      <c r="BN15" s="4"/>
      <c r="BO15" s="4"/>
      <c r="BP15" s="4"/>
      <c r="BQ15" s="4"/>
      <c r="BR15" s="4"/>
      <c r="BS15" s="4"/>
      <c r="BT15" s="4"/>
      <c r="BU15" s="4"/>
      <c r="BV15" s="4"/>
      <c r="BW15" s="4"/>
      <c r="BX15" s="4"/>
      <c r="BY15" s="4"/>
      <c r="BZ15" s="4"/>
      <c r="CA15" s="4"/>
      <c r="CB15" s="4"/>
      <c r="CC15" s="4"/>
      <c r="CD15" s="4"/>
      <c r="CE15" s="4"/>
      <c r="CF15" s="4"/>
      <c r="CG15" s="4"/>
      <c r="CH15" s="4"/>
      <c r="CI15" s="4"/>
      <c r="CJ15" s="4"/>
      <c r="CK15" s="4"/>
      <c r="CL15" s="4"/>
      <c r="CM15" s="4"/>
      <c r="CN15" s="4"/>
      <c r="CO15" s="4"/>
      <c r="CP15" s="4"/>
      <c r="CQ15" s="4"/>
      <c r="CR15" s="4"/>
      <c r="CS15" s="4"/>
      <c r="CT15" s="3"/>
      <c r="CU15" s="4"/>
      <c r="CV15" s="4"/>
      <c r="CW15" s="4"/>
      <c r="CX15" s="4"/>
      <c r="CY15" s="4"/>
      <c r="CZ15" s="4"/>
      <c r="DA15" s="4"/>
      <c r="DB15" s="4"/>
      <c r="DC15" s="4"/>
      <c r="DD15" s="4"/>
      <c r="DE15" s="4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4"/>
      <c r="DZ15" s="4"/>
      <c r="EA15" s="4"/>
      <c r="EB15" s="4"/>
      <c r="EC15" s="4"/>
      <c r="ED15" s="4"/>
      <c r="EE15" s="4"/>
      <c r="EF15" s="4"/>
      <c r="EG15" s="4"/>
      <c r="EH15" s="4"/>
      <c r="EI15" s="4"/>
      <c r="EJ15" s="4"/>
      <c r="EK15" s="4"/>
      <c r="EL15" s="4"/>
      <c r="EM15" s="4"/>
      <c r="EN15" s="4"/>
      <c r="EO15" s="4"/>
      <c r="EP15" s="3"/>
      <c r="EQ15" s="4"/>
      <c r="ER15" s="4"/>
      <c r="ES15" s="4"/>
      <c r="ET15" s="4"/>
      <c r="EU15" s="4"/>
      <c r="EV15" s="4"/>
      <c r="EW15" s="4"/>
      <c r="EX15" s="4"/>
      <c r="EY15" s="4"/>
      <c r="EZ15" s="4"/>
      <c r="FA15" s="4"/>
      <c r="FB15" s="4"/>
      <c r="FC15" s="4"/>
      <c r="FD15" s="4"/>
      <c r="FE15" s="4"/>
      <c r="FF15" s="4"/>
      <c r="FG15" s="4"/>
      <c r="FH15" s="4"/>
      <c r="FI15" s="4"/>
      <c r="FJ15" s="4"/>
      <c r="FK15" s="4"/>
      <c r="FL15" s="4"/>
      <c r="FM15" s="4"/>
      <c r="FN15" s="3"/>
      <c r="FO15" s="4"/>
      <c r="FP15" s="4"/>
      <c r="FQ15" s="4"/>
      <c r="FR15" s="4"/>
      <c r="FS15" s="4"/>
      <c r="FT15" s="4"/>
      <c r="FU15" s="4"/>
      <c r="FV15" s="4"/>
      <c r="FW15" s="4"/>
      <c r="FX15" s="4"/>
      <c r="FY15" s="4"/>
      <c r="FZ15" s="4"/>
      <c r="GA15" s="4"/>
      <c r="GB15" s="4"/>
      <c r="GC15" s="4"/>
      <c r="GD15" s="1"/>
      <c r="GE15" s="1"/>
      <c r="GF15" s="1"/>
    </row>
    <row r="16" spans="1:189" s="9" customFormat="1" ht="15.75" x14ac:dyDescent="0.25">
      <c r="A16" s="25"/>
      <c r="B16" s="26" t="s">
        <v>28</v>
      </c>
      <c r="C16" s="27">
        <f>+C13+C14+C15</f>
        <v>1677888.011330589</v>
      </c>
      <c r="D16" s="27">
        <f t="shared" ref="D16:L16" si="4">+D13+D14+D15</f>
        <v>1748848.6457096022</v>
      </c>
      <c r="E16" s="27">
        <f t="shared" si="4"/>
        <v>1842356.4150871006</v>
      </c>
      <c r="F16" s="27">
        <f t="shared" si="4"/>
        <v>1572118.0291691374</v>
      </c>
      <c r="G16" s="27">
        <f t="shared" si="4"/>
        <v>2084647.2956661296</v>
      </c>
      <c r="H16" s="27">
        <f t="shared" si="4"/>
        <v>2222152.828823274</v>
      </c>
      <c r="I16" s="27">
        <f t="shared" si="4"/>
        <v>2357720.2022969094</v>
      </c>
      <c r="J16" s="27">
        <f t="shared" si="4"/>
        <v>2343378.7585460292</v>
      </c>
      <c r="K16" s="27">
        <f t="shared" si="4"/>
        <v>2319557.7017928371</v>
      </c>
      <c r="L16" s="27">
        <f t="shared" si="4"/>
        <v>2375037.9649027614</v>
      </c>
      <c r="M16" s="27">
        <f t="shared" ref="M16:N16" si="5">+M13+M14+M15</f>
        <v>2313762.1829636688</v>
      </c>
      <c r="N16" s="27">
        <f t="shared" si="5"/>
        <v>2531210.618544213</v>
      </c>
      <c r="O16" s="27">
        <f t="shared" ref="O16:P16" si="6">+O13+O14+O15</f>
        <v>2651723.0761860749</v>
      </c>
      <c r="P16" s="27">
        <f t="shared" si="6"/>
        <v>2791076.7158154426</v>
      </c>
      <c r="Q16" s="3"/>
      <c r="R16" s="4"/>
      <c r="S16" s="4"/>
      <c r="T16" s="3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/>
      <c r="AJ16" s="12"/>
      <c r="AK16" s="12"/>
      <c r="AL16" s="12"/>
      <c r="AM16" s="12"/>
      <c r="AN16" s="12"/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  <c r="AZ16" s="12"/>
      <c r="BA16" s="12"/>
      <c r="BB16" s="12"/>
      <c r="BC16" s="12"/>
      <c r="BD16" s="12"/>
      <c r="BE16" s="12"/>
      <c r="BF16" s="12"/>
      <c r="BG16" s="12"/>
      <c r="BH16" s="12"/>
      <c r="BI16" s="12"/>
      <c r="BJ16" s="12"/>
      <c r="BK16" s="12"/>
      <c r="BL16" s="12"/>
      <c r="BM16" s="12"/>
      <c r="BN16" s="12"/>
      <c r="BO16" s="12"/>
      <c r="BP16" s="12"/>
      <c r="BQ16" s="12"/>
      <c r="BR16" s="12"/>
      <c r="BS16" s="12"/>
      <c r="BT16" s="12"/>
      <c r="BU16" s="12"/>
      <c r="BV16" s="12"/>
      <c r="BW16" s="12"/>
      <c r="BX16" s="12"/>
      <c r="BY16" s="12"/>
      <c r="BZ16" s="12"/>
      <c r="CA16" s="12"/>
      <c r="CB16" s="12"/>
      <c r="CC16" s="12"/>
      <c r="CD16" s="12"/>
      <c r="CE16" s="12"/>
      <c r="CF16" s="12"/>
      <c r="CG16" s="12"/>
      <c r="CH16" s="12"/>
      <c r="CI16" s="12"/>
      <c r="CJ16" s="12"/>
      <c r="CK16" s="12"/>
      <c r="CL16" s="12"/>
      <c r="CM16" s="12"/>
      <c r="CN16" s="12"/>
      <c r="CO16" s="12"/>
      <c r="CP16" s="12"/>
      <c r="CQ16" s="12"/>
      <c r="CR16" s="12"/>
      <c r="CS16" s="12"/>
      <c r="CT16" s="11"/>
      <c r="CU16" s="12"/>
      <c r="CV16" s="12"/>
      <c r="CW16" s="12"/>
      <c r="CX16" s="12"/>
      <c r="CY16" s="12"/>
      <c r="CZ16" s="12"/>
      <c r="DA16" s="12"/>
      <c r="DB16" s="12"/>
      <c r="DC16" s="12"/>
      <c r="DD16" s="12"/>
      <c r="DE16" s="12"/>
      <c r="DF16" s="11"/>
      <c r="DG16" s="11"/>
      <c r="DH16" s="11"/>
      <c r="DI16" s="11"/>
      <c r="DJ16" s="11"/>
      <c r="DK16" s="11"/>
      <c r="DL16" s="11"/>
      <c r="DM16" s="11"/>
      <c r="DN16" s="11"/>
      <c r="DO16" s="11"/>
      <c r="DP16" s="11"/>
      <c r="DQ16" s="11"/>
      <c r="DR16" s="11"/>
      <c r="DS16" s="11"/>
      <c r="DT16" s="11"/>
      <c r="DU16" s="11"/>
      <c r="DV16" s="11"/>
      <c r="DW16" s="11"/>
      <c r="DX16" s="11"/>
      <c r="DY16" s="12"/>
      <c r="DZ16" s="12"/>
      <c r="EA16" s="12"/>
      <c r="EB16" s="12"/>
      <c r="EC16" s="12"/>
      <c r="ED16" s="12"/>
      <c r="EE16" s="12"/>
      <c r="EF16" s="12"/>
      <c r="EG16" s="12"/>
      <c r="EH16" s="12"/>
      <c r="EI16" s="12"/>
      <c r="EJ16" s="12"/>
      <c r="EK16" s="12"/>
      <c r="EL16" s="12"/>
      <c r="EM16" s="12"/>
      <c r="EN16" s="12"/>
      <c r="EO16" s="12"/>
      <c r="EP16" s="11"/>
      <c r="EQ16" s="12"/>
      <c r="ER16" s="12"/>
      <c r="ES16" s="12"/>
      <c r="ET16" s="12"/>
      <c r="EU16" s="12"/>
      <c r="EV16" s="12"/>
      <c r="EW16" s="12"/>
      <c r="EX16" s="12"/>
      <c r="EY16" s="12"/>
      <c r="EZ16" s="12"/>
      <c r="FA16" s="12"/>
      <c r="FB16" s="12"/>
      <c r="FC16" s="12"/>
      <c r="FD16" s="12"/>
      <c r="FE16" s="12"/>
      <c r="FF16" s="12"/>
      <c r="FG16" s="12"/>
      <c r="FH16" s="12"/>
      <c r="FI16" s="12"/>
      <c r="FJ16" s="12"/>
      <c r="FK16" s="12"/>
      <c r="FL16" s="12"/>
      <c r="FM16" s="12"/>
      <c r="FN16" s="11"/>
      <c r="FO16" s="12"/>
      <c r="FP16" s="12"/>
      <c r="FQ16" s="12"/>
      <c r="FR16" s="12"/>
      <c r="FS16" s="12"/>
      <c r="FT16" s="12"/>
      <c r="FU16" s="12"/>
      <c r="FV16" s="12"/>
      <c r="FW16" s="12"/>
      <c r="FX16" s="12"/>
      <c r="FY16" s="12"/>
      <c r="FZ16" s="12"/>
      <c r="GA16" s="12"/>
      <c r="GB16" s="12"/>
      <c r="GC16" s="12"/>
      <c r="GD16" s="10"/>
      <c r="GE16" s="10"/>
      <c r="GF16" s="10"/>
    </row>
    <row r="17" spans="1:189" s="10" customFormat="1" ht="30" x14ac:dyDescent="0.25">
      <c r="A17" s="17" t="s">
        <v>34</v>
      </c>
      <c r="B17" s="18" t="s">
        <v>7</v>
      </c>
      <c r="C17" s="19">
        <f>C18+C19</f>
        <v>584477.20150667301</v>
      </c>
      <c r="D17" s="19">
        <f t="shared" ref="D17:L17" si="7">D18+D19</f>
        <v>658475.40132935822</v>
      </c>
      <c r="E17" s="19">
        <f t="shared" si="7"/>
        <v>682475.01529095357</v>
      </c>
      <c r="F17" s="19">
        <f t="shared" si="7"/>
        <v>652777.15664710593</v>
      </c>
      <c r="G17" s="19">
        <f t="shared" si="7"/>
        <v>720600.2028445428</v>
      </c>
      <c r="H17" s="19">
        <f t="shared" si="7"/>
        <v>757062.96030303021</v>
      </c>
      <c r="I17" s="19">
        <f t="shared" si="7"/>
        <v>842462.00978901109</v>
      </c>
      <c r="J17" s="19">
        <f t="shared" si="7"/>
        <v>899717.99044394039</v>
      </c>
      <c r="K17" s="19">
        <f t="shared" si="7"/>
        <v>882990.35535032908</v>
      </c>
      <c r="L17" s="19">
        <f t="shared" si="7"/>
        <v>546280.32395984058</v>
      </c>
      <c r="M17" s="19">
        <f t="shared" ref="M17:N17" si="8">M18+M19</f>
        <v>678524.54534314992</v>
      </c>
      <c r="N17" s="19">
        <f t="shared" si="8"/>
        <v>807592.41751182382</v>
      </c>
      <c r="O17" s="19">
        <f t="shared" ref="O17:P17" si="9">O18+O19</f>
        <v>860768.34553783515</v>
      </c>
      <c r="P17" s="19">
        <f t="shared" si="9"/>
        <v>930982.52735426056</v>
      </c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G17" s="9"/>
    </row>
    <row r="18" spans="1:189" ht="30" x14ac:dyDescent="0.25">
      <c r="A18" s="20">
        <v>6.1</v>
      </c>
      <c r="B18" s="21" t="s">
        <v>8</v>
      </c>
      <c r="C18" s="22">
        <v>517326.81551091722</v>
      </c>
      <c r="D18" s="22">
        <v>594561.34894098819</v>
      </c>
      <c r="E18" s="22">
        <v>628959.2870451546</v>
      </c>
      <c r="F18" s="22">
        <v>601470.60651933902</v>
      </c>
      <c r="G18" s="22">
        <v>670097.44411603187</v>
      </c>
      <c r="H18" s="22">
        <v>706967.51374868595</v>
      </c>
      <c r="I18" s="22">
        <v>785568.31929396291</v>
      </c>
      <c r="J18" s="23">
        <v>834374.88539265632</v>
      </c>
      <c r="K18" s="23">
        <v>824711.68549437472</v>
      </c>
      <c r="L18" s="23">
        <v>543052.06181920902</v>
      </c>
      <c r="M18" s="23">
        <v>647484.08924623451</v>
      </c>
      <c r="N18" s="23">
        <v>758290.48456733173</v>
      </c>
      <c r="O18" s="23">
        <v>805011.89340799279</v>
      </c>
      <c r="P18" s="23">
        <v>864960.17704123969</v>
      </c>
      <c r="Q18" s="3"/>
      <c r="R18" s="4"/>
      <c r="S18" s="4"/>
      <c r="T18" s="3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1"/>
      <c r="GE18" s="1"/>
      <c r="GF18" s="1"/>
    </row>
    <row r="19" spans="1:189" ht="15.75" x14ac:dyDescent="0.25">
      <c r="A19" s="20">
        <v>6.2</v>
      </c>
      <c r="B19" s="21" t="s">
        <v>9</v>
      </c>
      <c r="C19" s="22">
        <v>67150.385995755772</v>
      </c>
      <c r="D19" s="22">
        <v>63914.052388370037</v>
      </c>
      <c r="E19" s="22">
        <v>53515.728245798993</v>
      </c>
      <c r="F19" s="22">
        <v>51306.550127766954</v>
      </c>
      <c r="G19" s="22">
        <v>50502.758728510933</v>
      </c>
      <c r="H19" s="22">
        <v>50095.446554344264</v>
      </c>
      <c r="I19" s="22">
        <v>56893.690495048184</v>
      </c>
      <c r="J19" s="23">
        <v>65343.105051284103</v>
      </c>
      <c r="K19" s="23">
        <v>58278.669855954322</v>
      </c>
      <c r="L19" s="23">
        <v>3228.2621406316102</v>
      </c>
      <c r="M19" s="23">
        <v>31040.456096915441</v>
      </c>
      <c r="N19" s="23">
        <v>49301.932944492066</v>
      </c>
      <c r="O19" s="23">
        <v>55756.452129842408</v>
      </c>
      <c r="P19" s="23">
        <v>66022.35031302087</v>
      </c>
      <c r="Q19" s="3"/>
      <c r="R19" s="4"/>
      <c r="S19" s="4"/>
      <c r="T19" s="3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/>
      <c r="DA19" s="4"/>
      <c r="DB19" s="4"/>
      <c r="DC19" s="4"/>
      <c r="DD19" s="4"/>
      <c r="DE19" s="4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4"/>
      <c r="DZ19" s="4"/>
      <c r="EA19" s="4"/>
      <c r="EB19" s="4"/>
      <c r="EC19" s="4"/>
      <c r="ED19" s="4"/>
      <c r="EE19" s="4"/>
      <c r="EF19" s="4"/>
      <c r="EG19" s="4"/>
      <c r="EH19" s="4"/>
      <c r="EI19" s="4"/>
      <c r="EJ19" s="4"/>
      <c r="EK19" s="4"/>
      <c r="EL19" s="4"/>
      <c r="EM19" s="4"/>
      <c r="EN19" s="4"/>
      <c r="EO19" s="4"/>
      <c r="EP19" s="4"/>
      <c r="EQ19" s="4"/>
      <c r="ER19" s="4"/>
      <c r="ES19" s="4"/>
      <c r="ET19" s="4"/>
      <c r="EU19" s="4"/>
      <c r="EV19" s="4"/>
      <c r="EW19" s="4"/>
      <c r="EX19" s="4"/>
      <c r="EY19" s="4"/>
      <c r="EZ19" s="4"/>
      <c r="FA19" s="4"/>
      <c r="FB19" s="4"/>
      <c r="FC19" s="4"/>
      <c r="FD19" s="4"/>
      <c r="FE19" s="4"/>
      <c r="FF19" s="4"/>
      <c r="FG19" s="4"/>
      <c r="FH19" s="4"/>
      <c r="FI19" s="4"/>
      <c r="FJ19" s="4"/>
      <c r="FK19" s="4"/>
      <c r="FL19" s="4"/>
      <c r="FM19" s="4"/>
      <c r="FN19" s="4"/>
      <c r="FO19" s="4"/>
      <c r="FP19" s="4"/>
      <c r="FQ19" s="4"/>
      <c r="FR19" s="4"/>
      <c r="FS19" s="4"/>
      <c r="FT19" s="4"/>
      <c r="FU19" s="4"/>
      <c r="FV19" s="4"/>
      <c r="FW19" s="4"/>
      <c r="FX19" s="4"/>
      <c r="FY19" s="4"/>
      <c r="FZ19" s="4"/>
      <c r="GA19" s="4"/>
      <c r="GB19" s="4"/>
      <c r="GC19" s="4"/>
      <c r="GD19" s="1"/>
      <c r="GE19" s="1"/>
      <c r="GF19" s="1"/>
    </row>
    <row r="20" spans="1:189" s="10" customFormat="1" ht="60" x14ac:dyDescent="0.25">
      <c r="A20" s="30" t="s">
        <v>35</v>
      </c>
      <c r="B20" s="31" t="s">
        <v>10</v>
      </c>
      <c r="C20" s="19">
        <f>SUM(C21:C27)</f>
        <v>328522.94906111585</v>
      </c>
      <c r="D20" s="19">
        <f t="shared" ref="D20:N20" si="10">SUM(D21:D27)</f>
        <v>362690.58436384867</v>
      </c>
      <c r="E20" s="19">
        <f t="shared" si="10"/>
        <v>381072.14192268759</v>
      </c>
      <c r="F20" s="19">
        <f t="shared" si="10"/>
        <v>438475.71152541623</v>
      </c>
      <c r="G20" s="19">
        <f t="shared" si="10"/>
        <v>506994.22655646328</v>
      </c>
      <c r="H20" s="19">
        <f t="shared" si="10"/>
        <v>495077.17265657627</v>
      </c>
      <c r="I20" s="19">
        <f t="shared" si="10"/>
        <v>441046.49393560481</v>
      </c>
      <c r="J20" s="19">
        <f t="shared" si="10"/>
        <v>430722.37601317791</v>
      </c>
      <c r="K20" s="19">
        <f t="shared" si="10"/>
        <v>347217.8197967906</v>
      </c>
      <c r="L20" s="19">
        <f t="shared" si="10"/>
        <v>205298.80885041336</v>
      </c>
      <c r="M20" s="19">
        <f t="shared" si="10"/>
        <v>346793.31687514542</v>
      </c>
      <c r="N20" s="19">
        <f t="shared" si="10"/>
        <v>375111.0923607311</v>
      </c>
      <c r="O20" s="19">
        <f t="shared" ref="O20:P20" si="11">SUM(O21:O27)</f>
        <v>399009.67571975</v>
      </c>
      <c r="P20" s="19">
        <f t="shared" si="11"/>
        <v>422106.81786549924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11"/>
      <c r="AK20" s="11"/>
      <c r="AL20" s="11"/>
      <c r="AM20" s="11"/>
      <c r="AN20" s="11"/>
      <c r="AO20" s="11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11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11"/>
      <c r="CA20" s="11"/>
      <c r="CB20" s="11"/>
      <c r="CC20" s="11"/>
      <c r="CD20" s="11"/>
      <c r="CE20" s="11"/>
      <c r="CF20" s="11"/>
      <c r="CG20" s="11"/>
      <c r="CH20" s="11"/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11"/>
      <c r="CT20" s="11"/>
      <c r="CU20" s="11"/>
      <c r="CV20" s="11"/>
      <c r="CW20" s="11"/>
      <c r="CX20" s="11"/>
      <c r="CY20" s="11"/>
      <c r="CZ20" s="11"/>
      <c r="DA20" s="11"/>
      <c r="DB20" s="11"/>
      <c r="DC20" s="11"/>
      <c r="DD20" s="11"/>
      <c r="DE20" s="11"/>
      <c r="DF20" s="11"/>
      <c r="DG20" s="11"/>
      <c r="DH20" s="11"/>
      <c r="DI20" s="11"/>
      <c r="DJ20" s="11"/>
      <c r="DK20" s="11"/>
      <c r="DL20" s="11"/>
      <c r="DM20" s="11"/>
      <c r="DN20" s="11"/>
      <c r="DO20" s="11"/>
      <c r="DP20" s="11"/>
      <c r="DQ20" s="11"/>
      <c r="DR20" s="11"/>
      <c r="DS20" s="11"/>
      <c r="DT20" s="11"/>
      <c r="DU20" s="11"/>
      <c r="DV20" s="11"/>
      <c r="DW20" s="11"/>
      <c r="DX20" s="11"/>
      <c r="DY20" s="11"/>
      <c r="DZ20" s="11"/>
      <c r="EA20" s="11"/>
      <c r="EB20" s="11"/>
      <c r="EC20" s="11"/>
      <c r="ED20" s="11"/>
      <c r="EE20" s="11"/>
      <c r="EF20" s="11"/>
      <c r="EG20" s="11"/>
      <c r="EH20" s="11"/>
      <c r="EI20" s="11"/>
      <c r="EJ20" s="11"/>
      <c r="EK20" s="11"/>
      <c r="EL20" s="11"/>
      <c r="EM20" s="11"/>
      <c r="EN20" s="11"/>
      <c r="EO20" s="11"/>
      <c r="EP20" s="11"/>
      <c r="EQ20" s="11"/>
      <c r="ER20" s="11"/>
      <c r="ES20" s="11"/>
      <c r="ET20" s="11"/>
      <c r="EU20" s="11"/>
      <c r="EV20" s="11"/>
      <c r="EW20" s="11"/>
      <c r="EX20" s="11"/>
      <c r="EY20" s="11"/>
      <c r="EZ20" s="11"/>
      <c r="FA20" s="11"/>
      <c r="FB20" s="11"/>
      <c r="FC20" s="11"/>
      <c r="FD20" s="11"/>
      <c r="FE20" s="11"/>
      <c r="FF20" s="11"/>
      <c r="FG20" s="11"/>
      <c r="FH20" s="11"/>
      <c r="FI20" s="11"/>
      <c r="FJ20" s="11"/>
      <c r="FK20" s="11"/>
      <c r="FL20" s="11"/>
      <c r="FM20" s="11"/>
      <c r="FN20" s="11"/>
      <c r="FO20" s="11"/>
      <c r="FP20" s="11"/>
      <c r="FQ20" s="11"/>
      <c r="FR20" s="11"/>
      <c r="FS20" s="11"/>
      <c r="FT20" s="11"/>
      <c r="FU20" s="11"/>
      <c r="FV20" s="11"/>
      <c r="FW20" s="11"/>
      <c r="FX20" s="11"/>
      <c r="FY20" s="11"/>
      <c r="FZ20" s="11"/>
      <c r="GA20" s="11"/>
      <c r="GB20" s="11"/>
      <c r="GC20" s="11"/>
      <c r="GG20" s="9"/>
    </row>
    <row r="21" spans="1:189" ht="15.75" x14ac:dyDescent="0.25">
      <c r="A21" s="20">
        <v>7.1</v>
      </c>
      <c r="B21" s="21" t="s">
        <v>11</v>
      </c>
      <c r="C21" s="22">
        <v>7807</v>
      </c>
      <c r="D21" s="22">
        <v>8866</v>
      </c>
      <c r="E21" s="22">
        <v>8713</v>
      </c>
      <c r="F21" s="22">
        <v>8567</v>
      </c>
      <c r="G21" s="22">
        <v>9145</v>
      </c>
      <c r="H21" s="22">
        <v>5908.4291159271852</v>
      </c>
      <c r="I21" s="22">
        <v>6463.0380450190005</v>
      </c>
      <c r="J21" s="23">
        <v>6532.0089364021424</v>
      </c>
      <c r="K21" s="23">
        <v>3401.8738411336526</v>
      </c>
      <c r="L21" s="23">
        <v>1400.3288520297924</v>
      </c>
      <c r="M21" s="23">
        <v>2694.804316514821</v>
      </c>
      <c r="N21" s="23">
        <v>4927.9967718106827</v>
      </c>
      <c r="O21" s="23">
        <v>5563.7083553742605</v>
      </c>
      <c r="P21" s="23">
        <v>5930.9131068289616</v>
      </c>
      <c r="Q21" s="3"/>
      <c r="R21" s="4"/>
      <c r="S21" s="4"/>
      <c r="T21" s="3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/>
      <c r="DA21" s="4"/>
      <c r="DB21" s="4"/>
      <c r="DC21" s="4"/>
      <c r="DD21" s="4"/>
      <c r="DE21" s="4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4"/>
      <c r="DZ21" s="4"/>
      <c r="EA21" s="4"/>
      <c r="EB21" s="4"/>
      <c r="EC21" s="4"/>
      <c r="ED21" s="4"/>
      <c r="EE21" s="4"/>
      <c r="EF21" s="4"/>
      <c r="EG21" s="4"/>
      <c r="EH21" s="4"/>
      <c r="EI21" s="4"/>
      <c r="EJ21" s="4"/>
      <c r="EK21" s="4"/>
      <c r="EL21" s="4"/>
      <c r="EM21" s="4"/>
      <c r="EN21" s="4"/>
      <c r="EO21" s="4"/>
      <c r="EP21" s="4"/>
      <c r="EQ21" s="4"/>
      <c r="ER21" s="4"/>
      <c r="ES21" s="4"/>
      <c r="ET21" s="4"/>
      <c r="EU21" s="4"/>
      <c r="EV21" s="4"/>
      <c r="EW21" s="4"/>
      <c r="EX21" s="4"/>
      <c r="EY21" s="4"/>
      <c r="EZ21" s="4"/>
      <c r="FA21" s="4"/>
      <c r="FB21" s="4"/>
      <c r="FC21" s="4"/>
      <c r="FD21" s="4"/>
      <c r="FE21" s="4"/>
      <c r="FF21" s="4"/>
      <c r="FG21" s="4"/>
      <c r="FH21" s="4"/>
      <c r="FI21" s="4"/>
      <c r="FJ21" s="4"/>
      <c r="FK21" s="4"/>
      <c r="FL21" s="4"/>
      <c r="FM21" s="4"/>
      <c r="FN21" s="4"/>
      <c r="FO21" s="4"/>
      <c r="FP21" s="4"/>
      <c r="FQ21" s="4"/>
      <c r="FR21" s="4"/>
      <c r="FS21" s="4"/>
      <c r="FT21" s="4"/>
      <c r="FU21" s="4"/>
      <c r="FV21" s="4"/>
      <c r="FW21" s="4"/>
      <c r="FX21" s="4"/>
      <c r="FY21" s="4"/>
      <c r="FZ21" s="4"/>
      <c r="GA21" s="4"/>
      <c r="GB21" s="4"/>
      <c r="GC21" s="4"/>
      <c r="GD21" s="1"/>
      <c r="GE21" s="1"/>
      <c r="GF21" s="1"/>
    </row>
    <row r="22" spans="1:189" ht="15.75" x14ac:dyDescent="0.25">
      <c r="A22" s="20">
        <v>7.2</v>
      </c>
      <c r="B22" s="21" t="s">
        <v>12</v>
      </c>
      <c r="C22" s="22">
        <v>228322.77258549779</v>
      </c>
      <c r="D22" s="22">
        <v>251242.29580778751</v>
      </c>
      <c r="E22" s="22">
        <v>261268.41111715982</v>
      </c>
      <c r="F22" s="22">
        <v>286581.0814467087</v>
      </c>
      <c r="G22" s="22">
        <v>317007.02320261695</v>
      </c>
      <c r="H22" s="22">
        <v>307534.39174119348</v>
      </c>
      <c r="I22" s="22">
        <v>289664.24817926087</v>
      </c>
      <c r="J22" s="23">
        <v>289142.3822320844</v>
      </c>
      <c r="K22" s="23">
        <v>194512.88828032283</v>
      </c>
      <c r="L22" s="23">
        <v>73533.825527882378</v>
      </c>
      <c r="M22" s="23">
        <v>204838.96500241617</v>
      </c>
      <c r="N22" s="23">
        <v>201459.46698140493</v>
      </c>
      <c r="O22" s="23">
        <v>216213.93550912937</v>
      </c>
      <c r="P22" s="23">
        <v>233308.2012760021</v>
      </c>
      <c r="Q22" s="3"/>
      <c r="R22" s="4"/>
      <c r="S22" s="4"/>
      <c r="T22" s="3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/>
      <c r="DA22" s="4"/>
      <c r="DB22" s="4"/>
      <c r="DC22" s="4"/>
      <c r="DD22" s="4"/>
      <c r="DE22" s="4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4"/>
      <c r="DZ22" s="4"/>
      <c r="EA22" s="4"/>
      <c r="EB22" s="4"/>
      <c r="EC22" s="4"/>
      <c r="ED22" s="4"/>
      <c r="EE22" s="4"/>
      <c r="EF22" s="4"/>
      <c r="EG22" s="4"/>
      <c r="EH22" s="4"/>
      <c r="EI22" s="4"/>
      <c r="EJ22" s="4"/>
      <c r="EK22" s="4"/>
      <c r="EL22" s="4"/>
      <c r="EM22" s="4"/>
      <c r="EN22" s="4"/>
      <c r="EO22" s="4"/>
      <c r="EP22" s="4"/>
      <c r="EQ22" s="4"/>
      <c r="ER22" s="4"/>
      <c r="ES22" s="4"/>
      <c r="ET22" s="4"/>
      <c r="EU22" s="4"/>
      <c r="EV22" s="4"/>
      <c r="EW22" s="4"/>
      <c r="EX22" s="4"/>
      <c r="EY22" s="4"/>
      <c r="EZ22" s="4"/>
      <c r="FA22" s="4"/>
      <c r="FB22" s="4"/>
      <c r="FC22" s="4"/>
      <c r="FD22" s="4"/>
      <c r="FE22" s="4"/>
      <c r="FF22" s="4"/>
      <c r="FG22" s="4"/>
      <c r="FH22" s="4"/>
      <c r="FI22" s="4"/>
      <c r="FJ22" s="4"/>
      <c r="FK22" s="4"/>
      <c r="FL22" s="4"/>
      <c r="FM22" s="4"/>
      <c r="FN22" s="4"/>
      <c r="FO22" s="4"/>
      <c r="FP22" s="4"/>
      <c r="FQ22" s="4"/>
      <c r="FR22" s="4"/>
      <c r="FS22" s="4"/>
      <c r="FT22" s="4"/>
      <c r="FU22" s="4"/>
      <c r="FV22" s="4"/>
      <c r="FW22" s="4"/>
      <c r="FX22" s="4"/>
      <c r="FY22" s="4"/>
      <c r="FZ22" s="4"/>
      <c r="GA22" s="4"/>
      <c r="GB22" s="4"/>
      <c r="GC22" s="4"/>
      <c r="GD22" s="1"/>
      <c r="GE22" s="1"/>
      <c r="GF22" s="1"/>
    </row>
    <row r="23" spans="1:189" ht="15.75" x14ac:dyDescent="0.25">
      <c r="A23" s="20">
        <v>7.3</v>
      </c>
      <c r="B23" s="21" t="s">
        <v>13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23">
        <v>0</v>
      </c>
      <c r="P23" s="23">
        <v>0</v>
      </c>
      <c r="Q23" s="3"/>
      <c r="R23" s="4"/>
      <c r="S23" s="4"/>
      <c r="T23" s="3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1"/>
      <c r="GE23" s="1"/>
      <c r="GF23" s="1"/>
    </row>
    <row r="24" spans="1:189" ht="15.75" x14ac:dyDescent="0.25">
      <c r="A24" s="20">
        <v>7.4</v>
      </c>
      <c r="B24" s="21" t="s">
        <v>14</v>
      </c>
      <c r="C24" s="22">
        <v>5243.0269486822108</v>
      </c>
      <c r="D24" s="22">
        <v>5703.3006585667717</v>
      </c>
      <c r="E24" s="22">
        <v>3300.9695779178801</v>
      </c>
      <c r="F24" s="22">
        <v>11123.504884156202</v>
      </c>
      <c r="G24" s="22">
        <v>23383.320950113655</v>
      </c>
      <c r="H24" s="22">
        <v>20870.089636150922</v>
      </c>
      <c r="I24" s="22">
        <v>20864.054329648559</v>
      </c>
      <c r="J24" s="23">
        <v>8620.1982423586305</v>
      </c>
      <c r="K24" s="23">
        <v>10956.541284201738</v>
      </c>
      <c r="L24" s="23">
        <v>671.73652895424675</v>
      </c>
      <c r="M24" s="23">
        <v>4287.5174284174172</v>
      </c>
      <c r="N24" s="23">
        <v>12077.117345346162</v>
      </c>
      <c r="O24" s="23">
        <v>12473.51720239152</v>
      </c>
      <c r="P24" s="23">
        <v>13397.56931596468</v>
      </c>
      <c r="Q24" s="3"/>
      <c r="R24" s="4"/>
      <c r="S24" s="4"/>
      <c r="T24" s="3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1"/>
      <c r="GE24" s="1"/>
      <c r="GF24" s="1"/>
    </row>
    <row r="25" spans="1:189" ht="30" x14ac:dyDescent="0.25">
      <c r="A25" s="20">
        <v>7.5</v>
      </c>
      <c r="B25" s="21" t="s">
        <v>15</v>
      </c>
      <c r="C25" s="22">
        <v>415.23099431444291</v>
      </c>
      <c r="D25" s="22">
        <v>457.12170882522241</v>
      </c>
      <c r="E25" s="22">
        <v>638.24486463943913</v>
      </c>
      <c r="F25" s="22">
        <v>705.68567303933196</v>
      </c>
      <c r="G25" s="22">
        <v>747.65218777990503</v>
      </c>
      <c r="H25" s="22">
        <v>9440.5045352338602</v>
      </c>
      <c r="I25" s="22">
        <v>8794.281349347526</v>
      </c>
      <c r="J25" s="23">
        <v>8373.9558506286048</v>
      </c>
      <c r="K25" s="23">
        <v>7832.6731633043364</v>
      </c>
      <c r="L25" s="23">
        <v>3812.683693706867</v>
      </c>
      <c r="M25" s="23">
        <v>2637.2323356602419</v>
      </c>
      <c r="N25" s="23">
        <v>4503.7330520619871</v>
      </c>
      <c r="O25" s="23">
        <v>4834.7311653008437</v>
      </c>
      <c r="P25" s="23">
        <v>5204.2780383311547</v>
      </c>
      <c r="Q25" s="3"/>
      <c r="R25" s="4"/>
      <c r="S25" s="4"/>
      <c r="T25" s="3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/>
      <c r="DA25" s="4"/>
      <c r="DB25" s="4"/>
      <c r="DC25" s="4"/>
      <c r="DD25" s="4"/>
      <c r="DE25" s="4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4"/>
      <c r="DZ25" s="4"/>
      <c r="EA25" s="4"/>
      <c r="EB25" s="4"/>
      <c r="EC25" s="4"/>
      <c r="ED25" s="4"/>
      <c r="EE25" s="4"/>
      <c r="EF25" s="4"/>
      <c r="EG25" s="4"/>
      <c r="EH25" s="4"/>
      <c r="EI25" s="4"/>
      <c r="EJ25" s="4"/>
      <c r="EK25" s="4"/>
      <c r="EL25" s="4"/>
      <c r="EM25" s="4"/>
      <c r="EN25" s="4"/>
      <c r="EO25" s="4"/>
      <c r="EP25" s="4"/>
      <c r="EQ25" s="4"/>
      <c r="ER25" s="4"/>
      <c r="ES25" s="4"/>
      <c r="ET25" s="4"/>
      <c r="EU25" s="4"/>
      <c r="EV25" s="4"/>
      <c r="EW25" s="4"/>
      <c r="EX25" s="4"/>
      <c r="EY25" s="4"/>
      <c r="EZ25" s="4"/>
      <c r="FA25" s="4"/>
      <c r="FB25" s="4"/>
      <c r="FC25" s="4"/>
      <c r="FD25" s="4"/>
      <c r="FE25" s="4"/>
      <c r="FF25" s="4"/>
      <c r="FG25" s="4"/>
      <c r="FH25" s="4"/>
      <c r="FI25" s="4"/>
      <c r="FJ25" s="4"/>
      <c r="FK25" s="4"/>
      <c r="FL25" s="4"/>
      <c r="FM25" s="4"/>
      <c r="FN25" s="4"/>
      <c r="FO25" s="4"/>
      <c r="FP25" s="4"/>
      <c r="FQ25" s="4"/>
      <c r="FR25" s="4"/>
      <c r="FS25" s="4"/>
      <c r="FT25" s="4"/>
      <c r="FU25" s="4"/>
      <c r="FV25" s="4"/>
      <c r="FW25" s="4"/>
      <c r="FX25" s="4"/>
      <c r="FY25" s="4"/>
      <c r="FZ25" s="4"/>
      <c r="GA25" s="4"/>
      <c r="GB25" s="4"/>
      <c r="GC25" s="4"/>
      <c r="GD25" s="1"/>
      <c r="GE25" s="1"/>
      <c r="GF25" s="1"/>
    </row>
    <row r="26" spans="1:189" ht="15.75" x14ac:dyDescent="0.25">
      <c r="A26" s="20">
        <v>7.6</v>
      </c>
      <c r="B26" s="21" t="s">
        <v>16</v>
      </c>
      <c r="C26" s="22">
        <v>0</v>
      </c>
      <c r="D26" s="22">
        <v>1.8608309995465413</v>
      </c>
      <c r="E26" s="22">
        <v>1.7373064866412746</v>
      </c>
      <c r="F26" s="22">
        <v>1.6897600540723217</v>
      </c>
      <c r="G26" s="22">
        <v>1.5926092642233398</v>
      </c>
      <c r="H26" s="22">
        <v>1.6057038900698486</v>
      </c>
      <c r="I26" s="22">
        <v>10.742756443599772</v>
      </c>
      <c r="J26" s="23">
        <v>0</v>
      </c>
      <c r="K26" s="23">
        <v>0</v>
      </c>
      <c r="L26" s="23">
        <v>0</v>
      </c>
      <c r="M26" s="23">
        <v>0</v>
      </c>
      <c r="N26" s="23">
        <v>0</v>
      </c>
      <c r="O26" s="23">
        <v>0</v>
      </c>
      <c r="P26" s="23">
        <v>0</v>
      </c>
      <c r="Q26" s="3"/>
      <c r="R26" s="4"/>
      <c r="S26" s="4"/>
      <c r="T26" s="3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/>
      <c r="DA26" s="4"/>
      <c r="DB26" s="4"/>
      <c r="DC26" s="4"/>
      <c r="DD26" s="4"/>
      <c r="DE26" s="4"/>
      <c r="DF26" s="3"/>
      <c r="DG26" s="3"/>
      <c r="DH26" s="3"/>
      <c r="DI26" s="3"/>
      <c r="DJ26" s="3"/>
      <c r="DK26" s="3"/>
      <c r="DL26" s="3"/>
      <c r="DM26" s="3"/>
      <c r="DN26" s="3"/>
      <c r="DO26" s="3"/>
      <c r="DP26" s="3"/>
      <c r="DQ26" s="3"/>
      <c r="DR26" s="3"/>
      <c r="DS26" s="3"/>
      <c r="DT26" s="3"/>
      <c r="DU26" s="3"/>
      <c r="DV26" s="3"/>
      <c r="DW26" s="3"/>
      <c r="DX26" s="3"/>
      <c r="DY26" s="4"/>
      <c r="DZ26" s="4"/>
      <c r="EA26" s="4"/>
      <c r="EB26" s="4"/>
      <c r="EC26" s="4"/>
      <c r="ED26" s="4"/>
      <c r="EE26" s="4"/>
      <c r="EF26" s="4"/>
      <c r="EG26" s="4"/>
      <c r="EH26" s="4"/>
      <c r="EI26" s="4"/>
      <c r="EJ26" s="4"/>
      <c r="EK26" s="4"/>
      <c r="EL26" s="4"/>
      <c r="EM26" s="4"/>
      <c r="EN26" s="4"/>
      <c r="EO26" s="4"/>
      <c r="EP26" s="4"/>
      <c r="EQ26" s="4"/>
      <c r="ER26" s="4"/>
      <c r="ES26" s="4"/>
      <c r="ET26" s="4"/>
      <c r="EU26" s="4"/>
      <c r="EV26" s="4"/>
      <c r="EW26" s="4"/>
      <c r="EX26" s="4"/>
      <c r="EY26" s="4"/>
      <c r="EZ26" s="4"/>
      <c r="FA26" s="4"/>
      <c r="FB26" s="4"/>
      <c r="FC26" s="4"/>
      <c r="FD26" s="4"/>
      <c r="FE26" s="4"/>
      <c r="FF26" s="4"/>
      <c r="FG26" s="4"/>
      <c r="FH26" s="4"/>
      <c r="FI26" s="4"/>
      <c r="FJ26" s="4"/>
      <c r="FK26" s="4"/>
      <c r="FL26" s="4"/>
      <c r="FM26" s="4"/>
      <c r="FN26" s="4"/>
      <c r="FO26" s="4"/>
      <c r="FP26" s="4"/>
      <c r="FQ26" s="4"/>
      <c r="FR26" s="4"/>
      <c r="FS26" s="4"/>
      <c r="FT26" s="4"/>
      <c r="FU26" s="4"/>
      <c r="FV26" s="4"/>
      <c r="FW26" s="4"/>
      <c r="FX26" s="4"/>
      <c r="FY26" s="4"/>
      <c r="FZ26" s="4"/>
      <c r="GA26" s="4"/>
      <c r="GB26" s="4"/>
      <c r="GC26" s="4"/>
      <c r="GD26" s="1"/>
      <c r="GE26" s="1"/>
      <c r="GF26" s="1"/>
    </row>
    <row r="27" spans="1:189" ht="45" x14ac:dyDescent="0.25">
      <c r="A27" s="20">
        <v>7.7</v>
      </c>
      <c r="B27" s="21" t="s">
        <v>17</v>
      </c>
      <c r="C27" s="22">
        <v>86734.918532621406</v>
      </c>
      <c r="D27" s="22">
        <v>96420.005357669623</v>
      </c>
      <c r="E27" s="22">
        <v>107149.77905648382</v>
      </c>
      <c r="F27" s="22">
        <v>131496.74976145788</v>
      </c>
      <c r="G27" s="22">
        <v>156709.63760668851</v>
      </c>
      <c r="H27" s="22">
        <v>151322.15192418074</v>
      </c>
      <c r="I27" s="22">
        <v>115250.12927588525</v>
      </c>
      <c r="J27" s="23">
        <v>118053.83075170412</v>
      </c>
      <c r="K27" s="23">
        <v>130513.84322782804</v>
      </c>
      <c r="L27" s="23">
        <v>125880.23424784005</v>
      </c>
      <c r="M27" s="23">
        <v>132334.79779213679</v>
      </c>
      <c r="N27" s="23">
        <v>152142.7782101073</v>
      </c>
      <c r="O27" s="23">
        <v>159923.783487554</v>
      </c>
      <c r="P27" s="23">
        <v>164265.85612837234</v>
      </c>
      <c r="Q27" s="3"/>
      <c r="R27" s="4"/>
      <c r="S27" s="4"/>
      <c r="T27" s="3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/>
      <c r="DA27" s="4"/>
      <c r="DB27" s="4"/>
      <c r="DC27" s="4"/>
      <c r="DD27" s="4"/>
      <c r="DE27" s="4"/>
      <c r="DF27" s="3"/>
      <c r="DG27" s="3"/>
      <c r="DH27" s="3"/>
      <c r="DI27" s="3"/>
      <c r="DJ27" s="3"/>
      <c r="DK27" s="3"/>
      <c r="DL27" s="3"/>
      <c r="DM27" s="3"/>
      <c r="DN27" s="3"/>
      <c r="DO27" s="3"/>
      <c r="DP27" s="3"/>
      <c r="DQ27" s="3"/>
      <c r="DR27" s="3"/>
      <c r="DS27" s="3"/>
      <c r="DT27" s="3"/>
      <c r="DU27" s="3"/>
      <c r="DV27" s="3"/>
      <c r="DW27" s="3"/>
      <c r="DX27" s="3"/>
      <c r="DY27" s="4"/>
      <c r="DZ27" s="4"/>
      <c r="EA27" s="4"/>
      <c r="EB27" s="4"/>
      <c r="EC27" s="4"/>
      <c r="ED27" s="4"/>
      <c r="EE27" s="4"/>
      <c r="EF27" s="4"/>
      <c r="EG27" s="4"/>
      <c r="EH27" s="4"/>
      <c r="EI27" s="4"/>
      <c r="EJ27" s="4"/>
      <c r="EK27" s="4"/>
      <c r="EL27" s="4"/>
      <c r="EM27" s="4"/>
      <c r="EN27" s="4"/>
      <c r="EO27" s="4"/>
      <c r="EP27" s="4"/>
      <c r="EQ27" s="4"/>
      <c r="ER27" s="4"/>
      <c r="ES27" s="4"/>
      <c r="ET27" s="4"/>
      <c r="EU27" s="4"/>
      <c r="EV27" s="4"/>
      <c r="EW27" s="4"/>
      <c r="EX27" s="4"/>
      <c r="EY27" s="4"/>
      <c r="EZ27" s="4"/>
      <c r="FA27" s="4"/>
      <c r="FB27" s="4"/>
      <c r="FC27" s="4"/>
      <c r="FD27" s="4"/>
      <c r="FE27" s="4"/>
      <c r="FF27" s="4"/>
      <c r="FG27" s="4"/>
      <c r="FH27" s="4"/>
      <c r="FI27" s="4"/>
      <c r="FJ27" s="4"/>
      <c r="FK27" s="4"/>
      <c r="FL27" s="4"/>
      <c r="FM27" s="4"/>
      <c r="FN27" s="4"/>
      <c r="FO27" s="4"/>
      <c r="FP27" s="4"/>
      <c r="FQ27" s="4"/>
      <c r="FR27" s="4"/>
      <c r="FS27" s="4"/>
      <c r="FT27" s="4"/>
      <c r="FU27" s="4"/>
      <c r="FV27" s="4"/>
      <c r="FW27" s="4"/>
      <c r="FX27" s="4"/>
      <c r="FY27" s="4"/>
      <c r="FZ27" s="4"/>
      <c r="GA27" s="4"/>
      <c r="GB27" s="4"/>
      <c r="GC27" s="4"/>
      <c r="GD27" s="1"/>
      <c r="GE27" s="1"/>
      <c r="GF27" s="1"/>
    </row>
    <row r="28" spans="1:189" ht="15.75" x14ac:dyDescent="0.25">
      <c r="A28" s="24" t="s">
        <v>36</v>
      </c>
      <c r="B28" s="21" t="s">
        <v>18</v>
      </c>
      <c r="C28" s="22">
        <v>222483</v>
      </c>
      <c r="D28" s="22">
        <v>253994</v>
      </c>
      <c r="E28" s="22">
        <v>307921</v>
      </c>
      <c r="F28" s="22">
        <v>349907</v>
      </c>
      <c r="G28" s="22">
        <v>412717</v>
      </c>
      <c r="H28" s="22">
        <v>429270.70803720457</v>
      </c>
      <c r="I28" s="22">
        <v>342924.85554943408</v>
      </c>
      <c r="J28" s="23">
        <v>361848.48912730464</v>
      </c>
      <c r="K28" s="23">
        <v>395422.00762748928</v>
      </c>
      <c r="L28" s="23">
        <v>429974.33756404172</v>
      </c>
      <c r="M28" s="23">
        <v>403329.42495070799</v>
      </c>
      <c r="N28" s="23">
        <v>432455.87716801115</v>
      </c>
      <c r="O28" s="23">
        <v>457322.09010517184</v>
      </c>
      <c r="P28" s="23">
        <v>481976.73418215942</v>
      </c>
      <c r="Q28" s="3"/>
      <c r="R28" s="4"/>
      <c r="S28" s="4"/>
      <c r="T28" s="3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/>
      <c r="DA28" s="4"/>
      <c r="DB28" s="4"/>
      <c r="DC28" s="4"/>
      <c r="DD28" s="4"/>
      <c r="DE28" s="4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4"/>
      <c r="DZ28" s="4"/>
      <c r="EA28" s="4"/>
      <c r="EB28" s="4"/>
      <c r="EC28" s="4"/>
      <c r="ED28" s="4"/>
      <c r="EE28" s="4"/>
      <c r="EF28" s="4"/>
      <c r="EG28" s="4"/>
      <c r="EH28" s="4"/>
      <c r="EI28" s="4"/>
      <c r="EJ28" s="4"/>
      <c r="EK28" s="4"/>
      <c r="EL28" s="4"/>
      <c r="EM28" s="4"/>
      <c r="EN28" s="4"/>
      <c r="EO28" s="4"/>
      <c r="EP28" s="4"/>
      <c r="EQ28" s="4"/>
      <c r="ER28" s="4"/>
      <c r="ES28" s="4"/>
      <c r="ET28" s="4"/>
      <c r="EU28" s="4"/>
      <c r="EV28" s="4"/>
      <c r="EW28" s="4"/>
      <c r="EX28" s="4"/>
      <c r="EY28" s="4"/>
      <c r="EZ28" s="4"/>
      <c r="FA28" s="4"/>
      <c r="FB28" s="4"/>
      <c r="FC28" s="4"/>
      <c r="FD28" s="4"/>
      <c r="FE28" s="4"/>
      <c r="FF28" s="4"/>
      <c r="FG28" s="4"/>
      <c r="FH28" s="4"/>
      <c r="FI28" s="4"/>
      <c r="FJ28" s="4"/>
      <c r="FK28" s="4"/>
      <c r="FL28" s="4"/>
      <c r="FM28" s="4"/>
      <c r="FN28" s="4"/>
      <c r="FO28" s="4"/>
      <c r="FP28" s="4"/>
      <c r="FQ28" s="4"/>
      <c r="FR28" s="4"/>
      <c r="FS28" s="4"/>
      <c r="FT28" s="4"/>
      <c r="FU28" s="4"/>
      <c r="FV28" s="4"/>
      <c r="FW28" s="4"/>
      <c r="FX28" s="4"/>
      <c r="FY28" s="4"/>
      <c r="FZ28" s="4"/>
      <c r="GA28" s="4"/>
      <c r="GB28" s="4"/>
      <c r="GC28" s="4"/>
      <c r="GD28" s="1"/>
      <c r="GE28" s="1"/>
      <c r="GF28" s="1"/>
    </row>
    <row r="29" spans="1:189" ht="60" x14ac:dyDescent="0.25">
      <c r="A29" s="24" t="s">
        <v>37</v>
      </c>
      <c r="B29" s="21" t="s">
        <v>19</v>
      </c>
      <c r="C29" s="22">
        <v>752851.78235482844</v>
      </c>
      <c r="D29" s="22">
        <v>763555.31501653988</v>
      </c>
      <c r="E29" s="22">
        <v>777139.06164088065</v>
      </c>
      <c r="F29" s="22">
        <v>795046.78247739817</v>
      </c>
      <c r="G29" s="22">
        <v>779809.42102107103</v>
      </c>
      <c r="H29" s="22">
        <v>805443.02652686788</v>
      </c>
      <c r="I29" s="22">
        <v>811488.60724778927</v>
      </c>
      <c r="J29" s="23">
        <v>744204.67551974801</v>
      </c>
      <c r="K29" s="23">
        <v>723258.67989161983</v>
      </c>
      <c r="L29" s="23">
        <v>633300.31474257214</v>
      </c>
      <c r="M29" s="23">
        <v>626852.33195173391</v>
      </c>
      <c r="N29" s="23">
        <v>628407.23160063522</v>
      </c>
      <c r="O29" s="23">
        <v>664246.44165350299</v>
      </c>
      <c r="P29" s="23">
        <v>705916.88991283637</v>
      </c>
      <c r="Q29" s="3"/>
      <c r="R29" s="4"/>
      <c r="S29" s="4"/>
      <c r="T29" s="3"/>
      <c r="U29" s="5"/>
      <c r="V29" s="5"/>
      <c r="W29" s="5"/>
      <c r="X29" s="5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/>
      <c r="DA29" s="4"/>
      <c r="DB29" s="4"/>
      <c r="DC29" s="4"/>
      <c r="DD29" s="4"/>
      <c r="DE29" s="4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4"/>
      <c r="DZ29" s="4"/>
      <c r="EA29" s="4"/>
      <c r="EB29" s="4"/>
      <c r="EC29" s="4"/>
      <c r="ED29" s="4"/>
      <c r="EE29" s="4"/>
      <c r="EF29" s="4"/>
      <c r="EG29" s="4"/>
      <c r="EH29" s="4"/>
      <c r="EI29" s="4"/>
      <c r="EJ29" s="4"/>
      <c r="EK29" s="4"/>
      <c r="EL29" s="4"/>
      <c r="EM29" s="4"/>
      <c r="EN29" s="4"/>
      <c r="EO29" s="4"/>
      <c r="EP29" s="4"/>
      <c r="EQ29" s="4"/>
      <c r="ER29" s="4"/>
      <c r="ES29" s="4"/>
      <c r="ET29" s="4"/>
      <c r="EU29" s="4"/>
      <c r="EV29" s="4"/>
      <c r="EW29" s="4"/>
      <c r="EX29" s="4"/>
      <c r="EY29" s="4"/>
      <c r="EZ29" s="4"/>
      <c r="FA29" s="4"/>
      <c r="FB29" s="4"/>
      <c r="FC29" s="4"/>
      <c r="FD29" s="4"/>
      <c r="FE29" s="4"/>
      <c r="FF29" s="4"/>
      <c r="FG29" s="4"/>
      <c r="FH29" s="4"/>
      <c r="FI29" s="4"/>
      <c r="FJ29" s="4"/>
      <c r="FK29" s="4"/>
      <c r="FL29" s="4"/>
      <c r="FM29" s="4"/>
      <c r="FN29" s="4"/>
      <c r="FO29" s="4"/>
      <c r="FP29" s="4"/>
      <c r="FQ29" s="4"/>
      <c r="FR29" s="4"/>
      <c r="FS29" s="4"/>
      <c r="FT29" s="4"/>
      <c r="FU29" s="4"/>
      <c r="FV29" s="4"/>
      <c r="FW29" s="4"/>
      <c r="FX29" s="4"/>
      <c r="FY29" s="4"/>
      <c r="FZ29" s="4"/>
      <c r="GA29" s="4"/>
      <c r="GB29" s="4"/>
      <c r="GC29" s="4"/>
      <c r="GD29" s="1"/>
      <c r="GE29" s="1"/>
      <c r="GF29" s="1"/>
    </row>
    <row r="30" spans="1:189" ht="15.75" x14ac:dyDescent="0.25">
      <c r="A30" s="24" t="s">
        <v>38</v>
      </c>
      <c r="B30" s="21" t="s">
        <v>53</v>
      </c>
      <c r="C30" s="22">
        <v>870047</v>
      </c>
      <c r="D30" s="22">
        <v>875152.21951219521</v>
      </c>
      <c r="E30" s="22">
        <v>813714.43190961215</v>
      </c>
      <c r="F30" s="22">
        <v>813175.71616708417</v>
      </c>
      <c r="G30" s="22">
        <v>997956.41781030805</v>
      </c>
      <c r="H30" s="22">
        <v>987571.59283387614</v>
      </c>
      <c r="I30" s="22">
        <v>1073003.0579888243</v>
      </c>
      <c r="J30" s="23">
        <v>1434069.953460695</v>
      </c>
      <c r="K30" s="23">
        <v>1417355.4364234162</v>
      </c>
      <c r="L30" s="23">
        <v>1477038.6886631169</v>
      </c>
      <c r="M30" s="23">
        <v>1538255.1693077385</v>
      </c>
      <c r="N30" s="23">
        <v>1495390.4139088076</v>
      </c>
      <c r="O30" s="23">
        <v>1541487.4671344687</v>
      </c>
      <c r="P30" s="23">
        <v>1596494.000375424</v>
      </c>
      <c r="Q30" s="3"/>
      <c r="R30" s="4"/>
      <c r="S30" s="4"/>
      <c r="T30" s="3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/>
      <c r="DA30" s="4"/>
      <c r="DB30" s="4"/>
      <c r="DC30" s="4"/>
      <c r="DD30" s="4"/>
      <c r="DE30" s="4"/>
      <c r="DF30" s="3"/>
      <c r="DG30" s="3"/>
      <c r="DH30" s="3"/>
      <c r="DI30" s="3"/>
      <c r="DJ30" s="3"/>
      <c r="DK30" s="3"/>
      <c r="DL30" s="3"/>
      <c r="DM30" s="3"/>
      <c r="DN30" s="3"/>
      <c r="DO30" s="3"/>
      <c r="DP30" s="3"/>
      <c r="DQ30" s="3"/>
      <c r="DR30" s="3"/>
      <c r="DS30" s="3"/>
      <c r="DT30" s="3"/>
      <c r="DU30" s="3"/>
      <c r="DV30" s="3"/>
      <c r="DW30" s="3"/>
      <c r="DX30" s="3"/>
      <c r="DY30" s="4"/>
      <c r="DZ30" s="4"/>
      <c r="EA30" s="4"/>
      <c r="EB30" s="4"/>
      <c r="EC30" s="4"/>
      <c r="ED30" s="4"/>
      <c r="EE30" s="4"/>
      <c r="EF30" s="4"/>
      <c r="EG30" s="4"/>
      <c r="EH30" s="4"/>
      <c r="EI30" s="4"/>
      <c r="EJ30" s="4"/>
      <c r="EK30" s="4"/>
      <c r="EL30" s="4"/>
      <c r="EM30" s="4"/>
      <c r="EN30" s="4"/>
      <c r="EO30" s="4"/>
      <c r="EP30" s="4"/>
      <c r="EQ30" s="4"/>
      <c r="ER30" s="4"/>
      <c r="ES30" s="4"/>
      <c r="ET30" s="4"/>
      <c r="EU30" s="4"/>
      <c r="EV30" s="4"/>
      <c r="EW30" s="4"/>
      <c r="EX30" s="4"/>
      <c r="EY30" s="4"/>
      <c r="EZ30" s="4"/>
      <c r="FA30" s="4"/>
      <c r="FB30" s="4"/>
      <c r="FC30" s="4"/>
      <c r="FD30" s="4"/>
      <c r="FE30" s="4"/>
      <c r="FF30" s="4"/>
      <c r="FG30" s="4"/>
      <c r="FH30" s="4"/>
      <c r="FI30" s="4"/>
      <c r="FJ30" s="4"/>
      <c r="FK30" s="4"/>
      <c r="FL30" s="4"/>
      <c r="FM30" s="4"/>
      <c r="FN30" s="4"/>
      <c r="FO30" s="4"/>
      <c r="FP30" s="4"/>
      <c r="FQ30" s="4"/>
      <c r="FR30" s="4"/>
      <c r="FS30" s="4"/>
      <c r="FT30" s="4"/>
      <c r="FU30" s="4"/>
      <c r="FV30" s="4"/>
      <c r="FW30" s="4"/>
      <c r="FX30" s="4"/>
      <c r="FY30" s="4"/>
      <c r="FZ30" s="4"/>
      <c r="GA30" s="4"/>
      <c r="GB30" s="4"/>
      <c r="GC30" s="4"/>
      <c r="GD30" s="1"/>
      <c r="GE30" s="1"/>
      <c r="GF30" s="1"/>
    </row>
    <row r="31" spans="1:189" ht="15.75" x14ac:dyDescent="0.25">
      <c r="A31" s="24" t="s">
        <v>39</v>
      </c>
      <c r="B31" s="21" t="s">
        <v>20</v>
      </c>
      <c r="C31" s="22">
        <v>594667.03773837606</v>
      </c>
      <c r="D31" s="22">
        <v>608028.66208986309</v>
      </c>
      <c r="E31" s="22">
        <v>692893.75980028359</v>
      </c>
      <c r="F31" s="22">
        <v>685369.33562943933</v>
      </c>
      <c r="G31" s="22">
        <v>700090.47360730637</v>
      </c>
      <c r="H31" s="22">
        <v>712052.28738740238</v>
      </c>
      <c r="I31" s="22">
        <v>770874.16978487931</v>
      </c>
      <c r="J31" s="23">
        <v>855375.14023553254</v>
      </c>
      <c r="K31" s="23">
        <v>846114.21087821946</v>
      </c>
      <c r="L31" s="23">
        <v>764441.9575215386</v>
      </c>
      <c r="M31" s="23">
        <v>821474.44192227325</v>
      </c>
      <c r="N31" s="23">
        <v>886379.47751268221</v>
      </c>
      <c r="O31" s="23">
        <v>948418.75768340938</v>
      </c>
      <c r="P31" s="23">
        <v>1015707.432203583</v>
      </c>
      <c r="Q31" s="3"/>
      <c r="R31" s="4"/>
      <c r="S31" s="4"/>
      <c r="T31" s="3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/>
      <c r="DA31" s="4"/>
      <c r="DB31" s="4"/>
      <c r="DC31" s="4"/>
      <c r="DD31" s="4"/>
      <c r="DE31" s="4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4"/>
      <c r="DZ31" s="4"/>
      <c r="EA31" s="4"/>
      <c r="EB31" s="4"/>
      <c r="EC31" s="4"/>
      <c r="ED31" s="4"/>
      <c r="EE31" s="4"/>
      <c r="EF31" s="4"/>
      <c r="EG31" s="4"/>
      <c r="EH31" s="4"/>
      <c r="EI31" s="4"/>
      <c r="EJ31" s="4"/>
      <c r="EK31" s="4"/>
      <c r="EL31" s="4"/>
      <c r="EM31" s="4"/>
      <c r="EN31" s="4"/>
      <c r="EO31" s="4"/>
      <c r="EP31" s="4"/>
      <c r="EQ31" s="4"/>
      <c r="ER31" s="4"/>
      <c r="ES31" s="4"/>
      <c r="ET31" s="4"/>
      <c r="EU31" s="4"/>
      <c r="EV31" s="4"/>
      <c r="EW31" s="4"/>
      <c r="EX31" s="4"/>
      <c r="EY31" s="4"/>
      <c r="EZ31" s="4"/>
      <c r="FA31" s="4"/>
      <c r="FB31" s="4"/>
      <c r="FC31" s="4"/>
      <c r="FD31" s="4"/>
      <c r="FE31" s="4"/>
      <c r="FF31" s="4"/>
      <c r="FG31" s="4"/>
      <c r="FH31" s="4"/>
      <c r="FI31" s="4"/>
      <c r="FJ31" s="4"/>
      <c r="FK31" s="4"/>
      <c r="FL31" s="4"/>
      <c r="FM31" s="4"/>
      <c r="FN31" s="4"/>
      <c r="FO31" s="4"/>
      <c r="FP31" s="4"/>
      <c r="FQ31" s="4"/>
      <c r="FR31" s="4"/>
      <c r="FS31" s="4"/>
      <c r="FT31" s="4"/>
      <c r="FU31" s="4"/>
      <c r="FV31" s="4"/>
      <c r="FW31" s="4"/>
      <c r="FX31" s="4"/>
      <c r="FY31" s="4"/>
      <c r="FZ31" s="4"/>
      <c r="GA31" s="4"/>
      <c r="GB31" s="4"/>
      <c r="GC31" s="4"/>
      <c r="GD31" s="1"/>
      <c r="GE31" s="1"/>
      <c r="GF31" s="1"/>
    </row>
    <row r="32" spans="1:189" s="9" customFormat="1" ht="15.75" x14ac:dyDescent="0.25">
      <c r="A32" s="25"/>
      <c r="B32" s="26" t="s">
        <v>29</v>
      </c>
      <c r="C32" s="27">
        <f>C17+C20+C28+C29+C30+C31</f>
        <v>3353048.9706609938</v>
      </c>
      <c r="D32" s="27">
        <f t="shared" ref="D32:M32" si="12">D17+D20+D28+D29+D30+D31</f>
        <v>3521896.182311805</v>
      </c>
      <c r="E32" s="27">
        <f t="shared" si="12"/>
        <v>3655215.4105644175</v>
      </c>
      <c r="F32" s="27">
        <f t="shared" si="12"/>
        <v>3734751.7024464435</v>
      </c>
      <c r="G32" s="27">
        <f t="shared" si="12"/>
        <v>4118167.7418396911</v>
      </c>
      <c r="H32" s="27">
        <f t="shared" si="12"/>
        <v>4186477.7477449575</v>
      </c>
      <c r="I32" s="27">
        <f t="shared" si="12"/>
        <v>4281799.1942955432</v>
      </c>
      <c r="J32" s="27">
        <f t="shared" si="12"/>
        <v>4725938.6248003989</v>
      </c>
      <c r="K32" s="27">
        <f t="shared" si="12"/>
        <v>4612358.5099678645</v>
      </c>
      <c r="L32" s="27">
        <f t="shared" si="12"/>
        <v>4056334.4313015235</v>
      </c>
      <c r="M32" s="27">
        <f t="shared" si="12"/>
        <v>4415229.2303507496</v>
      </c>
      <c r="N32" s="27">
        <f t="shared" ref="N32:P32" si="13">N17+N20+N28+N29+N30+N31</f>
        <v>4625336.5100626908</v>
      </c>
      <c r="O32" s="27">
        <f t="shared" si="13"/>
        <v>4871252.7778341379</v>
      </c>
      <c r="P32" s="27">
        <f t="shared" si="13"/>
        <v>5153184.4018937629</v>
      </c>
      <c r="Q32" s="3"/>
      <c r="R32" s="4"/>
      <c r="S32" s="4"/>
      <c r="T32" s="3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12"/>
      <c r="AK32" s="12"/>
      <c r="AL32" s="12"/>
      <c r="AM32" s="12"/>
      <c r="AN32" s="12"/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  <c r="AZ32" s="12"/>
      <c r="BA32" s="12"/>
      <c r="BB32" s="12"/>
      <c r="BC32" s="12"/>
      <c r="BD32" s="12"/>
      <c r="BE32" s="12"/>
      <c r="BF32" s="12"/>
      <c r="BG32" s="12"/>
      <c r="BH32" s="12"/>
      <c r="BI32" s="12"/>
      <c r="BJ32" s="12"/>
      <c r="BK32" s="12"/>
      <c r="BL32" s="12"/>
      <c r="BM32" s="12"/>
      <c r="BN32" s="12"/>
      <c r="BO32" s="12"/>
      <c r="BP32" s="12"/>
      <c r="BQ32" s="12"/>
      <c r="BR32" s="12"/>
      <c r="BS32" s="12"/>
      <c r="BT32" s="12"/>
      <c r="BU32" s="12"/>
      <c r="BV32" s="12"/>
      <c r="BW32" s="12"/>
      <c r="BX32" s="12"/>
      <c r="BY32" s="12"/>
      <c r="BZ32" s="12"/>
      <c r="CA32" s="12"/>
      <c r="CB32" s="12"/>
      <c r="CC32" s="12"/>
      <c r="CD32" s="12"/>
      <c r="CE32" s="12"/>
      <c r="CF32" s="12"/>
      <c r="CG32" s="12"/>
      <c r="CH32" s="12"/>
      <c r="CI32" s="12"/>
      <c r="CJ32" s="12"/>
      <c r="CK32" s="12"/>
      <c r="CL32" s="12"/>
      <c r="CM32" s="12"/>
      <c r="CN32" s="12"/>
      <c r="CO32" s="12"/>
      <c r="CP32" s="12"/>
      <c r="CQ32" s="12"/>
      <c r="CR32" s="12"/>
      <c r="CS32" s="12"/>
      <c r="CT32" s="12"/>
      <c r="CU32" s="12"/>
      <c r="CV32" s="12"/>
      <c r="CW32" s="12"/>
      <c r="CX32" s="12"/>
      <c r="CY32" s="12"/>
      <c r="CZ32" s="12"/>
      <c r="DA32" s="12"/>
      <c r="DB32" s="12"/>
      <c r="DC32" s="12"/>
      <c r="DD32" s="12"/>
      <c r="DE32" s="12"/>
      <c r="DF32" s="11"/>
      <c r="DG32" s="11"/>
      <c r="DH32" s="11"/>
      <c r="DI32" s="11"/>
      <c r="DJ32" s="11"/>
      <c r="DK32" s="11"/>
      <c r="DL32" s="11"/>
      <c r="DM32" s="11"/>
      <c r="DN32" s="11"/>
      <c r="DO32" s="11"/>
      <c r="DP32" s="11"/>
      <c r="DQ32" s="11"/>
      <c r="DR32" s="11"/>
      <c r="DS32" s="11"/>
      <c r="DT32" s="11"/>
      <c r="DU32" s="11"/>
      <c r="DV32" s="11"/>
      <c r="DW32" s="11"/>
      <c r="DX32" s="11"/>
      <c r="DY32" s="12"/>
      <c r="DZ32" s="12"/>
      <c r="EA32" s="12"/>
      <c r="EB32" s="12"/>
      <c r="EC32" s="12"/>
      <c r="ED32" s="12"/>
      <c r="EE32" s="12"/>
      <c r="EF32" s="12"/>
      <c r="EG32" s="12"/>
      <c r="EH32" s="12"/>
      <c r="EI32" s="12"/>
      <c r="EJ32" s="12"/>
      <c r="EK32" s="12"/>
      <c r="EL32" s="12"/>
      <c r="EM32" s="12"/>
      <c r="EN32" s="12"/>
      <c r="EO32" s="12"/>
      <c r="EP32" s="12"/>
      <c r="EQ32" s="12"/>
      <c r="ER32" s="12"/>
      <c r="ES32" s="12"/>
      <c r="ET32" s="12"/>
      <c r="EU32" s="12"/>
      <c r="EV32" s="12"/>
      <c r="EW32" s="12"/>
      <c r="EX32" s="12"/>
      <c r="EY32" s="12"/>
      <c r="EZ32" s="12"/>
      <c r="FA32" s="12"/>
      <c r="FB32" s="12"/>
      <c r="FC32" s="12"/>
      <c r="FD32" s="12"/>
      <c r="FE32" s="12"/>
      <c r="FF32" s="12"/>
      <c r="FG32" s="12"/>
      <c r="FH32" s="12"/>
      <c r="FI32" s="12"/>
      <c r="FJ32" s="12"/>
      <c r="FK32" s="12"/>
      <c r="FL32" s="12"/>
      <c r="FM32" s="12"/>
      <c r="FN32" s="12"/>
      <c r="FO32" s="12"/>
      <c r="FP32" s="12"/>
      <c r="FQ32" s="12"/>
      <c r="FR32" s="12"/>
      <c r="FS32" s="12"/>
      <c r="FT32" s="12"/>
      <c r="FU32" s="12"/>
      <c r="FV32" s="12"/>
      <c r="FW32" s="12"/>
      <c r="FX32" s="12"/>
      <c r="FY32" s="12"/>
      <c r="FZ32" s="12"/>
      <c r="GA32" s="12"/>
      <c r="GB32" s="12"/>
      <c r="GC32" s="12"/>
      <c r="GD32" s="10"/>
      <c r="GE32" s="10"/>
      <c r="GF32" s="10"/>
    </row>
    <row r="33" spans="1:189" s="10" customFormat="1" ht="30" x14ac:dyDescent="0.25">
      <c r="A33" s="17" t="s">
        <v>26</v>
      </c>
      <c r="B33" s="32" t="s">
        <v>50</v>
      </c>
      <c r="C33" s="19">
        <f>C6+C11+C13+C14+C15+C17+C20+C28+C29+C30+C31</f>
        <v>6182430.7927637175</v>
      </c>
      <c r="D33" s="19">
        <f t="shared" ref="D33:M33" si="14">D6+D11+D13+D14+D15+D17+D20+D28+D29+D30+D31</f>
        <v>6354625.2709343405</v>
      </c>
      <c r="E33" s="19">
        <f t="shared" si="14"/>
        <v>6614212.3752138102</v>
      </c>
      <c r="F33" s="19">
        <f t="shared" si="14"/>
        <v>6258342.2872093758</v>
      </c>
      <c r="G33" s="19">
        <f t="shared" si="14"/>
        <v>7499114.0278893569</v>
      </c>
      <c r="H33" s="19">
        <f t="shared" si="14"/>
        <v>7710886.3573078346</v>
      </c>
      <c r="I33" s="19">
        <f t="shared" si="14"/>
        <v>7941797.2903298531</v>
      </c>
      <c r="J33" s="19">
        <f t="shared" si="14"/>
        <v>8487365.1796787176</v>
      </c>
      <c r="K33" s="19">
        <f t="shared" si="14"/>
        <v>8282721.84009335</v>
      </c>
      <c r="L33" s="19">
        <f t="shared" si="14"/>
        <v>7728122.1985213887</v>
      </c>
      <c r="M33" s="19">
        <f t="shared" si="14"/>
        <v>8052649.6075807204</v>
      </c>
      <c r="N33" s="19">
        <f t="shared" ref="N33:P33" si="15">N6+N11+N13+N14+N15+N17+N20+N28+N29+N30+N31</f>
        <v>8639375.2872626875</v>
      </c>
      <c r="O33" s="19">
        <f t="shared" si="15"/>
        <v>9097256.8587872721</v>
      </c>
      <c r="P33" s="19">
        <f t="shared" si="15"/>
        <v>9594885.6688133124</v>
      </c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G33" s="9"/>
    </row>
    <row r="34" spans="1:189" s="9" customFormat="1" ht="15.75" x14ac:dyDescent="0.25">
      <c r="A34" s="35" t="s">
        <v>42</v>
      </c>
      <c r="B34" s="36" t="s">
        <v>78</v>
      </c>
      <c r="C34" s="37">
        <f>GSVA_const!C34</f>
        <v>349482</v>
      </c>
      <c r="D34" s="37">
        <f>GSVA_const!D34</f>
        <v>376931</v>
      </c>
      <c r="E34" s="37">
        <f>GSVA_const!E34</f>
        <v>438000</v>
      </c>
      <c r="F34" s="37">
        <f>GSVA_const!F34</f>
        <v>457034</v>
      </c>
      <c r="G34" s="37">
        <f>GSVA_const!G34</f>
        <v>561117</v>
      </c>
      <c r="H34" s="37">
        <f>GSVA_const!H34</f>
        <v>553106</v>
      </c>
      <c r="I34" s="37">
        <f>GSVA_const!I34</f>
        <v>817271</v>
      </c>
      <c r="J34" s="37">
        <f>GSVA_const!J34</f>
        <v>819817.00000000012</v>
      </c>
      <c r="K34" s="37">
        <f>GSVA_const!K34</f>
        <v>794025.00000000012</v>
      </c>
      <c r="L34" s="37">
        <f>GSVA_const!L34</f>
        <v>1031125</v>
      </c>
      <c r="M34" s="37">
        <f>GSVA_const!M34</f>
        <v>838109</v>
      </c>
      <c r="N34" s="37">
        <f>GSVA_const!N34</f>
        <v>1098676.2958937434</v>
      </c>
      <c r="O34" s="37">
        <f>GSVA_const!O34</f>
        <v>1373546.6462731136</v>
      </c>
      <c r="P34" s="37">
        <f>GSVA_const!P34</f>
        <v>1655519.5849352048</v>
      </c>
      <c r="Q34" s="3"/>
      <c r="R34" s="4"/>
      <c r="S34" s="4"/>
      <c r="T34" s="3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  <c r="BC34" s="12"/>
      <c r="BD34" s="12"/>
      <c r="BE34" s="12"/>
      <c r="BF34" s="12"/>
      <c r="BG34" s="12"/>
      <c r="BH34" s="12"/>
      <c r="BI34" s="12"/>
      <c r="BJ34" s="12"/>
      <c r="BK34" s="12"/>
      <c r="BL34" s="12"/>
      <c r="BM34" s="12"/>
      <c r="BN34" s="12"/>
      <c r="BO34" s="12"/>
      <c r="BP34" s="12"/>
      <c r="BQ34" s="12"/>
      <c r="BR34" s="12"/>
      <c r="BS34" s="12"/>
      <c r="BT34" s="12"/>
      <c r="BU34" s="12"/>
      <c r="BV34" s="12"/>
      <c r="BW34" s="12"/>
      <c r="BX34" s="12"/>
      <c r="BY34" s="12"/>
      <c r="BZ34" s="12"/>
      <c r="CA34" s="12"/>
      <c r="CB34" s="12"/>
      <c r="CC34" s="12"/>
      <c r="CD34" s="12"/>
      <c r="CE34" s="12"/>
      <c r="CF34" s="12"/>
      <c r="CG34" s="12"/>
      <c r="CH34" s="12"/>
      <c r="CI34" s="12"/>
      <c r="CJ34" s="12"/>
      <c r="CK34" s="12"/>
      <c r="CL34" s="12"/>
      <c r="CM34" s="12"/>
      <c r="CN34" s="12"/>
      <c r="CO34" s="12"/>
      <c r="CP34" s="12"/>
      <c r="CQ34" s="12"/>
      <c r="CR34" s="12"/>
      <c r="CS34" s="12"/>
      <c r="CT34" s="12"/>
      <c r="CU34" s="12"/>
      <c r="CV34" s="12"/>
      <c r="CW34" s="12"/>
      <c r="CX34" s="12"/>
      <c r="CY34" s="12"/>
      <c r="CZ34" s="12"/>
      <c r="DA34" s="12"/>
      <c r="DB34" s="12"/>
      <c r="DC34" s="12"/>
      <c r="DD34" s="12"/>
      <c r="DE34" s="12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2"/>
      <c r="DZ34" s="12"/>
      <c r="EA34" s="12"/>
      <c r="EB34" s="12"/>
      <c r="EC34" s="12"/>
      <c r="ED34" s="12"/>
      <c r="EE34" s="12"/>
      <c r="EF34" s="12"/>
      <c r="EG34" s="12"/>
      <c r="EH34" s="12"/>
      <c r="EI34" s="12"/>
      <c r="EJ34" s="12"/>
      <c r="EK34" s="12"/>
      <c r="EL34" s="12"/>
      <c r="EM34" s="12"/>
      <c r="EN34" s="12"/>
      <c r="EO34" s="12"/>
      <c r="EP34" s="12"/>
      <c r="EQ34" s="12"/>
      <c r="ER34" s="12"/>
      <c r="ES34" s="12"/>
      <c r="ET34" s="12"/>
      <c r="EU34" s="12"/>
      <c r="EV34" s="12"/>
      <c r="EW34" s="12"/>
      <c r="EX34" s="12"/>
      <c r="EY34" s="12"/>
      <c r="EZ34" s="12"/>
      <c r="FA34" s="12"/>
      <c r="FB34" s="12"/>
      <c r="FC34" s="12"/>
      <c r="FD34" s="12"/>
      <c r="FE34" s="12"/>
      <c r="FF34" s="12"/>
      <c r="FG34" s="12"/>
      <c r="FH34" s="12"/>
      <c r="FI34" s="12"/>
      <c r="FJ34" s="12"/>
      <c r="FK34" s="12"/>
      <c r="FL34" s="12"/>
      <c r="FM34" s="12"/>
      <c r="FN34" s="12"/>
      <c r="FO34" s="12"/>
      <c r="FP34" s="12"/>
      <c r="FQ34" s="12"/>
      <c r="FR34" s="12"/>
      <c r="FS34" s="12"/>
      <c r="FT34" s="12"/>
      <c r="FU34" s="12"/>
      <c r="FV34" s="12"/>
      <c r="FW34" s="12"/>
      <c r="FX34" s="12"/>
      <c r="FY34" s="12"/>
      <c r="FZ34" s="12"/>
      <c r="GA34" s="12"/>
      <c r="GB34" s="12"/>
    </row>
    <row r="35" spans="1:189" s="9" customFormat="1" ht="28.5" customHeight="1" x14ac:dyDescent="0.25">
      <c r="A35" s="35" t="s">
        <v>43</v>
      </c>
      <c r="B35" s="36" t="s">
        <v>24</v>
      </c>
      <c r="C35" s="37">
        <f>GSVA_const!C35</f>
        <v>0</v>
      </c>
      <c r="D35" s="37">
        <f>GSVA_const!D35</f>
        <v>0</v>
      </c>
      <c r="E35" s="37">
        <f>GSVA_const!E35</f>
        <v>0</v>
      </c>
      <c r="F35" s="37">
        <f>GSVA_const!F35</f>
        <v>0</v>
      </c>
      <c r="G35" s="37">
        <f>GSVA_const!G35</f>
        <v>0</v>
      </c>
      <c r="H35" s="37">
        <f>GSVA_const!H35</f>
        <v>0</v>
      </c>
      <c r="I35" s="37">
        <f>GSVA_const!I35</f>
        <v>0</v>
      </c>
      <c r="J35" s="37">
        <f>GSVA_const!J35</f>
        <v>0</v>
      </c>
      <c r="K35" s="37">
        <f>GSVA_const!K35</f>
        <v>0</v>
      </c>
      <c r="L35" s="37">
        <f>GSVA_const!L35</f>
        <v>0</v>
      </c>
      <c r="M35" s="37">
        <f>GSVA_const!M35</f>
        <v>0</v>
      </c>
      <c r="N35" s="37">
        <f>GSVA_const!N35</f>
        <v>0</v>
      </c>
      <c r="O35" s="37">
        <f>GSVA_const!O35</f>
        <v>0</v>
      </c>
      <c r="P35" s="37">
        <f>GSVA_const!P35</f>
        <v>0</v>
      </c>
      <c r="Q35" s="3"/>
      <c r="R35" s="4"/>
      <c r="S35" s="4"/>
      <c r="T35" s="3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  <c r="BC35" s="12"/>
      <c r="BD35" s="12"/>
      <c r="BE35" s="12"/>
      <c r="BF35" s="12"/>
      <c r="BG35" s="12"/>
      <c r="BH35" s="12"/>
      <c r="BI35" s="12"/>
      <c r="BJ35" s="12"/>
      <c r="BK35" s="12"/>
      <c r="BL35" s="12"/>
      <c r="BM35" s="12"/>
      <c r="BN35" s="12"/>
      <c r="BO35" s="12"/>
      <c r="BP35" s="12"/>
      <c r="BQ35" s="12"/>
      <c r="BR35" s="12"/>
      <c r="BS35" s="12"/>
      <c r="BT35" s="12"/>
      <c r="BU35" s="12"/>
      <c r="BV35" s="12"/>
      <c r="BW35" s="12"/>
      <c r="BX35" s="12"/>
      <c r="BY35" s="12"/>
      <c r="BZ35" s="12"/>
      <c r="CA35" s="12"/>
      <c r="CB35" s="12"/>
      <c r="CC35" s="12"/>
      <c r="CD35" s="12"/>
      <c r="CE35" s="12"/>
      <c r="CF35" s="12"/>
      <c r="CG35" s="12"/>
      <c r="CH35" s="12"/>
      <c r="CI35" s="12"/>
      <c r="CJ35" s="12"/>
      <c r="CK35" s="12"/>
      <c r="CL35" s="12"/>
      <c r="CM35" s="12"/>
      <c r="CN35" s="12"/>
      <c r="CO35" s="12"/>
      <c r="CP35" s="12"/>
      <c r="CQ35" s="12"/>
      <c r="CR35" s="12"/>
      <c r="CS35" s="12"/>
      <c r="CT35" s="12"/>
      <c r="CU35" s="12"/>
      <c r="CV35" s="12"/>
      <c r="CW35" s="12"/>
      <c r="CX35" s="12"/>
      <c r="CY35" s="12"/>
      <c r="CZ35" s="12"/>
      <c r="DA35" s="12"/>
      <c r="DB35" s="12"/>
      <c r="DC35" s="12"/>
      <c r="DD35" s="12"/>
      <c r="DE35" s="12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2"/>
      <c r="DZ35" s="12"/>
      <c r="EA35" s="12"/>
      <c r="EB35" s="12"/>
      <c r="EC35" s="12"/>
      <c r="ED35" s="12"/>
      <c r="EE35" s="12"/>
      <c r="EF35" s="12"/>
      <c r="EG35" s="12"/>
      <c r="EH35" s="12"/>
      <c r="EI35" s="12"/>
      <c r="EJ35" s="12"/>
      <c r="EK35" s="12"/>
      <c r="EL35" s="12"/>
      <c r="EM35" s="12"/>
      <c r="EN35" s="12"/>
      <c r="EO35" s="12"/>
      <c r="EP35" s="12"/>
      <c r="EQ35" s="12"/>
      <c r="ER35" s="12"/>
      <c r="ES35" s="12"/>
      <c r="ET35" s="12"/>
      <c r="EU35" s="12"/>
      <c r="EV35" s="12"/>
      <c r="EW35" s="12"/>
      <c r="EX35" s="12"/>
      <c r="EY35" s="12"/>
      <c r="EZ35" s="12"/>
      <c r="FA35" s="12"/>
      <c r="FB35" s="12"/>
      <c r="FC35" s="12"/>
      <c r="FD35" s="12"/>
      <c r="FE35" s="12"/>
      <c r="FF35" s="12"/>
      <c r="FG35" s="12"/>
      <c r="FH35" s="12"/>
      <c r="FI35" s="12"/>
      <c r="FJ35" s="12"/>
      <c r="FK35" s="12"/>
      <c r="FL35" s="12"/>
      <c r="FM35" s="12"/>
      <c r="FN35" s="12"/>
      <c r="FO35" s="12"/>
      <c r="FP35" s="12"/>
      <c r="FQ35" s="12"/>
      <c r="FR35" s="12"/>
      <c r="FS35" s="12"/>
      <c r="FT35" s="12"/>
      <c r="FU35" s="12"/>
      <c r="FV35" s="12"/>
      <c r="FW35" s="12"/>
      <c r="FX35" s="12"/>
      <c r="FY35" s="12"/>
      <c r="FZ35" s="12"/>
      <c r="GA35" s="12"/>
      <c r="GB35" s="12"/>
    </row>
    <row r="36" spans="1:189" s="9" customFormat="1" ht="30" x14ac:dyDescent="0.25">
      <c r="A36" s="35" t="s">
        <v>44</v>
      </c>
      <c r="B36" s="36" t="s">
        <v>62</v>
      </c>
      <c r="C36" s="27">
        <f>C33+C34-C35</f>
        <v>6531912.7927637175</v>
      </c>
      <c r="D36" s="27">
        <f t="shared" ref="D36:M36" si="16">D33+D34-D35</f>
        <v>6731556.2709343405</v>
      </c>
      <c r="E36" s="27">
        <f t="shared" si="16"/>
        <v>7052212.3752138102</v>
      </c>
      <c r="F36" s="27">
        <f t="shared" si="16"/>
        <v>6715376.2872093758</v>
      </c>
      <c r="G36" s="27">
        <f t="shared" si="16"/>
        <v>8060231.0278893569</v>
      </c>
      <c r="H36" s="27">
        <f t="shared" si="16"/>
        <v>8263992.3573078346</v>
      </c>
      <c r="I36" s="27">
        <f t="shared" si="16"/>
        <v>8759068.2903298531</v>
      </c>
      <c r="J36" s="27">
        <f t="shared" si="16"/>
        <v>9307182.1796787176</v>
      </c>
      <c r="K36" s="27">
        <f t="shared" si="16"/>
        <v>9076746.84009335</v>
      </c>
      <c r="L36" s="27">
        <f t="shared" si="16"/>
        <v>8759247.1985213887</v>
      </c>
      <c r="M36" s="27">
        <f t="shared" si="16"/>
        <v>8890758.6075807214</v>
      </c>
      <c r="N36" s="27">
        <f t="shared" ref="N36:P36" si="17">N33+N34-N35</f>
        <v>9738051.5831564311</v>
      </c>
      <c r="O36" s="27">
        <f t="shared" si="17"/>
        <v>10470803.505060386</v>
      </c>
      <c r="P36" s="27">
        <f t="shared" si="17"/>
        <v>11250405.253748517</v>
      </c>
      <c r="Q36" s="3"/>
      <c r="R36" s="4"/>
      <c r="S36" s="4"/>
      <c r="T36" s="3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  <c r="BC36" s="12"/>
      <c r="BD36" s="12"/>
      <c r="BE36" s="12"/>
      <c r="BF36" s="12"/>
      <c r="BG36" s="12"/>
      <c r="BH36" s="12"/>
      <c r="BI36" s="12"/>
      <c r="BJ36" s="12"/>
      <c r="BK36" s="12"/>
      <c r="BL36" s="12"/>
      <c r="BM36" s="12"/>
      <c r="BN36" s="12"/>
      <c r="BO36" s="12"/>
      <c r="BP36" s="12"/>
      <c r="BQ36" s="12"/>
      <c r="BR36" s="12"/>
      <c r="BS36" s="12"/>
      <c r="BT36" s="12"/>
      <c r="BU36" s="12"/>
      <c r="BV36" s="12"/>
      <c r="BW36" s="12"/>
      <c r="BX36" s="12"/>
      <c r="BY36" s="12"/>
      <c r="BZ36" s="12"/>
      <c r="CA36" s="12"/>
      <c r="CB36" s="12"/>
      <c r="CC36" s="12"/>
      <c r="CD36" s="12"/>
      <c r="CE36" s="12"/>
      <c r="CF36" s="12"/>
      <c r="CG36" s="12"/>
      <c r="CH36" s="12"/>
      <c r="CI36" s="12"/>
      <c r="CJ36" s="12"/>
      <c r="CK36" s="12"/>
      <c r="CL36" s="12"/>
      <c r="CM36" s="12"/>
      <c r="CN36" s="12"/>
      <c r="CO36" s="12"/>
      <c r="CP36" s="12"/>
      <c r="CQ36" s="12"/>
      <c r="CR36" s="12"/>
      <c r="CS36" s="12"/>
      <c r="CT36" s="12"/>
      <c r="CU36" s="12"/>
      <c r="CV36" s="12"/>
      <c r="CW36" s="12"/>
      <c r="CX36" s="12"/>
      <c r="CY36" s="12"/>
      <c r="CZ36" s="12"/>
      <c r="DA36" s="12"/>
      <c r="DB36" s="12"/>
      <c r="DC36" s="12"/>
      <c r="DD36" s="12"/>
      <c r="DE36" s="12"/>
      <c r="DF36" s="11"/>
      <c r="DG36" s="11"/>
      <c r="DH36" s="11"/>
      <c r="DI36" s="11"/>
      <c r="DJ36" s="11"/>
      <c r="DK36" s="11"/>
      <c r="DL36" s="11"/>
      <c r="DM36" s="11"/>
      <c r="DN36" s="11"/>
      <c r="DO36" s="11"/>
      <c r="DP36" s="11"/>
      <c r="DQ36" s="11"/>
      <c r="DR36" s="11"/>
      <c r="DS36" s="11"/>
      <c r="DT36" s="11"/>
      <c r="DU36" s="11"/>
      <c r="DV36" s="11"/>
      <c r="DW36" s="11"/>
      <c r="DX36" s="11"/>
      <c r="DY36" s="12"/>
      <c r="DZ36" s="12"/>
      <c r="EA36" s="12"/>
      <c r="EB36" s="12"/>
      <c r="EC36" s="12"/>
      <c r="ED36" s="12"/>
      <c r="EE36" s="12"/>
      <c r="EF36" s="12"/>
      <c r="EG36" s="12"/>
      <c r="EH36" s="12"/>
      <c r="EI36" s="12"/>
      <c r="EJ36" s="12"/>
      <c r="EK36" s="12"/>
      <c r="EL36" s="12"/>
      <c r="EM36" s="12"/>
      <c r="EN36" s="12"/>
      <c r="EO36" s="12"/>
      <c r="EP36" s="12"/>
      <c r="EQ36" s="12"/>
      <c r="ER36" s="12"/>
      <c r="ES36" s="12"/>
      <c r="ET36" s="12"/>
      <c r="EU36" s="12"/>
      <c r="EV36" s="12"/>
      <c r="EW36" s="12"/>
      <c r="EX36" s="12"/>
      <c r="EY36" s="12"/>
      <c r="EZ36" s="12"/>
      <c r="FA36" s="12"/>
      <c r="FB36" s="12"/>
      <c r="FC36" s="12"/>
      <c r="FD36" s="12"/>
      <c r="FE36" s="12"/>
      <c r="FF36" s="12"/>
      <c r="FG36" s="12"/>
      <c r="FH36" s="12"/>
      <c r="FI36" s="12"/>
      <c r="FJ36" s="12"/>
      <c r="FK36" s="12"/>
      <c r="FL36" s="12"/>
      <c r="FM36" s="12"/>
      <c r="FN36" s="12"/>
      <c r="FO36" s="12"/>
      <c r="FP36" s="12"/>
      <c r="FQ36" s="12"/>
      <c r="FR36" s="12"/>
      <c r="FS36" s="12"/>
      <c r="FT36" s="12"/>
      <c r="FU36" s="12"/>
      <c r="FV36" s="12"/>
      <c r="FW36" s="12"/>
      <c r="FX36" s="12"/>
      <c r="FY36" s="12"/>
      <c r="FZ36" s="12"/>
      <c r="GA36" s="12"/>
      <c r="GB36" s="12"/>
    </row>
    <row r="37" spans="1:189" s="9" customFormat="1" ht="15.75" x14ac:dyDescent="0.25">
      <c r="A37" s="35" t="s">
        <v>45</v>
      </c>
      <c r="B37" s="36" t="s">
        <v>41</v>
      </c>
      <c r="C37" s="37">
        <f>GSVA_cur!C37</f>
        <v>126160</v>
      </c>
      <c r="D37" s="37">
        <f>GSVA_cur!D37</f>
        <v>127440</v>
      </c>
      <c r="E37" s="37">
        <f>GSVA_cur!E37</f>
        <v>128730</v>
      </c>
      <c r="F37" s="37">
        <f>GSVA_cur!F37</f>
        <v>130020</v>
      </c>
      <c r="G37" s="37">
        <f>GSVA_cur!G37</f>
        <v>131300</v>
      </c>
      <c r="H37" s="37">
        <f>GSVA_cur!H37</f>
        <v>132440</v>
      </c>
      <c r="I37" s="37">
        <f>GSVA_cur!I37</f>
        <v>133480</v>
      </c>
      <c r="J37" s="37">
        <f>GSVA_cur!J37</f>
        <v>134530</v>
      </c>
      <c r="K37" s="37">
        <f>GSVA_cur!K37</f>
        <v>132630</v>
      </c>
      <c r="L37" s="37">
        <f>GSVA_cur!L37</f>
        <v>133650</v>
      </c>
      <c r="M37" s="37">
        <f>GSVA_cur!M37</f>
        <v>134650</v>
      </c>
      <c r="N37" s="37">
        <f>GSVA_cur!N37</f>
        <v>135620</v>
      </c>
      <c r="O37" s="37">
        <f>GSVA_cur!O37</f>
        <v>136600</v>
      </c>
      <c r="P37" s="37">
        <f>GSVA_cur!P37</f>
        <v>137580</v>
      </c>
      <c r="Q37" s="1"/>
      <c r="R37" s="2"/>
      <c r="S37" s="2"/>
      <c r="T37" s="1"/>
      <c r="U37" s="1"/>
      <c r="V37" s="1"/>
      <c r="W37" s="1"/>
      <c r="X37" s="1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DF37" s="10"/>
      <c r="DG37" s="10"/>
      <c r="DH37" s="10"/>
      <c r="DI37" s="10"/>
      <c r="DJ37" s="10"/>
      <c r="DK37" s="10"/>
      <c r="DL37" s="10"/>
      <c r="DM37" s="10"/>
      <c r="DN37" s="10"/>
      <c r="DO37" s="10"/>
      <c r="DP37" s="10"/>
      <c r="DQ37" s="10"/>
      <c r="DR37" s="10"/>
      <c r="DS37" s="10"/>
      <c r="DT37" s="10"/>
      <c r="DU37" s="10"/>
      <c r="DV37" s="10"/>
      <c r="DW37" s="10"/>
      <c r="DX37" s="10"/>
    </row>
    <row r="38" spans="1:189" s="9" customFormat="1" ht="15.75" x14ac:dyDescent="0.25">
      <c r="A38" s="35" t="s">
        <v>46</v>
      </c>
      <c r="B38" s="36" t="s">
        <v>63</v>
      </c>
      <c r="C38" s="27">
        <f>C36/C37*1000</f>
        <v>51774.831902058635</v>
      </c>
      <c r="D38" s="27">
        <f t="shared" ref="D38:M38" si="18">D36/D37*1000</f>
        <v>52821.376890570784</v>
      </c>
      <c r="E38" s="27">
        <f t="shared" si="18"/>
        <v>54782.975026907559</v>
      </c>
      <c r="F38" s="27">
        <f t="shared" si="18"/>
        <v>51648.794702425599</v>
      </c>
      <c r="G38" s="27">
        <f t="shared" si="18"/>
        <v>61387.898156049938</v>
      </c>
      <c r="H38" s="27">
        <f t="shared" si="18"/>
        <v>62398.00934240286</v>
      </c>
      <c r="I38" s="27">
        <f t="shared" si="18"/>
        <v>65620.829265282082</v>
      </c>
      <c r="J38" s="27">
        <f t="shared" si="18"/>
        <v>69182.949376932418</v>
      </c>
      <c r="K38" s="27">
        <f t="shared" si="18"/>
        <v>68436.604388851323</v>
      </c>
      <c r="L38" s="27">
        <f t="shared" si="18"/>
        <v>65538.699577414052</v>
      </c>
      <c r="M38" s="27">
        <f t="shared" si="18"/>
        <v>66028.656573195112</v>
      </c>
      <c r="N38" s="27">
        <f t="shared" ref="N38:P38" si="19">N36/N37*1000</f>
        <v>71803.949145822393</v>
      </c>
      <c r="O38" s="27">
        <f t="shared" si="19"/>
        <v>76653.027123428881</v>
      </c>
      <c r="P38" s="27">
        <f t="shared" si="19"/>
        <v>81773.551778954192</v>
      </c>
      <c r="Q38" s="1"/>
      <c r="R38" s="2"/>
      <c r="S38" s="2"/>
      <c r="T38" s="3"/>
      <c r="U38" s="3"/>
      <c r="V38" s="3"/>
      <c r="W38" s="3"/>
      <c r="X38" s="3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BY38" s="12"/>
      <c r="BZ38" s="12"/>
      <c r="CA38" s="12"/>
      <c r="CB38" s="12"/>
      <c r="DF38" s="10"/>
      <c r="DG38" s="10"/>
      <c r="DH38" s="10"/>
      <c r="DI38" s="10"/>
      <c r="DJ38" s="10"/>
      <c r="DK38" s="10"/>
      <c r="DL38" s="10"/>
      <c r="DM38" s="10"/>
      <c r="DN38" s="10"/>
      <c r="DO38" s="10"/>
      <c r="DP38" s="10"/>
      <c r="DQ38" s="10"/>
      <c r="DR38" s="10"/>
      <c r="DS38" s="10"/>
      <c r="DT38" s="10"/>
      <c r="DU38" s="10"/>
      <c r="DV38" s="10"/>
      <c r="DW38" s="10"/>
      <c r="DX38" s="10"/>
    </row>
    <row r="39" spans="1:189" x14ac:dyDescent="0.25">
      <c r="A39" s="2" t="s">
        <v>76</v>
      </c>
      <c r="Q39" s="1"/>
      <c r="S39" s="2"/>
      <c r="T39" s="1"/>
      <c r="X39" s="2"/>
      <c r="AE39" s="2"/>
      <c r="AJ39" s="2"/>
      <c r="AM39" s="2"/>
      <c r="AR39" s="2"/>
      <c r="AU39" s="2"/>
      <c r="DF39" s="1"/>
      <c r="DG39" s="1"/>
      <c r="DH39" s="1"/>
      <c r="DI39" s="1"/>
      <c r="DJ39" s="1"/>
      <c r="DK39" s="1"/>
      <c r="DL39" s="1"/>
      <c r="DM39" s="1"/>
      <c r="DN39" s="1"/>
      <c r="DO39" s="1"/>
      <c r="DP39" s="1"/>
      <c r="DQ39" s="1"/>
      <c r="DR39" s="1"/>
      <c r="DS39" s="1"/>
      <c r="DT39" s="1"/>
      <c r="DU39" s="1"/>
      <c r="DV39" s="1"/>
      <c r="DW39" s="1"/>
      <c r="DX39" s="1"/>
      <c r="EG39" s="2"/>
      <c r="EH39" s="2"/>
      <c r="EI39" s="2"/>
      <c r="EJ39" s="2"/>
      <c r="EK39" s="2"/>
      <c r="EL39" s="2"/>
      <c r="EM39" s="2"/>
      <c r="EN39" s="2"/>
      <c r="EO39" s="2"/>
      <c r="EP39" s="2"/>
      <c r="EQ39" s="2"/>
      <c r="ER39" s="2"/>
      <c r="ES39" s="2"/>
      <c r="ET39" s="2"/>
      <c r="EU39" s="2"/>
      <c r="EV39" s="2"/>
      <c r="EW39" s="2"/>
      <c r="EX39" s="2"/>
      <c r="EY39" s="2"/>
    </row>
    <row r="40" spans="1:189" x14ac:dyDescent="0.25">
      <c r="A40" s="2" t="s">
        <v>77</v>
      </c>
      <c r="D40" s="1"/>
      <c r="J40" s="2"/>
      <c r="K40" s="2"/>
      <c r="L40" s="2"/>
      <c r="M40" s="2"/>
      <c r="N40" s="2"/>
      <c r="O40" s="2"/>
      <c r="P40" s="2"/>
      <c r="S40" s="2"/>
      <c r="X40" s="2"/>
      <c r="AE40" s="2"/>
      <c r="AJ40" s="2"/>
      <c r="AM40" s="2"/>
      <c r="AR40" s="2"/>
      <c r="AU40" s="2"/>
      <c r="CP40" s="1"/>
      <c r="CQ40" s="1"/>
      <c r="CR40" s="1"/>
      <c r="CS40" s="1"/>
      <c r="CT40" s="1"/>
      <c r="CU40" s="1"/>
      <c r="CV40" s="1"/>
      <c r="CW40" s="1"/>
      <c r="CX40" s="1"/>
      <c r="CY40" s="1"/>
      <c r="CZ40" s="1"/>
      <c r="DA40" s="1"/>
      <c r="DB40" s="1"/>
      <c r="DC40" s="1"/>
      <c r="DD40" s="1"/>
      <c r="DE40" s="1"/>
      <c r="DF40" s="1"/>
      <c r="DG40" s="1"/>
      <c r="DH40" s="1"/>
      <c r="EG40" s="2"/>
      <c r="EH40" s="2"/>
      <c r="EI40" s="2"/>
      <c r="EJ40" s="2"/>
      <c r="EK40" s="2"/>
      <c r="EL40" s="2"/>
      <c r="EM40" s="2"/>
      <c r="EN40" s="2"/>
      <c r="EO40" s="2"/>
      <c r="EP40" s="2"/>
      <c r="EQ40" s="2"/>
      <c r="ER40" s="2"/>
      <c r="ES40" s="2"/>
      <c r="ET40" s="2"/>
      <c r="EU40" s="2"/>
      <c r="EV40" s="2"/>
      <c r="EW40" s="2"/>
      <c r="EX40" s="2"/>
      <c r="EY40" s="2"/>
    </row>
    <row r="41" spans="1:189" x14ac:dyDescent="0.25">
      <c r="A41" s="1"/>
      <c r="D41" s="1"/>
      <c r="J41" s="2"/>
      <c r="K41" s="2"/>
      <c r="L41" s="2"/>
      <c r="M41" s="2"/>
      <c r="N41" s="2"/>
      <c r="O41" s="2"/>
      <c r="P41" s="2"/>
      <c r="S41" s="2"/>
      <c r="X41" s="2"/>
      <c r="AE41" s="2"/>
      <c r="AJ41" s="2"/>
      <c r="AM41" s="2"/>
      <c r="AR41" s="2"/>
      <c r="AU41" s="2"/>
      <c r="CP41" s="1"/>
      <c r="CQ41" s="1"/>
      <c r="CR41" s="1"/>
      <c r="CS41" s="1"/>
      <c r="CT41" s="1"/>
      <c r="CU41" s="1"/>
      <c r="CV41" s="1"/>
      <c r="CW41" s="1"/>
      <c r="CX41" s="1"/>
      <c r="CY41" s="1"/>
      <c r="CZ41" s="1"/>
      <c r="DA41" s="1"/>
      <c r="DB41" s="1"/>
      <c r="DC41" s="1"/>
      <c r="DD41" s="1"/>
      <c r="DE41" s="1"/>
      <c r="DF41" s="1"/>
      <c r="DG41" s="1"/>
      <c r="DH41" s="1"/>
      <c r="EG41" s="2"/>
      <c r="EH41" s="2"/>
      <c r="EI41" s="2"/>
      <c r="EJ41" s="2"/>
      <c r="EK41" s="2"/>
      <c r="EL41" s="2"/>
      <c r="EM41" s="2"/>
      <c r="EN41" s="2"/>
      <c r="EO41" s="2"/>
      <c r="EP41" s="2"/>
      <c r="EQ41" s="2"/>
      <c r="ER41" s="2"/>
      <c r="ES41" s="2"/>
      <c r="ET41" s="2"/>
      <c r="EU41" s="2"/>
      <c r="EV41" s="2"/>
      <c r="EW41" s="2"/>
      <c r="EX41" s="2"/>
      <c r="EY41" s="2"/>
    </row>
    <row r="42" spans="1:189" x14ac:dyDescent="0.25">
      <c r="C42" s="1"/>
      <c r="H42" s="1"/>
      <c r="J42" s="2"/>
      <c r="K42" s="2"/>
      <c r="L42" s="2"/>
      <c r="M42" s="2"/>
      <c r="N42" s="2"/>
      <c r="P42" s="2"/>
      <c r="S42" s="2"/>
      <c r="T42" s="1"/>
      <c r="W42" s="1"/>
      <c r="X42" s="2"/>
      <c r="AB42" s="1"/>
      <c r="AJ42" s="2"/>
      <c r="AM42" s="2"/>
      <c r="AR42" s="2"/>
      <c r="AU42" s="2"/>
      <c r="DQ42" s="1"/>
      <c r="DR42" s="1"/>
      <c r="DS42" s="1"/>
      <c r="DT42" s="1"/>
      <c r="DU42" s="1"/>
      <c r="DV42" s="1"/>
      <c r="DW42" s="1"/>
      <c r="DX42" s="1"/>
      <c r="DY42" s="1"/>
      <c r="DZ42" s="1"/>
      <c r="EA42" s="1"/>
      <c r="EB42" s="1"/>
      <c r="EC42" s="1"/>
      <c r="ED42" s="1"/>
      <c r="EE42" s="1"/>
      <c r="EF42" s="1"/>
      <c r="EJ42" s="2"/>
      <c r="EK42" s="2"/>
      <c r="EL42" s="2"/>
      <c r="EM42" s="2"/>
      <c r="EN42" s="2"/>
      <c r="EO42" s="2"/>
      <c r="EP42" s="2"/>
      <c r="EQ42" s="2"/>
      <c r="ER42" s="2"/>
      <c r="ES42" s="2"/>
      <c r="ET42" s="2"/>
      <c r="EU42" s="2"/>
      <c r="EV42" s="2"/>
      <c r="EW42" s="2"/>
      <c r="EX42" s="2"/>
      <c r="EY42" s="2"/>
    </row>
    <row r="43" spans="1:189" x14ac:dyDescent="0.25">
      <c r="C43" s="1"/>
      <c r="H43" s="1"/>
      <c r="J43" s="2"/>
      <c r="K43" s="2"/>
      <c r="L43" s="2"/>
      <c r="M43" s="2"/>
      <c r="N43" s="2"/>
      <c r="P43" s="2"/>
      <c r="S43" s="2"/>
      <c r="T43" s="1"/>
      <c r="W43" s="1"/>
      <c r="X43" s="2"/>
      <c r="AB43" s="1"/>
      <c r="AJ43" s="2"/>
      <c r="AM43" s="2"/>
      <c r="AR43" s="2"/>
      <c r="AU43" s="2"/>
      <c r="DQ43" s="1"/>
      <c r="DR43" s="1"/>
      <c r="DS43" s="1"/>
      <c r="DT43" s="1"/>
      <c r="DU43" s="1"/>
      <c r="DV43" s="1"/>
      <c r="DW43" s="1"/>
      <c r="DX43" s="1"/>
      <c r="DY43" s="1"/>
      <c r="DZ43" s="1"/>
      <c r="EA43" s="1"/>
      <c r="EB43" s="1"/>
      <c r="EC43" s="1"/>
      <c r="ED43" s="1"/>
      <c r="EE43" s="1"/>
      <c r="EF43" s="1"/>
      <c r="EJ43" s="2"/>
      <c r="EK43" s="2"/>
      <c r="EL43" s="2"/>
      <c r="EM43" s="2"/>
      <c r="EN43" s="2"/>
      <c r="EO43" s="2"/>
      <c r="EP43" s="2"/>
      <c r="EQ43" s="2"/>
      <c r="ER43" s="2"/>
      <c r="ES43" s="2"/>
      <c r="ET43" s="2"/>
      <c r="EU43" s="2"/>
      <c r="EV43" s="2"/>
      <c r="EW43" s="2"/>
      <c r="EX43" s="2"/>
      <c r="EY43" s="2"/>
    </row>
    <row r="44" spans="1:189" x14ac:dyDescent="0.25">
      <c r="C44" s="1"/>
      <c r="H44" s="1"/>
      <c r="J44" s="2"/>
      <c r="K44" s="2"/>
      <c r="L44" s="2"/>
      <c r="M44" s="2"/>
      <c r="N44" s="2"/>
      <c r="P44" s="2"/>
      <c r="S44" s="2"/>
      <c r="T44" s="1"/>
      <c r="W44" s="1"/>
      <c r="X44" s="2"/>
      <c r="AB44" s="1"/>
      <c r="AJ44" s="2"/>
      <c r="AM44" s="2"/>
      <c r="AR44" s="2"/>
      <c r="AU44" s="2"/>
      <c r="DQ44" s="1"/>
      <c r="DR44" s="1"/>
      <c r="DS44" s="1"/>
      <c r="DT44" s="1"/>
      <c r="DU44" s="1"/>
      <c r="DV44" s="1"/>
      <c r="DW44" s="1"/>
      <c r="DX44" s="1"/>
      <c r="DY44" s="1"/>
      <c r="DZ44" s="1"/>
      <c r="EA44" s="1"/>
      <c r="EB44" s="1"/>
      <c r="EC44" s="1"/>
      <c r="ED44" s="1"/>
      <c r="EE44" s="1"/>
      <c r="EF44" s="1"/>
      <c r="EJ44" s="2"/>
      <c r="EK44" s="2"/>
      <c r="EL44" s="2"/>
      <c r="EM44" s="2"/>
      <c r="EN44" s="2"/>
      <c r="EO44" s="2"/>
      <c r="EP44" s="2"/>
      <c r="EQ44" s="2"/>
      <c r="ER44" s="2"/>
      <c r="ES44" s="2"/>
      <c r="ET44" s="2"/>
      <c r="EU44" s="2"/>
      <c r="EV44" s="2"/>
      <c r="EW44" s="2"/>
      <c r="EX44" s="2"/>
      <c r="EY44" s="2"/>
    </row>
    <row r="45" spans="1:189" x14ac:dyDescent="0.25">
      <c r="C45" s="1"/>
      <c r="H45" s="1"/>
      <c r="J45" s="2"/>
      <c r="K45" s="2"/>
      <c r="L45" s="2"/>
      <c r="M45" s="2"/>
      <c r="N45" s="2"/>
      <c r="P45" s="2"/>
      <c r="S45" s="2"/>
      <c r="T45" s="1"/>
      <c r="W45" s="1"/>
      <c r="X45" s="2"/>
      <c r="AB45" s="1"/>
      <c r="AJ45" s="2"/>
      <c r="AM45" s="2"/>
      <c r="AR45" s="2"/>
      <c r="AU45" s="2"/>
      <c r="DQ45" s="1"/>
      <c r="DR45" s="1"/>
      <c r="DS45" s="1"/>
      <c r="DT45" s="1"/>
      <c r="DU45" s="1"/>
      <c r="DV45" s="1"/>
      <c r="DW45" s="1"/>
      <c r="DX45" s="1"/>
      <c r="DY45" s="1"/>
      <c r="DZ45" s="1"/>
      <c r="EA45" s="1"/>
      <c r="EB45" s="1"/>
      <c r="EC45" s="1"/>
      <c r="ED45" s="1"/>
      <c r="EE45" s="1"/>
      <c r="EF45" s="1"/>
      <c r="EJ45" s="2"/>
      <c r="EK45" s="2"/>
      <c r="EL45" s="2"/>
      <c r="EM45" s="2"/>
      <c r="EN45" s="2"/>
      <c r="EO45" s="2"/>
      <c r="EP45" s="2"/>
      <c r="EQ45" s="2"/>
      <c r="ER45" s="2"/>
      <c r="ES45" s="2"/>
      <c r="ET45" s="2"/>
      <c r="EU45" s="2"/>
      <c r="EV45" s="2"/>
      <c r="EW45" s="2"/>
      <c r="EX45" s="2"/>
      <c r="EY45" s="2"/>
    </row>
    <row r="46" spans="1:189" x14ac:dyDescent="0.25">
      <c r="C46" s="1"/>
      <c r="H46" s="1"/>
      <c r="J46" s="2"/>
      <c r="K46" s="2"/>
      <c r="L46" s="2"/>
      <c r="M46" s="2"/>
      <c r="N46" s="2"/>
      <c r="P46" s="2"/>
      <c r="S46" s="2"/>
      <c r="T46" s="1"/>
      <c r="W46" s="1"/>
      <c r="X46" s="2"/>
      <c r="AB46" s="1"/>
      <c r="AJ46" s="2"/>
      <c r="AM46" s="2"/>
      <c r="AR46" s="2"/>
      <c r="AU46" s="2"/>
      <c r="DQ46" s="1"/>
      <c r="DR46" s="1"/>
      <c r="DS46" s="1"/>
      <c r="DT46" s="1"/>
      <c r="DU46" s="1"/>
      <c r="DV46" s="1"/>
      <c r="DW46" s="1"/>
      <c r="DX46" s="1"/>
      <c r="DY46" s="1"/>
      <c r="DZ46" s="1"/>
      <c r="EA46" s="1"/>
      <c r="EB46" s="1"/>
      <c r="EC46" s="1"/>
      <c r="ED46" s="1"/>
      <c r="EE46" s="1"/>
      <c r="EF46" s="1"/>
      <c r="EJ46" s="2"/>
      <c r="EK46" s="2"/>
      <c r="EL46" s="2"/>
      <c r="EM46" s="2"/>
      <c r="EN46" s="2"/>
      <c r="EO46" s="2"/>
      <c r="EP46" s="2"/>
      <c r="EQ46" s="2"/>
      <c r="ER46" s="2"/>
      <c r="ES46" s="2"/>
      <c r="ET46" s="2"/>
      <c r="EU46" s="2"/>
      <c r="EV46" s="2"/>
      <c r="EW46" s="2"/>
      <c r="EX46" s="2"/>
      <c r="EY46" s="2"/>
    </row>
    <row r="47" spans="1:189" x14ac:dyDescent="0.25">
      <c r="C47" s="1"/>
      <c r="H47" s="1"/>
      <c r="J47" s="2"/>
      <c r="K47" s="2"/>
      <c r="L47" s="2"/>
      <c r="M47" s="2"/>
      <c r="N47" s="2"/>
      <c r="P47" s="2"/>
      <c r="S47" s="2"/>
      <c r="T47" s="1"/>
      <c r="W47" s="1"/>
      <c r="X47" s="2"/>
      <c r="AB47" s="1"/>
      <c r="AJ47" s="2"/>
      <c r="AM47" s="2"/>
      <c r="AR47" s="2"/>
      <c r="AU47" s="2"/>
      <c r="DQ47" s="1"/>
      <c r="DR47" s="1"/>
      <c r="DS47" s="1"/>
      <c r="DT47" s="1"/>
      <c r="DU47" s="1"/>
      <c r="DV47" s="1"/>
      <c r="DW47" s="1"/>
      <c r="DX47" s="1"/>
      <c r="DY47" s="1"/>
      <c r="DZ47" s="1"/>
      <c r="EA47" s="1"/>
      <c r="EB47" s="1"/>
      <c r="EC47" s="1"/>
      <c r="ED47" s="1"/>
      <c r="EE47" s="1"/>
      <c r="EF47" s="1"/>
      <c r="EJ47" s="2"/>
      <c r="EK47" s="2"/>
      <c r="EL47" s="2"/>
      <c r="EM47" s="2"/>
      <c r="EN47" s="2"/>
      <c r="EO47" s="2"/>
      <c r="EP47" s="2"/>
      <c r="EQ47" s="2"/>
      <c r="ER47" s="2"/>
      <c r="ES47" s="2"/>
      <c r="ET47" s="2"/>
      <c r="EU47" s="2"/>
      <c r="EV47" s="2"/>
      <c r="EW47" s="2"/>
      <c r="EX47" s="2"/>
      <c r="EY47" s="2"/>
    </row>
    <row r="48" spans="1:189" x14ac:dyDescent="0.25">
      <c r="C48" s="1"/>
      <c r="H48" s="1"/>
      <c r="J48" s="2"/>
      <c r="K48" s="2"/>
      <c r="L48" s="2"/>
      <c r="M48" s="2"/>
      <c r="N48" s="2"/>
      <c r="P48" s="2"/>
      <c r="S48" s="2"/>
      <c r="T48" s="1"/>
      <c r="W48" s="1"/>
      <c r="X48" s="2"/>
      <c r="AB48" s="1"/>
      <c r="AJ48" s="2"/>
      <c r="AM48" s="2"/>
      <c r="AR48" s="2"/>
      <c r="AU48" s="2"/>
      <c r="DQ48" s="1"/>
      <c r="DR48" s="1"/>
      <c r="DS48" s="1"/>
      <c r="DT48" s="1"/>
      <c r="DU48" s="1"/>
      <c r="DV48" s="1"/>
      <c r="DW48" s="1"/>
      <c r="DX48" s="1"/>
      <c r="DY48" s="1"/>
      <c r="DZ48" s="1"/>
      <c r="EA48" s="1"/>
      <c r="EB48" s="1"/>
      <c r="EC48" s="1"/>
      <c r="ED48" s="1"/>
      <c r="EE48" s="1"/>
      <c r="EF48" s="1"/>
      <c r="EJ48" s="2"/>
      <c r="EK48" s="2"/>
      <c r="EL48" s="2"/>
      <c r="EM48" s="2"/>
      <c r="EN48" s="2"/>
      <c r="EO48" s="2"/>
      <c r="EP48" s="2"/>
      <c r="EQ48" s="2"/>
      <c r="ER48" s="2"/>
      <c r="ES48" s="2"/>
      <c r="ET48" s="2"/>
      <c r="EU48" s="2"/>
      <c r="EV48" s="2"/>
      <c r="EW48" s="2"/>
      <c r="EX48" s="2"/>
      <c r="EY48" s="2"/>
    </row>
    <row r="49" spans="3:155" x14ac:dyDescent="0.25">
      <c r="C49" s="1"/>
      <c r="H49" s="1"/>
      <c r="J49" s="2"/>
      <c r="K49" s="2"/>
      <c r="L49" s="2"/>
      <c r="M49" s="2"/>
      <c r="N49" s="2"/>
      <c r="P49" s="2"/>
      <c r="S49" s="2"/>
      <c r="T49" s="1"/>
      <c r="W49" s="1"/>
      <c r="X49" s="2"/>
      <c r="AB49" s="1"/>
      <c r="AJ49" s="2"/>
      <c r="AM49" s="2"/>
      <c r="AR49" s="2"/>
      <c r="AU49" s="2"/>
      <c r="DQ49" s="1"/>
      <c r="DR49" s="1"/>
      <c r="DS49" s="1"/>
      <c r="DT49" s="1"/>
      <c r="DU49" s="1"/>
      <c r="DV49" s="1"/>
      <c r="DW49" s="1"/>
      <c r="DX49" s="1"/>
      <c r="DY49" s="1"/>
      <c r="DZ49" s="1"/>
      <c r="EA49" s="1"/>
      <c r="EB49" s="1"/>
      <c r="EC49" s="1"/>
      <c r="ED49" s="1"/>
      <c r="EE49" s="1"/>
      <c r="EF49" s="1"/>
      <c r="EJ49" s="2"/>
      <c r="EK49" s="2"/>
      <c r="EL49" s="2"/>
      <c r="EM49" s="2"/>
      <c r="EN49" s="2"/>
      <c r="EO49" s="2"/>
      <c r="EP49" s="2"/>
      <c r="EQ49" s="2"/>
      <c r="ER49" s="2"/>
      <c r="ES49" s="2"/>
      <c r="ET49" s="2"/>
      <c r="EU49" s="2"/>
      <c r="EV49" s="2"/>
      <c r="EW49" s="2"/>
      <c r="EX49" s="2"/>
      <c r="EY49" s="2"/>
    </row>
    <row r="50" spans="3:155" x14ac:dyDescent="0.25">
      <c r="C50" s="1"/>
      <c r="H50" s="1"/>
      <c r="J50" s="2"/>
      <c r="K50" s="2"/>
      <c r="L50" s="2"/>
      <c r="M50" s="2"/>
      <c r="N50" s="2"/>
      <c r="P50" s="2"/>
      <c r="S50" s="2"/>
      <c r="T50" s="1"/>
      <c r="W50" s="1"/>
      <c r="X50" s="2"/>
      <c r="AB50" s="1"/>
      <c r="AJ50" s="2"/>
      <c r="AM50" s="2"/>
      <c r="AR50" s="2"/>
      <c r="AU50" s="2"/>
      <c r="DQ50" s="1"/>
      <c r="DR50" s="1"/>
      <c r="DS50" s="1"/>
      <c r="DT50" s="1"/>
      <c r="DU50" s="1"/>
      <c r="DV50" s="1"/>
      <c r="DW50" s="1"/>
      <c r="DX50" s="1"/>
      <c r="DY50" s="1"/>
      <c r="DZ50" s="1"/>
      <c r="EA50" s="1"/>
      <c r="EB50" s="1"/>
      <c r="EC50" s="1"/>
      <c r="ED50" s="1"/>
      <c r="EE50" s="1"/>
      <c r="EF50" s="1"/>
      <c r="EJ50" s="2"/>
      <c r="EK50" s="2"/>
      <c r="EL50" s="2"/>
      <c r="EM50" s="2"/>
      <c r="EN50" s="2"/>
      <c r="EO50" s="2"/>
      <c r="EP50" s="2"/>
      <c r="EQ50" s="2"/>
      <c r="ER50" s="2"/>
      <c r="ES50" s="2"/>
      <c r="ET50" s="2"/>
      <c r="EU50" s="2"/>
      <c r="EV50" s="2"/>
      <c r="EW50" s="2"/>
      <c r="EX50" s="2"/>
      <c r="EY50" s="2"/>
    </row>
    <row r="51" spans="3:155" x14ac:dyDescent="0.25">
      <c r="C51" s="1"/>
      <c r="H51" s="1"/>
      <c r="J51" s="2"/>
      <c r="K51" s="2"/>
      <c r="L51" s="2"/>
      <c r="M51" s="2"/>
      <c r="N51" s="2"/>
      <c r="P51" s="2"/>
      <c r="S51" s="2"/>
      <c r="T51" s="1"/>
      <c r="W51" s="1"/>
      <c r="X51" s="2"/>
      <c r="AB51" s="1"/>
      <c r="AJ51" s="2"/>
      <c r="AM51" s="2"/>
      <c r="AR51" s="2"/>
      <c r="AU51" s="2"/>
      <c r="DQ51" s="1"/>
      <c r="DR51" s="1"/>
      <c r="DS51" s="1"/>
      <c r="DT51" s="1"/>
      <c r="DU51" s="1"/>
      <c r="DV51" s="1"/>
      <c r="DW51" s="1"/>
      <c r="DX51" s="1"/>
      <c r="DY51" s="1"/>
      <c r="DZ51" s="1"/>
      <c r="EA51" s="1"/>
      <c r="EB51" s="1"/>
      <c r="EC51" s="1"/>
      <c r="ED51" s="1"/>
      <c r="EE51" s="1"/>
      <c r="EF51" s="1"/>
      <c r="EJ51" s="2"/>
      <c r="EK51" s="2"/>
      <c r="EL51" s="2"/>
      <c r="EM51" s="2"/>
      <c r="EN51" s="2"/>
      <c r="EO51" s="2"/>
      <c r="EP51" s="2"/>
      <c r="EQ51" s="2"/>
      <c r="ER51" s="2"/>
      <c r="ES51" s="2"/>
      <c r="ET51" s="2"/>
      <c r="EU51" s="2"/>
      <c r="EV51" s="2"/>
      <c r="EW51" s="2"/>
      <c r="EX51" s="2"/>
      <c r="EY51" s="2"/>
    </row>
    <row r="52" spans="3:155" x14ac:dyDescent="0.25">
      <c r="C52" s="1"/>
      <c r="H52" s="1"/>
      <c r="J52" s="2"/>
      <c r="K52" s="2"/>
      <c r="L52" s="2"/>
      <c r="M52" s="2"/>
      <c r="N52" s="2"/>
      <c r="P52" s="2"/>
      <c r="S52" s="2"/>
      <c r="T52" s="1"/>
      <c r="W52" s="1"/>
      <c r="X52" s="2"/>
      <c r="AB52" s="1"/>
      <c r="AJ52" s="2"/>
      <c r="AM52" s="2"/>
      <c r="AR52" s="2"/>
      <c r="AU52" s="2"/>
      <c r="DQ52" s="1"/>
      <c r="DR52" s="1"/>
      <c r="DS52" s="1"/>
      <c r="DT52" s="1"/>
      <c r="DU52" s="1"/>
      <c r="DV52" s="1"/>
      <c r="DW52" s="1"/>
      <c r="DX52" s="1"/>
      <c r="DY52" s="1"/>
      <c r="DZ52" s="1"/>
      <c r="EA52" s="1"/>
      <c r="EB52" s="1"/>
      <c r="EC52" s="1"/>
      <c r="ED52" s="1"/>
      <c r="EE52" s="1"/>
      <c r="EF52" s="1"/>
      <c r="EJ52" s="2"/>
      <c r="EK52" s="2"/>
      <c r="EL52" s="2"/>
      <c r="EM52" s="2"/>
      <c r="EN52" s="2"/>
      <c r="EO52" s="2"/>
      <c r="EP52" s="2"/>
      <c r="EQ52" s="2"/>
      <c r="ER52" s="2"/>
      <c r="ES52" s="2"/>
      <c r="ET52" s="2"/>
      <c r="EU52" s="2"/>
      <c r="EV52" s="2"/>
      <c r="EW52" s="2"/>
      <c r="EX52" s="2"/>
      <c r="EY52" s="2"/>
    </row>
    <row r="53" spans="3:155" x14ac:dyDescent="0.25">
      <c r="C53" s="1"/>
      <c r="H53" s="1"/>
      <c r="J53" s="2"/>
      <c r="K53" s="2"/>
      <c r="L53" s="2"/>
      <c r="M53" s="2"/>
      <c r="N53" s="2"/>
      <c r="P53" s="2"/>
      <c r="S53" s="2"/>
      <c r="T53" s="1"/>
      <c r="W53" s="1"/>
      <c r="X53" s="2"/>
      <c r="AB53" s="1"/>
      <c r="AJ53" s="2"/>
      <c r="AM53" s="2"/>
      <c r="AR53" s="2"/>
      <c r="AU53" s="2"/>
      <c r="DQ53" s="1"/>
      <c r="DR53" s="1"/>
      <c r="DS53" s="1"/>
      <c r="DT53" s="1"/>
      <c r="DU53" s="1"/>
      <c r="DV53" s="1"/>
      <c r="DW53" s="1"/>
      <c r="DX53" s="1"/>
      <c r="DY53" s="1"/>
      <c r="DZ53" s="1"/>
      <c r="EA53" s="1"/>
      <c r="EB53" s="1"/>
      <c r="EC53" s="1"/>
      <c r="ED53" s="1"/>
      <c r="EE53" s="1"/>
      <c r="EF53" s="1"/>
      <c r="EJ53" s="2"/>
      <c r="EK53" s="2"/>
      <c r="EL53" s="2"/>
      <c r="EM53" s="2"/>
      <c r="EN53" s="2"/>
      <c r="EO53" s="2"/>
      <c r="EP53" s="2"/>
      <c r="EQ53" s="2"/>
      <c r="ER53" s="2"/>
      <c r="ES53" s="2"/>
      <c r="ET53" s="2"/>
      <c r="EU53" s="2"/>
      <c r="EV53" s="2"/>
      <c r="EW53" s="2"/>
      <c r="EX53" s="2"/>
      <c r="EY53" s="2"/>
    </row>
    <row r="54" spans="3:155" x14ac:dyDescent="0.25">
      <c r="C54" s="1"/>
      <c r="H54" s="1"/>
      <c r="J54" s="2"/>
      <c r="K54" s="2"/>
      <c r="L54" s="2"/>
      <c r="M54" s="2"/>
      <c r="N54" s="2"/>
      <c r="P54" s="2"/>
      <c r="S54" s="2"/>
      <c r="T54" s="1"/>
      <c r="W54" s="1"/>
      <c r="X54" s="2"/>
      <c r="AB54" s="1"/>
      <c r="AJ54" s="2"/>
      <c r="AM54" s="2"/>
      <c r="AR54" s="2"/>
      <c r="AU54" s="2"/>
      <c r="DQ54" s="1"/>
      <c r="DR54" s="1"/>
      <c r="DS54" s="1"/>
      <c r="DT54" s="1"/>
      <c r="DU54" s="1"/>
      <c r="DV54" s="1"/>
      <c r="DW54" s="1"/>
      <c r="DX54" s="1"/>
      <c r="DY54" s="1"/>
      <c r="DZ54" s="1"/>
      <c r="EA54" s="1"/>
      <c r="EB54" s="1"/>
      <c r="EC54" s="1"/>
      <c r="ED54" s="1"/>
      <c r="EE54" s="1"/>
      <c r="EF54" s="1"/>
      <c r="EJ54" s="2"/>
      <c r="EK54" s="2"/>
      <c r="EL54" s="2"/>
      <c r="EM54" s="2"/>
      <c r="EN54" s="2"/>
      <c r="EO54" s="2"/>
      <c r="EP54" s="2"/>
      <c r="EQ54" s="2"/>
      <c r="ER54" s="2"/>
      <c r="ES54" s="2"/>
      <c r="ET54" s="2"/>
      <c r="EU54" s="2"/>
      <c r="EV54" s="2"/>
      <c r="EW54" s="2"/>
      <c r="EX54" s="2"/>
      <c r="EY54" s="2"/>
    </row>
    <row r="55" spans="3:155" x14ac:dyDescent="0.25">
      <c r="C55" s="1"/>
      <c r="H55" s="1"/>
      <c r="J55" s="2"/>
      <c r="K55" s="2"/>
      <c r="L55" s="2"/>
      <c r="M55" s="2"/>
      <c r="N55" s="2"/>
      <c r="P55" s="2"/>
      <c r="S55" s="2"/>
      <c r="T55" s="1"/>
      <c r="W55" s="1"/>
      <c r="X55" s="2"/>
      <c r="AB55" s="1"/>
      <c r="AJ55" s="2"/>
      <c r="AM55" s="2"/>
      <c r="AR55" s="2"/>
      <c r="AU55" s="2"/>
      <c r="DQ55" s="1"/>
      <c r="DR55" s="1"/>
      <c r="DS55" s="1"/>
      <c r="DT55" s="1"/>
      <c r="DU55" s="1"/>
      <c r="DV55" s="1"/>
      <c r="DW55" s="1"/>
      <c r="DX55" s="1"/>
      <c r="DY55" s="1"/>
      <c r="DZ55" s="1"/>
      <c r="EA55" s="1"/>
      <c r="EB55" s="1"/>
      <c r="EC55" s="1"/>
      <c r="ED55" s="1"/>
      <c r="EE55" s="1"/>
      <c r="EF55" s="1"/>
      <c r="EJ55" s="2"/>
      <c r="EK55" s="2"/>
      <c r="EL55" s="2"/>
      <c r="EM55" s="2"/>
      <c r="EN55" s="2"/>
      <c r="EO55" s="2"/>
      <c r="EP55" s="2"/>
      <c r="EQ55" s="2"/>
      <c r="ER55" s="2"/>
      <c r="ES55" s="2"/>
      <c r="ET55" s="2"/>
      <c r="EU55" s="2"/>
      <c r="EV55" s="2"/>
      <c r="EW55" s="2"/>
      <c r="EX55" s="2"/>
      <c r="EY55" s="2"/>
    </row>
    <row r="56" spans="3:155" x14ac:dyDescent="0.25">
      <c r="C56" s="1"/>
      <c r="H56" s="1"/>
      <c r="J56" s="2"/>
      <c r="K56" s="2"/>
      <c r="L56" s="2"/>
      <c r="M56" s="2"/>
      <c r="N56" s="2"/>
      <c r="P56" s="2"/>
      <c r="S56" s="2"/>
      <c r="T56" s="1"/>
      <c r="W56" s="1"/>
      <c r="X56" s="2"/>
      <c r="AB56" s="1"/>
      <c r="AJ56" s="2"/>
      <c r="AM56" s="2"/>
      <c r="AR56" s="2"/>
      <c r="AU56" s="2"/>
      <c r="DQ56" s="1"/>
      <c r="DR56" s="1"/>
      <c r="DS56" s="1"/>
      <c r="DT56" s="1"/>
      <c r="DU56" s="1"/>
      <c r="DV56" s="1"/>
      <c r="DW56" s="1"/>
      <c r="DX56" s="1"/>
      <c r="DY56" s="1"/>
      <c r="DZ56" s="1"/>
      <c r="EA56" s="1"/>
      <c r="EB56" s="1"/>
      <c r="EC56" s="1"/>
      <c r="ED56" s="1"/>
      <c r="EE56" s="1"/>
      <c r="EF56" s="1"/>
      <c r="EJ56" s="2"/>
      <c r="EK56" s="2"/>
      <c r="EL56" s="2"/>
      <c r="EM56" s="2"/>
      <c r="EN56" s="2"/>
      <c r="EO56" s="2"/>
      <c r="EP56" s="2"/>
      <c r="EQ56" s="2"/>
      <c r="ER56" s="2"/>
      <c r="ES56" s="2"/>
      <c r="ET56" s="2"/>
      <c r="EU56" s="2"/>
      <c r="EV56" s="2"/>
      <c r="EW56" s="2"/>
      <c r="EX56" s="2"/>
      <c r="EY56" s="2"/>
    </row>
    <row r="57" spans="3:155" x14ac:dyDescent="0.25">
      <c r="C57" s="1"/>
      <c r="H57" s="1"/>
      <c r="J57" s="2"/>
      <c r="K57" s="2"/>
      <c r="L57" s="2"/>
      <c r="M57" s="2"/>
      <c r="N57" s="2"/>
      <c r="P57" s="2"/>
      <c r="S57" s="2"/>
      <c r="T57" s="1"/>
      <c r="W57" s="1"/>
      <c r="X57" s="2"/>
      <c r="AB57" s="1"/>
      <c r="AJ57" s="2"/>
      <c r="AM57" s="2"/>
      <c r="AR57" s="2"/>
      <c r="AU57" s="2"/>
      <c r="DQ57" s="1"/>
      <c r="DR57" s="1"/>
      <c r="DS57" s="1"/>
      <c r="DT57" s="1"/>
      <c r="DU57" s="1"/>
      <c r="DV57" s="1"/>
      <c r="DW57" s="1"/>
      <c r="DX57" s="1"/>
      <c r="DY57" s="1"/>
      <c r="DZ57" s="1"/>
      <c r="EA57" s="1"/>
      <c r="EB57" s="1"/>
      <c r="EC57" s="1"/>
      <c r="ED57" s="1"/>
      <c r="EE57" s="1"/>
      <c r="EF57" s="1"/>
      <c r="EJ57" s="2"/>
      <c r="EK57" s="2"/>
      <c r="EL57" s="2"/>
      <c r="EM57" s="2"/>
      <c r="EN57" s="2"/>
      <c r="EO57" s="2"/>
      <c r="EP57" s="2"/>
      <c r="EQ57" s="2"/>
      <c r="ER57" s="2"/>
      <c r="ES57" s="2"/>
      <c r="ET57" s="2"/>
      <c r="EU57" s="2"/>
      <c r="EV57" s="2"/>
      <c r="EW57" s="2"/>
      <c r="EX57" s="2"/>
      <c r="EY57" s="2"/>
    </row>
    <row r="58" spans="3:155" x14ac:dyDescent="0.25">
      <c r="C58" s="1"/>
      <c r="H58" s="1"/>
      <c r="J58" s="2"/>
      <c r="K58" s="2"/>
      <c r="L58" s="2"/>
      <c r="M58" s="2"/>
      <c r="N58" s="2"/>
      <c r="P58" s="2"/>
      <c r="S58" s="2"/>
      <c r="T58" s="1"/>
      <c r="W58" s="1"/>
      <c r="X58" s="2"/>
      <c r="AB58" s="1"/>
      <c r="AJ58" s="2"/>
      <c r="AM58" s="2"/>
      <c r="AR58" s="2"/>
      <c r="AU58" s="2"/>
      <c r="DQ58" s="1"/>
      <c r="DR58" s="1"/>
      <c r="DS58" s="1"/>
      <c r="DT58" s="1"/>
      <c r="DU58" s="1"/>
      <c r="DV58" s="1"/>
      <c r="DW58" s="1"/>
      <c r="DX58" s="1"/>
      <c r="DY58" s="1"/>
      <c r="DZ58" s="1"/>
      <c r="EA58" s="1"/>
      <c r="EB58" s="1"/>
      <c r="EC58" s="1"/>
      <c r="ED58" s="1"/>
      <c r="EE58" s="1"/>
      <c r="EF58" s="1"/>
      <c r="EJ58" s="2"/>
      <c r="EK58" s="2"/>
      <c r="EL58" s="2"/>
      <c r="EM58" s="2"/>
      <c r="EN58" s="2"/>
      <c r="EO58" s="2"/>
      <c r="EP58" s="2"/>
      <c r="EQ58" s="2"/>
      <c r="ER58" s="2"/>
      <c r="ES58" s="2"/>
      <c r="ET58" s="2"/>
      <c r="EU58" s="2"/>
      <c r="EV58" s="2"/>
      <c r="EW58" s="2"/>
      <c r="EX58" s="2"/>
      <c r="EY58" s="2"/>
    </row>
    <row r="59" spans="3:155" x14ac:dyDescent="0.25">
      <c r="C59" s="1"/>
      <c r="H59" s="1"/>
      <c r="J59" s="2"/>
      <c r="K59" s="2"/>
      <c r="L59" s="2"/>
      <c r="M59" s="2"/>
      <c r="N59" s="2"/>
      <c r="P59" s="2"/>
      <c r="S59" s="2"/>
      <c r="T59" s="1"/>
      <c r="W59" s="1"/>
      <c r="X59" s="2"/>
      <c r="AB59" s="1"/>
      <c r="AJ59" s="2"/>
      <c r="AM59" s="2"/>
      <c r="AR59" s="2"/>
      <c r="AU59" s="2"/>
      <c r="DQ59" s="1"/>
      <c r="DR59" s="1"/>
      <c r="DS59" s="1"/>
      <c r="DT59" s="1"/>
      <c r="DU59" s="1"/>
      <c r="DV59" s="1"/>
      <c r="DW59" s="1"/>
      <c r="DX59" s="1"/>
      <c r="DY59" s="1"/>
      <c r="DZ59" s="1"/>
      <c r="EA59" s="1"/>
      <c r="EB59" s="1"/>
      <c r="EC59" s="1"/>
      <c r="ED59" s="1"/>
      <c r="EE59" s="1"/>
      <c r="EF59" s="1"/>
      <c r="EJ59" s="2"/>
      <c r="EK59" s="2"/>
      <c r="EL59" s="2"/>
      <c r="EM59" s="2"/>
      <c r="EN59" s="2"/>
      <c r="EO59" s="2"/>
      <c r="EP59" s="2"/>
      <c r="EQ59" s="2"/>
      <c r="ER59" s="2"/>
      <c r="ES59" s="2"/>
      <c r="ET59" s="2"/>
      <c r="EU59" s="2"/>
      <c r="EV59" s="2"/>
      <c r="EW59" s="2"/>
      <c r="EX59" s="2"/>
      <c r="EY59" s="2"/>
    </row>
    <row r="60" spans="3:155" x14ac:dyDescent="0.25">
      <c r="C60" s="1"/>
      <c r="H60" s="1"/>
      <c r="J60" s="2"/>
      <c r="K60" s="2"/>
      <c r="L60" s="2"/>
      <c r="M60" s="2"/>
      <c r="N60" s="2"/>
      <c r="P60" s="2"/>
      <c r="S60" s="2"/>
      <c r="T60" s="1"/>
      <c r="W60" s="1"/>
      <c r="X60" s="2"/>
      <c r="AB60" s="1"/>
      <c r="AJ60" s="2"/>
      <c r="AM60" s="2"/>
      <c r="AR60" s="2"/>
      <c r="AU60" s="2"/>
      <c r="DQ60" s="1"/>
      <c r="DR60" s="1"/>
      <c r="DS60" s="1"/>
      <c r="DT60" s="1"/>
      <c r="DU60" s="1"/>
      <c r="DV60" s="1"/>
      <c r="DW60" s="1"/>
      <c r="DX60" s="1"/>
      <c r="DY60" s="1"/>
      <c r="DZ60" s="1"/>
      <c r="EA60" s="1"/>
      <c r="EB60" s="1"/>
      <c r="EC60" s="1"/>
      <c r="ED60" s="1"/>
      <c r="EE60" s="1"/>
      <c r="EF60" s="1"/>
      <c r="EJ60" s="2"/>
      <c r="EK60" s="2"/>
      <c r="EL60" s="2"/>
      <c r="EM60" s="2"/>
      <c r="EN60" s="2"/>
      <c r="EO60" s="2"/>
      <c r="EP60" s="2"/>
      <c r="EQ60" s="2"/>
      <c r="ER60" s="2"/>
      <c r="ES60" s="2"/>
      <c r="ET60" s="2"/>
      <c r="EU60" s="2"/>
      <c r="EV60" s="2"/>
      <c r="EW60" s="2"/>
      <c r="EX60" s="2"/>
      <c r="EY60" s="2"/>
    </row>
    <row r="61" spans="3:155" x14ac:dyDescent="0.25">
      <c r="C61" s="1"/>
      <c r="H61" s="1"/>
      <c r="J61" s="2"/>
      <c r="K61" s="2"/>
      <c r="L61" s="2"/>
      <c r="M61" s="2"/>
      <c r="N61" s="2"/>
      <c r="P61" s="2"/>
      <c r="S61" s="2"/>
      <c r="T61" s="1"/>
      <c r="W61" s="1"/>
      <c r="X61" s="2"/>
      <c r="AB61" s="1"/>
      <c r="AJ61" s="2"/>
      <c r="AM61" s="2"/>
      <c r="AR61" s="2"/>
      <c r="AU61" s="2"/>
      <c r="DQ61" s="1"/>
      <c r="DR61" s="1"/>
      <c r="DS61" s="1"/>
      <c r="DT61" s="1"/>
      <c r="DU61" s="1"/>
      <c r="DV61" s="1"/>
      <c r="DW61" s="1"/>
      <c r="DX61" s="1"/>
      <c r="DY61" s="1"/>
      <c r="DZ61" s="1"/>
      <c r="EA61" s="1"/>
      <c r="EB61" s="1"/>
      <c r="EC61" s="1"/>
      <c r="ED61" s="1"/>
      <c r="EE61" s="1"/>
      <c r="EF61" s="1"/>
      <c r="EJ61" s="2"/>
      <c r="EK61" s="2"/>
      <c r="EL61" s="2"/>
      <c r="EM61" s="2"/>
      <c r="EN61" s="2"/>
      <c r="EO61" s="2"/>
      <c r="EP61" s="2"/>
      <c r="EQ61" s="2"/>
      <c r="ER61" s="2"/>
      <c r="ES61" s="2"/>
      <c r="ET61" s="2"/>
      <c r="EU61" s="2"/>
      <c r="EV61" s="2"/>
      <c r="EW61" s="2"/>
      <c r="EX61" s="2"/>
      <c r="EY61" s="2"/>
    </row>
    <row r="62" spans="3:155" x14ac:dyDescent="0.25">
      <c r="C62" s="1"/>
      <c r="H62" s="1"/>
      <c r="J62" s="2"/>
      <c r="K62" s="2"/>
      <c r="L62" s="2"/>
      <c r="M62" s="2"/>
      <c r="N62" s="2"/>
      <c r="P62" s="2"/>
      <c r="S62" s="2"/>
      <c r="T62" s="1"/>
      <c r="W62" s="1"/>
      <c r="X62" s="2"/>
      <c r="AB62" s="1"/>
      <c r="AJ62" s="2"/>
      <c r="AM62" s="2"/>
      <c r="AR62" s="2"/>
      <c r="AU62" s="2"/>
      <c r="DQ62" s="1"/>
      <c r="DR62" s="1"/>
      <c r="DS62" s="1"/>
      <c r="DT62" s="1"/>
      <c r="DU62" s="1"/>
      <c r="DV62" s="1"/>
      <c r="DW62" s="1"/>
      <c r="DX62" s="1"/>
      <c r="DY62" s="1"/>
      <c r="DZ62" s="1"/>
      <c r="EA62" s="1"/>
      <c r="EB62" s="1"/>
      <c r="EC62" s="1"/>
      <c r="ED62" s="1"/>
      <c r="EE62" s="1"/>
      <c r="EF62" s="1"/>
      <c r="EJ62" s="2"/>
      <c r="EK62" s="2"/>
      <c r="EL62" s="2"/>
      <c r="EM62" s="2"/>
      <c r="EN62" s="2"/>
      <c r="EO62" s="2"/>
      <c r="EP62" s="2"/>
      <c r="EQ62" s="2"/>
      <c r="ER62" s="2"/>
      <c r="ES62" s="2"/>
      <c r="ET62" s="2"/>
      <c r="EU62" s="2"/>
      <c r="EV62" s="2"/>
      <c r="EW62" s="2"/>
      <c r="EX62" s="2"/>
      <c r="EY62" s="2"/>
    </row>
    <row r="63" spans="3:155" x14ac:dyDescent="0.25">
      <c r="C63" s="1"/>
      <c r="H63" s="1"/>
      <c r="J63" s="2"/>
      <c r="K63" s="2"/>
      <c r="L63" s="2"/>
      <c r="M63" s="2"/>
      <c r="N63" s="2"/>
      <c r="P63" s="2"/>
      <c r="S63" s="2"/>
      <c r="T63" s="1"/>
      <c r="W63" s="1"/>
      <c r="X63" s="2"/>
      <c r="AB63" s="1"/>
      <c r="AJ63" s="2"/>
      <c r="AM63" s="2"/>
      <c r="AR63" s="2"/>
      <c r="AU63" s="2"/>
      <c r="DQ63" s="1"/>
      <c r="DR63" s="1"/>
      <c r="DS63" s="1"/>
      <c r="DT63" s="1"/>
      <c r="DU63" s="1"/>
      <c r="DV63" s="1"/>
      <c r="DW63" s="1"/>
      <c r="DX63" s="1"/>
      <c r="DY63" s="1"/>
      <c r="DZ63" s="1"/>
      <c r="EA63" s="1"/>
      <c r="EB63" s="1"/>
      <c r="EC63" s="1"/>
      <c r="ED63" s="1"/>
      <c r="EE63" s="1"/>
      <c r="EF63" s="1"/>
      <c r="EJ63" s="2"/>
      <c r="EK63" s="2"/>
      <c r="EL63" s="2"/>
      <c r="EM63" s="2"/>
      <c r="EN63" s="2"/>
      <c r="EO63" s="2"/>
      <c r="EP63" s="2"/>
      <c r="EQ63" s="2"/>
      <c r="ER63" s="2"/>
      <c r="ES63" s="2"/>
      <c r="ET63" s="2"/>
      <c r="EU63" s="2"/>
      <c r="EV63" s="2"/>
      <c r="EW63" s="2"/>
      <c r="EX63" s="2"/>
      <c r="EY63" s="2"/>
    </row>
    <row r="64" spans="3:155" x14ac:dyDescent="0.25">
      <c r="C64" s="1"/>
      <c r="H64" s="1"/>
      <c r="J64" s="2"/>
      <c r="K64" s="2"/>
      <c r="L64" s="2"/>
      <c r="M64" s="2"/>
      <c r="N64" s="2"/>
      <c r="P64" s="2"/>
      <c r="S64" s="2"/>
      <c r="T64" s="1"/>
      <c r="W64" s="1"/>
      <c r="X64" s="2"/>
      <c r="AB64" s="1"/>
      <c r="AJ64" s="2"/>
      <c r="AM64" s="2"/>
      <c r="AR64" s="2"/>
      <c r="AU64" s="2"/>
      <c r="DQ64" s="1"/>
      <c r="DR64" s="1"/>
      <c r="DS64" s="1"/>
      <c r="DT64" s="1"/>
      <c r="DU64" s="1"/>
      <c r="DV64" s="1"/>
      <c r="DW64" s="1"/>
      <c r="DX64" s="1"/>
      <c r="DY64" s="1"/>
      <c r="DZ64" s="1"/>
      <c r="EA64" s="1"/>
      <c r="EB64" s="1"/>
      <c r="EC64" s="1"/>
      <c r="ED64" s="1"/>
      <c r="EE64" s="1"/>
      <c r="EF64" s="1"/>
      <c r="EJ64" s="2"/>
      <c r="EK64" s="2"/>
      <c r="EL64" s="2"/>
      <c r="EM64" s="2"/>
      <c r="EN64" s="2"/>
      <c r="EO64" s="2"/>
      <c r="EP64" s="2"/>
      <c r="EQ64" s="2"/>
      <c r="ER64" s="2"/>
      <c r="ES64" s="2"/>
      <c r="ET64" s="2"/>
      <c r="EU64" s="2"/>
      <c r="EV64" s="2"/>
      <c r="EW64" s="2"/>
      <c r="EX64" s="2"/>
      <c r="EY64" s="2"/>
    </row>
    <row r="65" spans="3:155" x14ac:dyDescent="0.25">
      <c r="C65" s="1"/>
      <c r="H65" s="1"/>
      <c r="J65" s="2"/>
      <c r="K65" s="2"/>
      <c r="L65" s="2"/>
      <c r="M65" s="2"/>
      <c r="N65" s="2"/>
      <c r="P65" s="2"/>
      <c r="S65" s="2"/>
      <c r="T65" s="1"/>
      <c r="W65" s="1"/>
      <c r="X65" s="2"/>
      <c r="AB65" s="1"/>
      <c r="AJ65" s="2"/>
      <c r="AM65" s="2"/>
      <c r="AR65" s="2"/>
      <c r="AU65" s="2"/>
      <c r="DQ65" s="1"/>
      <c r="DR65" s="1"/>
      <c r="DS65" s="1"/>
      <c r="DT65" s="1"/>
      <c r="DU65" s="1"/>
      <c r="DV65" s="1"/>
      <c r="DW65" s="1"/>
      <c r="DX65" s="1"/>
      <c r="DY65" s="1"/>
      <c r="DZ65" s="1"/>
      <c r="EA65" s="1"/>
      <c r="EB65" s="1"/>
      <c r="EC65" s="1"/>
      <c r="ED65" s="1"/>
      <c r="EE65" s="1"/>
      <c r="EF65" s="1"/>
      <c r="EJ65" s="2"/>
      <c r="EK65" s="2"/>
      <c r="EL65" s="2"/>
      <c r="EM65" s="2"/>
      <c r="EN65" s="2"/>
      <c r="EO65" s="2"/>
      <c r="EP65" s="2"/>
      <c r="EQ65" s="2"/>
      <c r="ER65" s="2"/>
      <c r="ES65" s="2"/>
      <c r="ET65" s="2"/>
      <c r="EU65" s="2"/>
      <c r="EV65" s="2"/>
      <c r="EW65" s="2"/>
      <c r="EX65" s="2"/>
      <c r="EY65" s="2"/>
    </row>
    <row r="66" spans="3:155" x14ac:dyDescent="0.25">
      <c r="C66" s="1"/>
      <c r="H66" s="1"/>
      <c r="J66" s="2"/>
      <c r="K66" s="2"/>
      <c r="L66" s="2"/>
      <c r="M66" s="2"/>
      <c r="N66" s="2"/>
      <c r="P66" s="2"/>
      <c r="S66" s="2"/>
      <c r="T66" s="1"/>
      <c r="W66" s="1"/>
      <c r="X66" s="2"/>
      <c r="AB66" s="1"/>
      <c r="AJ66" s="2"/>
      <c r="AM66" s="2"/>
      <c r="AR66" s="2"/>
      <c r="AU66" s="2"/>
      <c r="DQ66" s="1"/>
      <c r="DR66" s="1"/>
      <c r="DS66" s="1"/>
      <c r="DT66" s="1"/>
      <c r="DU66" s="1"/>
      <c r="DV66" s="1"/>
      <c r="DW66" s="1"/>
      <c r="DX66" s="1"/>
      <c r="DY66" s="1"/>
      <c r="DZ66" s="1"/>
      <c r="EA66" s="1"/>
      <c r="EB66" s="1"/>
      <c r="EC66" s="1"/>
      <c r="ED66" s="1"/>
      <c r="EE66" s="1"/>
      <c r="EF66" s="1"/>
      <c r="EJ66" s="2"/>
      <c r="EK66" s="2"/>
      <c r="EL66" s="2"/>
      <c r="EM66" s="2"/>
      <c r="EN66" s="2"/>
      <c r="EO66" s="2"/>
      <c r="EP66" s="2"/>
      <c r="EQ66" s="2"/>
      <c r="ER66" s="2"/>
      <c r="ES66" s="2"/>
      <c r="ET66" s="2"/>
      <c r="EU66" s="2"/>
      <c r="EV66" s="2"/>
      <c r="EW66" s="2"/>
      <c r="EX66" s="2"/>
      <c r="EY66" s="2"/>
    </row>
    <row r="67" spans="3:155" x14ac:dyDescent="0.25">
      <c r="C67" s="1"/>
      <c r="H67" s="1"/>
      <c r="J67" s="2"/>
      <c r="K67" s="2"/>
      <c r="L67" s="2"/>
      <c r="M67" s="2"/>
      <c r="N67" s="2"/>
      <c r="P67" s="2"/>
      <c r="S67" s="2"/>
      <c r="T67" s="1"/>
      <c r="W67" s="1"/>
      <c r="X67" s="2"/>
      <c r="AB67" s="1"/>
      <c r="AJ67" s="2"/>
      <c r="AM67" s="2"/>
      <c r="AR67" s="2"/>
      <c r="AU67" s="2"/>
      <c r="DQ67" s="1"/>
      <c r="DR67" s="1"/>
      <c r="DS67" s="1"/>
      <c r="DT67" s="1"/>
      <c r="DU67" s="1"/>
      <c r="DV67" s="1"/>
      <c r="DW67" s="1"/>
      <c r="DX67" s="1"/>
      <c r="DY67" s="1"/>
      <c r="DZ67" s="1"/>
      <c r="EA67" s="1"/>
      <c r="EB67" s="1"/>
      <c r="EC67" s="1"/>
      <c r="ED67" s="1"/>
      <c r="EE67" s="1"/>
      <c r="EF67" s="1"/>
      <c r="EJ67" s="2"/>
      <c r="EK67" s="2"/>
      <c r="EL67" s="2"/>
      <c r="EM67" s="2"/>
      <c r="EN67" s="2"/>
      <c r="EO67" s="2"/>
      <c r="EP67" s="2"/>
      <c r="EQ67" s="2"/>
      <c r="ER67" s="2"/>
      <c r="ES67" s="2"/>
      <c r="ET67" s="2"/>
      <c r="EU67" s="2"/>
      <c r="EV67" s="2"/>
      <c r="EW67" s="2"/>
      <c r="EX67" s="2"/>
      <c r="EY67" s="2"/>
    </row>
    <row r="68" spans="3:155" x14ac:dyDescent="0.25">
      <c r="C68" s="1"/>
      <c r="H68" s="1"/>
      <c r="J68" s="2"/>
      <c r="K68" s="2"/>
      <c r="L68" s="2"/>
      <c r="M68" s="2"/>
      <c r="N68" s="2"/>
      <c r="P68" s="2"/>
      <c r="S68" s="2"/>
      <c r="T68" s="1"/>
      <c r="W68" s="1"/>
      <c r="X68" s="2"/>
      <c r="AB68" s="1"/>
      <c r="AJ68" s="2"/>
      <c r="AM68" s="2"/>
      <c r="AR68" s="2"/>
      <c r="AU68" s="2"/>
      <c r="DQ68" s="1"/>
      <c r="DR68" s="1"/>
      <c r="DS68" s="1"/>
      <c r="DT68" s="1"/>
      <c r="DU68" s="1"/>
      <c r="DV68" s="1"/>
      <c r="DW68" s="1"/>
      <c r="DX68" s="1"/>
      <c r="DY68" s="1"/>
      <c r="DZ68" s="1"/>
      <c r="EA68" s="1"/>
      <c r="EB68" s="1"/>
      <c r="EC68" s="1"/>
      <c r="ED68" s="1"/>
      <c r="EE68" s="1"/>
      <c r="EF68" s="1"/>
      <c r="EJ68" s="2"/>
      <c r="EK68" s="2"/>
      <c r="EL68" s="2"/>
      <c r="EM68" s="2"/>
      <c r="EN68" s="2"/>
      <c r="EO68" s="2"/>
      <c r="EP68" s="2"/>
      <c r="EQ68" s="2"/>
      <c r="ER68" s="2"/>
      <c r="ES68" s="2"/>
      <c r="ET68" s="2"/>
      <c r="EU68" s="2"/>
      <c r="EV68" s="2"/>
      <c r="EW68" s="2"/>
      <c r="EX68" s="2"/>
      <c r="EY68" s="2"/>
    </row>
    <row r="69" spans="3:155" x14ac:dyDescent="0.25">
      <c r="C69" s="1"/>
      <c r="H69" s="1"/>
      <c r="J69" s="2"/>
      <c r="K69" s="2"/>
      <c r="L69" s="2"/>
      <c r="M69" s="2"/>
      <c r="N69" s="2"/>
      <c r="P69" s="2"/>
      <c r="S69" s="2"/>
      <c r="T69" s="1"/>
      <c r="W69" s="1"/>
      <c r="X69" s="2"/>
      <c r="AB69" s="1"/>
      <c r="AJ69" s="2"/>
      <c r="AM69" s="2"/>
      <c r="AR69" s="2"/>
      <c r="AU69" s="2"/>
      <c r="DQ69" s="1"/>
      <c r="DR69" s="1"/>
      <c r="DS69" s="1"/>
      <c r="DT69" s="1"/>
      <c r="DU69" s="1"/>
      <c r="DV69" s="1"/>
      <c r="DW69" s="1"/>
      <c r="DX69" s="1"/>
      <c r="DY69" s="1"/>
      <c r="DZ69" s="1"/>
      <c r="EA69" s="1"/>
      <c r="EB69" s="1"/>
      <c r="EC69" s="1"/>
      <c r="ED69" s="1"/>
      <c r="EE69" s="1"/>
      <c r="EF69" s="1"/>
      <c r="EJ69" s="2"/>
      <c r="EK69" s="2"/>
      <c r="EL69" s="2"/>
      <c r="EM69" s="2"/>
      <c r="EN69" s="2"/>
      <c r="EO69" s="2"/>
      <c r="EP69" s="2"/>
      <c r="EQ69" s="2"/>
      <c r="ER69" s="2"/>
      <c r="ES69" s="2"/>
      <c r="ET69" s="2"/>
      <c r="EU69" s="2"/>
      <c r="EV69" s="2"/>
      <c r="EW69" s="2"/>
      <c r="EX69" s="2"/>
      <c r="EY69" s="2"/>
    </row>
    <row r="70" spans="3:155" x14ac:dyDescent="0.25">
      <c r="C70" s="1"/>
      <c r="H70" s="1"/>
      <c r="J70" s="2"/>
      <c r="K70" s="2"/>
      <c r="L70" s="2"/>
      <c r="M70" s="2"/>
      <c r="N70" s="2"/>
      <c r="P70" s="2"/>
      <c r="S70" s="2"/>
      <c r="T70" s="1"/>
      <c r="W70" s="1"/>
      <c r="X70" s="2"/>
      <c r="AB70" s="1"/>
      <c r="AJ70" s="2"/>
      <c r="AM70" s="2"/>
      <c r="AR70" s="2"/>
      <c r="AU70" s="2"/>
      <c r="DQ70" s="1"/>
      <c r="DR70" s="1"/>
      <c r="DS70" s="1"/>
      <c r="DT70" s="1"/>
      <c r="DU70" s="1"/>
      <c r="DV70" s="1"/>
      <c r="DW70" s="1"/>
      <c r="DX70" s="1"/>
      <c r="DY70" s="1"/>
      <c r="DZ70" s="1"/>
      <c r="EA70" s="1"/>
      <c r="EB70" s="1"/>
      <c r="EC70" s="1"/>
      <c r="ED70" s="1"/>
      <c r="EE70" s="1"/>
      <c r="EF70" s="1"/>
      <c r="EJ70" s="2"/>
      <c r="EK70" s="2"/>
      <c r="EL70" s="2"/>
      <c r="EM70" s="2"/>
      <c r="EN70" s="2"/>
      <c r="EO70" s="2"/>
      <c r="EP70" s="2"/>
      <c r="EQ70" s="2"/>
      <c r="ER70" s="2"/>
      <c r="ES70" s="2"/>
      <c r="ET70" s="2"/>
      <c r="EU70" s="2"/>
      <c r="EV70" s="2"/>
      <c r="EW70" s="2"/>
      <c r="EX70" s="2"/>
      <c r="EY70" s="2"/>
    </row>
    <row r="71" spans="3:155" x14ac:dyDescent="0.25">
      <c r="C71" s="1"/>
      <c r="H71" s="1"/>
      <c r="J71" s="2"/>
      <c r="K71" s="2"/>
      <c r="L71" s="2"/>
      <c r="M71" s="2"/>
      <c r="N71" s="2"/>
      <c r="P71" s="2"/>
      <c r="S71" s="2"/>
      <c r="T71" s="1"/>
      <c r="W71" s="1"/>
      <c r="X71" s="2"/>
      <c r="AB71" s="1"/>
      <c r="AJ71" s="2"/>
      <c r="AM71" s="2"/>
      <c r="AR71" s="2"/>
      <c r="AU71" s="2"/>
      <c r="DQ71" s="1"/>
      <c r="DR71" s="1"/>
      <c r="DS71" s="1"/>
      <c r="DT71" s="1"/>
      <c r="DU71" s="1"/>
      <c r="DV71" s="1"/>
      <c r="DW71" s="1"/>
      <c r="DX71" s="1"/>
      <c r="DY71" s="1"/>
      <c r="DZ71" s="1"/>
      <c r="EA71" s="1"/>
      <c r="EB71" s="1"/>
      <c r="EC71" s="1"/>
      <c r="ED71" s="1"/>
      <c r="EE71" s="1"/>
      <c r="EF71" s="1"/>
      <c r="EJ71" s="2"/>
      <c r="EK71" s="2"/>
      <c r="EL71" s="2"/>
      <c r="EM71" s="2"/>
      <c r="EN71" s="2"/>
      <c r="EO71" s="2"/>
      <c r="EP71" s="2"/>
      <c r="EQ71" s="2"/>
      <c r="ER71" s="2"/>
      <c r="ES71" s="2"/>
      <c r="ET71" s="2"/>
      <c r="EU71" s="2"/>
      <c r="EV71" s="2"/>
      <c r="EW71" s="2"/>
      <c r="EX71" s="2"/>
      <c r="EY71" s="2"/>
    </row>
    <row r="72" spans="3:155" x14ac:dyDescent="0.25">
      <c r="C72" s="1"/>
      <c r="H72" s="1"/>
      <c r="J72" s="2"/>
      <c r="K72" s="2"/>
      <c r="L72" s="2"/>
      <c r="M72" s="2"/>
      <c r="N72" s="2"/>
      <c r="P72" s="2"/>
      <c r="S72" s="2"/>
      <c r="T72" s="1"/>
      <c r="W72" s="1"/>
      <c r="X72" s="2"/>
      <c r="AB72" s="1"/>
      <c r="AJ72" s="2"/>
      <c r="AM72" s="2"/>
      <c r="AR72" s="2"/>
      <c r="AU72" s="2"/>
      <c r="DQ72" s="1"/>
      <c r="DR72" s="1"/>
      <c r="DS72" s="1"/>
      <c r="DT72" s="1"/>
      <c r="DU72" s="1"/>
      <c r="DV72" s="1"/>
      <c r="DW72" s="1"/>
      <c r="DX72" s="1"/>
      <c r="DY72" s="1"/>
      <c r="DZ72" s="1"/>
      <c r="EA72" s="1"/>
      <c r="EB72" s="1"/>
      <c r="EC72" s="1"/>
      <c r="ED72" s="1"/>
      <c r="EE72" s="1"/>
      <c r="EF72" s="1"/>
      <c r="EJ72" s="2"/>
      <c r="EK72" s="2"/>
      <c r="EL72" s="2"/>
      <c r="EM72" s="2"/>
      <c r="EN72" s="2"/>
      <c r="EO72" s="2"/>
      <c r="EP72" s="2"/>
      <c r="EQ72" s="2"/>
      <c r="ER72" s="2"/>
      <c r="ES72" s="2"/>
      <c r="ET72" s="2"/>
      <c r="EU72" s="2"/>
      <c r="EV72" s="2"/>
      <c r="EW72" s="2"/>
      <c r="EX72" s="2"/>
      <c r="EY72" s="2"/>
    </row>
    <row r="73" spans="3:155" x14ac:dyDescent="0.25">
      <c r="C73" s="1"/>
      <c r="H73" s="1"/>
      <c r="J73" s="2"/>
      <c r="K73" s="2"/>
      <c r="L73" s="2"/>
      <c r="M73" s="2"/>
      <c r="N73" s="2"/>
      <c r="P73" s="2"/>
      <c r="S73" s="2"/>
      <c r="T73" s="1"/>
      <c r="W73" s="1"/>
      <c r="X73" s="2"/>
      <c r="AB73" s="1"/>
      <c r="AJ73" s="2"/>
      <c r="AM73" s="2"/>
      <c r="AR73" s="2"/>
      <c r="AU73" s="2"/>
      <c r="DQ73" s="1"/>
      <c r="DR73" s="1"/>
      <c r="DS73" s="1"/>
      <c r="DT73" s="1"/>
      <c r="DU73" s="1"/>
      <c r="DV73" s="1"/>
      <c r="DW73" s="1"/>
      <c r="DX73" s="1"/>
      <c r="DY73" s="1"/>
      <c r="DZ73" s="1"/>
      <c r="EA73" s="1"/>
      <c r="EB73" s="1"/>
      <c r="EC73" s="1"/>
      <c r="ED73" s="1"/>
      <c r="EE73" s="1"/>
      <c r="EF73" s="1"/>
      <c r="EJ73" s="2"/>
      <c r="EK73" s="2"/>
      <c r="EL73" s="2"/>
      <c r="EM73" s="2"/>
      <c r="EN73" s="2"/>
      <c r="EO73" s="2"/>
      <c r="EP73" s="2"/>
      <c r="EQ73" s="2"/>
      <c r="ER73" s="2"/>
      <c r="ES73" s="2"/>
      <c r="ET73" s="2"/>
      <c r="EU73" s="2"/>
      <c r="EV73" s="2"/>
      <c r="EW73" s="2"/>
      <c r="EX73" s="2"/>
      <c r="EY73" s="2"/>
    </row>
    <row r="74" spans="3:155" x14ac:dyDescent="0.25">
      <c r="C74" s="1"/>
      <c r="H74" s="1"/>
      <c r="J74" s="2"/>
      <c r="K74" s="2"/>
      <c r="L74" s="2"/>
      <c r="M74" s="2"/>
      <c r="N74" s="2"/>
      <c r="P74" s="2"/>
      <c r="S74" s="2"/>
      <c r="T74" s="1"/>
      <c r="W74" s="1"/>
      <c r="X74" s="2"/>
      <c r="AB74" s="1"/>
      <c r="AJ74" s="2"/>
      <c r="AM74" s="2"/>
      <c r="AR74" s="2"/>
      <c r="AU74" s="2"/>
      <c r="DQ74" s="1"/>
      <c r="DR74" s="1"/>
      <c r="DS74" s="1"/>
      <c r="DT74" s="1"/>
      <c r="DU74" s="1"/>
      <c r="DV74" s="1"/>
      <c r="DW74" s="1"/>
      <c r="DX74" s="1"/>
      <c r="DY74" s="1"/>
      <c r="DZ74" s="1"/>
      <c r="EA74" s="1"/>
      <c r="EB74" s="1"/>
      <c r="EC74" s="1"/>
      <c r="ED74" s="1"/>
      <c r="EE74" s="1"/>
      <c r="EF74" s="1"/>
      <c r="EJ74" s="2"/>
      <c r="EK74" s="2"/>
      <c r="EL74" s="2"/>
      <c r="EM74" s="2"/>
      <c r="EN74" s="2"/>
      <c r="EO74" s="2"/>
      <c r="EP74" s="2"/>
      <c r="EQ74" s="2"/>
      <c r="ER74" s="2"/>
      <c r="ES74" s="2"/>
      <c r="ET74" s="2"/>
      <c r="EU74" s="2"/>
      <c r="EV74" s="2"/>
      <c r="EW74" s="2"/>
      <c r="EX74" s="2"/>
      <c r="EY74" s="2"/>
    </row>
    <row r="75" spans="3:155" x14ac:dyDescent="0.25">
      <c r="C75" s="1"/>
      <c r="H75" s="1"/>
      <c r="J75" s="2"/>
      <c r="K75" s="2"/>
      <c r="L75" s="2"/>
      <c r="M75" s="2"/>
      <c r="N75" s="2"/>
      <c r="P75" s="2"/>
      <c r="S75" s="2"/>
      <c r="T75" s="1"/>
      <c r="W75" s="1"/>
      <c r="X75" s="2"/>
      <c r="AB75" s="1"/>
      <c r="AJ75" s="2"/>
      <c r="AM75" s="2"/>
      <c r="AR75" s="2"/>
      <c r="AU75" s="2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  <c r="EB75" s="1"/>
      <c r="EC75" s="1"/>
      <c r="ED75" s="1"/>
      <c r="EE75" s="1"/>
      <c r="EF75" s="1"/>
      <c r="EJ75" s="2"/>
      <c r="EK75" s="2"/>
      <c r="EL75" s="2"/>
      <c r="EM75" s="2"/>
      <c r="EN75" s="2"/>
      <c r="EO75" s="2"/>
      <c r="EP75" s="2"/>
      <c r="EQ75" s="2"/>
      <c r="ER75" s="2"/>
      <c r="ES75" s="2"/>
      <c r="ET75" s="2"/>
      <c r="EU75" s="2"/>
      <c r="EV75" s="2"/>
      <c r="EW75" s="2"/>
      <c r="EX75" s="2"/>
      <c r="EY75" s="2"/>
    </row>
    <row r="76" spans="3:155" x14ac:dyDescent="0.25">
      <c r="C76" s="1"/>
      <c r="H76" s="1"/>
      <c r="J76" s="2"/>
      <c r="K76" s="2"/>
      <c r="L76" s="2"/>
      <c r="M76" s="2"/>
      <c r="N76" s="2"/>
      <c r="P76" s="2"/>
      <c r="S76" s="2"/>
      <c r="T76" s="1"/>
      <c r="W76" s="1"/>
      <c r="X76" s="2"/>
      <c r="AB76" s="1"/>
      <c r="AJ76" s="2"/>
      <c r="AM76" s="2"/>
      <c r="AR76" s="2"/>
      <c r="AU76" s="2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  <c r="EB76" s="1"/>
      <c r="EC76" s="1"/>
      <c r="ED76" s="1"/>
      <c r="EE76" s="1"/>
      <c r="EF76" s="1"/>
      <c r="EJ76" s="2"/>
      <c r="EK76" s="2"/>
      <c r="EL76" s="2"/>
      <c r="EM76" s="2"/>
      <c r="EN76" s="2"/>
      <c r="EO76" s="2"/>
      <c r="EP76" s="2"/>
      <c r="EQ76" s="2"/>
      <c r="ER76" s="2"/>
      <c r="ES76" s="2"/>
      <c r="ET76" s="2"/>
      <c r="EU76" s="2"/>
      <c r="EV76" s="2"/>
      <c r="EW76" s="2"/>
      <c r="EX76" s="2"/>
      <c r="EY76" s="2"/>
    </row>
    <row r="77" spans="3:155" x14ac:dyDescent="0.25">
      <c r="C77" s="1"/>
      <c r="H77" s="1"/>
      <c r="J77" s="2"/>
      <c r="K77" s="2"/>
      <c r="L77" s="2"/>
      <c r="M77" s="2"/>
      <c r="N77" s="2"/>
      <c r="P77" s="2"/>
      <c r="S77" s="2"/>
      <c r="T77" s="1"/>
      <c r="W77" s="1"/>
      <c r="X77" s="2"/>
      <c r="AB77" s="1"/>
      <c r="AJ77" s="2"/>
      <c r="AM77" s="2"/>
      <c r="AR77" s="2"/>
      <c r="AU77" s="2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J77" s="2"/>
      <c r="EK77" s="2"/>
      <c r="EL77" s="2"/>
      <c r="EM77" s="2"/>
      <c r="EN77" s="2"/>
      <c r="EO77" s="2"/>
      <c r="EP77" s="2"/>
      <c r="EQ77" s="2"/>
      <c r="ER77" s="2"/>
      <c r="ES77" s="2"/>
      <c r="ET77" s="2"/>
      <c r="EU77" s="2"/>
      <c r="EV77" s="2"/>
      <c r="EW77" s="2"/>
      <c r="EX77" s="2"/>
      <c r="EY77" s="2"/>
    </row>
    <row r="78" spans="3:155" x14ac:dyDescent="0.25">
      <c r="C78" s="1"/>
      <c r="H78" s="1"/>
      <c r="J78" s="2"/>
      <c r="K78" s="2"/>
      <c r="L78" s="2"/>
      <c r="M78" s="2"/>
      <c r="N78" s="2"/>
      <c r="P78" s="2"/>
      <c r="S78" s="2"/>
      <c r="T78" s="1"/>
      <c r="W78" s="1"/>
      <c r="X78" s="2"/>
      <c r="AB78" s="1"/>
      <c r="AJ78" s="2"/>
      <c r="AM78" s="2"/>
      <c r="AR78" s="2"/>
      <c r="AU78" s="2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J78" s="2"/>
      <c r="EK78" s="2"/>
      <c r="EL78" s="2"/>
      <c r="EM78" s="2"/>
      <c r="EN78" s="2"/>
      <c r="EO78" s="2"/>
      <c r="EP78" s="2"/>
      <c r="EQ78" s="2"/>
      <c r="ER78" s="2"/>
      <c r="ES78" s="2"/>
      <c r="ET78" s="2"/>
      <c r="EU78" s="2"/>
      <c r="EV78" s="2"/>
      <c r="EW78" s="2"/>
      <c r="EX78" s="2"/>
      <c r="EY78" s="2"/>
    </row>
    <row r="79" spans="3:155" x14ac:dyDescent="0.25">
      <c r="C79" s="1"/>
      <c r="H79" s="1"/>
      <c r="J79" s="2"/>
      <c r="K79" s="2"/>
      <c r="L79" s="2"/>
      <c r="M79" s="2"/>
      <c r="N79" s="2"/>
      <c r="P79" s="2"/>
      <c r="S79" s="2"/>
      <c r="T79" s="1"/>
      <c r="W79" s="1"/>
      <c r="X79" s="2"/>
      <c r="AB79" s="1"/>
      <c r="AJ79" s="2"/>
      <c r="AM79" s="2"/>
      <c r="AR79" s="2"/>
      <c r="AU79" s="2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J79" s="2"/>
      <c r="EK79" s="2"/>
      <c r="EL79" s="2"/>
      <c r="EM79" s="2"/>
      <c r="EN79" s="2"/>
      <c r="EO79" s="2"/>
      <c r="EP79" s="2"/>
      <c r="EQ79" s="2"/>
      <c r="ER79" s="2"/>
      <c r="ES79" s="2"/>
      <c r="ET79" s="2"/>
      <c r="EU79" s="2"/>
      <c r="EV79" s="2"/>
      <c r="EW79" s="2"/>
      <c r="EX79" s="2"/>
      <c r="EY79" s="2"/>
    </row>
    <row r="80" spans="3:155" x14ac:dyDescent="0.25">
      <c r="C80" s="1"/>
      <c r="H80" s="1"/>
      <c r="J80" s="2"/>
      <c r="K80" s="2"/>
      <c r="L80" s="2"/>
      <c r="M80" s="2"/>
      <c r="N80" s="2"/>
      <c r="P80" s="2"/>
      <c r="S80" s="2"/>
      <c r="T80" s="1"/>
      <c r="W80" s="1"/>
      <c r="X80" s="2"/>
      <c r="AB80" s="1"/>
      <c r="AJ80" s="2"/>
      <c r="AM80" s="2"/>
      <c r="AR80" s="2"/>
      <c r="AU80" s="2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J80" s="2"/>
      <c r="EK80" s="2"/>
      <c r="EL80" s="2"/>
      <c r="EM80" s="2"/>
      <c r="EN80" s="2"/>
      <c r="EO80" s="2"/>
      <c r="EP80" s="2"/>
      <c r="EQ80" s="2"/>
      <c r="ER80" s="2"/>
      <c r="ES80" s="2"/>
      <c r="ET80" s="2"/>
      <c r="EU80" s="2"/>
      <c r="EV80" s="2"/>
      <c r="EW80" s="2"/>
      <c r="EX80" s="2"/>
      <c r="EY80" s="2"/>
    </row>
    <row r="81" spans="3:155" x14ac:dyDescent="0.25">
      <c r="C81" s="1"/>
      <c r="H81" s="1"/>
      <c r="J81" s="2"/>
      <c r="K81" s="2"/>
      <c r="L81" s="2"/>
      <c r="M81" s="2"/>
      <c r="N81" s="2"/>
      <c r="P81" s="2"/>
      <c r="S81" s="2"/>
      <c r="T81" s="1"/>
      <c r="W81" s="1"/>
      <c r="X81" s="2"/>
      <c r="AB81" s="1"/>
      <c r="AJ81" s="2"/>
      <c r="AM81" s="2"/>
      <c r="AR81" s="2"/>
      <c r="AU81" s="2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J81" s="2"/>
      <c r="EK81" s="2"/>
      <c r="EL81" s="2"/>
      <c r="EM81" s="2"/>
      <c r="EN81" s="2"/>
      <c r="EO81" s="2"/>
      <c r="EP81" s="2"/>
      <c r="EQ81" s="2"/>
      <c r="ER81" s="2"/>
      <c r="ES81" s="2"/>
      <c r="ET81" s="2"/>
      <c r="EU81" s="2"/>
      <c r="EV81" s="2"/>
      <c r="EW81" s="2"/>
      <c r="EX81" s="2"/>
      <c r="EY81" s="2"/>
    </row>
    <row r="82" spans="3:155" x14ac:dyDescent="0.25">
      <c r="C82" s="1"/>
      <c r="H82" s="1"/>
      <c r="J82" s="2"/>
      <c r="K82" s="2"/>
      <c r="L82" s="2"/>
      <c r="M82" s="2"/>
      <c r="N82" s="2"/>
      <c r="P82" s="2"/>
      <c r="S82" s="2"/>
      <c r="T82" s="1"/>
      <c r="W82" s="1"/>
      <c r="X82" s="2"/>
      <c r="AB82" s="1"/>
      <c r="AJ82" s="2"/>
      <c r="AM82" s="2"/>
      <c r="AR82" s="2"/>
      <c r="AU82" s="2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J82" s="2"/>
      <c r="EK82" s="2"/>
      <c r="EL82" s="2"/>
      <c r="EM82" s="2"/>
      <c r="EN82" s="2"/>
      <c r="EO82" s="2"/>
      <c r="EP82" s="2"/>
      <c r="EQ82" s="2"/>
      <c r="ER82" s="2"/>
      <c r="ES82" s="2"/>
      <c r="ET82" s="2"/>
      <c r="EU82" s="2"/>
      <c r="EV82" s="2"/>
      <c r="EW82" s="2"/>
      <c r="EX82" s="2"/>
      <c r="EY82" s="2"/>
    </row>
    <row r="83" spans="3:155" x14ac:dyDescent="0.25">
      <c r="C83" s="1"/>
      <c r="H83" s="1"/>
      <c r="J83" s="2"/>
      <c r="K83" s="2"/>
      <c r="L83" s="2"/>
      <c r="M83" s="2"/>
      <c r="N83" s="2"/>
      <c r="P83" s="2"/>
      <c r="S83" s="2"/>
      <c r="T83" s="1"/>
      <c r="W83" s="1"/>
      <c r="X83" s="2"/>
      <c r="AB83" s="1"/>
      <c r="AJ83" s="2"/>
      <c r="AM83" s="2"/>
      <c r="AR83" s="2"/>
      <c r="AU83" s="2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J83" s="2"/>
      <c r="EK83" s="2"/>
      <c r="EL83" s="2"/>
      <c r="EM83" s="2"/>
      <c r="EN83" s="2"/>
      <c r="EO83" s="2"/>
      <c r="EP83" s="2"/>
      <c r="EQ83" s="2"/>
      <c r="ER83" s="2"/>
      <c r="ES83" s="2"/>
      <c r="ET83" s="2"/>
      <c r="EU83" s="2"/>
      <c r="EV83" s="2"/>
      <c r="EW83" s="2"/>
      <c r="EX83" s="2"/>
      <c r="EY83" s="2"/>
    </row>
    <row r="84" spans="3:155" x14ac:dyDescent="0.25">
      <c r="C84" s="1"/>
      <c r="H84" s="1"/>
      <c r="J84" s="2"/>
      <c r="K84" s="2"/>
      <c r="L84" s="2"/>
      <c r="M84" s="2"/>
      <c r="N84" s="2"/>
      <c r="P84" s="2"/>
      <c r="S84" s="2"/>
      <c r="T84" s="1"/>
      <c r="W84" s="1"/>
      <c r="X84" s="2"/>
      <c r="AB84" s="1"/>
      <c r="AJ84" s="2"/>
      <c r="AM84" s="2"/>
      <c r="AR84" s="2"/>
      <c r="AU84" s="2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J84" s="2"/>
      <c r="EK84" s="2"/>
      <c r="EL84" s="2"/>
      <c r="EM84" s="2"/>
      <c r="EN84" s="2"/>
      <c r="EO84" s="2"/>
      <c r="EP84" s="2"/>
      <c r="EQ84" s="2"/>
      <c r="ER84" s="2"/>
      <c r="ES84" s="2"/>
      <c r="ET84" s="2"/>
      <c r="EU84" s="2"/>
      <c r="EV84" s="2"/>
      <c r="EW84" s="2"/>
      <c r="EX84" s="2"/>
      <c r="EY84" s="2"/>
    </row>
    <row r="85" spans="3:155" x14ac:dyDescent="0.25">
      <c r="C85" s="1"/>
      <c r="H85" s="1"/>
      <c r="J85" s="2"/>
      <c r="K85" s="2"/>
      <c r="L85" s="2"/>
      <c r="M85" s="2"/>
      <c r="N85" s="2"/>
      <c r="P85" s="2"/>
      <c r="S85" s="2"/>
      <c r="T85" s="1"/>
      <c r="W85" s="1"/>
      <c r="X85" s="2"/>
      <c r="AB85" s="1"/>
      <c r="AJ85" s="2"/>
      <c r="AM85" s="2"/>
      <c r="AR85" s="2"/>
      <c r="AU85" s="2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J85" s="2"/>
      <c r="EK85" s="2"/>
      <c r="EL85" s="2"/>
      <c r="EM85" s="2"/>
      <c r="EN85" s="2"/>
      <c r="EO85" s="2"/>
      <c r="EP85" s="2"/>
      <c r="EQ85" s="2"/>
      <c r="ER85" s="2"/>
      <c r="ES85" s="2"/>
      <c r="ET85" s="2"/>
      <c r="EU85" s="2"/>
      <c r="EV85" s="2"/>
      <c r="EW85" s="2"/>
      <c r="EX85" s="2"/>
      <c r="EY85" s="2"/>
    </row>
    <row r="86" spans="3:155" x14ac:dyDescent="0.25">
      <c r="C86" s="1"/>
      <c r="H86" s="1"/>
      <c r="J86" s="2"/>
      <c r="K86" s="2"/>
      <c r="L86" s="2"/>
      <c r="M86" s="2"/>
      <c r="N86" s="2"/>
      <c r="P86" s="2"/>
      <c r="S86" s="2"/>
      <c r="T86" s="1"/>
      <c r="W86" s="1"/>
      <c r="X86" s="2"/>
      <c r="AB86" s="1"/>
      <c r="AJ86" s="2"/>
      <c r="AM86" s="2"/>
      <c r="AR86" s="2"/>
      <c r="AU86" s="2"/>
      <c r="DQ86" s="1"/>
      <c r="DR86" s="1"/>
      <c r="DS86" s="1"/>
      <c r="DT86" s="1"/>
      <c r="DU86" s="1"/>
      <c r="DV86" s="1"/>
      <c r="DW86" s="1"/>
      <c r="DX86" s="1"/>
      <c r="DY86" s="1"/>
      <c r="DZ86" s="1"/>
      <c r="EA86" s="1"/>
      <c r="EB86" s="1"/>
      <c r="EC86" s="1"/>
      <c r="ED86" s="1"/>
      <c r="EE86" s="1"/>
      <c r="EF86" s="1"/>
      <c r="EJ86" s="2"/>
      <c r="EK86" s="2"/>
      <c r="EL86" s="2"/>
      <c r="EM86" s="2"/>
      <c r="EN86" s="2"/>
      <c r="EO86" s="2"/>
      <c r="EP86" s="2"/>
      <c r="EQ86" s="2"/>
      <c r="ER86" s="2"/>
      <c r="ES86" s="2"/>
      <c r="ET86" s="2"/>
      <c r="EU86" s="2"/>
      <c r="EV86" s="2"/>
      <c r="EW86" s="2"/>
      <c r="EX86" s="2"/>
      <c r="EY86" s="2"/>
    </row>
    <row r="87" spans="3:155" x14ac:dyDescent="0.25">
      <c r="C87" s="1"/>
      <c r="H87" s="1"/>
      <c r="J87" s="2"/>
      <c r="K87" s="2"/>
      <c r="L87" s="2"/>
      <c r="M87" s="2"/>
      <c r="N87" s="2"/>
      <c r="P87" s="2"/>
      <c r="S87" s="2"/>
      <c r="T87" s="1"/>
      <c r="W87" s="1"/>
      <c r="X87" s="2"/>
      <c r="AB87" s="1"/>
      <c r="AJ87" s="2"/>
      <c r="AM87" s="2"/>
      <c r="AR87" s="2"/>
      <c r="AU87" s="2"/>
      <c r="DQ87" s="1"/>
      <c r="DR87" s="1"/>
      <c r="DS87" s="1"/>
      <c r="DT87" s="1"/>
      <c r="DU87" s="1"/>
      <c r="DV87" s="1"/>
      <c r="DW87" s="1"/>
      <c r="DX87" s="1"/>
      <c r="DY87" s="1"/>
      <c r="DZ87" s="1"/>
      <c r="EA87" s="1"/>
      <c r="EB87" s="1"/>
      <c r="EC87" s="1"/>
      <c r="ED87" s="1"/>
      <c r="EE87" s="1"/>
      <c r="EF87" s="1"/>
      <c r="EJ87" s="2"/>
      <c r="EK87" s="2"/>
      <c r="EL87" s="2"/>
      <c r="EM87" s="2"/>
      <c r="EN87" s="2"/>
      <c r="EO87" s="2"/>
      <c r="EP87" s="2"/>
      <c r="EQ87" s="2"/>
      <c r="ER87" s="2"/>
      <c r="ES87" s="2"/>
      <c r="ET87" s="2"/>
      <c r="EU87" s="2"/>
      <c r="EV87" s="2"/>
      <c r="EW87" s="2"/>
      <c r="EX87" s="2"/>
      <c r="EY87" s="2"/>
    </row>
    <row r="88" spans="3:155" x14ac:dyDescent="0.25">
      <c r="C88" s="1"/>
      <c r="H88" s="1"/>
      <c r="J88" s="2"/>
      <c r="K88" s="2"/>
      <c r="L88" s="2"/>
      <c r="M88" s="2"/>
      <c r="N88" s="2"/>
      <c r="P88" s="2"/>
      <c r="S88" s="2"/>
      <c r="T88" s="1"/>
      <c r="W88" s="1"/>
      <c r="X88" s="2"/>
      <c r="AB88" s="1"/>
      <c r="AJ88" s="2"/>
      <c r="AM88" s="2"/>
      <c r="AR88" s="2"/>
      <c r="AU88" s="2"/>
      <c r="DQ88" s="1"/>
      <c r="DR88" s="1"/>
      <c r="DS88" s="1"/>
      <c r="DT88" s="1"/>
      <c r="DU88" s="1"/>
      <c r="DV88" s="1"/>
      <c r="DW88" s="1"/>
      <c r="DX88" s="1"/>
      <c r="DY88" s="1"/>
      <c r="DZ88" s="1"/>
      <c r="EA88" s="1"/>
      <c r="EB88" s="1"/>
      <c r="EC88" s="1"/>
      <c r="ED88" s="1"/>
      <c r="EE88" s="1"/>
      <c r="EF88" s="1"/>
      <c r="EJ88" s="2"/>
      <c r="EK88" s="2"/>
      <c r="EL88" s="2"/>
      <c r="EM88" s="2"/>
      <c r="EN88" s="2"/>
      <c r="EO88" s="2"/>
      <c r="EP88" s="2"/>
      <c r="EQ88" s="2"/>
      <c r="ER88" s="2"/>
      <c r="ES88" s="2"/>
      <c r="ET88" s="2"/>
      <c r="EU88" s="2"/>
      <c r="EV88" s="2"/>
      <c r="EW88" s="2"/>
      <c r="EX88" s="2"/>
      <c r="EY88" s="2"/>
    </row>
    <row r="89" spans="3:155" x14ac:dyDescent="0.25">
      <c r="C89" s="1"/>
      <c r="H89" s="1"/>
      <c r="J89" s="2"/>
      <c r="K89" s="2"/>
      <c r="L89" s="2"/>
      <c r="M89" s="2"/>
      <c r="N89" s="2"/>
      <c r="P89" s="2"/>
      <c r="S89" s="2"/>
      <c r="T89" s="1"/>
      <c r="W89" s="1"/>
      <c r="X89" s="2"/>
      <c r="AB89" s="1"/>
      <c r="AJ89" s="2"/>
      <c r="AM89" s="2"/>
      <c r="AR89" s="2"/>
      <c r="AU89" s="2"/>
      <c r="DQ89" s="1"/>
      <c r="DR89" s="1"/>
      <c r="DS89" s="1"/>
      <c r="DT89" s="1"/>
      <c r="DU89" s="1"/>
      <c r="DV89" s="1"/>
      <c r="DW89" s="1"/>
      <c r="DX89" s="1"/>
      <c r="DY89" s="1"/>
      <c r="DZ89" s="1"/>
      <c r="EA89" s="1"/>
      <c r="EB89" s="1"/>
      <c r="EC89" s="1"/>
      <c r="ED89" s="1"/>
      <c r="EE89" s="1"/>
      <c r="EF89" s="1"/>
      <c r="EJ89" s="2"/>
      <c r="EK89" s="2"/>
      <c r="EL89" s="2"/>
      <c r="EM89" s="2"/>
      <c r="EN89" s="2"/>
      <c r="EO89" s="2"/>
      <c r="EP89" s="2"/>
      <c r="EQ89" s="2"/>
      <c r="ER89" s="2"/>
      <c r="ES89" s="2"/>
      <c r="ET89" s="2"/>
      <c r="EU89" s="2"/>
      <c r="EV89" s="2"/>
      <c r="EW89" s="2"/>
      <c r="EX89" s="2"/>
      <c r="EY89" s="2"/>
    </row>
    <row r="90" spans="3:155" x14ac:dyDescent="0.25">
      <c r="C90" s="1"/>
      <c r="H90" s="1"/>
      <c r="J90" s="2"/>
      <c r="K90" s="2"/>
      <c r="L90" s="2"/>
      <c r="M90" s="2"/>
      <c r="N90" s="2"/>
      <c r="P90" s="2"/>
      <c r="S90" s="2"/>
      <c r="T90" s="1"/>
      <c r="W90" s="1"/>
      <c r="X90" s="2"/>
      <c r="AB90" s="1"/>
      <c r="AJ90" s="2"/>
      <c r="AM90" s="2"/>
      <c r="AR90" s="2"/>
      <c r="AU90" s="2"/>
      <c r="DQ90" s="1"/>
      <c r="DR90" s="1"/>
      <c r="DS90" s="1"/>
      <c r="DT90" s="1"/>
      <c r="DU90" s="1"/>
      <c r="DV90" s="1"/>
      <c r="DW90" s="1"/>
      <c r="DX90" s="1"/>
      <c r="DY90" s="1"/>
      <c r="DZ90" s="1"/>
      <c r="EA90" s="1"/>
      <c r="EB90" s="1"/>
      <c r="EC90" s="1"/>
      <c r="ED90" s="1"/>
      <c r="EE90" s="1"/>
      <c r="EF90" s="1"/>
      <c r="EJ90" s="2"/>
      <c r="EK90" s="2"/>
      <c r="EL90" s="2"/>
      <c r="EM90" s="2"/>
      <c r="EN90" s="2"/>
      <c r="EO90" s="2"/>
      <c r="EP90" s="2"/>
      <c r="EQ90" s="2"/>
      <c r="ER90" s="2"/>
      <c r="ES90" s="2"/>
      <c r="ET90" s="2"/>
      <c r="EU90" s="2"/>
      <c r="EV90" s="2"/>
      <c r="EW90" s="2"/>
      <c r="EX90" s="2"/>
      <c r="EY90" s="2"/>
    </row>
    <row r="91" spans="3:155" x14ac:dyDescent="0.25">
      <c r="C91" s="1"/>
      <c r="H91" s="1"/>
      <c r="J91" s="2"/>
      <c r="K91" s="2"/>
      <c r="L91" s="2"/>
      <c r="M91" s="2"/>
      <c r="N91" s="2"/>
      <c r="P91" s="2"/>
      <c r="S91" s="2"/>
      <c r="T91" s="1"/>
      <c r="W91" s="1"/>
      <c r="X91" s="2"/>
      <c r="AB91" s="1"/>
      <c r="AJ91" s="2"/>
      <c r="AM91" s="2"/>
      <c r="AR91" s="2"/>
      <c r="AU91" s="2"/>
      <c r="DQ91" s="1"/>
      <c r="DR91" s="1"/>
      <c r="DS91" s="1"/>
      <c r="DT91" s="1"/>
      <c r="DU91" s="1"/>
      <c r="DV91" s="1"/>
      <c r="DW91" s="1"/>
      <c r="DX91" s="1"/>
      <c r="DY91" s="1"/>
      <c r="DZ91" s="1"/>
      <c r="EA91" s="1"/>
      <c r="EB91" s="1"/>
      <c r="EC91" s="1"/>
      <c r="ED91" s="1"/>
      <c r="EE91" s="1"/>
      <c r="EF91" s="1"/>
      <c r="EJ91" s="2"/>
      <c r="EK91" s="2"/>
      <c r="EL91" s="2"/>
      <c r="EM91" s="2"/>
      <c r="EN91" s="2"/>
      <c r="EO91" s="2"/>
      <c r="EP91" s="2"/>
      <c r="EQ91" s="2"/>
      <c r="ER91" s="2"/>
      <c r="ES91" s="2"/>
      <c r="ET91" s="2"/>
      <c r="EU91" s="2"/>
      <c r="EV91" s="2"/>
      <c r="EW91" s="2"/>
      <c r="EX91" s="2"/>
      <c r="EY91" s="2"/>
    </row>
    <row r="92" spans="3:155" x14ac:dyDescent="0.25">
      <c r="C92" s="1"/>
      <c r="H92" s="1"/>
      <c r="J92" s="2"/>
      <c r="K92" s="2"/>
      <c r="L92" s="2"/>
      <c r="M92" s="2"/>
      <c r="N92" s="2"/>
      <c r="P92" s="2"/>
      <c r="S92" s="2"/>
      <c r="T92" s="1"/>
      <c r="W92" s="1"/>
      <c r="X92" s="2"/>
      <c r="AB92" s="1"/>
      <c r="AJ92" s="2"/>
      <c r="AM92" s="2"/>
      <c r="AR92" s="2"/>
      <c r="AU92" s="2"/>
      <c r="DQ92" s="1"/>
      <c r="DR92" s="1"/>
      <c r="DS92" s="1"/>
      <c r="DT92" s="1"/>
      <c r="DU92" s="1"/>
      <c r="DV92" s="1"/>
      <c r="DW92" s="1"/>
      <c r="DX92" s="1"/>
      <c r="DY92" s="1"/>
      <c r="DZ92" s="1"/>
      <c r="EA92" s="1"/>
      <c r="EB92" s="1"/>
      <c r="EC92" s="1"/>
      <c r="ED92" s="1"/>
      <c r="EE92" s="1"/>
      <c r="EF92" s="1"/>
      <c r="EJ92" s="2"/>
      <c r="EK92" s="2"/>
      <c r="EL92" s="2"/>
      <c r="EM92" s="2"/>
      <c r="EN92" s="2"/>
      <c r="EO92" s="2"/>
      <c r="EP92" s="2"/>
      <c r="EQ92" s="2"/>
      <c r="ER92" s="2"/>
      <c r="ES92" s="2"/>
      <c r="ET92" s="2"/>
      <c r="EU92" s="2"/>
      <c r="EV92" s="2"/>
      <c r="EW92" s="2"/>
      <c r="EX92" s="2"/>
      <c r="EY92" s="2"/>
    </row>
    <row r="93" spans="3:155" x14ac:dyDescent="0.25">
      <c r="C93" s="1"/>
      <c r="H93" s="1"/>
      <c r="J93" s="2"/>
      <c r="K93" s="2"/>
      <c r="L93" s="2"/>
      <c r="M93" s="2"/>
      <c r="N93" s="2"/>
      <c r="P93" s="2"/>
      <c r="S93" s="2"/>
      <c r="T93" s="1"/>
      <c r="W93" s="1"/>
      <c r="X93" s="2"/>
      <c r="AB93" s="1"/>
      <c r="AJ93" s="2"/>
      <c r="AM93" s="2"/>
      <c r="AR93" s="2"/>
      <c r="AU93" s="2"/>
      <c r="DQ93" s="1"/>
      <c r="DR93" s="1"/>
      <c r="DS93" s="1"/>
      <c r="DT93" s="1"/>
      <c r="DU93" s="1"/>
      <c r="DV93" s="1"/>
      <c r="DW93" s="1"/>
      <c r="DX93" s="1"/>
      <c r="DY93" s="1"/>
      <c r="DZ93" s="1"/>
      <c r="EA93" s="1"/>
      <c r="EB93" s="1"/>
      <c r="EC93" s="1"/>
      <c r="ED93" s="1"/>
      <c r="EE93" s="1"/>
      <c r="EF93" s="1"/>
      <c r="EJ93" s="2"/>
      <c r="EK93" s="2"/>
      <c r="EL93" s="2"/>
      <c r="EM93" s="2"/>
      <c r="EN93" s="2"/>
      <c r="EO93" s="2"/>
      <c r="EP93" s="2"/>
      <c r="EQ93" s="2"/>
      <c r="ER93" s="2"/>
      <c r="ES93" s="2"/>
      <c r="ET93" s="2"/>
      <c r="EU93" s="2"/>
      <c r="EV93" s="2"/>
      <c r="EW93" s="2"/>
      <c r="EX93" s="2"/>
      <c r="EY93" s="2"/>
    </row>
    <row r="94" spans="3:155" x14ac:dyDescent="0.25">
      <c r="C94" s="1"/>
      <c r="H94" s="1"/>
      <c r="J94" s="2"/>
      <c r="K94" s="2"/>
      <c r="L94" s="2"/>
      <c r="M94" s="2"/>
      <c r="N94" s="2"/>
      <c r="P94" s="2"/>
      <c r="S94" s="2"/>
      <c r="T94" s="1"/>
      <c r="W94" s="1"/>
      <c r="X94" s="2"/>
      <c r="AB94" s="1"/>
      <c r="AJ94" s="2"/>
      <c r="AM94" s="2"/>
      <c r="AR94" s="2"/>
      <c r="AU94" s="2"/>
      <c r="DQ94" s="1"/>
      <c r="DR94" s="1"/>
      <c r="DS94" s="1"/>
      <c r="DT94" s="1"/>
      <c r="DU94" s="1"/>
      <c r="DV94" s="1"/>
      <c r="DW94" s="1"/>
      <c r="DX94" s="1"/>
      <c r="DY94" s="1"/>
      <c r="DZ94" s="1"/>
      <c r="EA94" s="1"/>
      <c r="EB94" s="1"/>
      <c r="EC94" s="1"/>
      <c r="ED94" s="1"/>
      <c r="EE94" s="1"/>
      <c r="EF94" s="1"/>
      <c r="EJ94" s="2"/>
      <c r="EK94" s="2"/>
      <c r="EL94" s="2"/>
      <c r="EM94" s="2"/>
      <c r="EN94" s="2"/>
      <c r="EO94" s="2"/>
      <c r="EP94" s="2"/>
      <c r="EQ94" s="2"/>
      <c r="ER94" s="2"/>
      <c r="ES94" s="2"/>
      <c r="ET94" s="2"/>
      <c r="EU94" s="2"/>
      <c r="EV94" s="2"/>
      <c r="EW94" s="2"/>
      <c r="EX94" s="2"/>
      <c r="EY94" s="2"/>
    </row>
    <row r="95" spans="3:155" x14ac:dyDescent="0.25">
      <c r="C95" s="1"/>
      <c r="H95" s="1"/>
      <c r="J95" s="2"/>
      <c r="K95" s="2"/>
      <c r="L95" s="2"/>
      <c r="M95" s="2"/>
      <c r="N95" s="2"/>
      <c r="P95" s="2"/>
      <c r="S95" s="2"/>
      <c r="T95" s="1"/>
      <c r="W95" s="1"/>
      <c r="X95" s="2"/>
      <c r="AB95" s="1"/>
      <c r="AJ95" s="2"/>
      <c r="AM95" s="2"/>
      <c r="AR95" s="2"/>
      <c r="AU95" s="2"/>
      <c r="DQ95" s="1"/>
      <c r="DR95" s="1"/>
      <c r="DS95" s="1"/>
      <c r="DT95" s="1"/>
      <c r="DU95" s="1"/>
      <c r="DV95" s="1"/>
      <c r="DW95" s="1"/>
      <c r="DX95" s="1"/>
      <c r="DY95" s="1"/>
      <c r="DZ95" s="1"/>
      <c r="EA95" s="1"/>
      <c r="EB95" s="1"/>
      <c r="EC95" s="1"/>
      <c r="ED95" s="1"/>
      <c r="EE95" s="1"/>
      <c r="EF95" s="1"/>
      <c r="EJ95" s="2"/>
      <c r="EK95" s="2"/>
      <c r="EL95" s="2"/>
      <c r="EM95" s="2"/>
      <c r="EN95" s="2"/>
      <c r="EO95" s="2"/>
      <c r="EP95" s="2"/>
      <c r="EQ95" s="2"/>
      <c r="ER95" s="2"/>
      <c r="ES95" s="2"/>
      <c r="ET95" s="2"/>
      <c r="EU95" s="2"/>
      <c r="EV95" s="2"/>
      <c r="EW95" s="2"/>
      <c r="EX95" s="2"/>
      <c r="EY95" s="2"/>
    </row>
    <row r="96" spans="3:155" x14ac:dyDescent="0.25">
      <c r="C96" s="1"/>
      <c r="H96" s="1"/>
      <c r="J96" s="2"/>
      <c r="K96" s="2"/>
      <c r="L96" s="2"/>
      <c r="M96" s="2"/>
      <c r="N96" s="2"/>
      <c r="P96" s="2"/>
      <c r="S96" s="2"/>
      <c r="T96" s="1"/>
      <c r="W96" s="1"/>
      <c r="X96" s="2"/>
      <c r="AB96" s="1"/>
      <c r="AJ96" s="2"/>
      <c r="AM96" s="2"/>
      <c r="AR96" s="2"/>
      <c r="AU96" s="2"/>
      <c r="DQ96" s="1"/>
      <c r="DR96" s="1"/>
      <c r="DS96" s="1"/>
      <c r="DT96" s="1"/>
      <c r="DU96" s="1"/>
      <c r="DV96" s="1"/>
      <c r="DW96" s="1"/>
      <c r="DX96" s="1"/>
      <c r="DY96" s="1"/>
      <c r="DZ96" s="1"/>
      <c r="EA96" s="1"/>
      <c r="EB96" s="1"/>
      <c r="EC96" s="1"/>
      <c r="ED96" s="1"/>
      <c r="EE96" s="1"/>
      <c r="EF96" s="1"/>
      <c r="EJ96" s="2"/>
      <c r="EK96" s="2"/>
      <c r="EL96" s="2"/>
      <c r="EM96" s="2"/>
      <c r="EN96" s="2"/>
      <c r="EO96" s="2"/>
      <c r="EP96" s="2"/>
      <c r="EQ96" s="2"/>
      <c r="ER96" s="2"/>
      <c r="ES96" s="2"/>
      <c r="ET96" s="2"/>
      <c r="EU96" s="2"/>
      <c r="EV96" s="2"/>
      <c r="EW96" s="2"/>
      <c r="EX96" s="2"/>
      <c r="EY96" s="2"/>
    </row>
    <row r="97" spans="3:155" x14ac:dyDescent="0.25">
      <c r="C97" s="1"/>
      <c r="H97" s="1"/>
      <c r="J97" s="2"/>
      <c r="K97" s="2"/>
      <c r="L97" s="2"/>
      <c r="M97" s="2"/>
      <c r="N97" s="2"/>
      <c r="P97" s="2"/>
      <c r="S97" s="2"/>
      <c r="T97" s="1"/>
      <c r="W97" s="1"/>
      <c r="X97" s="2"/>
      <c r="AB97" s="1"/>
      <c r="AJ97" s="2"/>
      <c r="AM97" s="2"/>
      <c r="AR97" s="2"/>
      <c r="AU97" s="2"/>
      <c r="DQ97" s="1"/>
      <c r="DR97" s="1"/>
      <c r="DS97" s="1"/>
      <c r="DT97" s="1"/>
      <c r="DU97" s="1"/>
      <c r="DV97" s="1"/>
      <c r="DW97" s="1"/>
      <c r="DX97" s="1"/>
      <c r="DY97" s="1"/>
      <c r="DZ97" s="1"/>
      <c r="EA97" s="1"/>
      <c r="EB97" s="1"/>
      <c r="EC97" s="1"/>
      <c r="ED97" s="1"/>
      <c r="EE97" s="1"/>
      <c r="EF97" s="1"/>
      <c r="EJ97" s="2"/>
      <c r="EK97" s="2"/>
      <c r="EL97" s="2"/>
      <c r="EM97" s="2"/>
      <c r="EN97" s="2"/>
      <c r="EO97" s="2"/>
      <c r="EP97" s="2"/>
      <c r="EQ97" s="2"/>
      <c r="ER97" s="2"/>
      <c r="ES97" s="2"/>
      <c r="ET97" s="2"/>
      <c r="EU97" s="2"/>
      <c r="EV97" s="2"/>
      <c r="EW97" s="2"/>
      <c r="EX97" s="2"/>
      <c r="EY97" s="2"/>
    </row>
    <row r="98" spans="3:155" x14ac:dyDescent="0.25">
      <c r="C98" s="1"/>
      <c r="H98" s="1"/>
      <c r="J98" s="2"/>
      <c r="K98" s="2"/>
      <c r="L98" s="2"/>
      <c r="M98" s="2"/>
      <c r="N98" s="2"/>
      <c r="P98" s="2"/>
      <c r="S98" s="2"/>
      <c r="T98" s="1"/>
      <c r="W98" s="1"/>
      <c r="X98" s="2"/>
      <c r="AB98" s="1"/>
      <c r="AJ98" s="2"/>
      <c r="AM98" s="2"/>
      <c r="AR98" s="2"/>
      <c r="AU98" s="2"/>
      <c r="DQ98" s="1"/>
      <c r="DR98" s="1"/>
      <c r="DS98" s="1"/>
      <c r="DT98" s="1"/>
      <c r="DU98" s="1"/>
      <c r="DV98" s="1"/>
      <c r="DW98" s="1"/>
      <c r="DX98" s="1"/>
      <c r="DY98" s="1"/>
      <c r="DZ98" s="1"/>
      <c r="EA98" s="1"/>
      <c r="EB98" s="1"/>
      <c r="EC98" s="1"/>
      <c r="ED98" s="1"/>
      <c r="EE98" s="1"/>
      <c r="EF98" s="1"/>
      <c r="EJ98" s="2"/>
      <c r="EK98" s="2"/>
      <c r="EL98" s="2"/>
      <c r="EM98" s="2"/>
      <c r="EN98" s="2"/>
      <c r="EO98" s="2"/>
      <c r="EP98" s="2"/>
      <c r="EQ98" s="2"/>
      <c r="ER98" s="2"/>
      <c r="ES98" s="2"/>
      <c r="ET98" s="2"/>
      <c r="EU98" s="2"/>
      <c r="EV98" s="2"/>
      <c r="EW98" s="2"/>
      <c r="EX98" s="2"/>
      <c r="EY98" s="2"/>
    </row>
    <row r="99" spans="3:155" x14ac:dyDescent="0.25">
      <c r="C99" s="1"/>
      <c r="H99" s="1"/>
      <c r="J99" s="2"/>
      <c r="K99" s="2"/>
      <c r="L99" s="2"/>
      <c r="M99" s="2"/>
      <c r="N99" s="2"/>
      <c r="P99" s="2"/>
      <c r="S99" s="2"/>
      <c r="T99" s="1"/>
      <c r="W99" s="1"/>
      <c r="X99" s="2"/>
      <c r="AB99" s="1"/>
      <c r="AJ99" s="2"/>
      <c r="AM99" s="2"/>
      <c r="AR99" s="2"/>
      <c r="AU99" s="2"/>
      <c r="DQ99" s="1"/>
      <c r="DR99" s="1"/>
      <c r="DS99" s="1"/>
      <c r="DT99" s="1"/>
      <c r="DU99" s="1"/>
      <c r="DV99" s="1"/>
      <c r="DW99" s="1"/>
      <c r="DX99" s="1"/>
      <c r="DY99" s="1"/>
      <c r="DZ99" s="1"/>
      <c r="EA99" s="1"/>
      <c r="EB99" s="1"/>
      <c r="EC99" s="1"/>
      <c r="ED99" s="1"/>
      <c r="EE99" s="1"/>
      <c r="EF99" s="1"/>
      <c r="EJ99" s="2"/>
      <c r="EK99" s="2"/>
      <c r="EL99" s="2"/>
      <c r="EM99" s="2"/>
      <c r="EN99" s="2"/>
      <c r="EO99" s="2"/>
      <c r="EP99" s="2"/>
      <c r="EQ99" s="2"/>
      <c r="ER99" s="2"/>
      <c r="ES99" s="2"/>
      <c r="ET99" s="2"/>
      <c r="EU99" s="2"/>
      <c r="EV99" s="2"/>
      <c r="EW99" s="2"/>
      <c r="EX99" s="2"/>
      <c r="EY99" s="2"/>
    </row>
    <row r="100" spans="3:155" x14ac:dyDescent="0.25">
      <c r="C100" s="1"/>
      <c r="H100" s="1"/>
      <c r="J100" s="2"/>
      <c r="K100" s="2"/>
      <c r="L100" s="2"/>
      <c r="M100" s="2"/>
      <c r="N100" s="2"/>
      <c r="P100" s="2"/>
      <c r="S100" s="2"/>
      <c r="T100" s="1"/>
      <c r="W100" s="1"/>
      <c r="X100" s="2"/>
      <c r="AB100" s="1"/>
      <c r="AJ100" s="2"/>
      <c r="AM100" s="2"/>
      <c r="AR100" s="2"/>
      <c r="AU100" s="2"/>
      <c r="DQ100" s="1"/>
      <c r="DR100" s="1"/>
      <c r="DS100" s="1"/>
      <c r="DT100" s="1"/>
      <c r="DU100" s="1"/>
      <c r="DV100" s="1"/>
      <c r="DW100" s="1"/>
      <c r="DX100" s="1"/>
      <c r="DY100" s="1"/>
      <c r="DZ100" s="1"/>
      <c r="EA100" s="1"/>
      <c r="EB100" s="1"/>
      <c r="EC100" s="1"/>
      <c r="ED100" s="1"/>
      <c r="EE100" s="1"/>
      <c r="EF100" s="1"/>
      <c r="EJ100" s="2"/>
      <c r="EK100" s="2"/>
      <c r="EL100" s="2"/>
      <c r="EM100" s="2"/>
      <c r="EN100" s="2"/>
      <c r="EO100" s="2"/>
      <c r="EP100" s="2"/>
      <c r="EQ100" s="2"/>
      <c r="ER100" s="2"/>
      <c r="ES100" s="2"/>
      <c r="ET100" s="2"/>
      <c r="EU100" s="2"/>
      <c r="EV100" s="2"/>
      <c r="EW100" s="2"/>
      <c r="EX100" s="2"/>
      <c r="EY100" s="2"/>
    </row>
    <row r="101" spans="3:155" x14ac:dyDescent="0.25">
      <c r="C101" s="1"/>
      <c r="H101" s="1"/>
      <c r="J101" s="2"/>
      <c r="K101" s="2"/>
      <c r="L101" s="2"/>
      <c r="M101" s="2"/>
      <c r="N101" s="2"/>
      <c r="P101" s="2"/>
      <c r="S101" s="2"/>
      <c r="T101" s="1"/>
      <c r="W101" s="1"/>
      <c r="X101" s="2"/>
      <c r="AB101" s="1"/>
      <c r="AJ101" s="2"/>
      <c r="AM101" s="2"/>
      <c r="AR101" s="2"/>
      <c r="AU101" s="2"/>
      <c r="DQ101" s="1"/>
      <c r="DR101" s="1"/>
      <c r="DS101" s="1"/>
      <c r="DT101" s="1"/>
      <c r="DU101" s="1"/>
      <c r="DV101" s="1"/>
      <c r="DW101" s="1"/>
      <c r="DX101" s="1"/>
      <c r="DY101" s="1"/>
      <c r="DZ101" s="1"/>
      <c r="EA101" s="1"/>
      <c r="EB101" s="1"/>
      <c r="EC101" s="1"/>
      <c r="ED101" s="1"/>
      <c r="EE101" s="1"/>
      <c r="EF101" s="1"/>
      <c r="EJ101" s="2"/>
      <c r="EK101" s="2"/>
      <c r="EL101" s="2"/>
      <c r="EM101" s="2"/>
      <c r="EN101" s="2"/>
      <c r="EO101" s="2"/>
      <c r="EP101" s="2"/>
      <c r="EQ101" s="2"/>
      <c r="ER101" s="2"/>
      <c r="ES101" s="2"/>
      <c r="ET101" s="2"/>
      <c r="EU101" s="2"/>
      <c r="EV101" s="2"/>
      <c r="EW101" s="2"/>
      <c r="EX101" s="2"/>
      <c r="EY101" s="2"/>
    </row>
    <row r="102" spans="3:155" x14ac:dyDescent="0.25">
      <c r="C102" s="1"/>
      <c r="H102" s="1"/>
      <c r="J102" s="2"/>
      <c r="K102" s="2"/>
      <c r="L102" s="2"/>
      <c r="M102" s="2"/>
      <c r="N102" s="2"/>
      <c r="P102" s="2"/>
      <c r="S102" s="2"/>
      <c r="T102" s="1"/>
      <c r="W102" s="1"/>
      <c r="X102" s="2"/>
      <c r="AB102" s="1"/>
      <c r="AJ102" s="2"/>
      <c r="AM102" s="2"/>
      <c r="AR102" s="2"/>
      <c r="AU102" s="2"/>
      <c r="DQ102" s="1"/>
      <c r="DR102" s="1"/>
      <c r="DS102" s="1"/>
      <c r="DT102" s="1"/>
      <c r="DU102" s="1"/>
      <c r="DV102" s="1"/>
      <c r="DW102" s="1"/>
      <c r="DX102" s="1"/>
      <c r="DY102" s="1"/>
      <c r="DZ102" s="1"/>
      <c r="EA102" s="1"/>
      <c r="EB102" s="1"/>
      <c r="EC102" s="1"/>
      <c r="ED102" s="1"/>
      <c r="EE102" s="1"/>
      <c r="EF102" s="1"/>
      <c r="EJ102" s="2"/>
      <c r="EK102" s="2"/>
      <c r="EL102" s="2"/>
      <c r="EM102" s="2"/>
      <c r="EN102" s="2"/>
      <c r="EO102" s="2"/>
      <c r="EP102" s="2"/>
      <c r="EQ102" s="2"/>
      <c r="ER102" s="2"/>
      <c r="ES102" s="2"/>
      <c r="ET102" s="2"/>
      <c r="EU102" s="2"/>
      <c r="EV102" s="2"/>
      <c r="EW102" s="2"/>
      <c r="EX102" s="2"/>
      <c r="EY102" s="2"/>
    </row>
    <row r="103" spans="3:155" x14ac:dyDescent="0.25">
      <c r="C103" s="1"/>
      <c r="H103" s="1"/>
      <c r="J103" s="2"/>
      <c r="K103" s="2"/>
      <c r="L103" s="2"/>
      <c r="M103" s="2"/>
      <c r="N103" s="2"/>
      <c r="P103" s="2"/>
      <c r="S103" s="2"/>
      <c r="T103" s="1"/>
      <c r="W103" s="1"/>
      <c r="X103" s="2"/>
      <c r="AB103" s="1"/>
      <c r="AJ103" s="2"/>
      <c r="AM103" s="2"/>
      <c r="AR103" s="2"/>
      <c r="AU103" s="2"/>
      <c r="DQ103" s="1"/>
      <c r="DR103" s="1"/>
      <c r="DS103" s="1"/>
      <c r="DT103" s="1"/>
      <c r="DU103" s="1"/>
      <c r="DV103" s="1"/>
      <c r="DW103" s="1"/>
      <c r="DX103" s="1"/>
      <c r="DY103" s="1"/>
      <c r="DZ103" s="1"/>
      <c r="EA103" s="1"/>
      <c r="EB103" s="1"/>
      <c r="EC103" s="1"/>
      <c r="ED103" s="1"/>
      <c r="EE103" s="1"/>
      <c r="EF103" s="1"/>
      <c r="EJ103" s="2"/>
      <c r="EK103" s="2"/>
      <c r="EL103" s="2"/>
      <c r="EM103" s="2"/>
      <c r="EN103" s="2"/>
      <c r="EO103" s="2"/>
      <c r="EP103" s="2"/>
      <c r="EQ103" s="2"/>
      <c r="ER103" s="2"/>
      <c r="ES103" s="2"/>
      <c r="ET103" s="2"/>
      <c r="EU103" s="2"/>
      <c r="EV103" s="2"/>
      <c r="EW103" s="2"/>
      <c r="EX103" s="2"/>
      <c r="EY103" s="2"/>
    </row>
    <row r="104" spans="3:155" x14ac:dyDescent="0.25">
      <c r="C104" s="1"/>
      <c r="H104" s="1"/>
      <c r="J104" s="2"/>
      <c r="K104" s="2"/>
      <c r="L104" s="2"/>
      <c r="M104" s="2"/>
      <c r="N104" s="2"/>
      <c r="P104" s="2"/>
      <c r="S104" s="2"/>
      <c r="T104" s="1"/>
      <c r="W104" s="1"/>
      <c r="X104" s="2"/>
      <c r="AB104" s="1"/>
      <c r="AJ104" s="2"/>
      <c r="AM104" s="2"/>
      <c r="AR104" s="2"/>
      <c r="AU104" s="2"/>
      <c r="DQ104" s="1"/>
      <c r="DR104" s="1"/>
      <c r="DS104" s="1"/>
      <c r="DT104" s="1"/>
      <c r="DU104" s="1"/>
      <c r="DV104" s="1"/>
      <c r="DW104" s="1"/>
      <c r="DX104" s="1"/>
      <c r="DY104" s="1"/>
      <c r="DZ104" s="1"/>
      <c r="EA104" s="1"/>
      <c r="EB104" s="1"/>
      <c r="EC104" s="1"/>
      <c r="ED104" s="1"/>
      <c r="EE104" s="1"/>
      <c r="EF104" s="1"/>
      <c r="EJ104" s="2"/>
      <c r="EK104" s="2"/>
      <c r="EL104" s="2"/>
      <c r="EM104" s="2"/>
      <c r="EN104" s="2"/>
      <c r="EO104" s="2"/>
      <c r="EP104" s="2"/>
      <c r="EQ104" s="2"/>
      <c r="ER104" s="2"/>
      <c r="ES104" s="2"/>
      <c r="ET104" s="2"/>
      <c r="EU104" s="2"/>
      <c r="EV104" s="2"/>
      <c r="EW104" s="2"/>
      <c r="EX104" s="2"/>
      <c r="EY104" s="2"/>
    </row>
    <row r="105" spans="3:155" x14ac:dyDescent="0.25">
      <c r="C105" s="1"/>
      <c r="H105" s="1"/>
      <c r="J105" s="2"/>
      <c r="K105" s="2"/>
      <c r="L105" s="2"/>
      <c r="M105" s="2"/>
      <c r="N105" s="2"/>
      <c r="P105" s="2"/>
      <c r="S105" s="2"/>
      <c r="T105" s="1"/>
      <c r="W105" s="1"/>
      <c r="X105" s="2"/>
      <c r="AB105" s="1"/>
      <c r="AJ105" s="2"/>
      <c r="AM105" s="2"/>
      <c r="AR105" s="2"/>
      <c r="AU105" s="2"/>
      <c r="DQ105" s="1"/>
      <c r="DR105" s="1"/>
      <c r="DS105" s="1"/>
      <c r="DT105" s="1"/>
      <c r="DU105" s="1"/>
      <c r="DV105" s="1"/>
      <c r="DW105" s="1"/>
      <c r="DX105" s="1"/>
      <c r="DY105" s="1"/>
      <c r="DZ105" s="1"/>
      <c r="EA105" s="1"/>
      <c r="EB105" s="1"/>
      <c r="EC105" s="1"/>
      <c r="ED105" s="1"/>
      <c r="EE105" s="1"/>
      <c r="EF105" s="1"/>
      <c r="EJ105" s="2"/>
      <c r="EK105" s="2"/>
      <c r="EL105" s="2"/>
      <c r="EM105" s="2"/>
      <c r="EN105" s="2"/>
      <c r="EO105" s="2"/>
      <c r="EP105" s="2"/>
      <c r="EQ105" s="2"/>
      <c r="ER105" s="2"/>
      <c r="ES105" s="2"/>
      <c r="ET105" s="2"/>
      <c r="EU105" s="2"/>
      <c r="EV105" s="2"/>
      <c r="EW105" s="2"/>
      <c r="EX105" s="2"/>
      <c r="EY105" s="2"/>
    </row>
    <row r="106" spans="3:155" x14ac:dyDescent="0.25">
      <c r="C106" s="1"/>
      <c r="H106" s="1"/>
      <c r="J106" s="2"/>
      <c r="K106" s="2"/>
      <c r="L106" s="2"/>
      <c r="M106" s="2"/>
      <c r="N106" s="2"/>
      <c r="P106" s="2"/>
      <c r="S106" s="2"/>
      <c r="T106" s="1"/>
      <c r="W106" s="1"/>
      <c r="X106" s="2"/>
      <c r="AB106" s="1"/>
      <c r="AJ106" s="2"/>
      <c r="AM106" s="2"/>
      <c r="AR106" s="2"/>
      <c r="AU106" s="2"/>
      <c r="DQ106" s="1"/>
      <c r="DR106" s="1"/>
      <c r="DS106" s="1"/>
      <c r="DT106" s="1"/>
      <c r="DU106" s="1"/>
      <c r="DV106" s="1"/>
      <c r="DW106" s="1"/>
      <c r="DX106" s="1"/>
      <c r="DY106" s="1"/>
      <c r="DZ106" s="1"/>
      <c r="EA106" s="1"/>
      <c r="EB106" s="1"/>
      <c r="EC106" s="1"/>
      <c r="ED106" s="1"/>
      <c r="EE106" s="1"/>
      <c r="EF106" s="1"/>
      <c r="EJ106" s="2"/>
      <c r="EK106" s="2"/>
      <c r="EL106" s="2"/>
      <c r="EM106" s="2"/>
      <c r="EN106" s="2"/>
      <c r="EO106" s="2"/>
      <c r="EP106" s="2"/>
      <c r="EQ106" s="2"/>
      <c r="ER106" s="2"/>
      <c r="ES106" s="2"/>
      <c r="ET106" s="2"/>
      <c r="EU106" s="2"/>
      <c r="EV106" s="2"/>
      <c r="EW106" s="2"/>
      <c r="EX106" s="2"/>
      <c r="EY106" s="2"/>
    </row>
    <row r="107" spans="3:155" x14ac:dyDescent="0.25">
      <c r="C107" s="1"/>
      <c r="H107" s="1"/>
      <c r="J107" s="2"/>
      <c r="K107" s="2"/>
      <c r="L107" s="2"/>
      <c r="M107" s="2"/>
      <c r="N107" s="2"/>
      <c r="P107" s="2"/>
      <c r="S107" s="2"/>
      <c r="T107" s="1"/>
      <c r="W107" s="1"/>
      <c r="X107" s="2"/>
      <c r="AB107" s="1"/>
      <c r="AJ107" s="2"/>
      <c r="AM107" s="2"/>
      <c r="AR107" s="2"/>
      <c r="AU107" s="2"/>
      <c r="DQ107" s="1"/>
      <c r="DR107" s="1"/>
      <c r="DS107" s="1"/>
      <c r="DT107" s="1"/>
      <c r="DU107" s="1"/>
      <c r="DV107" s="1"/>
      <c r="DW107" s="1"/>
      <c r="DX107" s="1"/>
      <c r="DY107" s="1"/>
      <c r="DZ107" s="1"/>
      <c r="EA107" s="1"/>
      <c r="EB107" s="1"/>
      <c r="EC107" s="1"/>
      <c r="ED107" s="1"/>
      <c r="EE107" s="1"/>
      <c r="EF107" s="1"/>
      <c r="EJ107" s="2"/>
      <c r="EK107" s="2"/>
      <c r="EL107" s="2"/>
      <c r="EM107" s="2"/>
      <c r="EN107" s="2"/>
      <c r="EO107" s="2"/>
      <c r="EP107" s="2"/>
      <c r="EQ107" s="2"/>
      <c r="ER107" s="2"/>
      <c r="ES107" s="2"/>
      <c r="ET107" s="2"/>
      <c r="EU107" s="2"/>
      <c r="EV107" s="2"/>
      <c r="EW107" s="2"/>
      <c r="EX107" s="2"/>
      <c r="EY107" s="2"/>
    </row>
    <row r="108" spans="3:155" x14ac:dyDescent="0.25">
      <c r="C108" s="1"/>
      <c r="H108" s="1"/>
      <c r="J108" s="2"/>
      <c r="K108" s="2"/>
      <c r="L108" s="2"/>
      <c r="M108" s="2"/>
      <c r="N108" s="2"/>
      <c r="P108" s="2"/>
      <c r="S108" s="2"/>
      <c r="T108" s="1"/>
      <c r="W108" s="1"/>
      <c r="X108" s="2"/>
      <c r="AB108" s="1"/>
      <c r="AJ108" s="2"/>
      <c r="AM108" s="2"/>
      <c r="AR108" s="2"/>
      <c r="AU108" s="2"/>
      <c r="DQ108" s="1"/>
      <c r="DR108" s="1"/>
      <c r="DS108" s="1"/>
      <c r="DT108" s="1"/>
      <c r="DU108" s="1"/>
      <c r="DV108" s="1"/>
      <c r="DW108" s="1"/>
      <c r="DX108" s="1"/>
      <c r="DY108" s="1"/>
      <c r="DZ108" s="1"/>
      <c r="EA108" s="1"/>
      <c r="EB108" s="1"/>
      <c r="EC108" s="1"/>
      <c r="ED108" s="1"/>
      <c r="EE108" s="1"/>
      <c r="EF108" s="1"/>
      <c r="EJ108" s="2"/>
      <c r="EK108" s="2"/>
      <c r="EL108" s="2"/>
      <c r="EM108" s="2"/>
      <c r="EN108" s="2"/>
      <c r="EO108" s="2"/>
      <c r="EP108" s="2"/>
      <c r="EQ108" s="2"/>
      <c r="ER108" s="2"/>
      <c r="ES108" s="2"/>
      <c r="ET108" s="2"/>
      <c r="EU108" s="2"/>
      <c r="EV108" s="2"/>
      <c r="EW108" s="2"/>
      <c r="EX108" s="2"/>
      <c r="EY108" s="2"/>
    </row>
    <row r="109" spans="3:155" x14ac:dyDescent="0.25">
      <c r="C109" s="1"/>
      <c r="H109" s="1"/>
      <c r="J109" s="2"/>
      <c r="K109" s="2"/>
      <c r="L109" s="2"/>
      <c r="M109" s="2"/>
      <c r="N109" s="2"/>
      <c r="P109" s="2"/>
      <c r="S109" s="2"/>
      <c r="T109" s="1"/>
      <c r="W109" s="1"/>
      <c r="X109" s="2"/>
      <c r="AB109" s="1"/>
      <c r="AJ109" s="2"/>
      <c r="AM109" s="2"/>
      <c r="AR109" s="2"/>
      <c r="AU109" s="2"/>
      <c r="DQ109" s="1"/>
      <c r="DR109" s="1"/>
      <c r="DS109" s="1"/>
      <c r="DT109" s="1"/>
      <c r="DU109" s="1"/>
      <c r="DV109" s="1"/>
      <c r="DW109" s="1"/>
      <c r="DX109" s="1"/>
      <c r="DY109" s="1"/>
      <c r="DZ109" s="1"/>
      <c r="EA109" s="1"/>
      <c r="EB109" s="1"/>
      <c r="EC109" s="1"/>
      <c r="ED109" s="1"/>
      <c r="EE109" s="1"/>
      <c r="EF109" s="1"/>
      <c r="EJ109" s="2"/>
      <c r="EK109" s="2"/>
      <c r="EL109" s="2"/>
      <c r="EM109" s="2"/>
      <c r="EN109" s="2"/>
      <c r="EO109" s="2"/>
      <c r="EP109" s="2"/>
      <c r="EQ109" s="2"/>
      <c r="ER109" s="2"/>
      <c r="ES109" s="2"/>
      <c r="ET109" s="2"/>
      <c r="EU109" s="2"/>
      <c r="EV109" s="2"/>
      <c r="EW109" s="2"/>
      <c r="EX109" s="2"/>
      <c r="EY109" s="2"/>
    </row>
    <row r="110" spans="3:155" x14ac:dyDescent="0.25">
      <c r="C110" s="1"/>
      <c r="H110" s="1"/>
      <c r="J110" s="2"/>
      <c r="K110" s="2"/>
      <c r="L110" s="2"/>
      <c r="M110" s="2"/>
      <c r="N110" s="2"/>
      <c r="P110" s="2"/>
      <c r="S110" s="2"/>
      <c r="T110" s="1"/>
      <c r="W110" s="1"/>
      <c r="X110" s="2"/>
      <c r="AB110" s="1"/>
      <c r="AJ110" s="2"/>
      <c r="AM110" s="2"/>
      <c r="AR110" s="2"/>
      <c r="AU110" s="2"/>
      <c r="DQ110" s="1"/>
      <c r="DR110" s="1"/>
      <c r="DS110" s="1"/>
      <c r="DT110" s="1"/>
      <c r="DU110" s="1"/>
      <c r="DV110" s="1"/>
      <c r="DW110" s="1"/>
      <c r="DX110" s="1"/>
      <c r="DY110" s="1"/>
      <c r="DZ110" s="1"/>
      <c r="EA110" s="1"/>
      <c r="EB110" s="1"/>
      <c r="EC110" s="1"/>
      <c r="ED110" s="1"/>
      <c r="EE110" s="1"/>
      <c r="EF110" s="1"/>
      <c r="EJ110" s="2"/>
      <c r="EK110" s="2"/>
      <c r="EL110" s="2"/>
      <c r="EM110" s="2"/>
      <c r="EN110" s="2"/>
      <c r="EO110" s="2"/>
      <c r="EP110" s="2"/>
      <c r="EQ110" s="2"/>
      <c r="ER110" s="2"/>
      <c r="ES110" s="2"/>
      <c r="ET110" s="2"/>
      <c r="EU110" s="2"/>
      <c r="EV110" s="2"/>
      <c r="EW110" s="2"/>
      <c r="EX110" s="2"/>
      <c r="EY110" s="2"/>
    </row>
    <row r="111" spans="3:155" x14ac:dyDescent="0.25">
      <c r="C111" s="1"/>
      <c r="H111" s="1"/>
      <c r="J111" s="2"/>
      <c r="K111" s="2"/>
      <c r="L111" s="2"/>
      <c r="M111" s="2"/>
      <c r="N111" s="2"/>
      <c r="P111" s="2"/>
      <c r="S111" s="2"/>
      <c r="T111" s="1"/>
      <c r="W111" s="1"/>
      <c r="X111" s="2"/>
      <c r="AB111" s="1"/>
      <c r="AJ111" s="2"/>
      <c r="AM111" s="2"/>
      <c r="AR111" s="2"/>
      <c r="AU111" s="2"/>
      <c r="DQ111" s="1"/>
      <c r="DR111" s="1"/>
      <c r="DS111" s="1"/>
      <c r="DT111" s="1"/>
      <c r="DU111" s="1"/>
      <c r="DV111" s="1"/>
      <c r="DW111" s="1"/>
      <c r="DX111" s="1"/>
      <c r="DY111" s="1"/>
      <c r="DZ111" s="1"/>
      <c r="EA111" s="1"/>
      <c r="EB111" s="1"/>
      <c r="EC111" s="1"/>
      <c r="ED111" s="1"/>
      <c r="EE111" s="1"/>
      <c r="EF111" s="1"/>
      <c r="EJ111" s="2"/>
      <c r="EK111" s="2"/>
      <c r="EL111" s="2"/>
      <c r="EM111" s="2"/>
      <c r="EN111" s="2"/>
      <c r="EO111" s="2"/>
      <c r="EP111" s="2"/>
      <c r="EQ111" s="2"/>
      <c r="ER111" s="2"/>
      <c r="ES111" s="2"/>
      <c r="ET111" s="2"/>
      <c r="EU111" s="2"/>
      <c r="EV111" s="2"/>
      <c r="EW111" s="2"/>
      <c r="EX111" s="2"/>
      <c r="EY111" s="2"/>
    </row>
    <row r="112" spans="3:155" x14ac:dyDescent="0.25">
      <c r="C112" s="1"/>
      <c r="H112" s="1"/>
      <c r="J112" s="2"/>
      <c r="K112" s="2"/>
      <c r="L112" s="2"/>
      <c r="M112" s="2"/>
      <c r="N112" s="2"/>
      <c r="P112" s="2"/>
      <c r="S112" s="2"/>
      <c r="T112" s="1"/>
      <c r="W112" s="1"/>
      <c r="X112" s="2"/>
      <c r="AB112" s="1"/>
      <c r="AJ112" s="2"/>
      <c r="AM112" s="2"/>
      <c r="AR112" s="2"/>
      <c r="AU112" s="2"/>
      <c r="DQ112" s="1"/>
      <c r="DR112" s="1"/>
      <c r="DS112" s="1"/>
      <c r="DT112" s="1"/>
      <c r="DU112" s="1"/>
      <c r="DV112" s="1"/>
      <c r="DW112" s="1"/>
      <c r="DX112" s="1"/>
      <c r="DY112" s="1"/>
      <c r="DZ112" s="1"/>
      <c r="EA112" s="1"/>
      <c r="EB112" s="1"/>
      <c r="EC112" s="1"/>
      <c r="ED112" s="1"/>
      <c r="EE112" s="1"/>
      <c r="EF112" s="1"/>
      <c r="EJ112" s="2"/>
      <c r="EK112" s="2"/>
      <c r="EL112" s="2"/>
      <c r="EM112" s="2"/>
      <c r="EN112" s="2"/>
      <c r="EO112" s="2"/>
      <c r="EP112" s="2"/>
      <c r="EQ112" s="2"/>
      <c r="ER112" s="2"/>
      <c r="ES112" s="2"/>
      <c r="ET112" s="2"/>
      <c r="EU112" s="2"/>
      <c r="EV112" s="2"/>
      <c r="EW112" s="2"/>
      <c r="EX112" s="2"/>
      <c r="EY112" s="2"/>
    </row>
    <row r="113" spans="3:155" x14ac:dyDescent="0.25">
      <c r="C113" s="1"/>
      <c r="H113" s="1"/>
      <c r="J113" s="2"/>
      <c r="K113" s="2"/>
      <c r="L113" s="2"/>
      <c r="M113" s="2"/>
      <c r="N113" s="2"/>
      <c r="P113" s="2"/>
      <c r="S113" s="2"/>
      <c r="T113" s="1"/>
      <c r="W113" s="1"/>
      <c r="X113" s="2"/>
      <c r="AB113" s="1"/>
      <c r="AJ113" s="2"/>
      <c r="AM113" s="2"/>
      <c r="AR113" s="2"/>
      <c r="AU113" s="2"/>
      <c r="DQ113" s="1"/>
      <c r="DR113" s="1"/>
      <c r="DS113" s="1"/>
      <c r="DT113" s="1"/>
      <c r="DU113" s="1"/>
      <c r="DV113" s="1"/>
      <c r="DW113" s="1"/>
      <c r="DX113" s="1"/>
      <c r="DY113" s="1"/>
      <c r="DZ113" s="1"/>
      <c r="EA113" s="1"/>
      <c r="EB113" s="1"/>
      <c r="EC113" s="1"/>
      <c r="ED113" s="1"/>
      <c r="EE113" s="1"/>
      <c r="EF113" s="1"/>
      <c r="EJ113" s="2"/>
      <c r="EK113" s="2"/>
      <c r="EL113" s="2"/>
      <c r="EM113" s="2"/>
      <c r="EN113" s="2"/>
      <c r="EO113" s="2"/>
      <c r="EP113" s="2"/>
      <c r="EQ113" s="2"/>
      <c r="ER113" s="2"/>
      <c r="ES113" s="2"/>
      <c r="ET113" s="2"/>
      <c r="EU113" s="2"/>
      <c r="EV113" s="2"/>
      <c r="EW113" s="2"/>
      <c r="EX113" s="2"/>
      <c r="EY113" s="2"/>
    </row>
    <row r="114" spans="3:155" x14ac:dyDescent="0.25">
      <c r="C114" s="1"/>
      <c r="H114" s="1"/>
      <c r="J114" s="2"/>
      <c r="K114" s="2"/>
      <c r="L114" s="2"/>
      <c r="M114" s="2"/>
      <c r="N114" s="2"/>
      <c r="P114" s="2"/>
      <c r="S114" s="2"/>
      <c r="T114" s="1"/>
      <c r="W114" s="1"/>
      <c r="X114" s="2"/>
      <c r="AB114" s="1"/>
      <c r="AJ114" s="2"/>
      <c r="AM114" s="2"/>
      <c r="AR114" s="2"/>
      <c r="AU114" s="2"/>
      <c r="DQ114" s="1"/>
      <c r="DR114" s="1"/>
      <c r="DS114" s="1"/>
      <c r="DT114" s="1"/>
      <c r="DU114" s="1"/>
      <c r="DV114" s="1"/>
      <c r="DW114" s="1"/>
      <c r="DX114" s="1"/>
      <c r="DY114" s="1"/>
      <c r="DZ114" s="1"/>
      <c r="EA114" s="1"/>
      <c r="EB114" s="1"/>
      <c r="EC114" s="1"/>
      <c r="ED114" s="1"/>
      <c r="EE114" s="1"/>
      <c r="EF114" s="1"/>
      <c r="EJ114" s="2"/>
      <c r="EK114" s="2"/>
      <c r="EL114" s="2"/>
      <c r="EM114" s="2"/>
      <c r="EN114" s="2"/>
      <c r="EO114" s="2"/>
      <c r="EP114" s="2"/>
      <c r="EQ114" s="2"/>
      <c r="ER114" s="2"/>
      <c r="ES114" s="2"/>
      <c r="ET114" s="2"/>
      <c r="EU114" s="2"/>
      <c r="EV114" s="2"/>
      <c r="EW114" s="2"/>
      <c r="EX114" s="2"/>
      <c r="EY114" s="2"/>
    </row>
    <row r="115" spans="3:155" x14ac:dyDescent="0.25">
      <c r="C115" s="1"/>
      <c r="H115" s="1"/>
      <c r="J115" s="2"/>
      <c r="K115" s="2"/>
      <c r="L115" s="2"/>
      <c r="M115" s="2"/>
      <c r="N115" s="2"/>
      <c r="P115" s="2"/>
      <c r="S115" s="2"/>
      <c r="T115" s="1"/>
      <c r="W115" s="1"/>
      <c r="X115" s="2"/>
      <c r="AB115" s="1"/>
      <c r="AJ115" s="2"/>
      <c r="AM115" s="2"/>
      <c r="AR115" s="2"/>
      <c r="AU115" s="2"/>
      <c r="DQ115" s="1"/>
      <c r="DR115" s="1"/>
      <c r="DS115" s="1"/>
      <c r="DT115" s="1"/>
      <c r="DU115" s="1"/>
      <c r="DV115" s="1"/>
      <c r="DW115" s="1"/>
      <c r="DX115" s="1"/>
      <c r="DY115" s="1"/>
      <c r="DZ115" s="1"/>
      <c r="EA115" s="1"/>
      <c r="EB115" s="1"/>
      <c r="EC115" s="1"/>
      <c r="ED115" s="1"/>
      <c r="EE115" s="1"/>
      <c r="EF115" s="1"/>
      <c r="EJ115" s="2"/>
      <c r="EK115" s="2"/>
      <c r="EL115" s="2"/>
      <c r="EM115" s="2"/>
      <c r="EN115" s="2"/>
      <c r="EO115" s="2"/>
      <c r="EP115" s="2"/>
      <c r="EQ115" s="2"/>
      <c r="ER115" s="2"/>
      <c r="ES115" s="2"/>
      <c r="ET115" s="2"/>
      <c r="EU115" s="2"/>
      <c r="EV115" s="2"/>
      <c r="EW115" s="2"/>
      <c r="EX115" s="2"/>
      <c r="EY115" s="2"/>
    </row>
    <row r="116" spans="3:155" x14ac:dyDescent="0.25">
      <c r="C116" s="1"/>
      <c r="H116" s="1"/>
      <c r="J116" s="2"/>
      <c r="K116" s="2"/>
      <c r="L116" s="2"/>
      <c r="M116" s="2"/>
      <c r="N116" s="2"/>
      <c r="P116" s="2"/>
      <c r="S116" s="2"/>
      <c r="T116" s="1"/>
      <c r="W116" s="1"/>
      <c r="X116" s="2"/>
      <c r="AB116" s="1"/>
      <c r="AJ116" s="2"/>
      <c r="AM116" s="2"/>
      <c r="AR116" s="2"/>
      <c r="AU116" s="2"/>
      <c r="DQ116" s="1"/>
      <c r="DR116" s="1"/>
      <c r="DS116" s="1"/>
      <c r="DT116" s="1"/>
      <c r="DU116" s="1"/>
      <c r="DV116" s="1"/>
      <c r="DW116" s="1"/>
      <c r="DX116" s="1"/>
      <c r="DY116" s="1"/>
      <c r="DZ116" s="1"/>
      <c r="EA116" s="1"/>
      <c r="EB116" s="1"/>
      <c r="EC116" s="1"/>
      <c r="ED116" s="1"/>
      <c r="EE116" s="1"/>
      <c r="EF116" s="1"/>
      <c r="EJ116" s="2"/>
      <c r="EK116" s="2"/>
      <c r="EL116" s="2"/>
      <c r="EM116" s="2"/>
      <c r="EN116" s="2"/>
      <c r="EO116" s="2"/>
      <c r="EP116" s="2"/>
      <c r="EQ116" s="2"/>
      <c r="ER116" s="2"/>
      <c r="ES116" s="2"/>
      <c r="ET116" s="2"/>
      <c r="EU116" s="2"/>
      <c r="EV116" s="2"/>
      <c r="EW116" s="2"/>
      <c r="EX116" s="2"/>
      <c r="EY116" s="2"/>
    </row>
    <row r="117" spans="3:155" x14ac:dyDescent="0.25">
      <c r="C117" s="1"/>
      <c r="H117" s="1"/>
      <c r="J117" s="2"/>
      <c r="K117" s="2"/>
      <c r="L117" s="2"/>
      <c r="M117" s="2"/>
      <c r="N117" s="2"/>
      <c r="P117" s="2"/>
      <c r="S117" s="2"/>
      <c r="T117" s="1"/>
      <c r="W117" s="1"/>
      <c r="X117" s="2"/>
      <c r="AB117" s="1"/>
      <c r="AJ117" s="2"/>
      <c r="AM117" s="2"/>
      <c r="AR117" s="2"/>
      <c r="AU117" s="2"/>
      <c r="DQ117" s="1"/>
      <c r="DR117" s="1"/>
      <c r="DS117" s="1"/>
      <c r="DT117" s="1"/>
      <c r="DU117" s="1"/>
      <c r="DV117" s="1"/>
      <c r="DW117" s="1"/>
      <c r="DX117" s="1"/>
      <c r="DY117" s="1"/>
      <c r="DZ117" s="1"/>
      <c r="EA117" s="1"/>
      <c r="EB117" s="1"/>
      <c r="EC117" s="1"/>
      <c r="ED117" s="1"/>
      <c r="EE117" s="1"/>
      <c r="EF117" s="1"/>
      <c r="EJ117" s="2"/>
      <c r="EK117" s="2"/>
      <c r="EL117" s="2"/>
      <c r="EM117" s="2"/>
      <c r="EN117" s="2"/>
      <c r="EO117" s="2"/>
      <c r="EP117" s="2"/>
      <c r="EQ117" s="2"/>
      <c r="ER117" s="2"/>
      <c r="ES117" s="2"/>
      <c r="ET117" s="2"/>
      <c r="EU117" s="2"/>
      <c r="EV117" s="2"/>
      <c r="EW117" s="2"/>
      <c r="EX117" s="2"/>
      <c r="EY117" s="2"/>
    </row>
    <row r="118" spans="3:155" x14ac:dyDescent="0.25">
      <c r="C118" s="1"/>
      <c r="H118" s="1"/>
      <c r="J118" s="2"/>
      <c r="K118" s="2"/>
      <c r="L118" s="2"/>
      <c r="M118" s="2"/>
      <c r="N118" s="2"/>
      <c r="P118" s="2"/>
      <c r="S118" s="2"/>
      <c r="T118" s="1"/>
      <c r="W118" s="1"/>
      <c r="X118" s="2"/>
      <c r="AB118" s="1"/>
      <c r="AJ118" s="2"/>
      <c r="AM118" s="2"/>
      <c r="AR118" s="2"/>
      <c r="AU118" s="2"/>
      <c r="DQ118" s="1"/>
      <c r="DR118" s="1"/>
      <c r="DS118" s="1"/>
      <c r="DT118" s="1"/>
      <c r="DU118" s="1"/>
      <c r="DV118" s="1"/>
      <c r="DW118" s="1"/>
      <c r="DX118" s="1"/>
      <c r="DY118" s="1"/>
      <c r="DZ118" s="1"/>
      <c r="EA118" s="1"/>
      <c r="EB118" s="1"/>
      <c r="EC118" s="1"/>
      <c r="ED118" s="1"/>
      <c r="EE118" s="1"/>
      <c r="EF118" s="1"/>
      <c r="EJ118" s="2"/>
      <c r="EK118" s="2"/>
      <c r="EL118" s="2"/>
      <c r="EM118" s="2"/>
      <c r="EN118" s="2"/>
      <c r="EO118" s="2"/>
      <c r="EP118" s="2"/>
      <c r="EQ118" s="2"/>
      <c r="ER118" s="2"/>
      <c r="ES118" s="2"/>
      <c r="ET118" s="2"/>
      <c r="EU118" s="2"/>
      <c r="EV118" s="2"/>
      <c r="EW118" s="2"/>
      <c r="EX118" s="2"/>
      <c r="EY118" s="2"/>
    </row>
    <row r="119" spans="3:155" x14ac:dyDescent="0.25">
      <c r="C119" s="1"/>
      <c r="H119" s="1"/>
      <c r="J119" s="2"/>
      <c r="K119" s="2"/>
      <c r="L119" s="2"/>
      <c r="M119" s="2"/>
      <c r="N119" s="2"/>
      <c r="P119" s="2"/>
      <c r="S119" s="2"/>
      <c r="T119" s="1"/>
      <c r="W119" s="1"/>
      <c r="X119" s="2"/>
      <c r="AB119" s="1"/>
      <c r="AJ119" s="2"/>
      <c r="AM119" s="2"/>
      <c r="AR119" s="2"/>
      <c r="AU119" s="2"/>
      <c r="DQ119" s="1"/>
      <c r="DR119" s="1"/>
      <c r="DS119" s="1"/>
      <c r="DT119" s="1"/>
      <c r="DU119" s="1"/>
      <c r="DV119" s="1"/>
      <c r="DW119" s="1"/>
      <c r="DX119" s="1"/>
      <c r="DY119" s="1"/>
      <c r="DZ119" s="1"/>
      <c r="EA119" s="1"/>
      <c r="EB119" s="1"/>
      <c r="EC119" s="1"/>
      <c r="ED119" s="1"/>
      <c r="EE119" s="1"/>
      <c r="EF119" s="1"/>
      <c r="EJ119" s="2"/>
      <c r="EK119" s="2"/>
      <c r="EL119" s="2"/>
      <c r="EM119" s="2"/>
      <c r="EN119" s="2"/>
      <c r="EO119" s="2"/>
      <c r="EP119" s="2"/>
      <c r="EQ119" s="2"/>
      <c r="ER119" s="2"/>
      <c r="ES119" s="2"/>
      <c r="ET119" s="2"/>
      <c r="EU119" s="2"/>
      <c r="EV119" s="2"/>
      <c r="EW119" s="2"/>
      <c r="EX119" s="2"/>
      <c r="EY119" s="2"/>
    </row>
  </sheetData>
  <sheetProtection formatColumns="0" formatRows="0"/>
  <pageMargins left="0.70866141732283505" right="0.70866141732283505" top="0.74803149606299202" bottom="0.74803149606299202" header="0.31496062992126" footer="0.31496062992126"/>
  <pageSetup paperSize="9" scale="10" orientation="landscape" horizontalDpi="4294967295" verticalDpi="4294967295" r:id="rId1"/>
  <colBreaks count="9" manualBreakCount="9">
    <brk id="19" max="1048575" man="1"/>
    <brk id="31" max="1048575" man="1"/>
    <brk id="51" max="1048575" man="1"/>
    <brk id="63" max="1048575" man="1"/>
    <brk id="79" max="1048575" man="1"/>
    <brk id="143" max="95" man="1"/>
    <brk id="179" max="1048575" man="1"/>
    <brk id="203" max="1048575" man="1"/>
    <brk id="211" max="9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GSVA_cur</vt:lpstr>
      <vt:lpstr>GSVA_const</vt:lpstr>
      <vt:lpstr>NSVA_cur</vt:lpstr>
      <vt:lpstr>NSVA_const</vt:lpstr>
      <vt:lpstr>GSVA_const!Print_Titles</vt:lpstr>
      <vt:lpstr>GSVA_cur!Print_Titles</vt:lpstr>
      <vt:lpstr>NSVA_const!Print_Titles</vt:lpstr>
      <vt:lpstr>NSVA_cur!Print_Titles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2025-03-25T09:10:32Z</dcterms:modified>
</cp:coreProperties>
</file>