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B61090D4-5DE7-4A4B-ADC6-1304969CF35B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34" i="12" l="1"/>
  <c r="P35" i="12"/>
  <c r="P37" i="12"/>
  <c r="P34" i="11"/>
  <c r="P35" i="11"/>
  <c r="P37" i="11"/>
  <c r="P37" i="1"/>
  <c r="P20" i="1" l="1"/>
  <c r="P20" i="11"/>
  <c r="P20" i="12"/>
  <c r="P20" i="10"/>
  <c r="P16" i="1"/>
  <c r="P17" i="1"/>
  <c r="P16" i="11"/>
  <c r="P17" i="11"/>
  <c r="P16" i="12"/>
  <c r="P17" i="12"/>
  <c r="P16" i="10"/>
  <c r="P17" i="10"/>
  <c r="P6" i="1"/>
  <c r="P12" i="1" s="1"/>
  <c r="P6" i="11"/>
  <c r="P6" i="12"/>
  <c r="P6" i="10"/>
  <c r="P32" i="10" l="1"/>
  <c r="P33" i="12"/>
  <c r="P36" i="12" s="1"/>
  <c r="P38" i="12" s="1"/>
  <c r="P33" i="11"/>
  <c r="P36" i="11" s="1"/>
  <c r="P38" i="11" s="1"/>
  <c r="P32" i="1"/>
  <c r="P12" i="10"/>
  <c r="P12" i="11"/>
  <c r="P32" i="12"/>
  <c r="P12" i="12"/>
  <c r="P32" i="11"/>
  <c r="P33" i="10"/>
  <c r="P33" i="1"/>
  <c r="C34" i="11"/>
  <c r="D34" i="11"/>
  <c r="E34" i="11"/>
  <c r="F34" i="11"/>
  <c r="G34" i="11"/>
  <c r="H34" i="11"/>
  <c r="I34" i="11"/>
  <c r="J34" i="11"/>
  <c r="K34" i="11"/>
  <c r="L34" i="11"/>
  <c r="M34" i="11"/>
  <c r="N34" i="11"/>
  <c r="O34" i="11"/>
  <c r="C35" i="11"/>
  <c r="D35" i="11"/>
  <c r="E35" i="11"/>
  <c r="F35" i="11"/>
  <c r="G35" i="11"/>
  <c r="H35" i="11"/>
  <c r="I35" i="11"/>
  <c r="J35" i="11"/>
  <c r="K35" i="11"/>
  <c r="L35" i="11"/>
  <c r="M35" i="11"/>
  <c r="N35" i="11"/>
  <c r="O35" i="11"/>
  <c r="C16" i="1"/>
  <c r="D16" i="1"/>
  <c r="E16" i="1"/>
  <c r="F16" i="1"/>
  <c r="G16" i="1"/>
  <c r="H16" i="1"/>
  <c r="I16" i="1"/>
  <c r="J16" i="1"/>
  <c r="K16" i="1"/>
  <c r="L16" i="1"/>
  <c r="M16" i="1"/>
  <c r="N16" i="1"/>
  <c r="O16" i="1"/>
  <c r="C17" i="1"/>
  <c r="D17" i="1"/>
  <c r="E17" i="1"/>
  <c r="F17" i="1"/>
  <c r="G17" i="1"/>
  <c r="H17" i="1"/>
  <c r="I17" i="1"/>
  <c r="J17" i="1"/>
  <c r="K17" i="1"/>
  <c r="L17" i="1"/>
  <c r="M17" i="1"/>
  <c r="N17" i="1"/>
  <c r="O17" i="1"/>
  <c r="P36" i="10" l="1"/>
  <c r="P36" i="1"/>
  <c r="O6" i="1"/>
  <c r="O12" i="1" s="1"/>
  <c r="O20" i="1"/>
  <c r="O32" i="1" s="1"/>
  <c r="O37" i="1"/>
  <c r="O6" i="11"/>
  <c r="O16" i="11"/>
  <c r="O17" i="11"/>
  <c r="O20" i="11"/>
  <c r="O37" i="11"/>
  <c r="O6" i="12"/>
  <c r="O12" i="12" s="1"/>
  <c r="O16" i="12"/>
  <c r="O17" i="12"/>
  <c r="O20" i="12"/>
  <c r="O34" i="12"/>
  <c r="O35" i="12"/>
  <c r="O37" i="12"/>
  <c r="O6" i="10"/>
  <c r="O16" i="10"/>
  <c r="O17" i="10"/>
  <c r="O20" i="10"/>
  <c r="P38" i="1" l="1"/>
  <c r="P38" i="10"/>
  <c r="O32" i="12"/>
  <c r="O33" i="10"/>
  <c r="O36" i="10" s="1"/>
  <c r="O33" i="12"/>
  <c r="O36" i="12" s="1"/>
  <c r="O38" i="12" s="1"/>
  <c r="O32" i="11"/>
  <c r="O33" i="11"/>
  <c r="O36" i="11" s="1"/>
  <c r="O12" i="11"/>
  <c r="O32" i="10"/>
  <c r="O12" i="10"/>
  <c r="O33" i="1"/>
  <c r="O38" i="10" l="1"/>
  <c r="O36" i="1"/>
  <c r="O38" i="11"/>
  <c r="I2" i="1"/>
  <c r="I2" i="11"/>
  <c r="I2" i="12"/>
  <c r="I2" i="10"/>
  <c r="O38" i="1" l="1"/>
  <c r="N34" i="12" l="1"/>
  <c r="N35" i="12"/>
  <c r="N37" i="12"/>
  <c r="N37" i="11"/>
  <c r="N37" i="1"/>
  <c r="N17" i="11"/>
  <c r="N17" i="12"/>
  <c r="N17" i="10"/>
  <c r="N20" i="1"/>
  <c r="N20" i="11"/>
  <c r="N20" i="12"/>
  <c r="N20" i="10"/>
  <c r="N16" i="11"/>
  <c r="N16" i="12"/>
  <c r="N16" i="10"/>
  <c r="N6" i="1"/>
  <c r="N6" i="11"/>
  <c r="N6" i="12"/>
  <c r="N6" i="10"/>
  <c r="N32" i="12" l="1"/>
  <c r="N12" i="12"/>
  <c r="N12" i="11"/>
  <c r="N33" i="11"/>
  <c r="N12" i="10"/>
  <c r="N33" i="12"/>
  <c r="N32" i="11"/>
  <c r="N32" i="1"/>
  <c r="N33" i="1"/>
  <c r="N12" i="1"/>
  <c r="N32" i="10"/>
  <c r="N33" i="10"/>
  <c r="N36" i="12" l="1"/>
  <c r="N36" i="11"/>
  <c r="N36" i="1"/>
  <c r="N36" i="10"/>
  <c r="N38" i="12" l="1"/>
  <c r="N38" i="11"/>
  <c r="N38" i="1"/>
  <c r="N38" i="10"/>
  <c r="D34" i="12" l="1"/>
  <c r="E34" i="12"/>
  <c r="F34" i="12"/>
  <c r="G34" i="12"/>
  <c r="H34" i="12"/>
  <c r="I34" i="12"/>
  <c r="J34" i="12"/>
  <c r="K34" i="12"/>
  <c r="L34" i="12"/>
  <c r="M34" i="12"/>
  <c r="D35" i="12"/>
  <c r="E35" i="12"/>
  <c r="F35" i="12"/>
  <c r="G35" i="12"/>
  <c r="H35" i="12"/>
  <c r="I35" i="12"/>
  <c r="J35" i="12"/>
  <c r="K35" i="12"/>
  <c r="L35" i="12"/>
  <c r="M35" i="12"/>
  <c r="D37" i="12"/>
  <c r="E37" i="12"/>
  <c r="F37" i="12"/>
  <c r="G37" i="12"/>
  <c r="H37" i="12"/>
  <c r="I37" i="12"/>
  <c r="J37" i="12"/>
  <c r="K37" i="12"/>
  <c r="L37" i="12"/>
  <c r="M37" i="12"/>
  <c r="D37" i="11"/>
  <c r="E37" i="11"/>
  <c r="F37" i="11"/>
  <c r="G37" i="11"/>
  <c r="H37" i="11"/>
  <c r="I37" i="11"/>
  <c r="J37" i="11"/>
  <c r="K37" i="11"/>
  <c r="L37" i="11"/>
  <c r="M37" i="11"/>
  <c r="D37" i="1"/>
  <c r="E37" i="1"/>
  <c r="F37" i="1"/>
  <c r="G37" i="1"/>
  <c r="H37" i="1"/>
  <c r="I37" i="1"/>
  <c r="J37" i="1"/>
  <c r="K37" i="1"/>
  <c r="L37" i="1"/>
  <c r="M37" i="1"/>
  <c r="M20" i="1" l="1"/>
  <c r="M20" i="11"/>
  <c r="M20" i="12"/>
  <c r="M20" i="10"/>
  <c r="M16" i="11"/>
  <c r="M17" i="11"/>
  <c r="M16" i="12"/>
  <c r="M17" i="12"/>
  <c r="M16" i="10"/>
  <c r="M17" i="10"/>
  <c r="M6" i="1"/>
  <c r="M6" i="11"/>
  <c r="M6" i="12"/>
  <c r="M6" i="10"/>
  <c r="M32" i="12" l="1"/>
  <c r="M33" i="12"/>
  <c r="M12" i="12"/>
  <c r="M32" i="11"/>
  <c r="M33" i="11"/>
  <c r="M12" i="11"/>
  <c r="M32" i="1"/>
  <c r="M33" i="1"/>
  <c r="M12" i="1"/>
  <c r="M32" i="10"/>
  <c r="M33" i="10"/>
  <c r="M12" i="10"/>
  <c r="L20" i="12"/>
  <c r="L20" i="11"/>
  <c r="L20" i="1"/>
  <c r="L20" i="10"/>
  <c r="M36" i="10" l="1"/>
  <c r="M36" i="12"/>
  <c r="M36" i="11"/>
  <c r="M36" i="1"/>
  <c r="M38" i="10" l="1"/>
  <c r="M38" i="11"/>
  <c r="M38" i="12"/>
  <c r="M38" i="1"/>
  <c r="L16" i="11"/>
  <c r="L17" i="11"/>
  <c r="L16" i="12"/>
  <c r="L17" i="12"/>
  <c r="L16" i="10"/>
  <c r="L17" i="10"/>
  <c r="L6" i="1"/>
  <c r="L6" i="11"/>
  <c r="L6" i="12"/>
  <c r="L6" i="10"/>
  <c r="K20" i="11"/>
  <c r="K20" i="12"/>
  <c r="K20" i="1"/>
  <c r="K16" i="11"/>
  <c r="K17" i="11"/>
  <c r="K16" i="12"/>
  <c r="K17" i="12"/>
  <c r="K6" i="11"/>
  <c r="K6" i="12"/>
  <c r="K6" i="1"/>
  <c r="L32" i="12" l="1"/>
  <c r="L12" i="12"/>
  <c r="L12" i="11"/>
  <c r="K12" i="1"/>
  <c r="L12" i="10"/>
  <c r="L33" i="11"/>
  <c r="L32" i="11"/>
  <c r="L33" i="1"/>
  <c r="K32" i="11"/>
  <c r="L12" i="1"/>
  <c r="L32" i="1"/>
  <c r="K12" i="12"/>
  <c r="L33" i="10"/>
  <c r="K33" i="11"/>
  <c r="K33" i="1"/>
  <c r="L32" i="10"/>
  <c r="L33" i="12"/>
  <c r="K32" i="12"/>
  <c r="K33" i="12"/>
  <c r="K12" i="11"/>
  <c r="K32" i="1"/>
  <c r="K36" i="12" l="1"/>
  <c r="K38" i="12" s="1"/>
  <c r="L36" i="12"/>
  <c r="K36" i="11"/>
  <c r="L36" i="11"/>
  <c r="L38" i="11" s="1"/>
  <c r="L36" i="10"/>
  <c r="K36" i="1"/>
  <c r="L36" i="1"/>
  <c r="K20" i="10"/>
  <c r="K17" i="10"/>
  <c r="K6" i="10"/>
  <c r="K16" i="10"/>
  <c r="L38" i="12" l="1"/>
  <c r="K38" i="11"/>
  <c r="L38" i="1"/>
  <c r="K38" i="1"/>
  <c r="K12" i="10"/>
  <c r="L38" i="10"/>
  <c r="K32" i="10"/>
  <c r="K33" i="10"/>
  <c r="K36" i="10" l="1"/>
  <c r="J20" i="1"/>
  <c r="J20" i="11"/>
  <c r="J20" i="12"/>
  <c r="J20" i="10"/>
  <c r="J16" i="11"/>
  <c r="J17" i="11"/>
  <c r="J16" i="12"/>
  <c r="J17" i="12"/>
  <c r="J16" i="10"/>
  <c r="J17" i="10"/>
  <c r="J6" i="1"/>
  <c r="J6" i="11"/>
  <c r="J6" i="12"/>
  <c r="J6" i="10"/>
  <c r="K38" i="10" l="1"/>
  <c r="J12" i="11"/>
  <c r="J12" i="1"/>
  <c r="J32" i="12"/>
  <c r="J33" i="12"/>
  <c r="J36" i="12" s="1"/>
  <c r="J38" i="12" s="1"/>
  <c r="J12" i="12"/>
  <c r="J32" i="11"/>
  <c r="J33" i="11"/>
  <c r="J32" i="1"/>
  <c r="J33" i="1"/>
  <c r="J32" i="10"/>
  <c r="J33" i="10"/>
  <c r="J12" i="10"/>
  <c r="I20" i="12"/>
  <c r="I20" i="11"/>
  <c r="I20" i="1"/>
  <c r="H20" i="1"/>
  <c r="I20" i="10"/>
  <c r="H17" i="11"/>
  <c r="I17" i="11"/>
  <c r="H17" i="12"/>
  <c r="I17" i="12"/>
  <c r="H17" i="10"/>
  <c r="I17" i="10"/>
  <c r="H16" i="11"/>
  <c r="I16" i="11"/>
  <c r="H16" i="12"/>
  <c r="I16" i="12"/>
  <c r="H16" i="10"/>
  <c r="I16" i="10"/>
  <c r="H20" i="10"/>
  <c r="H20" i="12"/>
  <c r="H20" i="11"/>
  <c r="I6" i="1"/>
  <c r="I6" i="11"/>
  <c r="I6" i="12"/>
  <c r="I6" i="10"/>
  <c r="J36" i="11" l="1"/>
  <c r="I33" i="11"/>
  <c r="I32" i="1"/>
  <c r="J36" i="1"/>
  <c r="J38" i="1" s="1"/>
  <c r="J36" i="10"/>
  <c r="I33" i="12"/>
  <c r="I36" i="12" s="1"/>
  <c r="I38" i="12" s="1"/>
  <c r="I32" i="11"/>
  <c r="I32" i="12"/>
  <c r="I12" i="12"/>
  <c r="I12" i="11"/>
  <c r="I33" i="1"/>
  <c r="I12" i="1"/>
  <c r="I32" i="10"/>
  <c r="I33" i="10"/>
  <c r="I12" i="10"/>
  <c r="H32" i="12"/>
  <c r="H32" i="11"/>
  <c r="H32" i="1"/>
  <c r="H32" i="10"/>
  <c r="J38" i="11" l="1"/>
  <c r="I36" i="11"/>
  <c r="I38" i="11" s="1"/>
  <c r="I36" i="1"/>
  <c r="J38" i="10"/>
  <c r="I36" i="10"/>
  <c r="H6" i="1"/>
  <c r="H6" i="11"/>
  <c r="H6" i="12"/>
  <c r="H6" i="10"/>
  <c r="I38" i="1" l="1"/>
  <c r="I38" i="10"/>
  <c r="H33" i="12"/>
  <c r="H36" i="12" s="1"/>
  <c r="H38" i="12" s="1"/>
  <c r="H33" i="11"/>
  <c r="H33" i="10"/>
  <c r="H12" i="1"/>
  <c r="H33" i="1"/>
  <c r="H12" i="10"/>
  <c r="H12" i="12"/>
  <c r="H12" i="11"/>
  <c r="C35" i="12"/>
  <c r="C34" i="12"/>
  <c r="H36" i="11" l="1"/>
  <c r="H38" i="11" s="1"/>
  <c r="H36" i="1"/>
  <c r="H38" i="1" s="1"/>
  <c r="H36" i="10"/>
  <c r="C37" i="12"/>
  <c r="C37" i="11"/>
  <c r="C37" i="1"/>
  <c r="H38" i="10" l="1"/>
  <c r="G20" i="12"/>
  <c r="F20" i="12"/>
  <c r="E20" i="12"/>
  <c r="D20" i="12"/>
  <c r="C20" i="12"/>
  <c r="G17" i="12"/>
  <c r="F17" i="12"/>
  <c r="E17" i="12"/>
  <c r="D17" i="12"/>
  <c r="C17" i="12"/>
  <c r="G16" i="12"/>
  <c r="F16" i="12"/>
  <c r="E16" i="12"/>
  <c r="D16" i="12"/>
  <c r="C16" i="12"/>
  <c r="G6" i="12"/>
  <c r="F6" i="12"/>
  <c r="E6" i="12"/>
  <c r="D6" i="12"/>
  <c r="C6" i="12"/>
  <c r="G20" i="11"/>
  <c r="F20" i="11"/>
  <c r="E20" i="11"/>
  <c r="D20" i="11"/>
  <c r="C20" i="11"/>
  <c r="G17" i="11"/>
  <c r="F17" i="11"/>
  <c r="E17" i="11"/>
  <c r="D17" i="11"/>
  <c r="C17" i="11"/>
  <c r="G16" i="11"/>
  <c r="F16" i="11"/>
  <c r="E16" i="11"/>
  <c r="D16" i="11"/>
  <c r="C16" i="11"/>
  <c r="G6" i="11"/>
  <c r="F6" i="11"/>
  <c r="E6" i="11"/>
  <c r="D6" i="11"/>
  <c r="C6" i="11"/>
  <c r="G20" i="1"/>
  <c r="F20" i="1"/>
  <c r="E20" i="1"/>
  <c r="D20" i="1"/>
  <c r="C20" i="1"/>
  <c r="G6" i="1"/>
  <c r="F6" i="1"/>
  <c r="E6" i="1"/>
  <c r="D6" i="1"/>
  <c r="C6" i="1"/>
  <c r="D12" i="12" l="1"/>
  <c r="G12" i="11"/>
  <c r="C12" i="1"/>
  <c r="D12" i="1"/>
  <c r="F12" i="1"/>
  <c r="E12" i="1"/>
  <c r="G12" i="1"/>
  <c r="E33" i="1"/>
  <c r="C32" i="12"/>
  <c r="D32" i="12"/>
  <c r="G33" i="12"/>
  <c r="G36" i="12" s="1"/>
  <c r="G38" i="12" s="1"/>
  <c r="E32" i="12"/>
  <c r="E33" i="12"/>
  <c r="E36" i="12" s="1"/>
  <c r="E38" i="12" s="1"/>
  <c r="F33" i="12"/>
  <c r="F36" i="12" s="1"/>
  <c r="F38" i="12" s="1"/>
  <c r="E33" i="11"/>
  <c r="G32" i="12"/>
  <c r="C33" i="12"/>
  <c r="E12" i="12"/>
  <c r="D33" i="11"/>
  <c r="C33" i="11"/>
  <c r="E32" i="11"/>
  <c r="F33" i="11"/>
  <c r="F32" i="11"/>
  <c r="C32" i="11"/>
  <c r="G32" i="11"/>
  <c r="D12" i="11"/>
  <c r="D33" i="1"/>
  <c r="D32" i="1"/>
  <c r="E32" i="1"/>
  <c r="F32" i="1"/>
  <c r="C32" i="1"/>
  <c r="F33" i="1"/>
  <c r="D33" i="12"/>
  <c r="D36" i="12" s="1"/>
  <c r="D38" i="12" s="1"/>
  <c r="G32" i="1"/>
  <c r="D32" i="11"/>
  <c r="F32" i="12"/>
  <c r="F12" i="12"/>
  <c r="G12" i="12"/>
  <c r="C12" i="12"/>
  <c r="G33" i="11"/>
  <c r="C12" i="11"/>
  <c r="E12" i="11"/>
  <c r="F12" i="11"/>
  <c r="G33" i="1"/>
  <c r="C33" i="1"/>
  <c r="D36" i="11" l="1"/>
  <c r="D38" i="11" s="1"/>
  <c r="F36" i="11"/>
  <c r="F38" i="11" s="1"/>
  <c r="G36" i="11"/>
  <c r="G38" i="11" s="1"/>
  <c r="E36" i="11"/>
  <c r="C36" i="12"/>
  <c r="C38" i="12" s="1"/>
  <c r="C36" i="11"/>
  <c r="C36" i="1"/>
  <c r="G36" i="1"/>
  <c r="G38" i="1" s="1"/>
  <c r="D36" i="1"/>
  <c r="D38" i="1" s="1"/>
  <c r="F36" i="1"/>
  <c r="F38" i="1" s="1"/>
  <c r="E36" i="1"/>
  <c r="E38" i="1" s="1"/>
  <c r="G6" i="10"/>
  <c r="G16" i="10"/>
  <c r="G17" i="10"/>
  <c r="G20" i="10"/>
  <c r="E38" i="11" l="1"/>
  <c r="C38" i="11"/>
  <c r="C38" i="1"/>
  <c r="G12" i="10"/>
  <c r="G32" i="10"/>
  <c r="G33" i="10"/>
  <c r="G36" i="10" l="1"/>
  <c r="G38" i="10" l="1"/>
  <c r="F20" i="10" l="1"/>
  <c r="F17" i="10"/>
  <c r="F16" i="10"/>
  <c r="F6" i="10"/>
  <c r="E20" i="10"/>
  <c r="D20" i="10"/>
  <c r="C20" i="10"/>
  <c r="E17" i="10"/>
  <c r="D17" i="10"/>
  <c r="C17" i="10"/>
  <c r="E16" i="10"/>
  <c r="D16" i="10"/>
  <c r="C16" i="10"/>
  <c r="E6" i="10"/>
  <c r="D6" i="10"/>
  <c r="C6" i="10"/>
  <c r="F32" i="10" l="1"/>
  <c r="C12" i="10"/>
  <c r="D33" i="10"/>
  <c r="F33" i="10"/>
  <c r="F12" i="10"/>
  <c r="D12" i="10"/>
  <c r="C33" i="10"/>
  <c r="D32" i="10"/>
  <c r="E32" i="10"/>
  <c r="E33" i="10"/>
  <c r="C32" i="10"/>
  <c r="E12" i="10"/>
  <c r="C36" i="10" l="1"/>
  <c r="D36" i="10"/>
  <c r="F36" i="10"/>
  <c r="E36" i="10"/>
  <c r="C38" i="10" l="1"/>
  <c r="D38" i="10"/>
  <c r="F38" i="10"/>
  <c r="E38" i="10"/>
</calcChain>
</file>

<file path=xl/sharedStrings.xml><?xml version="1.0" encoding="utf-8"?>
<sst xmlns="http://schemas.openxmlformats.org/spreadsheetml/2006/main" count="284" uniqueCount="77">
  <si>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</si>
  <si>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</si>
  <si>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</si>
  <si>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</si>
  <si>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</si>
  <si>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</si>
  <si>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</si>
  <si>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</si>
  <si>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</si>
  <si>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</si>
  <si>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</si>
  <si>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</si>
  <si>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</si>
  <si>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</si>
  <si>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</si>
  <si>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</si>
  <si>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</si>
  <si>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</si>
  <si>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</si>
  <si>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</si>
  <si>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</si>
  <si>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</si>
  <si>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</si>
  <si>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</si>
  <si>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</si>
  <si>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</si>
  <si>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</si>
  <si>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</si>
  <si>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</si>
  <si>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</si>
  <si>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</si>
  <si>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</si>
  <si>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</si>
  <si>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</si>
  <si>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</si>
  <si>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</si>
  <si>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</si>
  <si>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</si>
  <si>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</si>
  <si>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</si>
  <si>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</si>
  <si>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</si>
  <si>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</si>
  <si>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</si>
  <si>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</si>
  <si>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</si>
  <si>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</si>
  <si>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</si>
  <si>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</si>
  <si>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</si>
  <si>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</si>
  <si>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</si>
  <si>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</si>
  <si>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</si>
  <si>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</si>
  <si>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</si>
  <si>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</si>
  <si>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</si>
  <si>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</si>
  <si>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</si>
  <si>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</si>
  <si>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</si>
  <si>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</si>
  <si>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</si>
  <si>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</si>
  <si>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</si>
  <si>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Karnataka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</si>
  <si>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</si>
  <si>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</si>
  <si>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</si>
  <si>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</si>
  <si>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</si>
  <si>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</si>
  <si>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</si>
  <si>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</si>
  <si>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</si>
  <si>
    <t>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</si>
</sst>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7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1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1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37">
    <xf numFmtId="0" fontId="0" fillId="0" borderId="0" xfId="0"/>
    <xf numFmtId="0" fontId="7" fillId="0" borderId="0" xfId="0" applyFont="1"/>
    <xf numFmtId="0" fontId="7" fillId="0" borderId="0" xfId="0" applyFont="1" applyProtection="1">
      <protection locked="0"/>
    </xf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16" fillId="0" borderId="0" xfId="0" applyFont="1" applyProtection="1">
      <protection locked="0"/>
    </xf>
    <xf numFmtId="0" fontId="1" fillId="0" borderId="0" xfId="0" applyFont="1" applyAlignment="1">
      <alignment horizontal="left" vertical="center"/>
    </xf>
    <xf numFmtId="0" fontId="7" fillId="0" borderId="0" xfId="0" quotePrefix="1" applyFont="1" applyProtection="1">
      <protection locked="0"/>
    </xf>
    <xf numFmtId="49" fontId="11" fillId="0" borderId="2" xfId="0" applyNumberFormat="1" applyFont="1" applyBorder="1" applyAlignment="1" applyProtection="1">
      <alignment vertical="center" wrapText="1"/>
      <protection locked="0"/>
    </xf>
    <xf numFmtId="0" fontId="11" fillId="0" borderId="2" xfId="0" applyFont="1" applyBorder="1" applyAlignment="1" applyProtection="1">
      <alignment vertical="center" wrapText="1"/>
      <protection locked="0"/>
    </xf>
    <xf numFmtId="49" fontId="12" fillId="0" borderId="2" xfId="0" applyNumberFormat="1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49" fontId="12" fillId="0" borderId="2" xfId="0" applyNumberFormat="1" applyFont="1" applyBorder="1" applyAlignment="1" applyProtection="1">
      <alignment horizontal="right" vertical="center" wrapText="1"/>
      <protection locked="0"/>
    </xf>
    <xf numFmtId="0" fontId="7" fillId="0" borderId="2" xfId="0" applyFont="1" applyBorder="1" applyAlignment="1" applyProtection="1">
      <alignment horizontal="left" vertical="center" wrapText="1"/>
      <protection locked="0"/>
    </xf>
    <xf numFmtId="1" fontId="7" fillId="0" borderId="2" xfId="0" applyNumberFormat="1" applyFont="1" applyBorder="1" applyProtection="1">
      <protection locked="0"/>
    </xf>
    <xf numFmtId="49" fontId="12" fillId="0" borderId="2" xfId="0" applyNumberFormat="1" applyFont="1" applyBorder="1" applyAlignment="1" applyProtection="1">
      <alignment vertical="center" wrapText="1"/>
      <protection locked="0"/>
    </xf>
    <xf numFmtId="49" fontId="12" fillId="0" borderId="2" xfId="0" quotePrefix="1" applyNumberFormat="1" applyFont="1" applyBorder="1" applyAlignment="1">
      <alignment vertical="center" wrapText="1"/>
    </xf>
    <xf numFmtId="0" fontId="7" fillId="0" borderId="2" xfId="0" applyFont="1" applyBorder="1" applyAlignment="1" applyProtection="1">
      <alignment vertical="center" wrapText="1"/>
      <protection locked="0"/>
    </xf>
    <xf numFmtId="49" fontId="12" fillId="3" borderId="2" xfId="0" applyNumberFormat="1" applyFont="1" applyFill="1" applyBorder="1" applyAlignment="1" applyProtection="1">
      <alignment vertical="center" wrapText="1"/>
      <protection locked="0"/>
    </xf>
    <xf numFmtId="0" fontId="15" fillId="3" borderId="2" xfId="0" applyFont="1" applyFill="1" applyBorder="1" applyAlignment="1" applyProtection="1">
      <alignment horizontal="left" vertical="center" wrapText="1"/>
      <protection locked="0"/>
    </xf>
    <xf numFmtId="1" fontId="7" fillId="3" borderId="2" xfId="0" applyNumberFormat="1" applyFont="1" applyFill="1" applyBorder="1" applyProtection="1">
      <protection locked="0"/>
    </xf>
    <xf numFmtId="1" fontId="7" fillId="3" borderId="0" xfId="0" applyNumberFormat="1" applyFont="1" applyFill="1"/>
    <xf numFmtId="1" fontId="7" fillId="3" borderId="0" xfId="0" applyNumberFormat="1" applyFont="1" applyFill="1" applyProtection="1">
      <protection locked="0"/>
    </xf>
    <xf numFmtId="0" fontId="7" fillId="3" borderId="0" xfId="0" applyFont="1" applyFill="1"/>
    <xf numFmtId="0" fontId="7" fillId="3" borderId="0" xfId="0" applyFont="1" applyFill="1" applyProtection="1">
      <protection locked="0"/>
    </xf>
    <xf numFmtId="49" fontId="12" fillId="3" borderId="2" xfId="0" applyNumberFormat="1" applyFont="1" applyFill="1" applyBorder="1" applyAlignment="1">
      <alignment vertical="center" wrapText="1"/>
    </xf>
    <xf numFmtId="0" fontId="10" fillId="3" borderId="2" xfId="0" applyFont="1" applyFill="1" applyBorder="1" applyAlignment="1">
      <alignment horizontal="left" vertical="center" wrapText="1"/>
    </xf>
    <xf numFmtId="1" fontId="7" fillId="3" borderId="2" xfId="0" applyNumberFormat="1" applyFont="1" applyFill="1" applyBorder="1"/>
    <xf numFmtId="49" fontId="12" fillId="3" borderId="2" xfId="0" quotePrefix="1" applyNumberFormat="1" applyFont="1" applyFill="1" applyBorder="1" applyAlignment="1">
      <alignment vertical="center" wrapText="1"/>
    </xf>
    <xf numFmtId="0" fontId="7" fillId="3" borderId="2" xfId="0" applyFont="1" applyFill="1" applyBorder="1" applyAlignment="1" applyProtection="1">
      <alignment vertical="center" wrapText="1"/>
      <protection locked="0"/>
    </xf>
    <xf numFmtId="0" fontId="7" fillId="3" borderId="2" xfId="0" applyFont="1" applyFill="1" applyBorder="1" applyAlignment="1">
      <alignment horizontal="left" vertical="center" wrapText="1"/>
    </xf>
    <xf numFmtId="49" fontId="14" fillId="3" borderId="2" xfId="0" applyNumberFormat="1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left" vertical="top" wrapText="1"/>
    </xf>
    <xf numFmtId="0" fontId="10" fillId="0" borderId="2" xfId="0" applyFont="1" applyBorder="1" applyProtection="1">
      <protection locked="0"/>
    </xf>
    <xf numFmtId="0" fontId="10" fillId="0" borderId="2" xfId="0" applyFont="1" applyBorder="1"/>
    <xf numFmtId="1" fontId="7" fillId="4" borderId="2" xfId="0" applyNumberFormat="1" applyFont="1" applyFill="1" applyBorder="1" applyProtection="1">
      <protection locked="0"/>
    </xf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18"/>
  <sheetViews>
    <sheetView zoomScale="82" zoomScaleNormal="82" zoomScaleSheetLayoutView="100" workbookViewId="0">
      <pane xSplit="2" ySplit="5" topLeftCell="C6" activePane="bottomRight" state="frozen"/>
      <selection activeCell="I35" sqref="I35"/>
      <selection pane="topRight" activeCell="I35" sqref="I35"/>
      <selection pane="bottomLeft" activeCell="I35" sqref="I35"/>
      <selection pane="bottomRight" activeCell="T26" sqref="T26"/>
    </sheetView>
  </sheetViews>
  <sheetFormatPr defaultColWidth="8.85546875" defaultRowHeight="15" x14ac:dyDescent="0.25"/>
  <cols>
    <col min="1" max="1" width="6.42578125" style="2" customWidth="1"/>
    <col min="2" max="2" width="44" style="2" customWidth="1"/>
    <col min="3" max="6" width="11.5703125" style="2" customWidth="1"/>
    <col min="7" max="16" width="11.85546875" style="1" customWidth="1"/>
    <col min="17" max="18" width="12.140625" style="2" customWidth="1"/>
    <col min="19" max="19" width="12.140625" style="1" customWidth="1"/>
    <col min="20" max="23" width="12.140625" style="2" customWidth="1"/>
    <col min="24" max="24" width="9.140625" style="2" customWidth="1"/>
    <col min="25" max="30" width="11.5703125" style="2" customWidth="1"/>
    <col min="31" max="31" width="12.140625" style="2" customWidth="1"/>
    <col min="32" max="32" width="10.7109375" style="1" customWidth="1"/>
    <col min="33" max="34" width="11.140625" style="2" customWidth="1"/>
    <col min="35" max="35" width="10.28515625" style="1" customWidth="1"/>
    <col min="36" max="36" width="11.85546875" style="2" customWidth="1"/>
    <col min="37" max="37" width="12.425781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89" ht="18.75" x14ac:dyDescent="0.3">
      <c r="A1" s="2" t="s">
        <v>53</v>
      </c>
      <c r="B1" s="6" t="s">
        <v>66</v>
      </c>
      <c r="AX1" s="3"/>
    </row>
    <row r="2" spans="1:189" ht="15.75" x14ac:dyDescent="0.25">
      <c r="A2" s="7" t="s">
        <v>48</v>
      </c>
      <c r="I2" s="1" t="str">
        <f>[1]GSVA_cur!$I$3</f>
        <v>As on 17.03.2025</v>
      </c>
    </row>
    <row r="3" spans="1:189" ht="15.75" x14ac:dyDescent="0.25">
      <c r="A3" s="7"/>
    </row>
    <row r="4" spans="1:189" ht="15.75" x14ac:dyDescent="0.25">
      <c r="A4" s="7"/>
      <c r="E4" s="8"/>
      <c r="F4" s="8" t="s">
        <v>57</v>
      </c>
      <c r="Q4" s="1"/>
      <c r="S4" s="2"/>
      <c r="T4" s="1"/>
      <c r="AF4" s="2"/>
      <c r="AI4" s="2"/>
      <c r="AN4" s="2"/>
      <c r="AQ4" s="2"/>
      <c r="AV4" s="2"/>
      <c r="AY4" s="2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89" ht="15.75" x14ac:dyDescent="0.25">
      <c r="A5" s="9" t="s">
        <v>0</v>
      </c>
      <c r="B5" s="10" t="s">
        <v>1</v>
      </c>
      <c r="C5" s="34" t="s">
        <v>21</v>
      </c>
      <c r="D5" s="34" t="s">
        <v>22</v>
      </c>
      <c r="E5" s="34" t="s">
        <v>23</v>
      </c>
      <c r="F5" s="34" t="s">
        <v>56</v>
      </c>
      <c r="G5" s="35" t="s">
        <v>65</v>
      </c>
      <c r="H5" s="35" t="s">
        <v>67</v>
      </c>
      <c r="I5" s="35" t="s">
        <v>68</v>
      </c>
      <c r="J5" s="35" t="s">
        <v>69</v>
      </c>
      <c r="K5" s="35" t="s">
        <v>70</v>
      </c>
      <c r="L5" s="35" t="s">
        <v>71</v>
      </c>
      <c r="M5" s="35" t="s">
        <v>72</v>
      </c>
      <c r="N5" s="35" t="s">
        <v>73</v>
      </c>
      <c r="O5" s="35" t="s">
        <v>74</v>
      </c>
      <c r="P5" s="35" t="s">
        <v>76</v>
      </c>
      <c r="Q5" s="1"/>
      <c r="S5" s="2"/>
      <c r="T5" s="1"/>
      <c r="AF5" s="2"/>
      <c r="AI5" s="2"/>
      <c r="AN5" s="2"/>
      <c r="AQ5" s="2"/>
      <c r="AV5" s="2"/>
      <c r="AY5" s="2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89" s="24" customFormat="1" ht="15.75" x14ac:dyDescent="0.25">
      <c r="A6" s="26" t="s">
        <v>26</v>
      </c>
      <c r="B6" s="31" t="s">
        <v>2</v>
      </c>
      <c r="C6" s="28">
        <f>SUM(C7:C10)</f>
        <v>7554868.0624158466</v>
      </c>
      <c r="D6" s="28">
        <f t="shared" ref="D6:E6" si="0">SUM(D7:D10)</f>
        <v>8180607.1133888094</v>
      </c>
      <c r="E6" s="28">
        <f t="shared" si="0"/>
        <v>9666144.9219231214</v>
      </c>
      <c r="F6" s="28">
        <f t="shared" ref="F6:N6" si="1">SUM(F7:F10)</f>
        <v>10895892.385099217</v>
      </c>
      <c r="G6" s="28">
        <f t="shared" si="1"/>
        <v>11240377.134434059</v>
      </c>
      <c r="H6" s="28">
        <f t="shared" si="1"/>
        <v>11906025.556562915</v>
      </c>
      <c r="I6" s="28">
        <f t="shared" si="1"/>
        <v>15003431.321040476</v>
      </c>
      <c r="J6" s="28">
        <f t="shared" si="1"/>
        <v>15249831.520356288</v>
      </c>
      <c r="K6" s="28">
        <f t="shared" si="1"/>
        <v>18279038.467580568</v>
      </c>
      <c r="L6" s="28">
        <f t="shared" si="1"/>
        <v>22883560.902857374</v>
      </c>
      <c r="M6" s="28">
        <f t="shared" si="1"/>
        <v>26784362.787411012</v>
      </c>
      <c r="N6" s="28">
        <f t="shared" si="1"/>
        <v>27084142.181331929</v>
      </c>
      <c r="O6" s="28">
        <f t="shared" ref="O6:P6" si="2">SUM(O7:O10)</f>
        <v>28060347.292284273</v>
      </c>
      <c r="P6" s="28">
        <f t="shared" si="2"/>
        <v>30816464.449852407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22"/>
      <c r="AM6" s="22"/>
      <c r="AN6" s="22"/>
      <c r="AO6" s="22"/>
      <c r="AP6" s="22"/>
      <c r="AQ6" s="22"/>
      <c r="AR6" s="22"/>
      <c r="AS6" s="22"/>
      <c r="AT6" s="22"/>
      <c r="AU6" s="22"/>
      <c r="AV6" s="22"/>
      <c r="AW6" s="22"/>
      <c r="AX6" s="22"/>
      <c r="AY6" s="22"/>
      <c r="AZ6" s="22"/>
      <c r="BA6" s="22"/>
      <c r="BB6" s="22"/>
      <c r="BC6" s="22"/>
      <c r="BD6" s="22"/>
      <c r="BE6" s="22"/>
      <c r="BF6" s="22"/>
      <c r="BG6" s="22"/>
      <c r="BH6" s="22"/>
      <c r="BI6" s="22"/>
      <c r="BJ6" s="22"/>
      <c r="BK6" s="22"/>
      <c r="BL6" s="22"/>
      <c r="BM6" s="22"/>
      <c r="BN6" s="22"/>
      <c r="BO6" s="22"/>
      <c r="BP6" s="22"/>
      <c r="BQ6" s="22"/>
      <c r="BR6" s="22"/>
      <c r="BS6" s="22"/>
      <c r="BT6" s="22"/>
      <c r="BU6" s="22"/>
      <c r="BV6" s="22"/>
      <c r="BW6" s="22"/>
      <c r="BX6" s="22"/>
      <c r="BY6" s="22"/>
      <c r="BZ6" s="22"/>
      <c r="CA6" s="22"/>
      <c r="CB6" s="22"/>
      <c r="CC6" s="22"/>
      <c r="CD6" s="22"/>
      <c r="CE6" s="22"/>
      <c r="CF6" s="22"/>
      <c r="CG6" s="22"/>
      <c r="CH6" s="22"/>
      <c r="CI6" s="22"/>
      <c r="CJ6" s="22"/>
      <c r="CK6" s="22"/>
      <c r="CL6" s="22"/>
      <c r="CM6" s="22"/>
      <c r="CN6" s="22"/>
      <c r="CO6" s="22"/>
      <c r="CP6" s="22"/>
      <c r="CQ6" s="22"/>
      <c r="CR6" s="22"/>
      <c r="CS6" s="22"/>
      <c r="CT6" s="22"/>
      <c r="CU6" s="22"/>
      <c r="CV6" s="22"/>
      <c r="CW6" s="22"/>
      <c r="CX6" s="22"/>
      <c r="CY6" s="22"/>
      <c r="CZ6" s="22"/>
      <c r="DA6" s="22"/>
      <c r="DB6" s="22"/>
      <c r="DC6" s="22"/>
      <c r="DD6" s="22"/>
      <c r="DE6" s="22"/>
      <c r="DF6" s="22"/>
      <c r="DG6" s="22"/>
      <c r="DH6" s="22"/>
      <c r="DI6" s="22"/>
      <c r="DJ6" s="22"/>
      <c r="DK6" s="22"/>
      <c r="DL6" s="22"/>
      <c r="DM6" s="22"/>
      <c r="DN6" s="22"/>
      <c r="DO6" s="22"/>
      <c r="DP6" s="22"/>
      <c r="DQ6" s="22"/>
      <c r="DR6" s="22"/>
      <c r="DS6" s="22"/>
      <c r="DT6" s="22"/>
      <c r="DU6" s="22"/>
      <c r="DV6" s="22"/>
      <c r="DW6" s="22"/>
      <c r="DX6" s="22"/>
      <c r="DY6" s="22"/>
      <c r="DZ6" s="22"/>
      <c r="EA6" s="22"/>
      <c r="EB6" s="22"/>
      <c r="EC6" s="22"/>
      <c r="ED6" s="22"/>
      <c r="EE6" s="22"/>
      <c r="EF6" s="22"/>
      <c r="EG6" s="22"/>
      <c r="EH6" s="22"/>
      <c r="EI6" s="22"/>
      <c r="EJ6" s="22"/>
      <c r="EK6" s="22"/>
      <c r="EL6" s="22"/>
      <c r="EM6" s="22"/>
      <c r="EN6" s="22"/>
      <c r="EO6" s="22"/>
      <c r="EP6" s="22"/>
      <c r="EQ6" s="22"/>
      <c r="ER6" s="22"/>
      <c r="ES6" s="22"/>
      <c r="ET6" s="22"/>
      <c r="EU6" s="22"/>
      <c r="EV6" s="22"/>
      <c r="EW6" s="22"/>
      <c r="EX6" s="22"/>
      <c r="EY6" s="22"/>
      <c r="EZ6" s="22"/>
      <c r="FA6" s="22"/>
      <c r="FB6" s="22"/>
      <c r="FC6" s="22"/>
      <c r="FD6" s="22"/>
      <c r="FE6" s="22"/>
      <c r="FF6" s="22"/>
      <c r="FG6" s="22"/>
      <c r="FH6" s="22"/>
      <c r="FI6" s="22"/>
      <c r="FJ6" s="22"/>
      <c r="FK6" s="22"/>
      <c r="FL6" s="22"/>
      <c r="FM6" s="22"/>
      <c r="FN6" s="22"/>
      <c r="FO6" s="22"/>
      <c r="FP6" s="22"/>
      <c r="FQ6" s="22"/>
      <c r="FR6" s="22"/>
      <c r="FS6" s="22"/>
      <c r="FT6" s="22"/>
      <c r="FU6" s="22"/>
      <c r="FV6" s="22"/>
      <c r="FW6" s="22"/>
      <c r="FX6" s="22"/>
      <c r="FY6" s="22"/>
      <c r="FZ6" s="22"/>
      <c r="GA6" s="22"/>
      <c r="GB6" s="22"/>
      <c r="GC6" s="22"/>
      <c r="GG6" s="25"/>
    </row>
    <row r="7" spans="1:189" ht="15.75" x14ac:dyDescent="0.25">
      <c r="A7" s="13">
        <v>1.1000000000000001</v>
      </c>
      <c r="B7" s="14" t="s">
        <v>59</v>
      </c>
      <c r="C7" s="15">
        <v>5339455.5852468899</v>
      </c>
      <c r="D7" s="15">
        <v>5749541.2364340415</v>
      </c>
      <c r="E7" s="15">
        <v>6988511.3899174426</v>
      </c>
      <c r="F7" s="15">
        <v>7862006.802679088</v>
      </c>
      <c r="G7" s="15">
        <v>7973840.0441999994</v>
      </c>
      <c r="H7" s="15">
        <v>8211587.9506222699</v>
      </c>
      <c r="I7" s="15">
        <v>10877749.673634786</v>
      </c>
      <c r="J7" s="15">
        <v>10552697.230367394</v>
      </c>
      <c r="K7" s="15">
        <v>12157056.936405471</v>
      </c>
      <c r="L7" s="15">
        <v>15240917.331126688</v>
      </c>
      <c r="M7" s="15">
        <v>17491307.626109265</v>
      </c>
      <c r="N7" s="15">
        <v>16484514.68023801</v>
      </c>
      <c r="O7" s="15">
        <v>16684425.951495817</v>
      </c>
      <c r="P7" s="15">
        <v>18408191.829587359</v>
      </c>
      <c r="Q7" s="3"/>
      <c r="R7" s="4"/>
      <c r="S7" s="4"/>
      <c r="T7" s="3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1"/>
      <c r="GE7" s="1"/>
      <c r="GF7" s="1"/>
    </row>
    <row r="8" spans="1:189" ht="15.75" x14ac:dyDescent="0.25">
      <c r="A8" s="13">
        <v>1.2</v>
      </c>
      <c r="B8" s="14" t="s">
        <v>60</v>
      </c>
      <c r="C8" s="15">
        <v>1349661.6805277285</v>
      </c>
      <c r="D8" s="15">
        <v>1506992.5985324606</v>
      </c>
      <c r="E8" s="15">
        <v>1634066.1556250618</v>
      </c>
      <c r="F8" s="15">
        <v>1871678.5040490893</v>
      </c>
      <c r="G8" s="15">
        <v>1976254.3854649358</v>
      </c>
      <c r="H8" s="15">
        <v>2287269.3329929174</v>
      </c>
      <c r="I8" s="15">
        <v>2630789.1752728242</v>
      </c>
      <c r="J8" s="15">
        <v>3168468.8074685712</v>
      </c>
      <c r="K8" s="15">
        <v>4251230.5768156732</v>
      </c>
      <c r="L8" s="15">
        <v>5674342.2211382762</v>
      </c>
      <c r="M8" s="15">
        <v>6579510.9253076091</v>
      </c>
      <c r="N8" s="15">
        <v>7810532.4047034588</v>
      </c>
      <c r="O8" s="15">
        <v>8495641.4773581065</v>
      </c>
      <c r="P8" s="15">
        <v>9350007.9358412214</v>
      </c>
      <c r="Q8" s="3"/>
      <c r="R8" s="4"/>
      <c r="S8" s="4"/>
      <c r="T8" s="3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1"/>
      <c r="GE8" s="1"/>
      <c r="GF8" s="1"/>
    </row>
    <row r="9" spans="1:189" ht="15.75" x14ac:dyDescent="0.25">
      <c r="A9" s="13">
        <v>1.3</v>
      </c>
      <c r="B9" s="14" t="s">
        <v>61</v>
      </c>
      <c r="C9" s="15">
        <v>593457.89484602737</v>
      </c>
      <c r="D9" s="15">
        <v>604865.95329954976</v>
      </c>
      <c r="E9" s="15">
        <v>658628.97146774817</v>
      </c>
      <c r="F9" s="15">
        <v>661816.60534174868</v>
      </c>
      <c r="G9" s="15">
        <v>840135.53973045642</v>
      </c>
      <c r="H9" s="15">
        <v>969168.51451498421</v>
      </c>
      <c r="I9" s="15">
        <v>875377.90234310995</v>
      </c>
      <c r="J9" s="15">
        <v>1041840.8180546099</v>
      </c>
      <c r="K9" s="15">
        <v>1335977.1917262087</v>
      </c>
      <c r="L9" s="15">
        <v>1438855.9278370065</v>
      </c>
      <c r="M9" s="15">
        <v>1670906.567834368</v>
      </c>
      <c r="N9" s="15">
        <v>1609818.8838644649</v>
      </c>
      <c r="O9" s="15">
        <v>1648950.7895619248</v>
      </c>
      <c r="P9" s="15">
        <v>1687161.0523044262</v>
      </c>
      <c r="Q9" s="3"/>
      <c r="R9" s="4"/>
      <c r="S9" s="4"/>
      <c r="T9" s="3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1"/>
      <c r="GE9" s="1"/>
      <c r="GF9" s="1"/>
    </row>
    <row r="10" spans="1:189" ht="15.75" x14ac:dyDescent="0.25">
      <c r="A10" s="13">
        <v>1.4</v>
      </c>
      <c r="B10" s="14" t="s">
        <v>62</v>
      </c>
      <c r="C10" s="15">
        <v>272292.90179520036</v>
      </c>
      <c r="D10" s="15">
        <v>319207.32512275776</v>
      </c>
      <c r="E10" s="15">
        <v>384938.40491286915</v>
      </c>
      <c r="F10" s="15">
        <v>500390.47302929201</v>
      </c>
      <c r="G10" s="15">
        <v>450147.1650386671</v>
      </c>
      <c r="H10" s="15">
        <v>437999.75843274343</v>
      </c>
      <c r="I10" s="15">
        <v>619514.56978975574</v>
      </c>
      <c r="J10" s="15">
        <v>486824.6644657118</v>
      </c>
      <c r="K10" s="15">
        <v>534773.76263321668</v>
      </c>
      <c r="L10" s="15">
        <v>529445.42275540112</v>
      </c>
      <c r="M10" s="15">
        <v>1042637.6681597667</v>
      </c>
      <c r="N10" s="15">
        <v>1179276.2125259927</v>
      </c>
      <c r="O10" s="15">
        <v>1231329.0738684274</v>
      </c>
      <c r="P10" s="15">
        <v>1371103.6321194018</v>
      </c>
      <c r="Q10" s="3"/>
      <c r="R10" s="4"/>
      <c r="S10" s="4"/>
      <c r="T10" s="3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1"/>
      <c r="GE10" s="1"/>
      <c r="GF10" s="1"/>
    </row>
    <row r="11" spans="1:189" ht="15.75" x14ac:dyDescent="0.25">
      <c r="A11" s="16" t="s">
        <v>31</v>
      </c>
      <c r="B11" s="14" t="s">
        <v>3</v>
      </c>
      <c r="C11" s="15">
        <v>450254.39698199998</v>
      </c>
      <c r="D11" s="15">
        <v>407345.30911000003</v>
      </c>
      <c r="E11" s="15">
        <v>617181.18782400002</v>
      </c>
      <c r="F11" s="15">
        <v>851636.07459600002</v>
      </c>
      <c r="G11" s="15">
        <v>610227.84945907211</v>
      </c>
      <c r="H11" s="15">
        <v>679147.51797516539</v>
      </c>
      <c r="I11" s="15">
        <v>902064.8449599999</v>
      </c>
      <c r="J11" s="15">
        <v>896784.78119999997</v>
      </c>
      <c r="K11" s="15">
        <v>874500.82329709455</v>
      </c>
      <c r="L11" s="15">
        <v>1071388.3159348089</v>
      </c>
      <c r="M11" s="15">
        <v>1595582.8658789981</v>
      </c>
      <c r="N11" s="15">
        <v>1160433.4819170432</v>
      </c>
      <c r="O11" s="15">
        <v>1530170.2675499318</v>
      </c>
      <c r="P11" s="15">
        <v>1912692.1820158784</v>
      </c>
      <c r="Q11" s="3"/>
      <c r="R11" s="4"/>
      <c r="S11" s="4"/>
      <c r="T11" s="3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1"/>
      <c r="GE11" s="1"/>
      <c r="GF11" s="1"/>
    </row>
    <row r="12" spans="1:189" s="25" customFormat="1" ht="15.75" x14ac:dyDescent="0.25">
      <c r="A12" s="19"/>
      <c r="B12" s="20" t="s">
        <v>28</v>
      </c>
      <c r="C12" s="21">
        <f>C6+C11</f>
        <v>8005122.4593978468</v>
      </c>
      <c r="D12" s="21">
        <f t="shared" ref="D12:E12" si="3">D6+D11</f>
        <v>8587952.4224988092</v>
      </c>
      <c r="E12" s="21">
        <f t="shared" si="3"/>
        <v>10283326.109747121</v>
      </c>
      <c r="F12" s="21">
        <f t="shared" ref="F12:N12" si="4">F6+F11</f>
        <v>11747528.459695218</v>
      </c>
      <c r="G12" s="21">
        <f t="shared" si="4"/>
        <v>11850604.983893132</v>
      </c>
      <c r="H12" s="21">
        <f t="shared" si="4"/>
        <v>12585173.07453808</v>
      </c>
      <c r="I12" s="21">
        <f t="shared" si="4"/>
        <v>15905496.166000476</v>
      </c>
      <c r="J12" s="21">
        <f t="shared" si="4"/>
        <v>16146616.301556287</v>
      </c>
      <c r="K12" s="21">
        <f t="shared" si="4"/>
        <v>19153539.290877663</v>
      </c>
      <c r="L12" s="21">
        <f t="shared" si="4"/>
        <v>23954949.218792185</v>
      </c>
      <c r="M12" s="21">
        <f t="shared" si="4"/>
        <v>28379945.653290011</v>
      </c>
      <c r="N12" s="21">
        <f t="shared" si="4"/>
        <v>28244575.663248971</v>
      </c>
      <c r="O12" s="21">
        <f t="shared" ref="O12:P12" si="5">O6+O11</f>
        <v>29590517.559834205</v>
      </c>
      <c r="P12" s="21">
        <f t="shared" si="5"/>
        <v>32729156.631868284</v>
      </c>
      <c r="Q12" s="3"/>
      <c r="R12" s="4"/>
      <c r="S12" s="4"/>
      <c r="T12" s="3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H12" s="23"/>
      <c r="BI12" s="23"/>
      <c r="BJ12" s="23"/>
      <c r="BK12" s="23"/>
      <c r="BL12" s="23"/>
      <c r="BM12" s="23"/>
      <c r="BN12" s="23"/>
      <c r="BO12" s="23"/>
      <c r="BP12" s="23"/>
      <c r="BQ12" s="23"/>
      <c r="BR12" s="23"/>
      <c r="BS12" s="23"/>
      <c r="BT12" s="23"/>
      <c r="BU12" s="23"/>
      <c r="BV12" s="23"/>
      <c r="BW12" s="23"/>
      <c r="BX12" s="23"/>
      <c r="BY12" s="23"/>
      <c r="BZ12" s="23"/>
      <c r="CA12" s="23"/>
      <c r="CB12" s="23"/>
      <c r="CC12" s="23"/>
      <c r="CD12" s="23"/>
      <c r="CE12" s="23"/>
      <c r="CF12" s="23"/>
      <c r="CG12" s="23"/>
      <c r="CH12" s="23"/>
      <c r="CI12" s="23"/>
      <c r="CJ12" s="23"/>
      <c r="CK12" s="23"/>
      <c r="CL12" s="23"/>
      <c r="CM12" s="23"/>
      <c r="CN12" s="23"/>
      <c r="CO12" s="23"/>
      <c r="CP12" s="23"/>
      <c r="CQ12" s="23"/>
      <c r="CR12" s="23"/>
      <c r="CS12" s="23"/>
      <c r="CT12" s="23"/>
      <c r="CU12" s="23"/>
      <c r="CV12" s="23"/>
      <c r="CW12" s="23"/>
      <c r="CX12" s="23"/>
      <c r="CY12" s="23"/>
      <c r="CZ12" s="23"/>
      <c r="DA12" s="23"/>
      <c r="DB12" s="23"/>
      <c r="DC12" s="23"/>
      <c r="DD12" s="23"/>
      <c r="DE12" s="23"/>
      <c r="DF12" s="22"/>
      <c r="DG12" s="22"/>
      <c r="DH12" s="22"/>
      <c r="DI12" s="22"/>
      <c r="DJ12" s="22"/>
      <c r="DK12" s="22"/>
      <c r="DL12" s="22"/>
      <c r="DM12" s="22"/>
      <c r="DN12" s="22"/>
      <c r="DO12" s="22"/>
      <c r="DP12" s="22"/>
      <c r="DQ12" s="22"/>
      <c r="DR12" s="22"/>
      <c r="DS12" s="22"/>
      <c r="DT12" s="22"/>
      <c r="DU12" s="22"/>
      <c r="DV12" s="22"/>
      <c r="DW12" s="22"/>
      <c r="DX12" s="22"/>
      <c r="DY12" s="23"/>
      <c r="DZ12" s="23"/>
      <c r="EA12" s="23"/>
      <c r="EB12" s="23"/>
      <c r="EC12" s="23"/>
      <c r="ED12" s="23"/>
      <c r="EE12" s="23"/>
      <c r="EF12" s="23"/>
      <c r="EG12" s="23"/>
      <c r="EH12" s="23"/>
      <c r="EI12" s="23"/>
      <c r="EJ12" s="23"/>
      <c r="EK12" s="23"/>
      <c r="EL12" s="23"/>
      <c r="EM12" s="23"/>
      <c r="EN12" s="23"/>
      <c r="EO12" s="23"/>
      <c r="EP12" s="23"/>
      <c r="EQ12" s="23"/>
      <c r="ER12" s="23"/>
      <c r="ES12" s="23"/>
      <c r="ET12" s="23"/>
      <c r="EU12" s="23"/>
      <c r="EV12" s="23"/>
      <c r="EW12" s="23"/>
      <c r="EX12" s="23"/>
      <c r="EY12" s="23"/>
      <c r="EZ12" s="23"/>
      <c r="FA12" s="23"/>
      <c r="FB12" s="23"/>
      <c r="FC12" s="23"/>
      <c r="FD12" s="23"/>
      <c r="FE12" s="23"/>
      <c r="FF12" s="23"/>
      <c r="FG12" s="23"/>
      <c r="FH12" s="23"/>
      <c r="FI12" s="23"/>
      <c r="FJ12" s="23"/>
      <c r="FK12" s="23"/>
      <c r="FL12" s="23"/>
      <c r="FM12" s="23"/>
      <c r="FN12" s="23"/>
      <c r="FO12" s="23"/>
      <c r="FP12" s="23"/>
      <c r="FQ12" s="23"/>
      <c r="FR12" s="23"/>
      <c r="FS12" s="23"/>
      <c r="FT12" s="23"/>
      <c r="FU12" s="23"/>
      <c r="FV12" s="23"/>
      <c r="FW12" s="23"/>
      <c r="FX12" s="23"/>
      <c r="FY12" s="23"/>
      <c r="FZ12" s="23"/>
      <c r="GA12" s="23"/>
      <c r="GB12" s="23"/>
      <c r="GC12" s="23"/>
      <c r="GD12" s="24"/>
      <c r="GE12" s="24"/>
      <c r="GF12" s="24"/>
    </row>
    <row r="13" spans="1:189" s="1" customFormat="1" ht="15.75" x14ac:dyDescent="0.25">
      <c r="A13" s="11" t="s">
        <v>32</v>
      </c>
      <c r="B13" s="12" t="s">
        <v>4</v>
      </c>
      <c r="C13" s="15">
        <v>9713888.4454417452</v>
      </c>
      <c r="D13" s="15">
        <v>10850508.716619244</v>
      </c>
      <c r="E13" s="15">
        <v>11794288.446</v>
      </c>
      <c r="F13" s="15">
        <v>12008489.850378029</v>
      </c>
      <c r="G13" s="15">
        <v>14266143.449109005</v>
      </c>
      <c r="H13" s="15">
        <v>18218381.031520214</v>
      </c>
      <c r="I13" s="15">
        <v>19125161.957768533</v>
      </c>
      <c r="J13" s="15">
        <v>21130185.903480493</v>
      </c>
      <c r="K13" s="15">
        <v>20002070.345416058</v>
      </c>
      <c r="L13" s="15">
        <v>19891749.966357671</v>
      </c>
      <c r="M13" s="15">
        <v>26012169.369001538</v>
      </c>
      <c r="N13" s="15">
        <v>27711771.724583708</v>
      </c>
      <c r="O13" s="15">
        <v>29856287.53387326</v>
      </c>
      <c r="P13" s="15">
        <v>32441763.649039041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G13" s="2"/>
    </row>
    <row r="14" spans="1:189" ht="30" x14ac:dyDescent="0.25">
      <c r="A14" s="16" t="s">
        <v>33</v>
      </c>
      <c r="B14" s="14" t="s">
        <v>5</v>
      </c>
      <c r="C14" s="15">
        <v>1082881.6187079297</v>
      </c>
      <c r="D14" s="15">
        <v>1147835.1032008734</v>
      </c>
      <c r="E14" s="15">
        <v>1275594.6333124053</v>
      </c>
      <c r="F14" s="15">
        <v>1446275.4500831719</v>
      </c>
      <c r="G14" s="15">
        <v>1669665.544562032</v>
      </c>
      <c r="H14" s="15">
        <v>1522776.6485301747</v>
      </c>
      <c r="I14" s="15">
        <v>1815315.7907641449</v>
      </c>
      <c r="J14" s="15">
        <v>2115754.4344669241</v>
      </c>
      <c r="K14" s="15">
        <v>2277389.2685936857</v>
      </c>
      <c r="L14" s="15">
        <v>2393273.1189051243</v>
      </c>
      <c r="M14" s="15">
        <v>2678727.8208187236</v>
      </c>
      <c r="N14" s="15">
        <v>3072914.3800731478</v>
      </c>
      <c r="O14" s="15">
        <v>3367815.6156772138</v>
      </c>
      <c r="P14" s="15">
        <v>3751769.0904459343</v>
      </c>
      <c r="Q14" s="3"/>
      <c r="R14" s="4"/>
      <c r="S14" s="4"/>
      <c r="T14" s="3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3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3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3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1"/>
      <c r="GE14" s="1"/>
      <c r="GF14" s="1"/>
    </row>
    <row r="15" spans="1:189" ht="15.75" x14ac:dyDescent="0.25">
      <c r="A15" s="16" t="s">
        <v>34</v>
      </c>
      <c r="B15" s="14" t="s">
        <v>6</v>
      </c>
      <c r="C15" s="15">
        <v>5033145.3525643488</v>
      </c>
      <c r="D15" s="15">
        <v>5233949.7608596962</v>
      </c>
      <c r="E15" s="15">
        <v>5940134.4703135891</v>
      </c>
      <c r="F15" s="15">
        <v>6137487.0414000005</v>
      </c>
      <c r="G15" s="15">
        <v>6110614.2327042911</v>
      </c>
      <c r="H15" s="15">
        <v>6431733.0309834369</v>
      </c>
      <c r="I15" s="15">
        <v>7121329.7125599477</v>
      </c>
      <c r="J15" s="15">
        <v>8204666.5359460982</v>
      </c>
      <c r="K15" s="15">
        <v>8324288.9516579788</v>
      </c>
      <c r="L15" s="15">
        <v>8118522.3582066651</v>
      </c>
      <c r="M15" s="15">
        <v>10807083.68679598</v>
      </c>
      <c r="N15" s="15">
        <v>12593972.671701599</v>
      </c>
      <c r="O15" s="15">
        <v>13762049.00661066</v>
      </c>
      <c r="P15" s="15">
        <v>14851245.390176604</v>
      </c>
      <c r="Q15" s="3"/>
      <c r="R15" s="4"/>
      <c r="S15" s="4"/>
      <c r="T15" s="3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3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3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3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1"/>
      <c r="GE15" s="1"/>
      <c r="GF15" s="1"/>
    </row>
    <row r="16" spans="1:189" s="25" customFormat="1" ht="15.75" x14ac:dyDescent="0.25">
      <c r="A16" s="19"/>
      <c r="B16" s="20" t="s">
        <v>29</v>
      </c>
      <c r="C16" s="21">
        <f>+C13+C14+C15</f>
        <v>15829915.416714024</v>
      </c>
      <c r="D16" s="21">
        <f t="shared" ref="D16:E16" si="6">+D13+D14+D15</f>
        <v>17232293.580679812</v>
      </c>
      <c r="E16" s="21">
        <f t="shared" si="6"/>
        <v>19010017.549625997</v>
      </c>
      <c r="F16" s="21">
        <f t="shared" ref="F16:I16" si="7">+F13+F14+F15</f>
        <v>19592252.341861203</v>
      </c>
      <c r="G16" s="21">
        <f t="shared" si="7"/>
        <v>22046423.226375327</v>
      </c>
      <c r="H16" s="21">
        <f t="shared" si="7"/>
        <v>26172890.711033825</v>
      </c>
      <c r="I16" s="21">
        <f t="shared" si="7"/>
        <v>28061807.461092629</v>
      </c>
      <c r="J16" s="21">
        <f t="shared" ref="J16:K16" si="8">+J13+J14+J15</f>
        <v>31450606.873893514</v>
      </c>
      <c r="K16" s="21">
        <f t="shared" si="8"/>
        <v>30603748.565667726</v>
      </c>
      <c r="L16" s="21">
        <f t="shared" ref="L16:N16" si="9">+L13+L14+L15</f>
        <v>30403545.443469457</v>
      </c>
      <c r="M16" s="21">
        <f t="shared" si="9"/>
        <v>39497980.87661624</v>
      </c>
      <c r="N16" s="21">
        <f t="shared" si="9"/>
        <v>43378658.776358455</v>
      </c>
      <c r="O16" s="21">
        <f t="shared" ref="O16:P16" si="10">+O13+O14+O15</f>
        <v>46986152.156161137</v>
      </c>
      <c r="P16" s="21">
        <f t="shared" si="10"/>
        <v>51044778.129661575</v>
      </c>
      <c r="Q16" s="3"/>
      <c r="R16" s="4"/>
      <c r="S16" s="4"/>
      <c r="T16" s="3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23"/>
      <c r="BD16" s="23"/>
      <c r="BE16" s="23"/>
      <c r="BF16" s="23"/>
      <c r="BG16" s="23"/>
      <c r="BH16" s="23"/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2"/>
      <c r="CU16" s="23"/>
      <c r="CV16" s="23"/>
      <c r="CW16" s="23"/>
      <c r="CX16" s="23"/>
      <c r="CY16" s="23"/>
      <c r="CZ16" s="23"/>
      <c r="DA16" s="23"/>
      <c r="DB16" s="23"/>
      <c r="DC16" s="23"/>
      <c r="DD16" s="23"/>
      <c r="DE16" s="23"/>
      <c r="DF16" s="22"/>
      <c r="DG16" s="22"/>
      <c r="DH16" s="22"/>
      <c r="DI16" s="22"/>
      <c r="DJ16" s="22"/>
      <c r="DK16" s="22"/>
      <c r="DL16" s="22"/>
      <c r="DM16" s="22"/>
      <c r="DN16" s="22"/>
      <c r="DO16" s="22"/>
      <c r="DP16" s="22"/>
      <c r="DQ16" s="22"/>
      <c r="DR16" s="22"/>
      <c r="DS16" s="22"/>
      <c r="DT16" s="22"/>
      <c r="DU16" s="22"/>
      <c r="DV16" s="22"/>
      <c r="DW16" s="22"/>
      <c r="DX16" s="22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3"/>
      <c r="EM16" s="23"/>
      <c r="EN16" s="23"/>
      <c r="EO16" s="23"/>
      <c r="EP16" s="22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3"/>
      <c r="FK16" s="23"/>
      <c r="FL16" s="23"/>
      <c r="FM16" s="23"/>
      <c r="FN16" s="22"/>
      <c r="FO16" s="23"/>
      <c r="FP16" s="23"/>
      <c r="FQ16" s="23"/>
      <c r="FR16" s="23"/>
      <c r="FS16" s="23"/>
      <c r="FT16" s="23"/>
      <c r="FU16" s="23"/>
      <c r="FV16" s="23"/>
      <c r="FW16" s="23"/>
      <c r="FX16" s="23"/>
      <c r="FY16" s="23"/>
      <c r="FZ16" s="23"/>
      <c r="GA16" s="23"/>
      <c r="GB16" s="23"/>
      <c r="GC16" s="23"/>
      <c r="GD16" s="24"/>
      <c r="GE16" s="24"/>
      <c r="GF16" s="24"/>
    </row>
    <row r="17" spans="1:189" s="24" customFormat="1" ht="15.75" x14ac:dyDescent="0.25">
      <c r="A17" s="26" t="s">
        <v>35</v>
      </c>
      <c r="B17" s="31" t="s">
        <v>7</v>
      </c>
      <c r="C17" s="28">
        <f>C18+C19</f>
        <v>6044367.0367660839</v>
      </c>
      <c r="D17" s="28">
        <f t="shared" ref="D17:E17" si="11">D18+D19</f>
        <v>6965384.0200471953</v>
      </c>
      <c r="E17" s="28">
        <f t="shared" si="11"/>
        <v>8309100.2286999999</v>
      </c>
      <c r="F17" s="28">
        <f t="shared" ref="F17:I17" si="12">F18+F19</f>
        <v>9428260.4294999987</v>
      </c>
      <c r="G17" s="28">
        <f t="shared" si="12"/>
        <v>10070576.163000001</v>
      </c>
      <c r="H17" s="28">
        <f t="shared" si="12"/>
        <v>11588441.2664</v>
      </c>
      <c r="I17" s="28">
        <f t="shared" si="12"/>
        <v>13422370.364700001</v>
      </c>
      <c r="J17" s="28">
        <f t="shared" ref="J17:K17" si="13">J18+J19</f>
        <v>16071155.522399999</v>
      </c>
      <c r="K17" s="28">
        <f t="shared" si="13"/>
        <v>17644850.785151344</v>
      </c>
      <c r="L17" s="28">
        <f t="shared" ref="L17:N17" si="14">L18+L19</f>
        <v>14100601.299973477</v>
      </c>
      <c r="M17" s="28">
        <f t="shared" si="14"/>
        <v>17966731.831010908</v>
      </c>
      <c r="N17" s="28">
        <f t="shared" si="14"/>
        <v>22727642.411061946</v>
      </c>
      <c r="O17" s="28">
        <f t="shared" ref="O17:P17" si="15">O18+O19</f>
        <v>24642491.027558204</v>
      </c>
      <c r="P17" s="28">
        <f t="shared" si="15"/>
        <v>27201836.753436133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22"/>
      <c r="BG17" s="22"/>
      <c r="BH17" s="22"/>
      <c r="BI17" s="22"/>
      <c r="BJ17" s="22"/>
      <c r="BK17" s="22"/>
      <c r="BL17" s="22"/>
      <c r="BM17" s="22"/>
      <c r="BN17" s="22"/>
      <c r="BO17" s="22"/>
      <c r="BP17" s="22"/>
      <c r="BQ17" s="22"/>
      <c r="BR17" s="22"/>
      <c r="BS17" s="22"/>
      <c r="BT17" s="22"/>
      <c r="BU17" s="22"/>
      <c r="BV17" s="22"/>
      <c r="BW17" s="22"/>
      <c r="BX17" s="22"/>
      <c r="BY17" s="22"/>
      <c r="BZ17" s="22"/>
      <c r="CA17" s="22"/>
      <c r="CB17" s="22"/>
      <c r="CC17" s="22"/>
      <c r="CD17" s="22"/>
      <c r="CE17" s="22"/>
      <c r="CF17" s="22"/>
      <c r="CG17" s="22"/>
      <c r="CH17" s="22"/>
      <c r="CI17" s="22"/>
      <c r="CJ17" s="22"/>
      <c r="CK17" s="22"/>
      <c r="CL17" s="22"/>
      <c r="CM17" s="22"/>
      <c r="CN17" s="22"/>
      <c r="CO17" s="22"/>
      <c r="CP17" s="22"/>
      <c r="CQ17" s="22"/>
      <c r="CR17" s="22"/>
      <c r="CS17" s="22"/>
      <c r="CT17" s="22"/>
      <c r="CU17" s="22"/>
      <c r="CV17" s="22"/>
      <c r="CW17" s="22"/>
      <c r="CX17" s="22"/>
      <c r="CY17" s="22"/>
      <c r="CZ17" s="22"/>
      <c r="DA17" s="22"/>
      <c r="DB17" s="22"/>
      <c r="DC17" s="22"/>
      <c r="DD17" s="22"/>
      <c r="DE17" s="22"/>
      <c r="DF17" s="22"/>
      <c r="DG17" s="22"/>
      <c r="DH17" s="22"/>
      <c r="DI17" s="22"/>
      <c r="DJ17" s="22"/>
      <c r="DK17" s="22"/>
      <c r="DL17" s="22"/>
      <c r="DM17" s="22"/>
      <c r="DN17" s="22"/>
      <c r="DO17" s="22"/>
      <c r="DP17" s="22"/>
      <c r="DQ17" s="22"/>
      <c r="DR17" s="22"/>
      <c r="DS17" s="22"/>
      <c r="DT17" s="22"/>
      <c r="DU17" s="22"/>
      <c r="DV17" s="22"/>
      <c r="DW17" s="22"/>
      <c r="DX17" s="22"/>
      <c r="DY17" s="22"/>
      <c r="DZ17" s="22"/>
      <c r="EA17" s="22"/>
      <c r="EB17" s="22"/>
      <c r="EC17" s="22"/>
      <c r="ED17" s="22"/>
      <c r="EE17" s="22"/>
      <c r="EF17" s="22"/>
      <c r="EG17" s="22"/>
      <c r="EH17" s="22"/>
      <c r="EI17" s="22"/>
      <c r="EJ17" s="22"/>
      <c r="EK17" s="22"/>
      <c r="EL17" s="22"/>
      <c r="EM17" s="22"/>
      <c r="EN17" s="22"/>
      <c r="EO17" s="22"/>
      <c r="EP17" s="22"/>
      <c r="EQ17" s="22"/>
      <c r="ER17" s="22"/>
      <c r="ES17" s="22"/>
      <c r="ET17" s="22"/>
      <c r="EU17" s="22"/>
      <c r="EV17" s="22"/>
      <c r="EW17" s="22"/>
      <c r="EX17" s="22"/>
      <c r="EY17" s="22"/>
      <c r="EZ17" s="22"/>
      <c r="FA17" s="22"/>
      <c r="FB17" s="22"/>
      <c r="FC17" s="22"/>
      <c r="FD17" s="22"/>
      <c r="FE17" s="22"/>
      <c r="FF17" s="22"/>
      <c r="FG17" s="22"/>
      <c r="FH17" s="22"/>
      <c r="FI17" s="22"/>
      <c r="FJ17" s="22"/>
      <c r="FK17" s="22"/>
      <c r="FL17" s="22"/>
      <c r="FM17" s="22"/>
      <c r="FN17" s="22"/>
      <c r="FO17" s="22"/>
      <c r="FP17" s="22"/>
      <c r="FQ17" s="22"/>
      <c r="FR17" s="22"/>
      <c r="FS17" s="22"/>
      <c r="FT17" s="22"/>
      <c r="FU17" s="22"/>
      <c r="FV17" s="22"/>
      <c r="FW17" s="22"/>
      <c r="FX17" s="22"/>
      <c r="FY17" s="22"/>
      <c r="FZ17" s="22"/>
      <c r="GA17" s="22"/>
      <c r="GB17" s="22"/>
      <c r="GC17" s="22"/>
      <c r="GG17" s="25"/>
    </row>
    <row r="18" spans="1:189" ht="15.75" x14ac:dyDescent="0.25">
      <c r="A18" s="13">
        <v>6.1</v>
      </c>
      <c r="B18" s="14" t="s">
        <v>8</v>
      </c>
      <c r="C18" s="15">
        <v>4957018.5399098033</v>
      </c>
      <c r="D18" s="15">
        <v>5774920.5715124412</v>
      </c>
      <c r="E18" s="15">
        <v>7007815.9451000001</v>
      </c>
      <c r="F18" s="15">
        <v>8059322.4119999995</v>
      </c>
      <c r="G18" s="15">
        <v>8587355.7090000007</v>
      </c>
      <c r="H18" s="15">
        <v>9961713.8763999995</v>
      </c>
      <c r="I18" s="15">
        <v>11537129.571</v>
      </c>
      <c r="J18" s="15">
        <v>13829798.4024</v>
      </c>
      <c r="K18" s="15">
        <v>15290528.718410695</v>
      </c>
      <c r="L18" s="15">
        <v>12942230.834138853</v>
      </c>
      <c r="M18" s="15">
        <v>16216640.226110533</v>
      </c>
      <c r="N18" s="15">
        <v>19789474.426556919</v>
      </c>
      <c r="O18" s="15">
        <v>21529208.055963751</v>
      </c>
      <c r="P18" s="15">
        <v>23848945.301692054</v>
      </c>
      <c r="Q18" s="3"/>
      <c r="R18" s="4"/>
      <c r="S18" s="4"/>
      <c r="T18" s="3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1"/>
      <c r="GE18" s="1"/>
      <c r="GF18" s="1"/>
    </row>
    <row r="19" spans="1:189" ht="15.75" x14ac:dyDescent="0.25">
      <c r="A19" s="13">
        <v>6.2</v>
      </c>
      <c r="B19" s="14" t="s">
        <v>9</v>
      </c>
      <c r="C19" s="15">
        <v>1087348.4968562804</v>
      </c>
      <c r="D19" s="15">
        <v>1190463.4485347539</v>
      </c>
      <c r="E19" s="15">
        <v>1301284.2836</v>
      </c>
      <c r="F19" s="15">
        <v>1368938.0175000001</v>
      </c>
      <c r="G19" s="15">
        <v>1483220.4539999999</v>
      </c>
      <c r="H19" s="15">
        <v>1626727.39</v>
      </c>
      <c r="I19" s="15">
        <v>1885240.7937</v>
      </c>
      <c r="J19" s="15">
        <v>2241357.12</v>
      </c>
      <c r="K19" s="15">
        <v>2354322.0667406474</v>
      </c>
      <c r="L19" s="15">
        <v>1158370.4658346241</v>
      </c>
      <c r="M19" s="15">
        <v>1750091.6049003757</v>
      </c>
      <c r="N19" s="15">
        <v>2938167.984505028</v>
      </c>
      <c r="O19" s="15">
        <v>3113282.9715944519</v>
      </c>
      <c r="P19" s="15">
        <v>3352891.451744081</v>
      </c>
      <c r="Q19" s="3"/>
      <c r="R19" s="4"/>
      <c r="S19" s="4"/>
      <c r="T19" s="3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1"/>
      <c r="GE19" s="1"/>
      <c r="GF19" s="1"/>
    </row>
    <row r="20" spans="1:189" s="24" customFormat="1" ht="30" x14ac:dyDescent="0.25">
      <c r="A20" s="32" t="s">
        <v>36</v>
      </c>
      <c r="B20" s="33" t="s">
        <v>10</v>
      </c>
      <c r="C20" s="28">
        <f>SUM(C21:C27)</f>
        <v>3350992.3441260257</v>
      </c>
      <c r="D20" s="28">
        <f t="shared" ref="D20:E20" si="16">SUM(D21:D27)</f>
        <v>3839458.5753084552</v>
      </c>
      <c r="E20" s="28">
        <f t="shared" si="16"/>
        <v>4405558.0347999996</v>
      </c>
      <c r="F20" s="28">
        <f t="shared" ref="F20:N20" si="17">SUM(F21:F27)</f>
        <v>5096542.9315000009</v>
      </c>
      <c r="G20" s="28">
        <f t="shared" si="17"/>
        <v>5917945.7398366835</v>
      </c>
      <c r="H20" s="28">
        <f t="shared" si="17"/>
        <v>6263531.7280000011</v>
      </c>
      <c r="I20" s="28">
        <f t="shared" si="17"/>
        <v>6413498.442862994</v>
      </c>
      <c r="J20" s="28">
        <f t="shared" si="17"/>
        <v>7041485.7141999993</v>
      </c>
      <c r="K20" s="28">
        <f t="shared" si="17"/>
        <v>8280264.502076068</v>
      </c>
      <c r="L20" s="28">
        <f t="shared" si="17"/>
        <v>6994142.3554171678</v>
      </c>
      <c r="M20" s="28">
        <f t="shared" si="17"/>
        <v>9587858.0876175165</v>
      </c>
      <c r="N20" s="28">
        <f t="shared" si="17"/>
        <v>10416648.771914929</v>
      </c>
      <c r="O20" s="28">
        <f t="shared" ref="O20:P20" si="18">SUM(O21:O27)</f>
        <v>11017765.911622941</v>
      </c>
      <c r="P20" s="28">
        <f t="shared" si="18"/>
        <v>11892774.485861212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22"/>
      <c r="AY20" s="22"/>
      <c r="AZ20" s="22"/>
      <c r="BA20" s="22"/>
      <c r="BB20" s="22"/>
      <c r="BC20" s="22"/>
      <c r="BD20" s="22"/>
      <c r="BE20" s="22"/>
      <c r="BF20" s="22"/>
      <c r="BG20" s="22"/>
      <c r="BH20" s="22"/>
      <c r="BI20" s="22"/>
      <c r="BJ20" s="22"/>
      <c r="BK20" s="22"/>
      <c r="BL20" s="22"/>
      <c r="BM20" s="22"/>
      <c r="BN20" s="22"/>
      <c r="BO20" s="22"/>
      <c r="BP20" s="22"/>
      <c r="BQ20" s="22"/>
      <c r="BR20" s="22"/>
      <c r="BS20" s="22"/>
      <c r="BT20" s="22"/>
      <c r="BU20" s="22"/>
      <c r="BV20" s="22"/>
      <c r="BW20" s="22"/>
      <c r="BX20" s="22"/>
      <c r="BY20" s="22"/>
      <c r="BZ20" s="22"/>
      <c r="CA20" s="22"/>
      <c r="CB20" s="22"/>
      <c r="CC20" s="22"/>
      <c r="CD20" s="22"/>
      <c r="CE20" s="22"/>
      <c r="CF20" s="22"/>
      <c r="CG20" s="22"/>
      <c r="CH20" s="22"/>
      <c r="CI20" s="22"/>
      <c r="CJ20" s="22"/>
      <c r="CK20" s="22"/>
      <c r="CL20" s="22"/>
      <c r="CM20" s="22"/>
      <c r="CN20" s="22"/>
      <c r="CO20" s="22"/>
      <c r="CP20" s="22"/>
      <c r="CQ20" s="22"/>
      <c r="CR20" s="22"/>
      <c r="CS20" s="22"/>
      <c r="CT20" s="22"/>
      <c r="CU20" s="22"/>
      <c r="CV20" s="22"/>
      <c r="CW20" s="22"/>
      <c r="CX20" s="22"/>
      <c r="CY20" s="22"/>
      <c r="CZ20" s="22"/>
      <c r="DA20" s="22"/>
      <c r="DB20" s="22"/>
      <c r="DC20" s="22"/>
      <c r="DD20" s="22"/>
      <c r="DE20" s="22"/>
      <c r="DF20" s="22"/>
      <c r="DG20" s="22"/>
      <c r="DH20" s="22"/>
      <c r="DI20" s="22"/>
      <c r="DJ20" s="22"/>
      <c r="DK20" s="22"/>
      <c r="DL20" s="22"/>
      <c r="DM20" s="22"/>
      <c r="DN20" s="22"/>
      <c r="DO20" s="22"/>
      <c r="DP20" s="22"/>
      <c r="DQ20" s="22"/>
      <c r="DR20" s="22"/>
      <c r="DS20" s="22"/>
      <c r="DT20" s="22"/>
      <c r="DU20" s="22"/>
      <c r="DV20" s="22"/>
      <c r="DW20" s="22"/>
      <c r="DX20" s="22"/>
      <c r="DY20" s="22"/>
      <c r="DZ20" s="22"/>
      <c r="EA20" s="22"/>
      <c r="EB20" s="22"/>
      <c r="EC20" s="22"/>
      <c r="ED20" s="22"/>
      <c r="EE20" s="22"/>
      <c r="EF20" s="22"/>
      <c r="EG20" s="22"/>
      <c r="EH20" s="22"/>
      <c r="EI20" s="22"/>
      <c r="EJ20" s="22"/>
      <c r="EK20" s="22"/>
      <c r="EL20" s="22"/>
      <c r="EM20" s="22"/>
      <c r="EN20" s="22"/>
      <c r="EO20" s="22"/>
      <c r="EP20" s="22"/>
      <c r="EQ20" s="22"/>
      <c r="ER20" s="22"/>
      <c r="ES20" s="22"/>
      <c r="ET20" s="22"/>
      <c r="EU20" s="22"/>
      <c r="EV20" s="22"/>
      <c r="EW20" s="22"/>
      <c r="EX20" s="22"/>
      <c r="EY20" s="22"/>
      <c r="EZ20" s="22"/>
      <c r="FA20" s="22"/>
      <c r="FB20" s="22"/>
      <c r="FC20" s="22"/>
      <c r="FD20" s="22"/>
      <c r="FE20" s="22"/>
      <c r="FF20" s="22"/>
      <c r="FG20" s="22"/>
      <c r="FH20" s="22"/>
      <c r="FI20" s="22"/>
      <c r="FJ20" s="22"/>
      <c r="FK20" s="22"/>
      <c r="FL20" s="22"/>
      <c r="FM20" s="22"/>
      <c r="FN20" s="22"/>
      <c r="FO20" s="22"/>
      <c r="FP20" s="22"/>
      <c r="FQ20" s="22"/>
      <c r="FR20" s="22"/>
      <c r="FS20" s="22"/>
      <c r="FT20" s="22"/>
      <c r="FU20" s="22"/>
      <c r="FV20" s="22"/>
      <c r="FW20" s="22"/>
      <c r="FX20" s="22"/>
      <c r="FY20" s="22"/>
      <c r="FZ20" s="22"/>
      <c r="GA20" s="22"/>
      <c r="GB20" s="22"/>
      <c r="GC20" s="22"/>
      <c r="GG20" s="25"/>
    </row>
    <row r="21" spans="1:189" ht="15.75" x14ac:dyDescent="0.25">
      <c r="A21" s="13">
        <v>7.1</v>
      </c>
      <c r="B21" s="14" t="s">
        <v>11</v>
      </c>
      <c r="C21" s="15">
        <v>202128</v>
      </c>
      <c r="D21" s="15">
        <v>229644</v>
      </c>
      <c r="E21" s="15">
        <v>229276.00000000003</v>
      </c>
      <c r="F21" s="15">
        <v>266002</v>
      </c>
      <c r="G21" s="15">
        <v>344837</v>
      </c>
      <c r="H21" s="15">
        <v>269882</v>
      </c>
      <c r="I21" s="15">
        <v>302469</v>
      </c>
      <c r="J21" s="15">
        <v>310774</v>
      </c>
      <c r="K21" s="15">
        <v>435754</v>
      </c>
      <c r="L21" s="15">
        <v>462352.43382610998</v>
      </c>
      <c r="M21" s="15">
        <v>442887.71199146251</v>
      </c>
      <c r="N21" s="15">
        <v>534831.59848962957</v>
      </c>
      <c r="O21" s="15">
        <v>568108.16463570076</v>
      </c>
      <c r="P21" s="15">
        <v>617185.27263864258</v>
      </c>
      <c r="Q21" s="3"/>
      <c r="R21" s="4"/>
      <c r="S21" s="4"/>
      <c r="T21" s="3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1"/>
      <c r="GE21" s="1"/>
      <c r="GF21" s="1"/>
    </row>
    <row r="22" spans="1:189" ht="15.75" x14ac:dyDescent="0.25">
      <c r="A22" s="13">
        <v>7.2</v>
      </c>
      <c r="B22" s="14" t="s">
        <v>12</v>
      </c>
      <c r="C22" s="15">
        <v>2195730.8942791456</v>
      </c>
      <c r="D22" s="15">
        <v>2533015.144547327</v>
      </c>
      <c r="E22" s="15">
        <v>2870093.8111999999</v>
      </c>
      <c r="F22" s="15">
        <v>3272833.5783000002</v>
      </c>
      <c r="G22" s="15">
        <v>3710607.3905999996</v>
      </c>
      <c r="H22" s="15">
        <v>4057082.7384000001</v>
      </c>
      <c r="I22" s="15">
        <v>4273395.0335999997</v>
      </c>
      <c r="J22" s="15">
        <v>4705536.1482999995</v>
      </c>
      <c r="K22" s="15">
        <v>5515413.9729427164</v>
      </c>
      <c r="L22" s="15">
        <v>4232017.8565452471</v>
      </c>
      <c r="M22" s="15">
        <v>6435255.0076126149</v>
      </c>
      <c r="N22" s="15">
        <v>6689025.2181635555</v>
      </c>
      <c r="O22" s="15">
        <v>7112306.4711534269</v>
      </c>
      <c r="P22" s="15">
        <v>7669459.9922034107</v>
      </c>
      <c r="Q22" s="3"/>
      <c r="R22" s="4"/>
      <c r="S22" s="4"/>
      <c r="T22" s="3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1"/>
      <c r="GE22" s="1"/>
      <c r="GF22" s="1"/>
    </row>
    <row r="23" spans="1:189" ht="15.75" x14ac:dyDescent="0.25">
      <c r="A23" s="13">
        <v>7.3</v>
      </c>
      <c r="B23" s="14" t="s">
        <v>13</v>
      </c>
      <c r="C23" s="15">
        <v>26907.300038865826</v>
      </c>
      <c r="D23" s="15">
        <v>25330.620648386612</v>
      </c>
      <c r="E23" s="15">
        <v>22459.852800000001</v>
      </c>
      <c r="F23" s="15">
        <v>22870.719300000001</v>
      </c>
      <c r="G23" s="15">
        <v>20179.326000000001</v>
      </c>
      <c r="H23" s="15">
        <v>29659.305699999997</v>
      </c>
      <c r="I23" s="15">
        <v>31794.470399999998</v>
      </c>
      <c r="J23" s="15">
        <v>41625.461799999997</v>
      </c>
      <c r="K23" s="15">
        <v>37504.894564389018</v>
      </c>
      <c r="L23" s="15">
        <v>39402.566450835577</v>
      </c>
      <c r="M23" s="15">
        <v>56426.429885807192</v>
      </c>
      <c r="N23" s="15">
        <v>74103.714281938781</v>
      </c>
      <c r="O23" s="15">
        <v>80557.261085079022</v>
      </c>
      <c r="P23" s="15">
        <v>87642.790650726529</v>
      </c>
      <c r="Q23" s="3"/>
      <c r="R23" s="4"/>
      <c r="S23" s="4"/>
      <c r="T23" s="3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1"/>
      <c r="GE23" s="1"/>
      <c r="GF23" s="1"/>
    </row>
    <row r="24" spans="1:189" ht="15.75" x14ac:dyDescent="0.25">
      <c r="A24" s="13">
        <v>7.4</v>
      </c>
      <c r="B24" s="14" t="s">
        <v>14</v>
      </c>
      <c r="C24" s="15">
        <v>37364.944093684229</v>
      </c>
      <c r="D24" s="15">
        <v>67807.476079083615</v>
      </c>
      <c r="E24" s="15">
        <v>56344.7808</v>
      </c>
      <c r="F24" s="15">
        <v>100840.74</v>
      </c>
      <c r="G24" s="15">
        <v>189112.91459999999</v>
      </c>
      <c r="H24" s="15">
        <v>207611.1923</v>
      </c>
      <c r="I24" s="15">
        <v>215389.0816</v>
      </c>
      <c r="J24" s="15">
        <v>133721.4762</v>
      </c>
      <c r="K24" s="15">
        <v>232399.4065176904</v>
      </c>
      <c r="L24" s="15">
        <v>113578.7305190856</v>
      </c>
      <c r="M24" s="15">
        <v>105769.7349466812</v>
      </c>
      <c r="N24" s="15">
        <v>176284.62060545292</v>
      </c>
      <c r="O24" s="15">
        <v>145415.21376424973</v>
      </c>
      <c r="P24" s="15">
        <v>156991.61374417154</v>
      </c>
      <c r="Q24" s="3"/>
      <c r="R24" s="4"/>
      <c r="S24" s="4"/>
      <c r="T24" s="3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1"/>
      <c r="GE24" s="1"/>
      <c r="GF24" s="1"/>
    </row>
    <row r="25" spans="1:189" ht="15.75" x14ac:dyDescent="0.25">
      <c r="A25" s="13">
        <v>7.5</v>
      </c>
      <c r="B25" s="14" t="s">
        <v>15</v>
      </c>
      <c r="C25" s="15">
        <v>47206.400188240179</v>
      </c>
      <c r="D25" s="15">
        <v>39822.509858116289</v>
      </c>
      <c r="E25" s="15">
        <v>44644.7232</v>
      </c>
      <c r="F25" s="15">
        <v>56294.195100000004</v>
      </c>
      <c r="G25" s="15">
        <v>57874.346400000002</v>
      </c>
      <c r="H25" s="15">
        <v>99989.747300000003</v>
      </c>
      <c r="I25" s="15">
        <v>103673.2928</v>
      </c>
      <c r="J25" s="15">
        <v>121130.90079999999</v>
      </c>
      <c r="K25" s="15">
        <v>124114.17621863318</v>
      </c>
      <c r="L25" s="15">
        <v>75380.185802911306</v>
      </c>
      <c r="M25" s="15">
        <v>116560.53304462394</v>
      </c>
      <c r="N25" s="15">
        <v>141004.86869899824</v>
      </c>
      <c r="O25" s="15">
        <v>135680.45458641154</v>
      </c>
      <c r="P25" s="15">
        <v>148903.27737675229</v>
      </c>
      <c r="Q25" s="3"/>
      <c r="R25" s="4"/>
      <c r="S25" s="4"/>
      <c r="T25" s="3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1"/>
      <c r="GE25" s="1"/>
      <c r="GF25" s="1"/>
    </row>
    <row r="26" spans="1:189" ht="15.75" x14ac:dyDescent="0.25">
      <c r="A26" s="13">
        <v>7.6</v>
      </c>
      <c r="B26" s="14" t="s">
        <v>16</v>
      </c>
      <c r="C26" s="15">
        <v>27641.751288542026</v>
      </c>
      <c r="D26" s="15">
        <v>31513.551593630375</v>
      </c>
      <c r="E26" s="15">
        <v>34985.894999999997</v>
      </c>
      <c r="F26" s="15">
        <v>39058.583299999998</v>
      </c>
      <c r="G26" s="15">
        <v>41029.381999999998</v>
      </c>
      <c r="H26" s="15">
        <v>41745.150699999998</v>
      </c>
      <c r="I26" s="15">
        <v>43166.1535</v>
      </c>
      <c r="J26" s="15">
        <v>163022.80410000001</v>
      </c>
      <c r="K26" s="15">
        <v>159097.97828716738</v>
      </c>
      <c r="L26" s="15">
        <v>165453.64261509426</v>
      </c>
      <c r="M26" s="15">
        <v>184670.31538143419</v>
      </c>
      <c r="N26" s="15">
        <v>207575.10229161964</v>
      </c>
      <c r="O26" s="15">
        <v>220490.17058824067</v>
      </c>
      <c r="P26" s="15">
        <v>238043.2335745442</v>
      </c>
      <c r="Q26" s="3"/>
      <c r="R26" s="4"/>
      <c r="S26" s="4"/>
      <c r="T26" s="3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1"/>
      <c r="GE26" s="1"/>
      <c r="GF26" s="1"/>
    </row>
    <row r="27" spans="1:189" ht="30" x14ac:dyDescent="0.25">
      <c r="A27" s="13">
        <v>7.7</v>
      </c>
      <c r="B27" s="14" t="s">
        <v>17</v>
      </c>
      <c r="C27" s="15">
        <v>814013.05423754768</v>
      </c>
      <c r="D27" s="15">
        <v>912325.27258191095</v>
      </c>
      <c r="E27" s="15">
        <v>1147752.9717999999</v>
      </c>
      <c r="F27" s="15">
        <v>1338643.1155000001</v>
      </c>
      <c r="G27" s="15">
        <v>1554305.3802366836</v>
      </c>
      <c r="H27" s="15">
        <v>1557561.5936</v>
      </c>
      <c r="I27" s="15">
        <v>1443611.4109629942</v>
      </c>
      <c r="J27" s="15">
        <v>1565674.923</v>
      </c>
      <c r="K27" s="15">
        <v>1775980.0735454715</v>
      </c>
      <c r="L27" s="15">
        <v>1905956.9396578851</v>
      </c>
      <c r="M27" s="15">
        <v>2246288.3547548917</v>
      </c>
      <c r="N27" s="15">
        <v>2593823.6493837349</v>
      </c>
      <c r="O27" s="15">
        <v>2755208.1758098328</v>
      </c>
      <c r="P27" s="15">
        <v>2974548.3056729631</v>
      </c>
      <c r="Q27" s="3"/>
      <c r="R27" s="4"/>
      <c r="S27" s="4"/>
      <c r="T27" s="3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1"/>
      <c r="GE27" s="1"/>
      <c r="GF27" s="1"/>
    </row>
    <row r="28" spans="1:189" ht="15.75" x14ac:dyDescent="0.25">
      <c r="A28" s="16" t="s">
        <v>37</v>
      </c>
      <c r="B28" s="14" t="s">
        <v>18</v>
      </c>
      <c r="C28" s="15">
        <v>2879395.0239842599</v>
      </c>
      <c r="D28" s="15">
        <v>3211947.1178072821</v>
      </c>
      <c r="E28" s="15">
        <v>3610955.0000000005</v>
      </c>
      <c r="F28" s="15">
        <v>4193233</v>
      </c>
      <c r="G28" s="15">
        <v>4898877</v>
      </c>
      <c r="H28" s="15">
        <v>5188752</v>
      </c>
      <c r="I28" s="15">
        <v>5504902.939991382</v>
      </c>
      <c r="J28" s="15">
        <v>6153893</v>
      </c>
      <c r="K28" s="15">
        <v>6593328</v>
      </c>
      <c r="L28" s="15">
        <v>7368772.8144453457</v>
      </c>
      <c r="M28" s="15">
        <v>7934724.3104321137</v>
      </c>
      <c r="N28" s="15">
        <v>9872344.7569082566</v>
      </c>
      <c r="O28" s="15">
        <v>11069774.35817421</v>
      </c>
      <c r="P28" s="15">
        <v>11420580.193731278</v>
      </c>
      <c r="Q28" s="3"/>
      <c r="R28" s="4"/>
      <c r="S28" s="4"/>
      <c r="T28" s="3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1"/>
      <c r="GE28" s="1"/>
      <c r="GF28" s="1"/>
    </row>
    <row r="29" spans="1:189" ht="30" x14ac:dyDescent="0.25">
      <c r="A29" s="16" t="s">
        <v>38</v>
      </c>
      <c r="B29" s="14" t="s">
        <v>19</v>
      </c>
      <c r="C29" s="15">
        <v>14366758.833133951</v>
      </c>
      <c r="D29" s="15">
        <v>17695718.666964229</v>
      </c>
      <c r="E29" s="15">
        <v>21856109.522296157</v>
      </c>
      <c r="F29" s="15">
        <v>25454351.872183628</v>
      </c>
      <c r="G29" s="15">
        <v>30975063.044431761</v>
      </c>
      <c r="H29" s="15">
        <v>36900007.080436841</v>
      </c>
      <c r="I29" s="15">
        <v>39837372.784003302</v>
      </c>
      <c r="J29" s="15">
        <v>44855255.923031524</v>
      </c>
      <c r="K29" s="15">
        <v>51455612.893345989</v>
      </c>
      <c r="L29" s="15">
        <v>55357505.616292506</v>
      </c>
      <c r="M29" s="15">
        <v>65627146.253870755</v>
      </c>
      <c r="N29" s="15">
        <v>80540419.362101436</v>
      </c>
      <c r="O29" s="15">
        <v>91517923.095962882</v>
      </c>
      <c r="P29" s="15">
        <v>104424425.67932148</v>
      </c>
      <c r="Q29" s="3"/>
      <c r="R29" s="4"/>
      <c r="S29" s="4"/>
      <c r="T29" s="3"/>
      <c r="U29" s="5"/>
      <c r="V29" s="5"/>
      <c r="W29" s="5"/>
      <c r="X29" s="5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1"/>
      <c r="GE29" s="1"/>
      <c r="GF29" s="1"/>
    </row>
    <row r="30" spans="1:189" ht="15.75" x14ac:dyDescent="0.25">
      <c r="A30" s="16" t="s">
        <v>39</v>
      </c>
      <c r="B30" s="14" t="s">
        <v>54</v>
      </c>
      <c r="C30" s="15">
        <v>1488762.3019821355</v>
      </c>
      <c r="D30" s="15">
        <v>1785627.5100288293</v>
      </c>
      <c r="E30" s="15">
        <v>2060700</v>
      </c>
      <c r="F30" s="15">
        <v>2287211</v>
      </c>
      <c r="G30" s="15">
        <v>2444149</v>
      </c>
      <c r="H30" s="15">
        <v>2587516</v>
      </c>
      <c r="I30" s="15">
        <v>2787511.85</v>
      </c>
      <c r="J30" s="15">
        <v>3464840.18</v>
      </c>
      <c r="K30" s="15">
        <v>3809999</v>
      </c>
      <c r="L30" s="15">
        <v>3965890.1758793509</v>
      </c>
      <c r="M30" s="15">
        <v>4323250.2922447752</v>
      </c>
      <c r="N30" s="15">
        <v>4901984.8559460137</v>
      </c>
      <c r="O30" s="15">
        <v>5732408.793127086</v>
      </c>
      <c r="P30" s="15">
        <v>7116409.8408350255</v>
      </c>
      <c r="Q30" s="3"/>
      <c r="R30" s="4"/>
      <c r="S30" s="4"/>
      <c r="T30" s="3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1"/>
      <c r="GE30" s="1"/>
      <c r="GF30" s="1"/>
    </row>
    <row r="31" spans="1:189" ht="15.75" x14ac:dyDescent="0.25">
      <c r="A31" s="16" t="s">
        <v>40</v>
      </c>
      <c r="B31" s="14" t="s">
        <v>20</v>
      </c>
      <c r="C31" s="15">
        <v>3256051.0313242124</v>
      </c>
      <c r="D31" s="15">
        <v>3837408.1879813136</v>
      </c>
      <c r="E31" s="15">
        <v>4501577.7815838279</v>
      </c>
      <c r="F31" s="15">
        <v>5332212.5409064218</v>
      </c>
      <c r="G31" s="15">
        <v>6063233.1956232367</v>
      </c>
      <c r="H31" s="15">
        <v>7053130.049856307</v>
      </c>
      <c r="I31" s="15">
        <v>7984222.4056693437</v>
      </c>
      <c r="J31" s="15">
        <v>8688030.640948467</v>
      </c>
      <c r="K31" s="15">
        <v>10142621.173946828</v>
      </c>
      <c r="L31" s="15">
        <v>8656605.7596816998</v>
      </c>
      <c r="M31" s="15">
        <v>10581501.905066323</v>
      </c>
      <c r="N31" s="15">
        <v>12616241.289093008</v>
      </c>
      <c r="O31" s="15">
        <v>14191724.451879479</v>
      </c>
      <c r="P31" s="15">
        <v>17045992.000342533</v>
      </c>
      <c r="Q31" s="3"/>
      <c r="R31" s="4"/>
      <c r="S31" s="4"/>
      <c r="T31" s="3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1"/>
      <c r="GE31" s="1"/>
      <c r="GF31" s="1"/>
    </row>
    <row r="32" spans="1:189" s="25" customFormat="1" ht="15.75" x14ac:dyDescent="0.25">
      <c r="A32" s="19"/>
      <c r="B32" s="20" t="s">
        <v>30</v>
      </c>
      <c r="C32" s="21">
        <f>C17+C20+C28+C29+C30+C31</f>
        <v>31386326.571316667</v>
      </c>
      <c r="D32" s="21">
        <f t="shared" ref="D32:E32" si="19">D17+D20+D28+D29+D30+D31</f>
        <v>37335544.078137301</v>
      </c>
      <c r="E32" s="21">
        <f t="shared" si="19"/>
        <v>44744000.567379989</v>
      </c>
      <c r="F32" s="21">
        <f t="shared" ref="F32:G32" si="20">F17+F20+F28+F29+F30+F31</f>
        <v>51791811.774090052</v>
      </c>
      <c r="G32" s="21">
        <f t="shared" si="20"/>
        <v>60369844.142891675</v>
      </c>
      <c r="H32" s="21">
        <f t="shared" ref="H32:I32" si="21">H17+H20+H28+H29+H30+H31</f>
        <v>69581378.124693155</v>
      </c>
      <c r="I32" s="21">
        <f t="shared" si="21"/>
        <v>75949878.78722702</v>
      </c>
      <c r="J32" s="21">
        <f t="shared" ref="J32" si="22">J17+J20+J28+J29+J30+J31</f>
        <v>86274660.980580002</v>
      </c>
      <c r="K32" s="21">
        <f t="shared" ref="K32:L32" si="23">K17+K20+K28+K29+K30+K31</f>
        <v>97926676.354520231</v>
      </c>
      <c r="L32" s="21">
        <f t="shared" si="23"/>
        <v>96443518.021689549</v>
      </c>
      <c r="M32" s="21">
        <f t="shared" ref="M32:N32" si="24">M17+M20+M28+M29+M30+M31</f>
        <v>116021212.68024239</v>
      </c>
      <c r="N32" s="21">
        <f t="shared" si="24"/>
        <v>141075281.4470256</v>
      </c>
      <c r="O32" s="21">
        <f t="shared" ref="O32:P32" si="25">O17+O20+O28+O29+O30+O31</f>
        <v>158172087.6383248</v>
      </c>
      <c r="P32" s="21">
        <f t="shared" si="25"/>
        <v>179102018.95352769</v>
      </c>
      <c r="Q32" s="3"/>
      <c r="R32" s="4"/>
      <c r="S32" s="4"/>
      <c r="T32" s="3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23"/>
      <c r="AW32" s="23"/>
      <c r="AX32" s="23"/>
      <c r="AY32" s="23"/>
      <c r="AZ32" s="23"/>
      <c r="BA32" s="23"/>
      <c r="BB32" s="23"/>
      <c r="BC32" s="23"/>
      <c r="BD32" s="23"/>
      <c r="BE32" s="23"/>
      <c r="BF32" s="23"/>
      <c r="BG32" s="23"/>
      <c r="BH32" s="23"/>
      <c r="BI32" s="23"/>
      <c r="BJ32" s="23"/>
      <c r="BK32" s="23"/>
      <c r="BL32" s="23"/>
      <c r="BM32" s="23"/>
      <c r="BN32" s="23"/>
      <c r="BO32" s="23"/>
      <c r="BP32" s="23"/>
      <c r="BQ32" s="23"/>
      <c r="BR32" s="23"/>
      <c r="BS32" s="23"/>
      <c r="BT32" s="23"/>
      <c r="BU32" s="23"/>
      <c r="BV32" s="23"/>
      <c r="BW32" s="23"/>
      <c r="BX32" s="23"/>
      <c r="BY32" s="23"/>
      <c r="BZ32" s="23"/>
      <c r="CA32" s="23"/>
      <c r="CB32" s="23"/>
      <c r="CC32" s="23"/>
      <c r="CD32" s="23"/>
      <c r="CE32" s="23"/>
      <c r="CF32" s="23"/>
      <c r="CG32" s="23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  <c r="CZ32" s="23"/>
      <c r="DA32" s="23"/>
      <c r="DB32" s="23"/>
      <c r="DC32" s="23"/>
      <c r="DD32" s="23"/>
      <c r="DE32" s="23"/>
      <c r="DF32" s="22"/>
      <c r="DG32" s="22"/>
      <c r="DH32" s="22"/>
      <c r="DI32" s="22"/>
      <c r="DJ32" s="22"/>
      <c r="DK32" s="22"/>
      <c r="DL32" s="22"/>
      <c r="DM32" s="22"/>
      <c r="DN32" s="22"/>
      <c r="DO32" s="22"/>
      <c r="DP32" s="22"/>
      <c r="DQ32" s="22"/>
      <c r="DR32" s="22"/>
      <c r="DS32" s="22"/>
      <c r="DT32" s="22"/>
      <c r="DU32" s="22"/>
      <c r="DV32" s="22"/>
      <c r="DW32" s="22"/>
      <c r="DX32" s="22"/>
      <c r="DY32" s="23"/>
      <c r="DZ32" s="23"/>
      <c r="EA32" s="23"/>
      <c r="EB32" s="23"/>
      <c r="EC32" s="23"/>
      <c r="ED32" s="23"/>
      <c r="EE32" s="23"/>
      <c r="EF32" s="23"/>
      <c r="EG32" s="23"/>
      <c r="EH32" s="23"/>
      <c r="EI32" s="23"/>
      <c r="EJ32" s="23"/>
      <c r="EK32" s="23"/>
      <c r="EL32" s="23"/>
      <c r="EM32" s="23"/>
      <c r="EN32" s="23"/>
      <c r="EO32" s="23"/>
      <c r="EP32" s="23"/>
      <c r="EQ32" s="23"/>
      <c r="ER32" s="23"/>
      <c r="ES32" s="23"/>
      <c r="ET32" s="23"/>
      <c r="EU32" s="23"/>
      <c r="EV32" s="23"/>
      <c r="EW32" s="23"/>
      <c r="EX32" s="23"/>
      <c r="EY32" s="23"/>
      <c r="EZ32" s="23"/>
      <c r="FA32" s="23"/>
      <c r="FB32" s="23"/>
      <c r="FC32" s="23"/>
      <c r="FD32" s="23"/>
      <c r="FE32" s="23"/>
      <c r="FF32" s="23"/>
      <c r="FG32" s="23"/>
      <c r="FH32" s="23"/>
      <c r="FI32" s="23"/>
      <c r="FJ32" s="23"/>
      <c r="FK32" s="23"/>
      <c r="FL32" s="23"/>
      <c r="FM32" s="23"/>
      <c r="FN32" s="23"/>
      <c r="FO32" s="23"/>
      <c r="FP32" s="23"/>
      <c r="FQ32" s="23"/>
      <c r="FR32" s="23"/>
      <c r="FS32" s="23"/>
      <c r="FT32" s="23"/>
      <c r="FU32" s="23"/>
      <c r="FV32" s="23"/>
      <c r="FW32" s="23"/>
      <c r="FX32" s="23"/>
      <c r="FY32" s="23"/>
      <c r="FZ32" s="23"/>
      <c r="GA32" s="23"/>
      <c r="GB32" s="23"/>
      <c r="GC32" s="23"/>
      <c r="GD32" s="24"/>
      <c r="GE32" s="24"/>
      <c r="GF32" s="24"/>
    </row>
    <row r="33" spans="1:189" s="24" customFormat="1" ht="15.75" x14ac:dyDescent="0.25">
      <c r="A33" s="26" t="s">
        <v>27</v>
      </c>
      <c r="B33" s="27" t="s">
        <v>41</v>
      </c>
      <c r="C33" s="28">
        <f t="shared" ref="C33:G33" si="26">C6+C11+C13+C14+C15+C17+C20+C28+C29+C30+C31</f>
        <v>55221364.447428539</v>
      </c>
      <c r="D33" s="28">
        <f t="shared" si="26"/>
        <v>63155790.081315935</v>
      </c>
      <c r="E33" s="28">
        <f t="shared" si="26"/>
        <v>74037344.226753101</v>
      </c>
      <c r="F33" s="28">
        <f t="shared" si="26"/>
        <v>83131592.57564649</v>
      </c>
      <c r="G33" s="28">
        <f t="shared" si="26"/>
        <v>94266872.353160143</v>
      </c>
      <c r="H33" s="28">
        <f t="shared" ref="H33:I33" si="27">H6+H11+H13+H14+H15+H17+H20+H28+H29+H30+H31</f>
        <v>108339441.91026506</v>
      </c>
      <c r="I33" s="28">
        <f t="shared" si="27"/>
        <v>119917182.41432011</v>
      </c>
      <c r="J33" s="28">
        <f t="shared" ref="J33" si="28">J6+J11+J13+J14+J15+J17+J20+J28+J29+J30+J31</f>
        <v>133871884.15602979</v>
      </c>
      <c r="K33" s="28">
        <f t="shared" ref="K33:L33" si="29">K6+K11+K13+K14+K15+K17+K20+K28+K29+K30+K31</f>
        <v>147683964.21106562</v>
      </c>
      <c r="L33" s="28">
        <f t="shared" si="29"/>
        <v>150802012.6839512</v>
      </c>
      <c r="M33" s="28">
        <f t="shared" ref="M33:N33" si="30">M6+M11+M13+M14+M15+M17+M20+M28+M29+M30+M31</f>
        <v>183899139.2101486</v>
      </c>
      <c r="N33" s="28">
        <f t="shared" si="30"/>
        <v>212698515.88663301</v>
      </c>
      <c r="O33" s="28">
        <f t="shared" ref="O33:P33" si="31">O6+O11+O13+O14+O15+O17+O20+O28+O29+O30+O31</f>
        <v>234748757.35432014</v>
      </c>
      <c r="P33" s="28">
        <f t="shared" si="31"/>
        <v>262875953.71505755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  <c r="AW33" s="22"/>
      <c r="AX33" s="22"/>
      <c r="AY33" s="22"/>
      <c r="AZ33" s="22"/>
      <c r="BA33" s="22"/>
      <c r="BB33" s="22"/>
      <c r="BC33" s="22"/>
      <c r="BD33" s="22"/>
      <c r="BE33" s="22"/>
      <c r="BF33" s="22"/>
      <c r="BG33" s="22"/>
      <c r="BH33" s="22"/>
      <c r="BI33" s="22"/>
      <c r="BJ33" s="22"/>
      <c r="BK33" s="22"/>
      <c r="BL33" s="22"/>
      <c r="BM33" s="22"/>
      <c r="BN33" s="22"/>
      <c r="BO33" s="22"/>
      <c r="BP33" s="22"/>
      <c r="BQ33" s="22"/>
      <c r="BR33" s="22"/>
      <c r="BS33" s="22"/>
      <c r="BT33" s="22"/>
      <c r="BU33" s="22"/>
      <c r="BV33" s="22"/>
      <c r="BW33" s="22"/>
      <c r="BX33" s="22"/>
      <c r="BY33" s="22"/>
      <c r="BZ33" s="22"/>
      <c r="CA33" s="22"/>
      <c r="CB33" s="22"/>
      <c r="CC33" s="22"/>
      <c r="CD33" s="22"/>
      <c r="CE33" s="22"/>
      <c r="CF33" s="22"/>
      <c r="CG33" s="22"/>
      <c r="CH33" s="22"/>
      <c r="CI33" s="22"/>
      <c r="CJ33" s="22"/>
      <c r="CK33" s="22"/>
      <c r="CL33" s="22"/>
      <c r="CM33" s="22"/>
      <c r="CN33" s="22"/>
      <c r="CO33" s="22"/>
      <c r="CP33" s="22"/>
      <c r="CQ33" s="22"/>
      <c r="CR33" s="22"/>
      <c r="CS33" s="22"/>
      <c r="CT33" s="22"/>
      <c r="CU33" s="22"/>
      <c r="CV33" s="22"/>
      <c r="CW33" s="22"/>
      <c r="CX33" s="22"/>
      <c r="CY33" s="22"/>
      <c r="CZ33" s="22"/>
      <c r="DA33" s="22"/>
      <c r="DB33" s="22"/>
      <c r="DC33" s="22"/>
      <c r="DD33" s="22"/>
      <c r="DE33" s="22"/>
      <c r="DF33" s="22"/>
      <c r="DG33" s="22"/>
      <c r="DH33" s="22"/>
      <c r="DI33" s="22"/>
      <c r="DJ33" s="22"/>
      <c r="DK33" s="22"/>
      <c r="DL33" s="22"/>
      <c r="DM33" s="22"/>
      <c r="DN33" s="22"/>
      <c r="DO33" s="22"/>
      <c r="DP33" s="22"/>
      <c r="DQ33" s="22"/>
      <c r="DR33" s="22"/>
      <c r="DS33" s="22"/>
      <c r="DT33" s="22"/>
      <c r="DU33" s="22"/>
      <c r="DV33" s="22"/>
      <c r="DW33" s="22"/>
      <c r="DX33" s="22"/>
      <c r="DY33" s="22"/>
      <c r="DZ33" s="22"/>
      <c r="EA33" s="22"/>
      <c r="EB33" s="22"/>
      <c r="EC33" s="22"/>
      <c r="ED33" s="22"/>
      <c r="EE33" s="22"/>
      <c r="EF33" s="22"/>
      <c r="EG33" s="22"/>
      <c r="EH33" s="22"/>
      <c r="EI33" s="22"/>
      <c r="EJ33" s="22"/>
      <c r="EK33" s="22"/>
      <c r="EL33" s="22"/>
      <c r="EM33" s="22"/>
      <c r="EN33" s="22"/>
      <c r="EO33" s="22"/>
      <c r="EP33" s="22"/>
      <c r="EQ33" s="22"/>
      <c r="ER33" s="22"/>
      <c r="ES33" s="22"/>
      <c r="ET33" s="22"/>
      <c r="EU33" s="22"/>
      <c r="EV33" s="22"/>
      <c r="EW33" s="22"/>
      <c r="EX33" s="22"/>
      <c r="EY33" s="22"/>
      <c r="EZ33" s="22"/>
      <c r="FA33" s="22"/>
      <c r="FB33" s="22"/>
      <c r="FC33" s="22"/>
      <c r="FD33" s="22"/>
      <c r="FE33" s="22"/>
      <c r="FF33" s="22"/>
      <c r="FG33" s="22"/>
      <c r="FH33" s="22"/>
      <c r="FI33" s="22"/>
      <c r="FJ33" s="22"/>
      <c r="FK33" s="22"/>
      <c r="FL33" s="22"/>
      <c r="FM33" s="22"/>
      <c r="FN33" s="22"/>
      <c r="FO33" s="22"/>
      <c r="FP33" s="22"/>
      <c r="FQ33" s="22"/>
      <c r="FR33" s="22"/>
      <c r="FS33" s="22"/>
      <c r="FT33" s="22"/>
      <c r="FU33" s="22"/>
      <c r="FV33" s="22"/>
      <c r="FW33" s="22"/>
      <c r="FX33" s="22"/>
      <c r="FY33" s="22"/>
      <c r="FZ33" s="22"/>
      <c r="GA33" s="22"/>
      <c r="GB33" s="22"/>
      <c r="GC33" s="22"/>
      <c r="GG33" s="25"/>
    </row>
    <row r="34" spans="1:189" ht="15.75" x14ac:dyDescent="0.25">
      <c r="A34" s="17" t="s">
        <v>43</v>
      </c>
      <c r="B34" s="18" t="s">
        <v>25</v>
      </c>
      <c r="C34" s="15">
        <v>7019220.6330578076</v>
      </c>
      <c r="D34" s="15">
        <v>8182953.1675144779</v>
      </c>
      <c r="E34" s="15">
        <v>9704436</v>
      </c>
      <c r="F34" s="15">
        <v>10745258</v>
      </c>
      <c r="G34" s="15">
        <v>12637616</v>
      </c>
      <c r="H34" s="15">
        <v>14646146.999999996</v>
      </c>
      <c r="I34" s="15">
        <v>15660744</v>
      </c>
      <c r="J34" s="15">
        <v>16561600</v>
      </c>
      <c r="K34" s="15">
        <v>16697457</v>
      </c>
      <c r="L34" s="15">
        <v>16869553</v>
      </c>
      <c r="M34" s="15">
        <v>20469399.370589823</v>
      </c>
      <c r="N34" s="15">
        <v>24717642.696020838</v>
      </c>
      <c r="O34" s="15">
        <v>28839759.799994901</v>
      </c>
      <c r="P34" s="15">
        <v>33526533.021163393</v>
      </c>
      <c r="Q34" s="3"/>
      <c r="R34" s="4"/>
      <c r="S34" s="4"/>
      <c r="T34" s="3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</row>
    <row r="35" spans="1:189" ht="15.75" x14ac:dyDescent="0.25">
      <c r="A35" s="17" t="s">
        <v>44</v>
      </c>
      <c r="B35" s="18" t="s">
        <v>24</v>
      </c>
      <c r="C35" s="15">
        <v>1639604</v>
      </c>
      <c r="D35" s="15">
        <v>1797441</v>
      </c>
      <c r="E35" s="15">
        <v>2075165.0000000002</v>
      </c>
      <c r="F35" s="15">
        <v>2484548</v>
      </c>
      <c r="G35" s="15">
        <v>2387678</v>
      </c>
      <c r="H35" s="15">
        <v>2224817</v>
      </c>
      <c r="I35" s="15">
        <v>2253927</v>
      </c>
      <c r="J35" s="15">
        <v>2494341</v>
      </c>
      <c r="K35" s="15">
        <v>2798768</v>
      </c>
      <c r="L35" s="15">
        <v>3590419.9999999995</v>
      </c>
      <c r="M35" s="15">
        <v>5165608</v>
      </c>
      <c r="N35" s="15">
        <v>5446536</v>
      </c>
      <c r="O35" s="15">
        <v>7864382.573078935</v>
      </c>
      <c r="P35" s="15">
        <v>8012164.0381400315</v>
      </c>
      <c r="Q35" s="3"/>
      <c r="R35" s="4"/>
      <c r="S35" s="4"/>
      <c r="T35" s="3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</row>
    <row r="36" spans="1:189" s="25" customFormat="1" ht="15.75" x14ac:dyDescent="0.25">
      <c r="A36" s="29" t="s">
        <v>45</v>
      </c>
      <c r="B36" s="30" t="s">
        <v>55</v>
      </c>
      <c r="C36" s="21">
        <f>C33+C34-C35</f>
        <v>60600981.08048635</v>
      </c>
      <c r="D36" s="21">
        <f t="shared" ref="D36:E36" si="32">D33+D34-D35</f>
        <v>69541302.248830408</v>
      </c>
      <c r="E36" s="21">
        <f t="shared" si="32"/>
        <v>81666615.226753101</v>
      </c>
      <c r="F36" s="21">
        <f t="shared" ref="F36:N36" si="33">F33+F34-F35</f>
        <v>91392302.57564649</v>
      </c>
      <c r="G36" s="21">
        <f t="shared" si="33"/>
        <v>104516810.35316014</v>
      </c>
      <c r="H36" s="21">
        <f t="shared" si="33"/>
        <v>120760771.91026506</v>
      </c>
      <c r="I36" s="21">
        <f t="shared" si="33"/>
        <v>133323999.41432011</v>
      </c>
      <c r="J36" s="21">
        <f t="shared" si="33"/>
        <v>147939143.15602979</v>
      </c>
      <c r="K36" s="21">
        <f t="shared" si="33"/>
        <v>161582653.21106562</v>
      </c>
      <c r="L36" s="21">
        <f t="shared" si="33"/>
        <v>164081145.6839512</v>
      </c>
      <c r="M36" s="21">
        <f t="shared" si="33"/>
        <v>199202930.58073843</v>
      </c>
      <c r="N36" s="21">
        <f t="shared" si="33"/>
        <v>231969622.58265385</v>
      </c>
      <c r="O36" s="21">
        <f t="shared" ref="O36:P36" si="34">O33+O34-O35</f>
        <v>255724134.58123612</v>
      </c>
      <c r="P36" s="21">
        <f t="shared" si="34"/>
        <v>288390322.6980809</v>
      </c>
      <c r="Q36" s="3"/>
      <c r="R36" s="4"/>
      <c r="S36" s="4"/>
      <c r="T36" s="3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23"/>
      <c r="BA36" s="23"/>
      <c r="BB36" s="23"/>
      <c r="BC36" s="23"/>
      <c r="BD36" s="23"/>
      <c r="BE36" s="23"/>
      <c r="BF36" s="23"/>
      <c r="BG36" s="23"/>
      <c r="BH36" s="23"/>
      <c r="BI36" s="23"/>
      <c r="BJ36" s="23"/>
      <c r="BK36" s="23"/>
      <c r="BL36" s="23"/>
      <c r="BM36" s="23"/>
      <c r="BN36" s="23"/>
      <c r="BO36" s="23"/>
      <c r="BP36" s="23"/>
      <c r="BQ36" s="23"/>
      <c r="BR36" s="23"/>
      <c r="BS36" s="23"/>
      <c r="BT36" s="23"/>
      <c r="BU36" s="23"/>
      <c r="BV36" s="23"/>
      <c r="BW36" s="23"/>
      <c r="BX36" s="23"/>
      <c r="BY36" s="23"/>
      <c r="BZ36" s="23"/>
      <c r="CA36" s="23"/>
      <c r="CB36" s="23"/>
      <c r="CC36" s="23"/>
      <c r="CD36" s="23"/>
      <c r="CE36" s="23"/>
      <c r="CF36" s="23"/>
      <c r="CG36" s="23"/>
      <c r="CH36" s="23"/>
      <c r="CI36" s="23"/>
      <c r="CJ36" s="23"/>
      <c r="CK36" s="23"/>
      <c r="CL36" s="23"/>
      <c r="CM36" s="23"/>
      <c r="CN36" s="23"/>
      <c r="CO36" s="23"/>
      <c r="CP36" s="23"/>
      <c r="CQ36" s="23"/>
      <c r="CR36" s="23"/>
      <c r="CS36" s="23"/>
      <c r="CT36" s="23"/>
      <c r="CU36" s="23"/>
      <c r="CV36" s="23"/>
      <c r="CW36" s="23"/>
      <c r="CX36" s="23"/>
      <c r="CY36" s="23"/>
      <c r="CZ36" s="23"/>
      <c r="DA36" s="23"/>
      <c r="DB36" s="23"/>
      <c r="DC36" s="23"/>
      <c r="DD36" s="23"/>
      <c r="DE36" s="23"/>
      <c r="DF36" s="22"/>
      <c r="DG36" s="22"/>
      <c r="DH36" s="22"/>
      <c r="DI36" s="22"/>
      <c r="DJ36" s="22"/>
      <c r="DK36" s="22"/>
      <c r="DL36" s="22"/>
      <c r="DM36" s="22"/>
      <c r="DN36" s="22"/>
      <c r="DO36" s="22"/>
      <c r="DP36" s="22"/>
      <c r="DQ36" s="22"/>
      <c r="DR36" s="22"/>
      <c r="DS36" s="22"/>
      <c r="DT36" s="22"/>
      <c r="DU36" s="22"/>
      <c r="DV36" s="22"/>
      <c r="DW36" s="22"/>
      <c r="DX36" s="22"/>
      <c r="DY36" s="23"/>
      <c r="DZ36" s="23"/>
      <c r="EA36" s="23"/>
      <c r="EB36" s="23"/>
      <c r="EC36" s="23"/>
      <c r="ED36" s="23"/>
      <c r="EE36" s="23"/>
      <c r="EF36" s="23"/>
      <c r="EG36" s="23"/>
      <c r="EH36" s="23"/>
      <c r="EI36" s="23"/>
      <c r="EJ36" s="23"/>
      <c r="EK36" s="23"/>
      <c r="EL36" s="23"/>
      <c r="EM36" s="23"/>
      <c r="EN36" s="23"/>
      <c r="EO36" s="23"/>
      <c r="EP36" s="23"/>
      <c r="EQ36" s="23"/>
      <c r="ER36" s="23"/>
      <c r="ES36" s="23"/>
      <c r="ET36" s="23"/>
      <c r="EU36" s="23"/>
      <c r="EV36" s="23"/>
      <c r="EW36" s="23"/>
      <c r="EX36" s="23"/>
      <c r="EY36" s="23"/>
      <c r="EZ36" s="23"/>
      <c r="FA36" s="23"/>
      <c r="FB36" s="23"/>
      <c r="FC36" s="23"/>
      <c r="FD36" s="23"/>
      <c r="FE36" s="23"/>
      <c r="FF36" s="23"/>
      <c r="FG36" s="23"/>
      <c r="FH36" s="23"/>
      <c r="FI36" s="23"/>
      <c r="FJ36" s="23"/>
      <c r="FK36" s="23"/>
      <c r="FL36" s="23"/>
      <c r="FM36" s="23"/>
      <c r="FN36" s="23"/>
      <c r="FO36" s="23"/>
      <c r="FP36" s="23"/>
      <c r="FQ36" s="23"/>
      <c r="FR36" s="23"/>
      <c r="FS36" s="23"/>
      <c r="FT36" s="23"/>
      <c r="FU36" s="23"/>
      <c r="FV36" s="23"/>
      <c r="FW36" s="23"/>
      <c r="FX36" s="23"/>
      <c r="FY36" s="23"/>
      <c r="FZ36" s="23"/>
      <c r="GA36" s="23"/>
      <c r="GB36" s="23"/>
    </row>
    <row r="37" spans="1:189" ht="15.75" x14ac:dyDescent="0.25">
      <c r="A37" s="17" t="s">
        <v>46</v>
      </c>
      <c r="B37" s="18" t="s">
        <v>42</v>
      </c>
      <c r="C37" s="15">
        <v>614820</v>
      </c>
      <c r="D37" s="15">
        <v>621510</v>
      </c>
      <c r="E37" s="15">
        <v>628270</v>
      </c>
      <c r="F37" s="15">
        <v>635100</v>
      </c>
      <c r="G37" s="15">
        <v>642010</v>
      </c>
      <c r="H37" s="15">
        <v>649000</v>
      </c>
      <c r="I37" s="15">
        <v>650570</v>
      </c>
      <c r="J37" s="15">
        <v>655800</v>
      </c>
      <c r="K37" s="15">
        <v>661040</v>
      </c>
      <c r="L37" s="15">
        <v>666270</v>
      </c>
      <c r="M37" s="15">
        <v>670920</v>
      </c>
      <c r="N37" s="15">
        <v>675150</v>
      </c>
      <c r="O37" s="15">
        <v>679390</v>
      </c>
      <c r="P37" s="15">
        <v>683620</v>
      </c>
      <c r="Q37" s="1"/>
      <c r="S37" s="2"/>
      <c r="T37" s="1"/>
      <c r="U37" s="1"/>
      <c r="V37" s="1"/>
      <c r="W37" s="1"/>
      <c r="X37" s="1"/>
      <c r="AF37" s="2"/>
      <c r="AI37" s="2"/>
      <c r="AN37" s="2"/>
      <c r="AQ37" s="2"/>
      <c r="AV37" s="2"/>
      <c r="AY37" s="2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89" s="25" customFormat="1" ht="15.75" x14ac:dyDescent="0.25">
      <c r="A38" s="29" t="s">
        <v>47</v>
      </c>
      <c r="B38" s="30" t="s">
        <v>58</v>
      </c>
      <c r="C38" s="21">
        <f>C36/C37*1000</f>
        <v>98567.029505361483</v>
      </c>
      <c r="D38" s="21">
        <f t="shared" ref="D38:E38" si="35">D36/D37*1000</f>
        <v>111890.88228480703</v>
      </c>
      <c r="E38" s="21">
        <f t="shared" si="35"/>
        <v>129986.49502085584</v>
      </c>
      <c r="F38" s="21">
        <f t="shared" ref="F38:N38" si="36">F36/F37*1000</f>
        <v>143902.22417831284</v>
      </c>
      <c r="G38" s="21">
        <f t="shared" si="36"/>
        <v>162796.23425360999</v>
      </c>
      <c r="H38" s="21">
        <f t="shared" si="36"/>
        <v>186072.06765834367</v>
      </c>
      <c r="I38" s="21">
        <f t="shared" si="36"/>
        <v>204934.13378163782</v>
      </c>
      <c r="J38" s="21">
        <f t="shared" si="36"/>
        <v>225585.76266549222</v>
      </c>
      <c r="K38" s="21">
        <f t="shared" si="36"/>
        <v>244437.0283357522</v>
      </c>
      <c r="L38" s="21">
        <f t="shared" si="36"/>
        <v>246268.24813356626</v>
      </c>
      <c r="M38" s="21">
        <f t="shared" si="36"/>
        <v>296910.10937330592</v>
      </c>
      <c r="N38" s="21">
        <f t="shared" si="36"/>
        <v>343582.3484894525</v>
      </c>
      <c r="O38" s="21">
        <f t="shared" ref="O38:P38" si="37">O36/O37*1000</f>
        <v>376402.55903271481</v>
      </c>
      <c r="P38" s="21">
        <f t="shared" si="37"/>
        <v>421857.64415622846</v>
      </c>
      <c r="Q38" s="1"/>
      <c r="R38" s="2"/>
      <c r="S38" s="2"/>
      <c r="T38" s="3"/>
      <c r="U38" s="3"/>
      <c r="V38" s="3"/>
      <c r="W38" s="3"/>
      <c r="X38" s="3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BY38" s="23"/>
      <c r="BZ38" s="23"/>
      <c r="CA38" s="23"/>
      <c r="CB38" s="23"/>
      <c r="DF38" s="24"/>
      <c r="DG38" s="24"/>
      <c r="DH38" s="24"/>
      <c r="DI38" s="24"/>
      <c r="DJ38" s="24"/>
      <c r="DK38" s="24"/>
      <c r="DL38" s="24"/>
      <c r="DM38" s="24"/>
      <c r="DN38" s="24"/>
      <c r="DO38" s="24"/>
      <c r="DP38" s="24"/>
      <c r="DQ38" s="24"/>
      <c r="DR38" s="24"/>
      <c r="DS38" s="24"/>
      <c r="DT38" s="24"/>
      <c r="DU38" s="24"/>
      <c r="DV38" s="24"/>
      <c r="DW38" s="24"/>
      <c r="DX38" s="24"/>
    </row>
    <row r="39" spans="1:189" x14ac:dyDescent="0.25">
      <c r="A39" s="2" t="s">
        <v>75</v>
      </c>
      <c r="Q39" s="1"/>
      <c r="S39" s="2"/>
      <c r="T39" s="1"/>
      <c r="AF39" s="2"/>
      <c r="AI39" s="2"/>
      <c r="AN39" s="2"/>
      <c r="AQ39" s="2"/>
      <c r="AV39" s="2"/>
      <c r="AY39" s="2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89" x14ac:dyDescent="0.25">
      <c r="A40" s="1"/>
      <c r="D40" s="1"/>
      <c r="G40" s="2"/>
      <c r="H40" s="2"/>
      <c r="I40" s="2"/>
      <c r="J40" s="2"/>
      <c r="K40" s="2"/>
      <c r="L40" s="2"/>
      <c r="M40" s="2"/>
      <c r="N40" s="2"/>
      <c r="O40" s="2"/>
      <c r="P40" s="2"/>
      <c r="S40" s="2"/>
      <c r="AF40" s="2"/>
      <c r="AI40" s="2"/>
      <c r="AN40" s="2"/>
      <c r="AQ40" s="2"/>
      <c r="AV40" s="2"/>
      <c r="AY40" s="2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</row>
    <row r="41" spans="1:189" x14ac:dyDescent="0.25">
      <c r="A41" s="1"/>
      <c r="D41" s="1"/>
      <c r="G41" s="2"/>
      <c r="H41" s="2"/>
      <c r="I41" s="2"/>
      <c r="J41" s="2"/>
      <c r="K41" s="2"/>
      <c r="L41" s="2"/>
      <c r="M41" s="2"/>
      <c r="N41" s="2"/>
      <c r="O41" s="2"/>
      <c r="P41" s="2"/>
      <c r="S41" s="2"/>
      <c r="AF41" s="2"/>
      <c r="AI41" s="2"/>
      <c r="AN41" s="2"/>
      <c r="AQ41" s="2"/>
      <c r="AV41" s="2"/>
      <c r="AY41" s="2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</row>
    <row r="42" spans="1:189" x14ac:dyDescent="0.25">
      <c r="A42" s="1"/>
      <c r="D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89" x14ac:dyDescent="0.25">
      <c r="A43" s="1"/>
      <c r="D43" s="1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89" x14ac:dyDescent="0.25">
      <c r="A44" s="1"/>
      <c r="D44" s="1"/>
      <c r="G44" s="2"/>
      <c r="H44" s="2"/>
      <c r="I44" s="2"/>
      <c r="J44" s="2"/>
      <c r="K44" s="2"/>
      <c r="L44" s="2"/>
      <c r="M44" s="2"/>
      <c r="N44" s="2"/>
      <c r="O44" s="2"/>
      <c r="P44" s="2"/>
      <c r="S44" s="2"/>
      <c r="AF44" s="2"/>
      <c r="AI44" s="2"/>
      <c r="AN44" s="2"/>
      <c r="AQ44" s="2"/>
      <c r="AV44" s="2"/>
      <c r="AY44" s="2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89" x14ac:dyDescent="0.25">
      <c r="A45" s="1"/>
      <c r="D45" s="1"/>
      <c r="G45" s="2"/>
      <c r="H45" s="2"/>
      <c r="I45" s="2"/>
      <c r="J45" s="2"/>
      <c r="K45" s="2"/>
      <c r="L45" s="2"/>
      <c r="M45" s="2"/>
      <c r="N45" s="2"/>
      <c r="O45" s="2"/>
      <c r="P45" s="2"/>
      <c r="S45" s="2"/>
      <c r="AF45" s="2"/>
      <c r="AI45" s="2"/>
      <c r="AN45" s="2"/>
      <c r="AQ45" s="2"/>
      <c r="AV45" s="2"/>
      <c r="AY45" s="2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</row>
    <row r="46" spans="1:189" x14ac:dyDescent="0.25">
      <c r="A46" s="1"/>
      <c r="D46" s="1"/>
      <c r="G46" s="2"/>
      <c r="H46" s="2"/>
      <c r="I46" s="2"/>
      <c r="J46" s="2"/>
      <c r="K46" s="2"/>
      <c r="L46" s="2"/>
      <c r="M46" s="2"/>
      <c r="N46" s="2"/>
      <c r="O46" s="2"/>
      <c r="P46" s="2"/>
      <c r="S46" s="2"/>
      <c r="AF46" s="2"/>
      <c r="AI46" s="2"/>
      <c r="AN46" s="2"/>
      <c r="AQ46" s="2"/>
      <c r="AV46" s="2"/>
      <c r="AY46" s="2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1"/>
      <c r="DH46" s="1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</row>
    <row r="47" spans="1:189" x14ac:dyDescent="0.25">
      <c r="A47" s="1"/>
      <c r="D47" s="1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AF47" s="2"/>
      <c r="AI47" s="2"/>
      <c r="AN47" s="2"/>
      <c r="AQ47" s="2"/>
      <c r="AV47" s="2"/>
      <c r="AY47" s="2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89" x14ac:dyDescent="0.25">
      <c r="A48" s="1"/>
      <c r="D48" s="1"/>
      <c r="G48" s="2"/>
      <c r="H48" s="2"/>
      <c r="I48" s="2"/>
      <c r="J48" s="2"/>
      <c r="K48" s="2"/>
      <c r="L48" s="2"/>
      <c r="M48" s="2"/>
      <c r="N48" s="2"/>
      <c r="O48" s="2"/>
      <c r="P48" s="2"/>
      <c r="S48" s="2"/>
      <c r="AF48" s="2"/>
      <c r="AI48" s="2"/>
      <c r="AN48" s="2"/>
      <c r="AQ48" s="2"/>
      <c r="AV48" s="2"/>
      <c r="AY48" s="2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1:159" x14ac:dyDescent="0.25">
      <c r="A49" s="1"/>
      <c r="D49" s="1"/>
      <c r="G49" s="2"/>
      <c r="H49" s="2"/>
      <c r="I49" s="2"/>
      <c r="J49" s="2"/>
      <c r="K49" s="2"/>
      <c r="L49" s="2"/>
      <c r="M49" s="2"/>
      <c r="N49" s="2"/>
      <c r="O49" s="2"/>
      <c r="P49" s="2"/>
      <c r="S49" s="2"/>
      <c r="AF49" s="2"/>
      <c r="AI49" s="2"/>
      <c r="AN49" s="2"/>
      <c r="AQ49" s="2"/>
      <c r="AV49" s="2"/>
      <c r="AY49" s="2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1:159" x14ac:dyDescent="0.25">
      <c r="A50" s="1"/>
      <c r="D50" s="1"/>
      <c r="G50" s="2"/>
      <c r="H50" s="2"/>
      <c r="I50" s="2"/>
      <c r="J50" s="2"/>
      <c r="K50" s="2"/>
      <c r="L50" s="2"/>
      <c r="M50" s="2"/>
      <c r="N50" s="2"/>
      <c r="O50" s="2"/>
      <c r="P50" s="2"/>
      <c r="S50" s="2"/>
      <c r="AF50" s="2"/>
      <c r="AI50" s="2"/>
      <c r="AN50" s="2"/>
      <c r="AQ50" s="2"/>
      <c r="AV50" s="2"/>
      <c r="AY50" s="2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1:159" x14ac:dyDescent="0.25">
      <c r="A51" s="1"/>
      <c r="D51" s="1"/>
      <c r="G51" s="2"/>
      <c r="H51" s="2"/>
      <c r="I51" s="2"/>
      <c r="J51" s="2"/>
      <c r="K51" s="2"/>
      <c r="L51" s="2"/>
      <c r="M51" s="2"/>
      <c r="N51" s="2"/>
      <c r="O51" s="2"/>
      <c r="P51" s="2"/>
      <c r="S51" s="2"/>
      <c r="AF51" s="2"/>
      <c r="AI51" s="2"/>
      <c r="AN51" s="2"/>
      <c r="AQ51" s="2"/>
      <c r="AV51" s="2"/>
      <c r="AY51" s="2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1:159" x14ac:dyDescent="0.25">
      <c r="A52" s="1"/>
      <c r="D52" s="1"/>
      <c r="G52" s="2"/>
      <c r="H52" s="2"/>
      <c r="I52" s="2"/>
      <c r="J52" s="2"/>
      <c r="K52" s="2"/>
      <c r="L52" s="2"/>
      <c r="M52" s="2"/>
      <c r="N52" s="2"/>
      <c r="O52" s="2"/>
      <c r="P52" s="2"/>
      <c r="S52" s="2"/>
      <c r="AF52" s="2"/>
      <c r="AI52" s="2"/>
      <c r="AN52" s="2"/>
      <c r="AQ52" s="2"/>
      <c r="AV52" s="2"/>
      <c r="AY52" s="2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1:159" x14ac:dyDescent="0.25">
      <c r="C53" s="1"/>
      <c r="G53" s="2"/>
      <c r="H53" s="2"/>
      <c r="I53" s="2"/>
      <c r="J53" s="2"/>
      <c r="K53" s="2"/>
      <c r="L53" s="2"/>
      <c r="M53" s="2"/>
      <c r="N53" s="2"/>
      <c r="O53" s="2"/>
      <c r="X53" s="1"/>
      <c r="AA53" s="1"/>
      <c r="AN53" s="2"/>
      <c r="AQ53" s="2"/>
      <c r="AV53" s="2"/>
      <c r="AY53" s="2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1:159" x14ac:dyDescent="0.25">
      <c r="C54" s="1"/>
      <c r="G54" s="2"/>
      <c r="H54" s="2"/>
      <c r="I54" s="2"/>
      <c r="J54" s="2"/>
      <c r="K54" s="2"/>
      <c r="L54" s="2"/>
      <c r="M54" s="2"/>
      <c r="N54" s="2"/>
      <c r="O54" s="2"/>
      <c r="X54" s="1"/>
      <c r="AA54" s="1"/>
      <c r="AN54" s="2"/>
      <c r="AQ54" s="2"/>
      <c r="AV54" s="2"/>
      <c r="AY54" s="2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1:159" x14ac:dyDescent="0.25">
      <c r="C55" s="1"/>
      <c r="G55" s="2"/>
      <c r="H55" s="2"/>
      <c r="I55" s="2"/>
      <c r="J55" s="2"/>
      <c r="K55" s="2"/>
      <c r="L55" s="2"/>
      <c r="M55" s="2"/>
      <c r="N55" s="2"/>
      <c r="O55" s="2"/>
      <c r="X55" s="1"/>
      <c r="AA55" s="1"/>
      <c r="AN55" s="2"/>
      <c r="AQ55" s="2"/>
      <c r="AV55" s="2"/>
      <c r="AY55" s="2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1:159" x14ac:dyDescent="0.25">
      <c r="C56" s="1"/>
      <c r="G56" s="2"/>
      <c r="H56" s="2"/>
      <c r="I56" s="2"/>
      <c r="J56" s="2"/>
      <c r="K56" s="2"/>
      <c r="L56" s="2"/>
      <c r="M56" s="2"/>
      <c r="N56" s="2"/>
      <c r="O56" s="2"/>
      <c r="X56" s="1"/>
      <c r="AA56" s="1"/>
      <c r="AN56" s="2"/>
      <c r="AQ56" s="2"/>
      <c r="AV56" s="2"/>
      <c r="AY56" s="2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1:159" x14ac:dyDescent="0.25">
      <c r="C57" s="1"/>
      <c r="G57" s="2"/>
      <c r="H57" s="2"/>
      <c r="I57" s="2"/>
      <c r="J57" s="2"/>
      <c r="K57" s="2"/>
      <c r="L57" s="2"/>
      <c r="M57" s="2"/>
      <c r="N57" s="2"/>
      <c r="O57" s="2"/>
      <c r="X57" s="1"/>
      <c r="AA57" s="1"/>
      <c r="AN57" s="2"/>
      <c r="AQ57" s="2"/>
      <c r="AV57" s="2"/>
      <c r="AY57" s="2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1:159" x14ac:dyDescent="0.25">
      <c r="C58" s="1"/>
      <c r="G58" s="2"/>
      <c r="H58" s="2"/>
      <c r="I58" s="2"/>
      <c r="J58" s="2"/>
      <c r="K58" s="2"/>
      <c r="L58" s="2"/>
      <c r="M58" s="2"/>
      <c r="N58" s="2"/>
      <c r="O58" s="2"/>
      <c r="X58" s="1"/>
      <c r="AA58" s="1"/>
      <c r="AN58" s="2"/>
      <c r="AQ58" s="2"/>
      <c r="AV58" s="2"/>
      <c r="AY58" s="2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1:159" x14ac:dyDescent="0.25">
      <c r="C59" s="1"/>
      <c r="G59" s="2"/>
      <c r="H59" s="2"/>
      <c r="I59" s="2"/>
      <c r="J59" s="2"/>
      <c r="K59" s="2"/>
      <c r="L59" s="2"/>
      <c r="M59" s="2"/>
      <c r="N59" s="2"/>
      <c r="O59" s="2"/>
      <c r="X59" s="1"/>
      <c r="AA59" s="1"/>
      <c r="AN59" s="2"/>
      <c r="AQ59" s="2"/>
      <c r="AV59" s="2"/>
      <c r="AY59" s="2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1:159" x14ac:dyDescent="0.25">
      <c r="C60" s="1"/>
      <c r="G60" s="2"/>
      <c r="H60" s="2"/>
      <c r="I60" s="2"/>
      <c r="J60" s="2"/>
      <c r="K60" s="2"/>
      <c r="L60" s="2"/>
      <c r="M60" s="2"/>
      <c r="N60" s="2"/>
      <c r="O60" s="2"/>
      <c r="X60" s="1"/>
      <c r="AA60" s="1"/>
      <c r="AN60" s="2"/>
      <c r="AQ60" s="2"/>
      <c r="AV60" s="2"/>
      <c r="AY60" s="2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1:159" x14ac:dyDescent="0.25">
      <c r="C61" s="1"/>
      <c r="G61" s="2"/>
      <c r="H61" s="2"/>
      <c r="I61" s="2"/>
      <c r="J61" s="2"/>
      <c r="K61" s="2"/>
      <c r="L61" s="2"/>
      <c r="M61" s="2"/>
      <c r="N61" s="2"/>
      <c r="O61" s="2"/>
      <c r="X61" s="1"/>
      <c r="AA61" s="1"/>
      <c r="AN61" s="2"/>
      <c r="AQ61" s="2"/>
      <c r="AV61" s="2"/>
      <c r="AY61" s="2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1:159" x14ac:dyDescent="0.25">
      <c r="C62" s="1"/>
      <c r="G62" s="2"/>
      <c r="H62" s="2"/>
      <c r="I62" s="2"/>
      <c r="J62" s="2"/>
      <c r="K62" s="2"/>
      <c r="L62" s="2"/>
      <c r="M62" s="2"/>
      <c r="N62" s="2"/>
      <c r="O62" s="2"/>
      <c r="X62" s="1"/>
      <c r="AA62" s="1"/>
      <c r="AN62" s="2"/>
      <c r="AQ62" s="2"/>
      <c r="AV62" s="2"/>
      <c r="AY62" s="2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1:159" x14ac:dyDescent="0.25">
      <c r="C63" s="1"/>
      <c r="G63" s="2"/>
      <c r="H63" s="2"/>
      <c r="I63" s="2"/>
      <c r="J63" s="2"/>
      <c r="K63" s="2"/>
      <c r="L63" s="2"/>
      <c r="M63" s="2"/>
      <c r="N63" s="2"/>
      <c r="O63" s="2"/>
      <c r="X63" s="1"/>
      <c r="AA63" s="1"/>
      <c r="AN63" s="2"/>
      <c r="AQ63" s="2"/>
      <c r="AV63" s="2"/>
      <c r="AY63" s="2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1:159" x14ac:dyDescent="0.25">
      <c r="C64" s="1"/>
      <c r="G64" s="2"/>
      <c r="H64" s="2"/>
      <c r="I64" s="2"/>
      <c r="J64" s="2"/>
      <c r="K64" s="2"/>
      <c r="L64" s="2"/>
      <c r="M64" s="2"/>
      <c r="N64" s="2"/>
      <c r="O64" s="2"/>
      <c r="X64" s="1"/>
      <c r="AA64" s="1"/>
      <c r="AN64" s="2"/>
      <c r="AQ64" s="2"/>
      <c r="AV64" s="2"/>
      <c r="AY64" s="2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3:159" x14ac:dyDescent="0.25">
      <c r="C65" s="1"/>
      <c r="G65" s="2"/>
      <c r="H65" s="2"/>
      <c r="I65" s="2"/>
      <c r="J65" s="2"/>
      <c r="K65" s="2"/>
      <c r="L65" s="2"/>
      <c r="M65" s="2"/>
      <c r="N65" s="2"/>
      <c r="O65" s="2"/>
      <c r="X65" s="1"/>
      <c r="AA65" s="1"/>
      <c r="AN65" s="2"/>
      <c r="AQ65" s="2"/>
      <c r="AV65" s="2"/>
      <c r="AY65" s="2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3:159" x14ac:dyDescent="0.25">
      <c r="C66" s="1"/>
      <c r="G66" s="2"/>
      <c r="H66" s="2"/>
      <c r="I66" s="2"/>
      <c r="J66" s="2"/>
      <c r="K66" s="2"/>
      <c r="L66" s="2"/>
      <c r="M66" s="2"/>
      <c r="N66" s="2"/>
      <c r="O66" s="2"/>
      <c r="X66" s="1"/>
      <c r="AA66" s="1"/>
      <c r="AN66" s="2"/>
      <c r="AQ66" s="2"/>
      <c r="AV66" s="2"/>
      <c r="AY66" s="2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3:159" x14ac:dyDescent="0.25">
      <c r="C67" s="1"/>
      <c r="G67" s="2"/>
      <c r="H67" s="2"/>
      <c r="I67" s="2"/>
      <c r="J67" s="2"/>
      <c r="K67" s="2"/>
      <c r="L67" s="2"/>
      <c r="M67" s="2"/>
      <c r="N67" s="2"/>
      <c r="O67" s="2"/>
      <c r="X67" s="1"/>
      <c r="AA67" s="1"/>
      <c r="AN67" s="2"/>
      <c r="AQ67" s="2"/>
      <c r="AV67" s="2"/>
      <c r="AY67" s="2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3:159" x14ac:dyDescent="0.25">
      <c r="C68" s="1"/>
      <c r="G68" s="2"/>
      <c r="H68" s="2"/>
      <c r="I68" s="2"/>
      <c r="J68" s="2"/>
      <c r="K68" s="2"/>
      <c r="L68" s="2"/>
      <c r="M68" s="2"/>
      <c r="N68" s="2"/>
      <c r="O68" s="2"/>
      <c r="X68" s="1"/>
      <c r="AA68" s="1"/>
      <c r="AN68" s="2"/>
      <c r="AQ68" s="2"/>
      <c r="AV68" s="2"/>
      <c r="AY68" s="2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3:159" x14ac:dyDescent="0.25">
      <c r="C69" s="1"/>
      <c r="G69" s="2"/>
      <c r="H69" s="2"/>
      <c r="I69" s="2"/>
      <c r="J69" s="2"/>
      <c r="K69" s="2"/>
      <c r="L69" s="2"/>
      <c r="M69" s="2"/>
      <c r="N69" s="2"/>
      <c r="O69" s="2"/>
      <c r="X69" s="1"/>
      <c r="AA69" s="1"/>
      <c r="AN69" s="2"/>
      <c r="AQ69" s="2"/>
      <c r="AV69" s="2"/>
      <c r="AY69" s="2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3:159" x14ac:dyDescent="0.25">
      <c r="C70" s="1"/>
      <c r="G70" s="2"/>
      <c r="H70" s="2"/>
      <c r="I70" s="2"/>
      <c r="J70" s="2"/>
      <c r="K70" s="2"/>
      <c r="L70" s="2"/>
      <c r="M70" s="2"/>
      <c r="N70" s="2"/>
      <c r="O70" s="2"/>
      <c r="X70" s="1"/>
      <c r="AA70" s="1"/>
      <c r="AN70" s="2"/>
      <c r="AQ70" s="2"/>
      <c r="AV70" s="2"/>
      <c r="AY70" s="2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3:159" x14ac:dyDescent="0.25">
      <c r="C71" s="1"/>
      <c r="G71" s="2"/>
      <c r="H71" s="2"/>
      <c r="I71" s="2"/>
      <c r="J71" s="2"/>
      <c r="K71" s="2"/>
      <c r="L71" s="2"/>
      <c r="M71" s="2"/>
      <c r="N71" s="2"/>
      <c r="O71" s="2"/>
      <c r="X71" s="1"/>
      <c r="AA71" s="1"/>
      <c r="AN71" s="2"/>
      <c r="AQ71" s="2"/>
      <c r="AV71" s="2"/>
      <c r="AY71" s="2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3:159" x14ac:dyDescent="0.25">
      <c r="C72" s="1"/>
      <c r="G72" s="2"/>
      <c r="H72" s="2"/>
      <c r="I72" s="2"/>
      <c r="J72" s="2"/>
      <c r="K72" s="2"/>
      <c r="L72" s="2"/>
      <c r="M72" s="2"/>
      <c r="N72" s="2"/>
      <c r="O72" s="2"/>
      <c r="X72" s="1"/>
      <c r="AA72" s="1"/>
      <c r="AN72" s="2"/>
      <c r="AQ72" s="2"/>
      <c r="AV72" s="2"/>
      <c r="AY72" s="2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3:159" x14ac:dyDescent="0.25">
      <c r="C73" s="1"/>
      <c r="G73" s="2"/>
      <c r="H73" s="2"/>
      <c r="I73" s="2"/>
      <c r="J73" s="2"/>
      <c r="K73" s="2"/>
      <c r="L73" s="2"/>
      <c r="M73" s="2"/>
      <c r="N73" s="2"/>
      <c r="O73" s="2"/>
      <c r="X73" s="1"/>
      <c r="AA73" s="1"/>
      <c r="AN73" s="2"/>
      <c r="AQ73" s="2"/>
      <c r="AV73" s="2"/>
      <c r="AY73" s="2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3:159" x14ac:dyDescent="0.25">
      <c r="C74" s="1"/>
      <c r="G74" s="2"/>
      <c r="H74" s="2"/>
      <c r="I74" s="2"/>
      <c r="J74" s="2"/>
      <c r="K74" s="2"/>
      <c r="L74" s="2"/>
      <c r="M74" s="2"/>
      <c r="N74" s="2"/>
      <c r="O74" s="2"/>
      <c r="X74" s="1"/>
      <c r="AA74" s="1"/>
      <c r="AN74" s="2"/>
      <c r="AQ74" s="2"/>
      <c r="AV74" s="2"/>
      <c r="AY74" s="2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3:159" x14ac:dyDescent="0.25">
      <c r="C75" s="1"/>
      <c r="G75" s="2"/>
      <c r="H75" s="2"/>
      <c r="I75" s="2"/>
      <c r="J75" s="2"/>
      <c r="K75" s="2"/>
      <c r="L75" s="2"/>
      <c r="M75" s="2"/>
      <c r="N75" s="2"/>
      <c r="O75" s="2"/>
      <c r="X75" s="1"/>
      <c r="AA75" s="1"/>
      <c r="AN75" s="2"/>
      <c r="AQ75" s="2"/>
      <c r="AV75" s="2"/>
      <c r="AY75" s="2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3:159" x14ac:dyDescent="0.25">
      <c r="C76" s="1"/>
      <c r="G76" s="2"/>
      <c r="H76" s="2"/>
      <c r="I76" s="2"/>
      <c r="J76" s="2"/>
      <c r="K76" s="2"/>
      <c r="L76" s="2"/>
      <c r="M76" s="2"/>
      <c r="N76" s="2"/>
      <c r="O76" s="2"/>
      <c r="X76" s="1"/>
      <c r="AA76" s="1"/>
      <c r="AN76" s="2"/>
      <c r="AQ76" s="2"/>
      <c r="AV76" s="2"/>
      <c r="AY76" s="2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3:159" x14ac:dyDescent="0.25">
      <c r="C77" s="1"/>
      <c r="G77" s="2"/>
      <c r="H77" s="2"/>
      <c r="I77" s="2"/>
      <c r="J77" s="2"/>
      <c r="K77" s="2"/>
      <c r="L77" s="2"/>
      <c r="M77" s="2"/>
      <c r="N77" s="2"/>
      <c r="O77" s="2"/>
      <c r="X77" s="1"/>
      <c r="AA77" s="1"/>
      <c r="AN77" s="2"/>
      <c r="AQ77" s="2"/>
      <c r="AV77" s="2"/>
      <c r="AY77" s="2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3:159" x14ac:dyDescent="0.25">
      <c r="C78" s="1"/>
      <c r="G78" s="2"/>
      <c r="H78" s="2"/>
      <c r="I78" s="2"/>
      <c r="J78" s="2"/>
      <c r="K78" s="2"/>
      <c r="L78" s="2"/>
      <c r="M78" s="2"/>
      <c r="N78" s="2"/>
      <c r="O78" s="2"/>
      <c r="X78" s="1"/>
      <c r="AA78" s="1"/>
      <c r="AN78" s="2"/>
      <c r="AQ78" s="2"/>
      <c r="AV78" s="2"/>
      <c r="AY78" s="2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3:159" x14ac:dyDescent="0.25">
      <c r="C79" s="1"/>
      <c r="G79" s="2"/>
      <c r="H79" s="2"/>
      <c r="I79" s="2"/>
      <c r="J79" s="2"/>
      <c r="K79" s="2"/>
      <c r="L79" s="2"/>
      <c r="M79" s="2"/>
      <c r="N79" s="2"/>
      <c r="O79" s="2"/>
      <c r="X79" s="1"/>
      <c r="AA79" s="1"/>
      <c r="AN79" s="2"/>
      <c r="AQ79" s="2"/>
      <c r="AV79" s="2"/>
      <c r="AY79" s="2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3:159" x14ac:dyDescent="0.25">
      <c r="C80" s="1"/>
      <c r="G80" s="2"/>
      <c r="H80" s="2"/>
      <c r="I80" s="2"/>
      <c r="J80" s="2"/>
      <c r="K80" s="2"/>
      <c r="L80" s="2"/>
      <c r="M80" s="2"/>
      <c r="N80" s="2"/>
      <c r="O80" s="2"/>
      <c r="X80" s="1"/>
      <c r="AA80" s="1"/>
      <c r="AN80" s="2"/>
      <c r="AQ80" s="2"/>
      <c r="AV80" s="2"/>
      <c r="AY80" s="2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3:159" x14ac:dyDescent="0.25">
      <c r="C81" s="1"/>
      <c r="G81" s="2"/>
      <c r="H81" s="2"/>
      <c r="I81" s="2"/>
      <c r="J81" s="2"/>
      <c r="K81" s="2"/>
      <c r="L81" s="2"/>
      <c r="M81" s="2"/>
      <c r="N81" s="2"/>
      <c r="O81" s="2"/>
      <c r="X81" s="1"/>
      <c r="AA81" s="1"/>
      <c r="AN81" s="2"/>
      <c r="AQ81" s="2"/>
      <c r="AV81" s="2"/>
      <c r="AY81" s="2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3:159" x14ac:dyDescent="0.25">
      <c r="C82" s="1"/>
      <c r="G82" s="2"/>
      <c r="H82" s="2"/>
      <c r="I82" s="2"/>
      <c r="J82" s="2"/>
      <c r="K82" s="2"/>
      <c r="L82" s="2"/>
      <c r="M82" s="2"/>
      <c r="N82" s="2"/>
      <c r="O82" s="2"/>
      <c r="X82" s="1"/>
      <c r="AA82" s="1"/>
      <c r="AN82" s="2"/>
      <c r="AQ82" s="2"/>
      <c r="AV82" s="2"/>
      <c r="AY82" s="2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3:159" x14ac:dyDescent="0.25">
      <c r="C83" s="1"/>
      <c r="G83" s="2"/>
      <c r="H83" s="2"/>
      <c r="I83" s="2"/>
      <c r="J83" s="2"/>
      <c r="K83" s="2"/>
      <c r="L83" s="2"/>
      <c r="M83" s="2"/>
      <c r="N83" s="2"/>
      <c r="O83" s="2"/>
      <c r="X83" s="1"/>
      <c r="AA83" s="1"/>
      <c r="AN83" s="2"/>
      <c r="AQ83" s="2"/>
      <c r="AV83" s="2"/>
      <c r="AY83" s="2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3:159" x14ac:dyDescent="0.25">
      <c r="C84" s="1"/>
      <c r="G84" s="2"/>
      <c r="H84" s="2"/>
      <c r="I84" s="2"/>
      <c r="J84" s="2"/>
      <c r="K84" s="2"/>
      <c r="L84" s="2"/>
      <c r="M84" s="2"/>
      <c r="N84" s="2"/>
      <c r="O84" s="2"/>
      <c r="X84" s="1"/>
      <c r="AA84" s="1"/>
      <c r="AN84" s="2"/>
      <c r="AQ84" s="2"/>
      <c r="AV84" s="2"/>
      <c r="AY84" s="2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3:159" x14ac:dyDescent="0.25">
      <c r="C85" s="1"/>
      <c r="G85" s="2"/>
      <c r="H85" s="2"/>
      <c r="I85" s="2"/>
      <c r="J85" s="2"/>
      <c r="K85" s="2"/>
      <c r="L85" s="2"/>
      <c r="M85" s="2"/>
      <c r="N85" s="2"/>
      <c r="O85" s="2"/>
      <c r="X85" s="1"/>
      <c r="AA85" s="1"/>
      <c r="AN85" s="2"/>
      <c r="AQ85" s="2"/>
      <c r="AV85" s="2"/>
      <c r="AY85" s="2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3:159" x14ac:dyDescent="0.25">
      <c r="C86" s="1"/>
      <c r="G86" s="2"/>
      <c r="H86" s="2"/>
      <c r="I86" s="2"/>
      <c r="J86" s="2"/>
      <c r="K86" s="2"/>
      <c r="L86" s="2"/>
      <c r="M86" s="2"/>
      <c r="N86" s="2"/>
      <c r="O86" s="2"/>
      <c r="X86" s="1"/>
      <c r="AA86" s="1"/>
      <c r="AN86" s="2"/>
      <c r="AQ86" s="2"/>
      <c r="AV86" s="2"/>
      <c r="AY86" s="2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3:159" x14ac:dyDescent="0.25">
      <c r="C87" s="1"/>
      <c r="G87" s="2"/>
      <c r="H87" s="2"/>
      <c r="I87" s="2"/>
      <c r="J87" s="2"/>
      <c r="K87" s="2"/>
      <c r="L87" s="2"/>
      <c r="M87" s="2"/>
      <c r="N87" s="2"/>
      <c r="O87" s="2"/>
      <c r="X87" s="1"/>
      <c r="AA87" s="1"/>
      <c r="AN87" s="2"/>
      <c r="AQ87" s="2"/>
      <c r="AV87" s="2"/>
      <c r="AY87" s="2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3:159" x14ac:dyDescent="0.25">
      <c r="C88" s="1"/>
      <c r="G88" s="2"/>
      <c r="H88" s="2"/>
      <c r="I88" s="2"/>
      <c r="J88" s="2"/>
      <c r="K88" s="2"/>
      <c r="L88" s="2"/>
      <c r="M88" s="2"/>
      <c r="N88" s="2"/>
      <c r="O88" s="2"/>
      <c r="X88" s="1"/>
      <c r="AA88" s="1"/>
      <c r="AN88" s="2"/>
      <c r="AQ88" s="2"/>
      <c r="AV88" s="2"/>
      <c r="AY88" s="2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3:159" x14ac:dyDescent="0.25">
      <c r="C89" s="1"/>
      <c r="G89" s="2"/>
      <c r="H89" s="2"/>
      <c r="I89" s="2"/>
      <c r="J89" s="2"/>
      <c r="K89" s="2"/>
      <c r="L89" s="2"/>
      <c r="M89" s="2"/>
      <c r="N89" s="2"/>
      <c r="O89" s="2"/>
      <c r="X89" s="1"/>
      <c r="AA89" s="1"/>
      <c r="AN89" s="2"/>
      <c r="AQ89" s="2"/>
      <c r="AV89" s="2"/>
      <c r="AY89" s="2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3:159" x14ac:dyDescent="0.25">
      <c r="C90" s="1"/>
      <c r="G90" s="2"/>
      <c r="H90" s="2"/>
      <c r="I90" s="2"/>
      <c r="J90" s="2"/>
      <c r="K90" s="2"/>
      <c r="L90" s="2"/>
      <c r="M90" s="2"/>
      <c r="N90" s="2"/>
      <c r="O90" s="2"/>
      <c r="X90" s="1"/>
      <c r="AA90" s="1"/>
      <c r="AN90" s="2"/>
      <c r="AQ90" s="2"/>
      <c r="AV90" s="2"/>
      <c r="AY90" s="2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3:159" x14ac:dyDescent="0.25">
      <c r="C91" s="1"/>
      <c r="G91" s="2"/>
      <c r="H91" s="2"/>
      <c r="I91" s="2"/>
      <c r="J91" s="2"/>
      <c r="K91" s="2"/>
      <c r="L91" s="2"/>
      <c r="M91" s="2"/>
      <c r="N91" s="2"/>
      <c r="O91" s="2"/>
      <c r="X91" s="1"/>
      <c r="AA91" s="1"/>
      <c r="AN91" s="2"/>
      <c r="AQ91" s="2"/>
      <c r="AV91" s="2"/>
      <c r="AY91" s="2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3:159" x14ac:dyDescent="0.25">
      <c r="C92" s="1"/>
      <c r="G92" s="2"/>
      <c r="H92" s="2"/>
      <c r="I92" s="2"/>
      <c r="J92" s="2"/>
      <c r="K92" s="2"/>
      <c r="L92" s="2"/>
      <c r="M92" s="2"/>
      <c r="N92" s="2"/>
      <c r="O92" s="2"/>
      <c r="X92" s="1"/>
      <c r="AA92" s="1"/>
      <c r="AN92" s="2"/>
      <c r="AQ92" s="2"/>
      <c r="AV92" s="2"/>
      <c r="AY92" s="2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3:159" x14ac:dyDescent="0.25">
      <c r="C93" s="1"/>
      <c r="G93" s="2"/>
      <c r="H93" s="2"/>
      <c r="I93" s="2"/>
      <c r="J93" s="2"/>
      <c r="K93" s="2"/>
      <c r="L93" s="2"/>
      <c r="M93" s="2"/>
      <c r="N93" s="2"/>
      <c r="O93" s="2"/>
      <c r="X93" s="1"/>
      <c r="AA93" s="1"/>
      <c r="AN93" s="2"/>
      <c r="AQ93" s="2"/>
      <c r="AV93" s="2"/>
      <c r="AY93" s="2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3:159" x14ac:dyDescent="0.25">
      <c r="C94" s="1"/>
      <c r="G94" s="2"/>
      <c r="H94" s="2"/>
      <c r="I94" s="2"/>
      <c r="J94" s="2"/>
      <c r="K94" s="2"/>
      <c r="L94" s="2"/>
      <c r="M94" s="2"/>
      <c r="N94" s="2"/>
      <c r="O94" s="2"/>
      <c r="X94" s="1"/>
      <c r="AA94" s="1"/>
      <c r="AN94" s="2"/>
      <c r="AQ94" s="2"/>
      <c r="AV94" s="2"/>
      <c r="AY94" s="2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3:159" x14ac:dyDescent="0.25">
      <c r="C95" s="1"/>
      <c r="G95" s="2"/>
      <c r="H95" s="2"/>
      <c r="I95" s="2"/>
      <c r="J95" s="2"/>
      <c r="K95" s="2"/>
      <c r="L95" s="2"/>
      <c r="M95" s="2"/>
      <c r="N95" s="2"/>
      <c r="O95" s="2"/>
      <c r="X95" s="1"/>
      <c r="AA95" s="1"/>
      <c r="AN95" s="2"/>
      <c r="AQ95" s="2"/>
      <c r="AV95" s="2"/>
      <c r="AY95" s="2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3:159" x14ac:dyDescent="0.25">
      <c r="C96" s="1"/>
      <c r="G96" s="2"/>
      <c r="H96" s="2"/>
      <c r="I96" s="2"/>
      <c r="J96" s="2"/>
      <c r="K96" s="2"/>
      <c r="L96" s="2"/>
      <c r="M96" s="2"/>
      <c r="N96" s="2"/>
      <c r="O96" s="2"/>
      <c r="X96" s="1"/>
      <c r="AA96" s="1"/>
      <c r="AN96" s="2"/>
      <c r="AQ96" s="2"/>
      <c r="AV96" s="2"/>
      <c r="AY96" s="2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3:159" x14ac:dyDescent="0.25">
      <c r="C97" s="1"/>
      <c r="G97" s="2"/>
      <c r="H97" s="2"/>
      <c r="I97" s="2"/>
      <c r="J97" s="2"/>
      <c r="K97" s="2"/>
      <c r="L97" s="2"/>
      <c r="M97" s="2"/>
      <c r="N97" s="2"/>
      <c r="O97" s="2"/>
      <c r="X97" s="1"/>
      <c r="AA97" s="1"/>
      <c r="AN97" s="2"/>
      <c r="AQ97" s="2"/>
      <c r="AV97" s="2"/>
      <c r="AY97" s="2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3:159" x14ac:dyDescent="0.25">
      <c r="C98" s="1"/>
      <c r="G98" s="2"/>
      <c r="H98" s="2"/>
      <c r="I98" s="2"/>
      <c r="J98" s="2"/>
      <c r="K98" s="2"/>
      <c r="L98" s="2"/>
      <c r="M98" s="2"/>
      <c r="N98" s="2"/>
      <c r="O98" s="2"/>
      <c r="X98" s="1"/>
      <c r="AA98" s="1"/>
      <c r="AN98" s="2"/>
      <c r="AQ98" s="2"/>
      <c r="AV98" s="2"/>
      <c r="AY98" s="2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3:159" x14ac:dyDescent="0.25">
      <c r="C99" s="1"/>
      <c r="G99" s="2"/>
      <c r="H99" s="2"/>
      <c r="I99" s="2"/>
      <c r="J99" s="2"/>
      <c r="K99" s="2"/>
      <c r="L99" s="2"/>
      <c r="M99" s="2"/>
      <c r="N99" s="2"/>
      <c r="O99" s="2"/>
      <c r="X99" s="1"/>
      <c r="AA99" s="1"/>
      <c r="AN99" s="2"/>
      <c r="AQ99" s="2"/>
      <c r="AV99" s="2"/>
      <c r="AY99" s="2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3:159" x14ac:dyDescent="0.25">
      <c r="C100" s="1"/>
      <c r="G100" s="2"/>
      <c r="H100" s="2"/>
      <c r="I100" s="2"/>
      <c r="J100" s="2"/>
      <c r="K100" s="2"/>
      <c r="L100" s="2"/>
      <c r="M100" s="2"/>
      <c r="N100" s="2"/>
      <c r="O100" s="2"/>
      <c r="X100" s="1"/>
      <c r="AA100" s="1"/>
      <c r="AN100" s="2"/>
      <c r="AQ100" s="2"/>
      <c r="AV100" s="2"/>
      <c r="AY100" s="2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3:159" x14ac:dyDescent="0.25">
      <c r="C101" s="1"/>
      <c r="G101" s="2"/>
      <c r="H101" s="2"/>
      <c r="I101" s="2"/>
      <c r="J101" s="2"/>
      <c r="K101" s="2"/>
      <c r="L101" s="2"/>
      <c r="M101" s="2"/>
      <c r="N101" s="2"/>
      <c r="O101" s="2"/>
      <c r="X101" s="1"/>
      <c r="AA101" s="1"/>
      <c r="AN101" s="2"/>
      <c r="AQ101" s="2"/>
      <c r="AV101" s="2"/>
      <c r="AY101" s="2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3:159" x14ac:dyDescent="0.25">
      <c r="C102" s="1"/>
      <c r="G102" s="2"/>
      <c r="H102" s="2"/>
      <c r="I102" s="2"/>
      <c r="J102" s="2"/>
      <c r="K102" s="2"/>
      <c r="L102" s="2"/>
      <c r="M102" s="2"/>
      <c r="N102" s="2"/>
      <c r="O102" s="2"/>
      <c r="X102" s="1"/>
      <c r="AA102" s="1"/>
      <c r="AN102" s="2"/>
      <c r="AQ102" s="2"/>
      <c r="AV102" s="2"/>
      <c r="AY102" s="2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3:159" x14ac:dyDescent="0.25">
      <c r="C103" s="1"/>
      <c r="G103" s="2"/>
      <c r="H103" s="2"/>
      <c r="I103" s="2"/>
      <c r="J103" s="2"/>
      <c r="K103" s="2"/>
      <c r="L103" s="2"/>
      <c r="M103" s="2"/>
      <c r="N103" s="2"/>
      <c r="O103" s="2"/>
      <c r="X103" s="1"/>
      <c r="AA103" s="1"/>
      <c r="AN103" s="2"/>
      <c r="AQ103" s="2"/>
      <c r="AV103" s="2"/>
      <c r="AY103" s="2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3:159" x14ac:dyDescent="0.25">
      <c r="C104" s="1"/>
      <c r="G104" s="2"/>
      <c r="H104" s="2"/>
      <c r="I104" s="2"/>
      <c r="J104" s="2"/>
      <c r="K104" s="2"/>
      <c r="L104" s="2"/>
      <c r="M104" s="2"/>
      <c r="N104" s="2"/>
      <c r="O104" s="2"/>
      <c r="X104" s="1"/>
      <c r="AA104" s="1"/>
      <c r="AN104" s="2"/>
      <c r="AQ104" s="2"/>
      <c r="AV104" s="2"/>
      <c r="AY104" s="2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3:159" x14ac:dyDescent="0.25">
      <c r="C105" s="1"/>
      <c r="G105" s="2"/>
      <c r="H105" s="2"/>
      <c r="I105" s="2"/>
      <c r="J105" s="2"/>
      <c r="K105" s="2"/>
      <c r="L105" s="2"/>
      <c r="M105" s="2"/>
      <c r="N105" s="2"/>
      <c r="O105" s="2"/>
      <c r="X105" s="1"/>
      <c r="AA105" s="1"/>
      <c r="AN105" s="2"/>
      <c r="AQ105" s="2"/>
      <c r="AV105" s="2"/>
      <c r="AY105" s="2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3:159" x14ac:dyDescent="0.25">
      <c r="C106" s="1"/>
      <c r="G106" s="2"/>
      <c r="H106" s="2"/>
      <c r="I106" s="2"/>
      <c r="J106" s="2"/>
      <c r="K106" s="2"/>
      <c r="L106" s="2"/>
      <c r="M106" s="2"/>
      <c r="N106" s="2"/>
      <c r="O106" s="2"/>
      <c r="X106" s="1"/>
      <c r="AA106" s="1"/>
      <c r="AN106" s="2"/>
      <c r="AQ106" s="2"/>
      <c r="AV106" s="2"/>
      <c r="AY106" s="2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3:159" x14ac:dyDescent="0.25">
      <c r="C107" s="1"/>
      <c r="G107" s="2"/>
      <c r="H107" s="2"/>
      <c r="I107" s="2"/>
      <c r="J107" s="2"/>
      <c r="K107" s="2"/>
      <c r="L107" s="2"/>
      <c r="M107" s="2"/>
      <c r="N107" s="2"/>
      <c r="O107" s="2"/>
      <c r="X107" s="1"/>
      <c r="AA107" s="1"/>
      <c r="AN107" s="2"/>
      <c r="AQ107" s="2"/>
      <c r="AV107" s="2"/>
      <c r="AY107" s="2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3:159" x14ac:dyDescent="0.25">
      <c r="C108" s="1"/>
      <c r="G108" s="2"/>
      <c r="H108" s="2"/>
      <c r="I108" s="2"/>
      <c r="J108" s="2"/>
      <c r="K108" s="2"/>
      <c r="L108" s="2"/>
      <c r="M108" s="2"/>
      <c r="N108" s="2"/>
      <c r="O108" s="2"/>
      <c r="X108" s="1"/>
      <c r="AA108" s="1"/>
      <c r="AN108" s="2"/>
      <c r="AQ108" s="2"/>
      <c r="AV108" s="2"/>
      <c r="AY108" s="2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3:159" x14ac:dyDescent="0.25">
      <c r="C109" s="1"/>
      <c r="G109" s="2"/>
      <c r="H109" s="2"/>
      <c r="I109" s="2"/>
      <c r="J109" s="2"/>
      <c r="K109" s="2"/>
      <c r="L109" s="2"/>
      <c r="M109" s="2"/>
      <c r="N109" s="2"/>
      <c r="O109" s="2"/>
      <c r="X109" s="1"/>
      <c r="AA109" s="1"/>
      <c r="AN109" s="2"/>
      <c r="AQ109" s="2"/>
      <c r="AV109" s="2"/>
      <c r="AY109" s="2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3:159" x14ac:dyDescent="0.25">
      <c r="C110" s="1"/>
      <c r="G110" s="2"/>
      <c r="H110" s="2"/>
      <c r="I110" s="2"/>
      <c r="J110" s="2"/>
      <c r="K110" s="2"/>
      <c r="L110" s="2"/>
      <c r="M110" s="2"/>
      <c r="N110" s="2"/>
      <c r="O110" s="2"/>
      <c r="X110" s="1"/>
      <c r="AA110" s="1"/>
      <c r="AN110" s="2"/>
      <c r="AQ110" s="2"/>
      <c r="AV110" s="2"/>
      <c r="AY110" s="2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3:159" x14ac:dyDescent="0.25">
      <c r="C111" s="1"/>
      <c r="G111" s="2"/>
      <c r="H111" s="2"/>
      <c r="I111" s="2"/>
      <c r="J111" s="2"/>
      <c r="K111" s="2"/>
      <c r="L111" s="2"/>
      <c r="M111" s="2"/>
      <c r="N111" s="2"/>
      <c r="O111" s="2"/>
      <c r="X111" s="1"/>
      <c r="AA111" s="1"/>
      <c r="AN111" s="2"/>
      <c r="AQ111" s="2"/>
      <c r="AV111" s="2"/>
      <c r="AY111" s="2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3:159" x14ac:dyDescent="0.25">
      <c r="C112" s="1"/>
      <c r="G112" s="2"/>
      <c r="H112" s="2"/>
      <c r="I112" s="2"/>
      <c r="J112" s="2"/>
      <c r="K112" s="2"/>
      <c r="L112" s="2"/>
      <c r="M112" s="2"/>
      <c r="N112" s="2"/>
      <c r="O112" s="2"/>
      <c r="X112" s="1"/>
      <c r="AA112" s="1"/>
      <c r="AN112" s="2"/>
      <c r="AQ112" s="2"/>
      <c r="AV112" s="2"/>
      <c r="AY112" s="2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3:159" x14ac:dyDescent="0.25">
      <c r="C113" s="1"/>
      <c r="G113" s="2"/>
      <c r="H113" s="2"/>
      <c r="I113" s="2"/>
      <c r="J113" s="2"/>
      <c r="K113" s="2"/>
      <c r="L113" s="2"/>
      <c r="M113" s="2"/>
      <c r="N113" s="2"/>
      <c r="O113" s="2"/>
      <c r="X113" s="1"/>
      <c r="AA113" s="1"/>
      <c r="AN113" s="2"/>
      <c r="AQ113" s="2"/>
      <c r="AV113" s="2"/>
      <c r="AY113" s="2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3:159" x14ac:dyDescent="0.25">
      <c r="C114" s="1"/>
      <c r="G114" s="2"/>
      <c r="H114" s="2"/>
      <c r="I114" s="2"/>
      <c r="J114" s="2"/>
      <c r="K114" s="2"/>
      <c r="L114" s="2"/>
      <c r="M114" s="2"/>
      <c r="N114" s="2"/>
      <c r="O114" s="2"/>
      <c r="X114" s="1"/>
      <c r="AA114" s="1"/>
      <c r="AN114" s="2"/>
      <c r="AQ114" s="2"/>
      <c r="AV114" s="2"/>
      <c r="AY114" s="2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3:159" x14ac:dyDescent="0.25">
      <c r="C115" s="1"/>
      <c r="G115" s="2"/>
      <c r="H115" s="2"/>
      <c r="I115" s="2"/>
      <c r="J115" s="2"/>
      <c r="K115" s="2"/>
      <c r="L115" s="2"/>
      <c r="M115" s="2"/>
      <c r="N115" s="2"/>
      <c r="O115" s="2"/>
      <c r="X115" s="1"/>
      <c r="AA115" s="1"/>
      <c r="AN115" s="2"/>
      <c r="AQ115" s="2"/>
      <c r="AV115" s="2"/>
      <c r="AY115" s="2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3:159" x14ac:dyDescent="0.25">
      <c r="C116" s="1"/>
      <c r="G116" s="2"/>
      <c r="H116" s="2"/>
      <c r="I116" s="2"/>
      <c r="J116" s="2"/>
      <c r="K116" s="2"/>
      <c r="L116" s="2"/>
      <c r="M116" s="2"/>
      <c r="N116" s="2"/>
      <c r="O116" s="2"/>
      <c r="X116" s="1"/>
      <c r="AA116" s="1"/>
      <c r="AN116" s="2"/>
      <c r="AQ116" s="2"/>
      <c r="AV116" s="2"/>
      <c r="AY116" s="2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3:159" x14ac:dyDescent="0.25">
      <c r="C117" s="1"/>
      <c r="G117" s="2"/>
      <c r="H117" s="2"/>
      <c r="I117" s="2"/>
      <c r="J117" s="2"/>
      <c r="K117" s="2"/>
      <c r="L117" s="2"/>
      <c r="M117" s="2"/>
      <c r="N117" s="2"/>
      <c r="O117" s="2"/>
      <c r="X117" s="1"/>
      <c r="AA117" s="1"/>
      <c r="AN117" s="2"/>
      <c r="AQ117" s="2"/>
      <c r="AV117" s="2"/>
      <c r="AY117" s="2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3:159" x14ac:dyDescent="0.25">
      <c r="C118" s="1"/>
      <c r="G118" s="2"/>
      <c r="H118" s="2"/>
      <c r="I118" s="2"/>
      <c r="J118" s="2"/>
      <c r="K118" s="2"/>
      <c r="L118" s="2"/>
      <c r="M118" s="2"/>
      <c r="N118" s="2"/>
      <c r="O118" s="2"/>
      <c r="X118" s="1"/>
      <c r="AA118" s="1"/>
      <c r="AN118" s="2"/>
      <c r="AQ118" s="2"/>
      <c r="AV118" s="2"/>
      <c r="AY118" s="2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S118"/>
  <sheetViews>
    <sheetView tabSelected="1" zoomScale="82" zoomScaleNormal="82" zoomScaleSheetLayoutView="100" workbookViewId="0">
      <pane xSplit="2" ySplit="5" topLeftCell="C6" activePane="bottomRight" state="frozen"/>
      <selection activeCell="T26" sqref="T26"/>
      <selection pane="topRight" activeCell="T26" sqref="T26"/>
      <selection pane="bottomLeft" activeCell="T26" sqref="T26"/>
      <selection pane="bottomRight" activeCell="L29" sqref="L29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6" width="11.140625" style="2" customWidth="1"/>
    <col min="7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2" width="9.140625" style="2"/>
    <col min="213" max="215" width="8.85546875" style="2"/>
    <col min="216" max="216" width="12.7109375" style="2" bestFit="1" customWidth="1"/>
    <col min="217" max="16384" width="8.85546875" style="2"/>
  </cols>
  <sheetData>
    <row r="1" spans="1:185" ht="18.75" x14ac:dyDescent="0.3">
      <c r="A1" s="2" t="s">
        <v>53</v>
      </c>
      <c r="B1" s="6" t="s">
        <v>66</v>
      </c>
      <c r="AT1" s="3"/>
    </row>
    <row r="2" spans="1:185" ht="15.75" x14ac:dyDescent="0.25">
      <c r="A2" s="7" t="s">
        <v>49</v>
      </c>
      <c r="I2" s="1" t="str">
        <f>[1]GSVA_cur!$I$3</f>
        <v>As on 17.03.2025</v>
      </c>
    </row>
    <row r="3" spans="1:185" ht="15.75" x14ac:dyDescent="0.25">
      <c r="A3" s="7"/>
    </row>
    <row r="4" spans="1:185" ht="15.75" x14ac:dyDescent="0.25">
      <c r="A4" s="7"/>
      <c r="E4" s="8"/>
      <c r="F4" s="8" t="s">
        <v>57</v>
      </c>
      <c r="S4" s="2"/>
      <c r="X4" s="2"/>
      <c r="AE4" s="2"/>
      <c r="AJ4" s="2"/>
      <c r="AM4" s="2"/>
      <c r="AR4" s="2"/>
      <c r="AU4" s="2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5" ht="15.75" x14ac:dyDescent="0.25">
      <c r="A5" s="9" t="s">
        <v>0</v>
      </c>
      <c r="B5" s="10" t="s">
        <v>1</v>
      </c>
      <c r="C5" s="34" t="s">
        <v>21</v>
      </c>
      <c r="D5" s="34" t="s">
        <v>22</v>
      </c>
      <c r="E5" s="34" t="s">
        <v>23</v>
      </c>
      <c r="F5" s="34" t="s">
        <v>56</v>
      </c>
      <c r="G5" s="35" t="s">
        <v>65</v>
      </c>
      <c r="H5" s="35" t="s">
        <v>67</v>
      </c>
      <c r="I5" s="35" t="s">
        <v>68</v>
      </c>
      <c r="J5" s="35" t="s">
        <v>69</v>
      </c>
      <c r="K5" s="35" t="s">
        <v>70</v>
      </c>
      <c r="L5" s="35" t="s">
        <v>71</v>
      </c>
      <c r="M5" s="35" t="s">
        <v>72</v>
      </c>
      <c r="N5" s="35" t="s">
        <v>73</v>
      </c>
      <c r="O5" s="35" t="s">
        <v>74</v>
      </c>
      <c r="P5" s="35" t="s">
        <v>76</v>
      </c>
      <c r="S5" s="2"/>
      <c r="X5" s="2"/>
      <c r="AE5" s="2"/>
      <c r="AJ5" s="2"/>
      <c r="AM5" s="2"/>
      <c r="AR5" s="2"/>
      <c r="AU5" s="2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5" s="24" customFormat="1" ht="15.75" x14ac:dyDescent="0.25">
      <c r="A6" s="26" t="s">
        <v>26</v>
      </c>
      <c r="B6" s="31" t="s">
        <v>2</v>
      </c>
      <c r="C6" s="28">
        <f>SUM(C7:C10)</f>
        <v>7554867.838722283</v>
      </c>
      <c r="D6" s="28">
        <f t="shared" ref="D6:N6" si="0">SUM(D7:D10)</f>
        <v>7169531.6459512254</v>
      </c>
      <c r="E6" s="28">
        <f t="shared" si="0"/>
        <v>7687781.241619071</v>
      </c>
      <c r="F6" s="28">
        <f t="shared" si="0"/>
        <v>8017991.6252911221</v>
      </c>
      <c r="G6" s="28">
        <f t="shared" si="0"/>
        <v>7227764.1258307332</v>
      </c>
      <c r="H6" s="28">
        <f t="shared" si="0"/>
        <v>7452338.0018670708</v>
      </c>
      <c r="I6" s="28">
        <f t="shared" si="0"/>
        <v>9094110.1142764408</v>
      </c>
      <c r="J6" s="28">
        <f t="shared" si="0"/>
        <v>8765842.0578608271</v>
      </c>
      <c r="K6" s="28">
        <f t="shared" si="0"/>
        <v>10350666.016174736</v>
      </c>
      <c r="L6" s="28">
        <f t="shared" si="0"/>
        <v>11806231.418417957</v>
      </c>
      <c r="M6" s="28">
        <f t="shared" si="0"/>
        <v>12457143.599035155</v>
      </c>
      <c r="N6" s="28">
        <f t="shared" si="0"/>
        <v>12528222.379493907</v>
      </c>
      <c r="O6" s="28">
        <f t="shared" ref="O6:P6" si="1">SUM(O7:O10)</f>
        <v>11918979.24540882</v>
      </c>
      <c r="P6" s="28">
        <f t="shared" si="1"/>
        <v>12398624.29377277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22"/>
      <c r="AM6" s="22"/>
      <c r="AN6" s="22"/>
      <c r="AO6" s="22"/>
      <c r="AP6" s="22"/>
      <c r="AQ6" s="22"/>
      <c r="AR6" s="22"/>
      <c r="AS6" s="22"/>
      <c r="AT6" s="22"/>
      <c r="AU6" s="22"/>
      <c r="AV6" s="22"/>
      <c r="AW6" s="22"/>
      <c r="AX6" s="22"/>
      <c r="AY6" s="22"/>
      <c r="AZ6" s="22"/>
      <c r="BA6" s="22"/>
      <c r="BB6" s="22"/>
      <c r="BC6" s="22"/>
      <c r="BD6" s="22"/>
      <c r="BE6" s="22"/>
      <c r="BF6" s="22"/>
      <c r="BG6" s="22"/>
      <c r="BH6" s="22"/>
      <c r="BI6" s="22"/>
      <c r="BJ6" s="22"/>
      <c r="BK6" s="22"/>
      <c r="BL6" s="22"/>
      <c r="BM6" s="22"/>
      <c r="BN6" s="22"/>
      <c r="BO6" s="22"/>
      <c r="BP6" s="22"/>
      <c r="BQ6" s="22"/>
      <c r="BR6" s="22"/>
      <c r="BS6" s="22"/>
      <c r="BT6" s="22"/>
      <c r="BU6" s="22"/>
      <c r="BV6" s="22"/>
      <c r="BW6" s="22"/>
      <c r="BX6" s="22"/>
      <c r="BY6" s="22"/>
      <c r="BZ6" s="22"/>
      <c r="CA6" s="22"/>
      <c r="CB6" s="22"/>
      <c r="CC6" s="22"/>
      <c r="CD6" s="22"/>
      <c r="CE6" s="22"/>
      <c r="CF6" s="22"/>
      <c r="CG6" s="22"/>
      <c r="CH6" s="22"/>
      <c r="CI6" s="22"/>
      <c r="CJ6" s="22"/>
      <c r="CK6" s="22"/>
      <c r="CL6" s="22"/>
      <c r="CM6" s="22"/>
      <c r="CN6" s="22"/>
      <c r="CO6" s="22"/>
      <c r="CP6" s="22"/>
      <c r="CQ6" s="22"/>
      <c r="CR6" s="22"/>
      <c r="CS6" s="22"/>
      <c r="CT6" s="22"/>
      <c r="CU6" s="22"/>
      <c r="CV6" s="22"/>
      <c r="CW6" s="22"/>
      <c r="CX6" s="22"/>
      <c r="CY6" s="22"/>
      <c r="CZ6" s="22"/>
      <c r="DA6" s="22"/>
      <c r="DB6" s="22"/>
      <c r="DC6" s="22"/>
      <c r="DD6" s="22"/>
      <c r="DE6" s="22"/>
      <c r="DF6" s="22"/>
      <c r="DG6" s="22"/>
      <c r="DH6" s="22"/>
      <c r="DI6" s="22"/>
      <c r="DJ6" s="22"/>
      <c r="DK6" s="22"/>
      <c r="DL6" s="22"/>
      <c r="DM6" s="22"/>
      <c r="DN6" s="22"/>
      <c r="DO6" s="22"/>
      <c r="DP6" s="22"/>
      <c r="DQ6" s="22"/>
      <c r="DR6" s="22"/>
      <c r="DS6" s="22"/>
      <c r="DT6" s="22"/>
      <c r="DU6" s="22"/>
      <c r="DV6" s="22"/>
      <c r="DW6" s="22"/>
      <c r="DX6" s="22"/>
      <c r="DY6" s="22"/>
      <c r="DZ6" s="22"/>
      <c r="EA6" s="22"/>
      <c r="EB6" s="22"/>
      <c r="EC6" s="22"/>
      <c r="ED6" s="22"/>
      <c r="EE6" s="22"/>
      <c r="EF6" s="22"/>
      <c r="EG6" s="22"/>
      <c r="EH6" s="22"/>
      <c r="EI6" s="22"/>
      <c r="EJ6" s="22"/>
      <c r="EK6" s="22"/>
      <c r="EL6" s="22"/>
      <c r="EM6" s="22"/>
      <c r="EN6" s="22"/>
      <c r="EO6" s="22"/>
      <c r="EP6" s="22"/>
      <c r="EQ6" s="22"/>
      <c r="ER6" s="22"/>
      <c r="ES6" s="22"/>
      <c r="ET6" s="22"/>
      <c r="EU6" s="22"/>
      <c r="EV6" s="22"/>
      <c r="EW6" s="22"/>
      <c r="EX6" s="22"/>
      <c r="EY6" s="22"/>
      <c r="EZ6" s="22"/>
      <c r="FA6" s="22"/>
      <c r="FB6" s="22"/>
      <c r="FC6" s="22"/>
      <c r="FD6" s="22"/>
      <c r="FE6" s="22"/>
      <c r="FF6" s="22"/>
      <c r="FG6" s="22"/>
      <c r="FH6" s="22"/>
      <c r="FI6" s="22"/>
      <c r="FJ6" s="22"/>
      <c r="FK6" s="22"/>
      <c r="FL6" s="22"/>
      <c r="FM6" s="22"/>
      <c r="FN6" s="22"/>
      <c r="FO6" s="22"/>
      <c r="FP6" s="22"/>
      <c r="FQ6" s="22"/>
      <c r="FR6" s="22"/>
      <c r="FS6" s="22"/>
      <c r="FT6" s="22"/>
      <c r="FU6" s="22"/>
      <c r="FV6" s="22"/>
      <c r="FW6" s="22"/>
      <c r="FX6" s="22"/>
      <c r="FY6" s="22"/>
      <c r="GC6" s="25"/>
    </row>
    <row r="7" spans="1:185" ht="15.75" x14ac:dyDescent="0.25">
      <c r="A7" s="13">
        <v>1.1000000000000001</v>
      </c>
      <c r="B7" s="14" t="s">
        <v>59</v>
      </c>
      <c r="C7" s="15">
        <v>5339455.5413543992</v>
      </c>
      <c r="D7" s="15">
        <v>4919527.4580969624</v>
      </c>
      <c r="E7" s="15">
        <v>5397980.4335446581</v>
      </c>
      <c r="F7" s="15">
        <v>5651755.8970641652</v>
      </c>
      <c r="G7" s="15">
        <v>4827054.9359727222</v>
      </c>
      <c r="H7" s="15">
        <v>4927234.3998801345</v>
      </c>
      <c r="I7" s="15">
        <v>6388026.6155944923</v>
      </c>
      <c r="J7" s="15">
        <v>5738701.0404658252</v>
      </c>
      <c r="K7" s="15">
        <v>6669336.1140088728</v>
      </c>
      <c r="L7" s="15">
        <v>7485268.9517334392</v>
      </c>
      <c r="M7" s="15">
        <v>7609739.6405599397</v>
      </c>
      <c r="N7" s="15">
        <v>7235450.2213030923</v>
      </c>
      <c r="O7" s="15">
        <v>6381831.1938317996</v>
      </c>
      <c r="P7" s="15">
        <v>6538356.9959843932</v>
      </c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1"/>
      <c r="GA7" s="1"/>
      <c r="GB7" s="1"/>
    </row>
    <row r="8" spans="1:185" ht="15.75" x14ac:dyDescent="0.25">
      <c r="A8" s="13">
        <v>1.2</v>
      </c>
      <c r="B8" s="14" t="s">
        <v>60</v>
      </c>
      <c r="C8" s="15">
        <v>1349661.6803449811</v>
      </c>
      <c r="D8" s="15">
        <v>1407783.4834563727</v>
      </c>
      <c r="E8" s="15">
        <v>1451498.4425341506</v>
      </c>
      <c r="F8" s="15">
        <v>1517455.6559562357</v>
      </c>
      <c r="G8" s="15">
        <v>1572748.4491939035</v>
      </c>
      <c r="H8" s="15">
        <v>1635957.104523235</v>
      </c>
      <c r="I8" s="15">
        <v>1756786.6383378343</v>
      </c>
      <c r="J8" s="15">
        <v>1987964.4761242399</v>
      </c>
      <c r="K8" s="15">
        <v>2472565.5666104546</v>
      </c>
      <c r="L8" s="15">
        <v>3127068.6773083569</v>
      </c>
      <c r="M8" s="15">
        <v>3405258.1315546921</v>
      </c>
      <c r="N8" s="15">
        <v>3739838.9664503802</v>
      </c>
      <c r="O8" s="15">
        <v>3944413.2853025775</v>
      </c>
      <c r="P8" s="15">
        <v>4188955.9210282089</v>
      </c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1"/>
      <c r="GA8" s="1"/>
      <c r="GB8" s="1"/>
    </row>
    <row r="9" spans="1:185" ht="15.75" x14ac:dyDescent="0.25">
      <c r="A9" s="13">
        <v>1.3</v>
      </c>
      <c r="B9" s="14" t="s">
        <v>61</v>
      </c>
      <c r="C9" s="15">
        <v>593457.7152382317</v>
      </c>
      <c r="D9" s="15">
        <v>576359.00908556744</v>
      </c>
      <c r="E9" s="15">
        <v>560553.52595412103</v>
      </c>
      <c r="F9" s="15">
        <v>538082.14645879657</v>
      </c>
      <c r="G9" s="15">
        <v>532444.71123451157</v>
      </c>
      <c r="H9" s="15">
        <v>607898.00813949364</v>
      </c>
      <c r="I9" s="15">
        <v>605159.56751888967</v>
      </c>
      <c r="J9" s="15">
        <v>736236.70901146811</v>
      </c>
      <c r="K9" s="15">
        <v>894656.90301644569</v>
      </c>
      <c r="L9" s="15">
        <v>895083.95411592373</v>
      </c>
      <c r="M9" s="15">
        <v>914040.27667032823</v>
      </c>
      <c r="N9" s="15">
        <v>931956.09035524761</v>
      </c>
      <c r="O9" s="15">
        <v>946378.36324335053</v>
      </c>
      <c r="P9" s="15">
        <v>964057.63234675536</v>
      </c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1"/>
      <c r="GA9" s="1"/>
      <c r="GB9" s="1"/>
    </row>
    <row r="10" spans="1:185" ht="15.75" x14ac:dyDescent="0.25">
      <c r="A10" s="13">
        <v>1.4</v>
      </c>
      <c r="B10" s="14" t="s">
        <v>62</v>
      </c>
      <c r="C10" s="15">
        <v>272292.90178467159</v>
      </c>
      <c r="D10" s="15">
        <v>265861.695312322</v>
      </c>
      <c r="E10" s="15">
        <v>277748.8395861414</v>
      </c>
      <c r="F10" s="15">
        <v>310697.92581192544</v>
      </c>
      <c r="G10" s="15">
        <v>295516.02942959621</v>
      </c>
      <c r="H10" s="15">
        <v>281248.48932420718</v>
      </c>
      <c r="I10" s="15">
        <v>344137.29282522312</v>
      </c>
      <c r="J10" s="15">
        <v>302939.83225929335</v>
      </c>
      <c r="K10" s="15">
        <v>314107.4325389617</v>
      </c>
      <c r="L10" s="15">
        <v>298809.8352602364</v>
      </c>
      <c r="M10" s="15">
        <v>528105.5502501959</v>
      </c>
      <c r="N10" s="15">
        <v>620977.10138518782</v>
      </c>
      <c r="O10" s="15">
        <v>646356.40303109214</v>
      </c>
      <c r="P10" s="15">
        <v>707253.74441341381</v>
      </c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1"/>
      <c r="GA10" s="1"/>
      <c r="GB10" s="1"/>
    </row>
    <row r="11" spans="1:185" ht="15.75" x14ac:dyDescent="0.25">
      <c r="A11" s="16" t="s">
        <v>31</v>
      </c>
      <c r="B11" s="14" t="s">
        <v>3</v>
      </c>
      <c r="C11" s="15">
        <v>450254.39643903158</v>
      </c>
      <c r="D11" s="15">
        <v>391982.37322448631</v>
      </c>
      <c r="E11" s="15">
        <v>559639.88788623188</v>
      </c>
      <c r="F11" s="15">
        <v>737327.04464690119</v>
      </c>
      <c r="G11" s="15">
        <v>904831.88808958407</v>
      </c>
      <c r="H11" s="15">
        <v>849988.80671797192</v>
      </c>
      <c r="I11" s="15">
        <v>837097.06104706915</v>
      </c>
      <c r="J11" s="15">
        <v>777571.57565236394</v>
      </c>
      <c r="K11" s="15">
        <v>812182.6371081901</v>
      </c>
      <c r="L11" s="15">
        <v>902258.35178240889</v>
      </c>
      <c r="M11" s="15">
        <v>932254.64568573714</v>
      </c>
      <c r="N11" s="15">
        <v>820023.52956892864</v>
      </c>
      <c r="O11" s="15">
        <v>1213103.1831774907</v>
      </c>
      <c r="P11" s="15">
        <v>1412643.7103545978</v>
      </c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1"/>
      <c r="GA11" s="1"/>
      <c r="GB11" s="1"/>
    </row>
    <row r="12" spans="1:185" s="25" customFormat="1" ht="15.75" x14ac:dyDescent="0.25">
      <c r="A12" s="19"/>
      <c r="B12" s="20" t="s">
        <v>28</v>
      </c>
      <c r="C12" s="21">
        <f>C6+C11</f>
        <v>8005122.2351613147</v>
      </c>
      <c r="D12" s="21">
        <f t="shared" ref="D12:N12" si="2">D6+D11</f>
        <v>7561514.019175712</v>
      </c>
      <c r="E12" s="21">
        <f t="shared" si="2"/>
        <v>8247421.1295053028</v>
      </c>
      <c r="F12" s="21">
        <f t="shared" si="2"/>
        <v>8755318.6699380241</v>
      </c>
      <c r="G12" s="21">
        <f t="shared" si="2"/>
        <v>8132596.0139203174</v>
      </c>
      <c r="H12" s="21">
        <f t="shared" si="2"/>
        <v>8302326.8085850431</v>
      </c>
      <c r="I12" s="21">
        <f t="shared" si="2"/>
        <v>9931207.1753235105</v>
      </c>
      <c r="J12" s="21">
        <f t="shared" si="2"/>
        <v>9543413.6335131917</v>
      </c>
      <c r="K12" s="21">
        <f t="shared" si="2"/>
        <v>11162848.653282925</v>
      </c>
      <c r="L12" s="21">
        <f t="shared" si="2"/>
        <v>12708489.770200366</v>
      </c>
      <c r="M12" s="21">
        <f t="shared" si="2"/>
        <v>13389398.244720893</v>
      </c>
      <c r="N12" s="21">
        <f t="shared" si="2"/>
        <v>13348245.909062836</v>
      </c>
      <c r="O12" s="21">
        <f t="shared" ref="O12:P12" si="3">O6+O11</f>
        <v>13132082.428586312</v>
      </c>
      <c r="P12" s="21">
        <f t="shared" si="3"/>
        <v>13811268.004127368</v>
      </c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H12" s="23"/>
      <c r="BI12" s="23"/>
      <c r="BJ12" s="23"/>
      <c r="BK12" s="23"/>
      <c r="BL12" s="23"/>
      <c r="BM12" s="23"/>
      <c r="BN12" s="23"/>
      <c r="BO12" s="23"/>
      <c r="BP12" s="23"/>
      <c r="BQ12" s="23"/>
      <c r="BR12" s="23"/>
      <c r="BS12" s="23"/>
      <c r="BT12" s="23"/>
      <c r="BU12" s="23"/>
      <c r="BV12" s="23"/>
      <c r="BW12" s="23"/>
      <c r="BX12" s="23"/>
      <c r="BY12" s="23"/>
      <c r="BZ12" s="23"/>
      <c r="CA12" s="23"/>
      <c r="CB12" s="23"/>
      <c r="CC12" s="23"/>
      <c r="CD12" s="23"/>
      <c r="CE12" s="23"/>
      <c r="CF12" s="23"/>
      <c r="CG12" s="23"/>
      <c r="CH12" s="23"/>
      <c r="CI12" s="23"/>
      <c r="CJ12" s="23"/>
      <c r="CK12" s="23"/>
      <c r="CL12" s="23"/>
      <c r="CM12" s="23"/>
      <c r="CN12" s="23"/>
      <c r="CO12" s="23"/>
      <c r="CP12" s="23"/>
      <c r="CQ12" s="23"/>
      <c r="CR12" s="23"/>
      <c r="CS12" s="23"/>
      <c r="CT12" s="23"/>
      <c r="CU12" s="23"/>
      <c r="CV12" s="23"/>
      <c r="CW12" s="23"/>
      <c r="CX12" s="23"/>
      <c r="CY12" s="23"/>
      <c r="CZ12" s="23"/>
      <c r="DA12" s="23"/>
      <c r="DB12" s="22"/>
      <c r="DC12" s="22"/>
      <c r="DD12" s="22"/>
      <c r="DE12" s="22"/>
      <c r="DF12" s="22"/>
      <c r="DG12" s="22"/>
      <c r="DH12" s="22"/>
      <c r="DI12" s="22"/>
      <c r="DJ12" s="22"/>
      <c r="DK12" s="22"/>
      <c r="DL12" s="22"/>
      <c r="DM12" s="22"/>
      <c r="DN12" s="22"/>
      <c r="DO12" s="22"/>
      <c r="DP12" s="22"/>
      <c r="DQ12" s="22"/>
      <c r="DR12" s="22"/>
      <c r="DS12" s="22"/>
      <c r="DT12" s="22"/>
      <c r="DU12" s="23"/>
      <c r="DV12" s="23"/>
      <c r="DW12" s="23"/>
      <c r="DX12" s="23"/>
      <c r="DY12" s="23"/>
      <c r="DZ12" s="23"/>
      <c r="EA12" s="23"/>
      <c r="EB12" s="23"/>
      <c r="EC12" s="23"/>
      <c r="ED12" s="23"/>
      <c r="EE12" s="23"/>
      <c r="EF12" s="23"/>
      <c r="EG12" s="23"/>
      <c r="EH12" s="23"/>
      <c r="EI12" s="23"/>
      <c r="EJ12" s="23"/>
      <c r="EK12" s="23"/>
      <c r="EL12" s="23"/>
      <c r="EM12" s="23"/>
      <c r="EN12" s="23"/>
      <c r="EO12" s="23"/>
      <c r="EP12" s="23"/>
      <c r="EQ12" s="23"/>
      <c r="ER12" s="23"/>
      <c r="ES12" s="23"/>
      <c r="ET12" s="23"/>
      <c r="EU12" s="23"/>
      <c r="EV12" s="23"/>
      <c r="EW12" s="23"/>
      <c r="EX12" s="23"/>
      <c r="EY12" s="23"/>
      <c r="EZ12" s="23"/>
      <c r="FA12" s="23"/>
      <c r="FB12" s="23"/>
      <c r="FC12" s="23"/>
      <c r="FD12" s="23"/>
      <c r="FE12" s="23"/>
      <c r="FF12" s="23"/>
      <c r="FG12" s="23"/>
      <c r="FH12" s="23"/>
      <c r="FI12" s="23"/>
      <c r="FJ12" s="23"/>
      <c r="FK12" s="23"/>
      <c r="FL12" s="23"/>
      <c r="FM12" s="23"/>
      <c r="FN12" s="23"/>
      <c r="FO12" s="23"/>
      <c r="FP12" s="23"/>
      <c r="FQ12" s="23"/>
      <c r="FR12" s="23"/>
      <c r="FS12" s="23"/>
      <c r="FT12" s="23"/>
      <c r="FU12" s="23"/>
      <c r="FV12" s="23"/>
      <c r="FW12" s="23"/>
      <c r="FX12" s="23"/>
      <c r="FY12" s="23"/>
      <c r="FZ12" s="24"/>
      <c r="GA12" s="24"/>
      <c r="GB12" s="24"/>
    </row>
    <row r="13" spans="1:185" s="1" customFormat="1" ht="15.75" x14ac:dyDescent="0.25">
      <c r="A13" s="11" t="s">
        <v>32</v>
      </c>
      <c r="B13" s="12" t="s">
        <v>4</v>
      </c>
      <c r="C13" s="15">
        <v>9713888.359638378</v>
      </c>
      <c r="D13" s="15">
        <v>10278581.372488013</v>
      </c>
      <c r="E13" s="15">
        <v>10790065.986629725</v>
      </c>
      <c r="F13" s="15">
        <v>10737587.255750684</v>
      </c>
      <c r="G13" s="15">
        <v>13009331.542521834</v>
      </c>
      <c r="H13" s="15">
        <v>16646176.207275804</v>
      </c>
      <c r="I13" s="15">
        <v>16913664.558919359</v>
      </c>
      <c r="J13" s="15">
        <v>17987383.212128621</v>
      </c>
      <c r="K13" s="15">
        <v>16967695.507553607</v>
      </c>
      <c r="L13" s="15">
        <v>16797861.666489761</v>
      </c>
      <c r="M13" s="15">
        <v>19660672.487114854</v>
      </c>
      <c r="N13" s="15">
        <v>19929137.701813448</v>
      </c>
      <c r="O13" s="15">
        <v>21399630.825490225</v>
      </c>
      <c r="P13" s="15">
        <v>22779335.004983738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GC13" s="2"/>
    </row>
    <row r="14" spans="1:185" ht="30" x14ac:dyDescent="0.25">
      <c r="A14" s="16" t="s">
        <v>33</v>
      </c>
      <c r="B14" s="14" t="s">
        <v>5</v>
      </c>
      <c r="C14" s="15">
        <v>1082881.59778616</v>
      </c>
      <c r="D14" s="15">
        <v>1057959.1492006187</v>
      </c>
      <c r="E14" s="15">
        <v>1116769.0409755106</v>
      </c>
      <c r="F14" s="15">
        <v>1236437.0450926772</v>
      </c>
      <c r="G14" s="15">
        <v>1366619.4696302034</v>
      </c>
      <c r="H14" s="15">
        <v>1174677.643868851</v>
      </c>
      <c r="I14" s="15">
        <v>1352938.5697852366</v>
      </c>
      <c r="J14" s="15">
        <v>1516913.6437414715</v>
      </c>
      <c r="K14" s="15">
        <v>1660023.6424495298</v>
      </c>
      <c r="L14" s="15">
        <v>1834507.2580183172</v>
      </c>
      <c r="M14" s="15">
        <v>1940240.9495330129</v>
      </c>
      <c r="N14" s="15">
        <v>2078338.3989560015</v>
      </c>
      <c r="O14" s="15">
        <v>2101250.4811076578</v>
      </c>
      <c r="P14" s="15">
        <v>2158168.8159084478</v>
      </c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3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3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3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1"/>
      <c r="GA14" s="1"/>
      <c r="GB14" s="1"/>
    </row>
    <row r="15" spans="1:185" ht="15.75" x14ac:dyDescent="0.25">
      <c r="A15" s="16" t="s">
        <v>34</v>
      </c>
      <c r="B15" s="14" t="s">
        <v>6</v>
      </c>
      <c r="C15" s="15">
        <v>5033145.3193633705</v>
      </c>
      <c r="D15" s="15">
        <v>4772392.2304591546</v>
      </c>
      <c r="E15" s="15">
        <v>5381966.9033279298</v>
      </c>
      <c r="F15" s="15">
        <v>5400227.618941132</v>
      </c>
      <c r="G15" s="15">
        <v>5549240.4798124069</v>
      </c>
      <c r="H15" s="15">
        <v>5579969.1517969631</v>
      </c>
      <c r="I15" s="15">
        <v>5810672.4246860538</v>
      </c>
      <c r="J15" s="15">
        <v>6295511.4331093077</v>
      </c>
      <c r="K15" s="15">
        <v>6262244.0518238544</v>
      </c>
      <c r="L15" s="15">
        <v>6044148.7809116077</v>
      </c>
      <c r="M15" s="15">
        <v>7084931.8649722673</v>
      </c>
      <c r="N15" s="15">
        <v>7843160.8202235224</v>
      </c>
      <c r="O15" s="15">
        <v>8186959.7850269191</v>
      </c>
      <c r="P15" s="15">
        <v>8474578.7519545201</v>
      </c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3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3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3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1"/>
      <c r="GA15" s="1"/>
      <c r="GB15" s="1"/>
    </row>
    <row r="16" spans="1:185" s="25" customFormat="1" ht="15.75" x14ac:dyDescent="0.25">
      <c r="A16" s="19"/>
      <c r="B16" s="20" t="s">
        <v>29</v>
      </c>
      <c r="C16" s="21">
        <f>+C13+C14+C15</f>
        <v>15829915.276787909</v>
      </c>
      <c r="D16" s="21">
        <f t="shared" ref="D16:I16" si="4">+D13+D14+D15</f>
        <v>16108932.752147786</v>
      </c>
      <c r="E16" s="21">
        <f t="shared" si="4"/>
        <v>17288801.930933166</v>
      </c>
      <c r="F16" s="21">
        <f t="shared" si="4"/>
        <v>17374251.919784494</v>
      </c>
      <c r="G16" s="21">
        <f t="shared" si="4"/>
        <v>19925191.491964445</v>
      </c>
      <c r="H16" s="21">
        <f t="shared" si="4"/>
        <v>23400823.00294162</v>
      </c>
      <c r="I16" s="21">
        <f t="shared" si="4"/>
        <v>24077275.553390652</v>
      </c>
      <c r="J16" s="21">
        <f t="shared" ref="J16:K16" si="5">+J13+J14+J15</f>
        <v>25799808.288979396</v>
      </c>
      <c r="K16" s="21">
        <f t="shared" si="5"/>
        <v>24889963.20182699</v>
      </c>
      <c r="L16" s="21">
        <f t="shared" ref="L16:N16" si="6">+L13+L14+L15</f>
        <v>24676517.705419689</v>
      </c>
      <c r="M16" s="21">
        <f t="shared" si="6"/>
        <v>28685845.301620133</v>
      </c>
      <c r="N16" s="21">
        <f t="shared" si="6"/>
        <v>29850636.92099297</v>
      </c>
      <c r="O16" s="21">
        <f t="shared" ref="O16:P16" si="7">+O13+O14+O15</f>
        <v>31687841.0916248</v>
      </c>
      <c r="P16" s="21">
        <f t="shared" si="7"/>
        <v>33412082.572846703</v>
      </c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23"/>
      <c r="BD16" s="23"/>
      <c r="BE16" s="23"/>
      <c r="BF16" s="23"/>
      <c r="BG16" s="23"/>
      <c r="BH16" s="23"/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2"/>
      <c r="CQ16" s="23"/>
      <c r="CR16" s="23"/>
      <c r="CS16" s="23"/>
      <c r="CT16" s="23"/>
      <c r="CU16" s="23"/>
      <c r="CV16" s="23"/>
      <c r="CW16" s="23"/>
      <c r="CX16" s="23"/>
      <c r="CY16" s="23"/>
      <c r="CZ16" s="23"/>
      <c r="DA16" s="23"/>
      <c r="DB16" s="22"/>
      <c r="DC16" s="22"/>
      <c r="DD16" s="22"/>
      <c r="DE16" s="22"/>
      <c r="DF16" s="22"/>
      <c r="DG16" s="22"/>
      <c r="DH16" s="22"/>
      <c r="DI16" s="22"/>
      <c r="DJ16" s="22"/>
      <c r="DK16" s="22"/>
      <c r="DL16" s="22"/>
      <c r="DM16" s="22"/>
      <c r="DN16" s="22"/>
      <c r="DO16" s="22"/>
      <c r="DP16" s="22"/>
      <c r="DQ16" s="22"/>
      <c r="DR16" s="22"/>
      <c r="DS16" s="22"/>
      <c r="DT16" s="22"/>
      <c r="DU16" s="23"/>
      <c r="DV16" s="23"/>
      <c r="DW16" s="23"/>
      <c r="DX16" s="23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2"/>
      <c r="EM16" s="23"/>
      <c r="EN16" s="23"/>
      <c r="EO16" s="23"/>
      <c r="EP16" s="23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2"/>
      <c r="FK16" s="23"/>
      <c r="FL16" s="23"/>
      <c r="FM16" s="23"/>
      <c r="FN16" s="23"/>
      <c r="FO16" s="23"/>
      <c r="FP16" s="23"/>
      <c r="FQ16" s="23"/>
      <c r="FR16" s="23"/>
      <c r="FS16" s="23"/>
      <c r="FT16" s="23"/>
      <c r="FU16" s="23"/>
      <c r="FV16" s="23"/>
      <c r="FW16" s="23"/>
      <c r="FX16" s="23"/>
      <c r="FY16" s="23"/>
      <c r="FZ16" s="24"/>
      <c r="GA16" s="24"/>
      <c r="GB16" s="24"/>
    </row>
    <row r="17" spans="1:185" s="24" customFormat="1" ht="15.75" x14ac:dyDescent="0.25">
      <c r="A17" s="26" t="s">
        <v>35</v>
      </c>
      <c r="B17" s="31" t="s">
        <v>7</v>
      </c>
      <c r="C17" s="28">
        <f>C18+C19</f>
        <v>6044366.9995430242</v>
      </c>
      <c r="D17" s="28">
        <f t="shared" ref="D17:I17" si="8">D18+D19</f>
        <v>6441601.6856466215</v>
      </c>
      <c r="E17" s="28">
        <f t="shared" si="8"/>
        <v>7093957.794866791</v>
      </c>
      <c r="F17" s="28">
        <f t="shared" si="8"/>
        <v>7560180.8915575091</v>
      </c>
      <c r="G17" s="28">
        <f t="shared" si="8"/>
        <v>7734152.4663601657</v>
      </c>
      <c r="H17" s="28">
        <f t="shared" si="8"/>
        <v>8557165.2977815568</v>
      </c>
      <c r="I17" s="28">
        <f t="shared" si="8"/>
        <v>9686849.9269641601</v>
      </c>
      <c r="J17" s="28">
        <f t="shared" ref="J17:K17" si="9">J18+J19</f>
        <v>11058684.182117753</v>
      </c>
      <c r="K17" s="28">
        <f t="shared" si="9"/>
        <v>11720487.390868409</v>
      </c>
      <c r="L17" s="28">
        <f t="shared" ref="L17:N17" si="10">L18+L19</f>
        <v>8758051.5031056572</v>
      </c>
      <c r="M17" s="28">
        <f t="shared" si="10"/>
        <v>10398481.898575382</v>
      </c>
      <c r="N17" s="28">
        <f t="shared" si="10"/>
        <v>12533065.872745266</v>
      </c>
      <c r="O17" s="28">
        <f t="shared" ref="O17:P17" si="11">O18+O19</f>
        <v>12975635.648943339</v>
      </c>
      <c r="P17" s="28">
        <f t="shared" si="11"/>
        <v>13736566.484778646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22"/>
      <c r="BG17" s="22"/>
      <c r="BH17" s="22"/>
      <c r="BI17" s="22"/>
      <c r="BJ17" s="22"/>
      <c r="BK17" s="22"/>
      <c r="BL17" s="22"/>
      <c r="BM17" s="22"/>
      <c r="BN17" s="22"/>
      <c r="BO17" s="22"/>
      <c r="BP17" s="22"/>
      <c r="BQ17" s="22"/>
      <c r="BR17" s="22"/>
      <c r="BS17" s="22"/>
      <c r="BT17" s="22"/>
      <c r="BU17" s="22"/>
      <c r="BV17" s="22"/>
      <c r="BW17" s="22"/>
      <c r="BX17" s="22"/>
      <c r="BY17" s="22"/>
      <c r="BZ17" s="22"/>
      <c r="CA17" s="22"/>
      <c r="CB17" s="22"/>
      <c r="CC17" s="22"/>
      <c r="CD17" s="22"/>
      <c r="CE17" s="22"/>
      <c r="CF17" s="22"/>
      <c r="CG17" s="22"/>
      <c r="CH17" s="22"/>
      <c r="CI17" s="22"/>
      <c r="CJ17" s="22"/>
      <c r="CK17" s="22"/>
      <c r="CL17" s="22"/>
      <c r="CM17" s="22"/>
      <c r="CN17" s="22"/>
      <c r="CO17" s="22"/>
      <c r="CP17" s="22"/>
      <c r="CQ17" s="22"/>
      <c r="CR17" s="22"/>
      <c r="CS17" s="22"/>
      <c r="CT17" s="22"/>
      <c r="CU17" s="22"/>
      <c r="CV17" s="22"/>
      <c r="CW17" s="22"/>
      <c r="CX17" s="22"/>
      <c r="CY17" s="22"/>
      <c r="CZ17" s="22"/>
      <c r="DA17" s="22"/>
      <c r="DB17" s="22"/>
      <c r="DC17" s="22"/>
      <c r="DD17" s="22"/>
      <c r="DE17" s="22"/>
      <c r="DF17" s="22"/>
      <c r="DG17" s="22"/>
      <c r="DH17" s="22"/>
      <c r="DI17" s="22"/>
      <c r="DJ17" s="22"/>
      <c r="DK17" s="22"/>
      <c r="DL17" s="22"/>
      <c r="DM17" s="22"/>
      <c r="DN17" s="22"/>
      <c r="DO17" s="22"/>
      <c r="DP17" s="22"/>
      <c r="DQ17" s="22"/>
      <c r="DR17" s="22"/>
      <c r="DS17" s="22"/>
      <c r="DT17" s="22"/>
      <c r="DU17" s="22"/>
      <c r="DV17" s="22"/>
      <c r="DW17" s="22"/>
      <c r="DX17" s="22"/>
      <c r="DY17" s="22"/>
      <c r="DZ17" s="22"/>
      <c r="EA17" s="22"/>
      <c r="EB17" s="22"/>
      <c r="EC17" s="22"/>
      <c r="ED17" s="22"/>
      <c r="EE17" s="22"/>
      <c r="EF17" s="22"/>
      <c r="EG17" s="22"/>
      <c r="EH17" s="22"/>
      <c r="EI17" s="22"/>
      <c r="EJ17" s="22"/>
      <c r="EK17" s="22"/>
      <c r="EL17" s="22"/>
      <c r="EM17" s="22"/>
      <c r="EN17" s="22"/>
      <c r="EO17" s="22"/>
      <c r="EP17" s="22"/>
      <c r="EQ17" s="22"/>
      <c r="ER17" s="22"/>
      <c r="ES17" s="22"/>
      <c r="ET17" s="22"/>
      <c r="EU17" s="22"/>
      <c r="EV17" s="22"/>
      <c r="EW17" s="22"/>
      <c r="EX17" s="22"/>
      <c r="EY17" s="22"/>
      <c r="EZ17" s="22"/>
      <c r="FA17" s="22"/>
      <c r="FB17" s="22"/>
      <c r="FC17" s="22"/>
      <c r="FD17" s="22"/>
      <c r="FE17" s="22"/>
      <c r="FF17" s="22"/>
      <c r="FG17" s="22"/>
      <c r="FH17" s="22"/>
      <c r="FI17" s="22"/>
      <c r="FJ17" s="22"/>
      <c r="FK17" s="22"/>
      <c r="FL17" s="22"/>
      <c r="FM17" s="22"/>
      <c r="FN17" s="22"/>
      <c r="FO17" s="22"/>
      <c r="FP17" s="22"/>
      <c r="FQ17" s="22"/>
      <c r="FR17" s="22"/>
      <c r="FS17" s="22"/>
      <c r="FT17" s="22"/>
      <c r="FU17" s="22"/>
      <c r="FV17" s="22"/>
      <c r="FW17" s="22"/>
      <c r="FX17" s="22"/>
      <c r="FY17" s="22"/>
      <c r="GC17" s="25"/>
    </row>
    <row r="18" spans="1:185" ht="15.75" x14ac:dyDescent="0.25">
      <c r="A18" s="13">
        <v>6.1</v>
      </c>
      <c r="B18" s="14" t="s">
        <v>8</v>
      </c>
      <c r="C18" s="15">
        <v>4957018.5085412981</v>
      </c>
      <c r="D18" s="15">
        <v>5340549.9931312567</v>
      </c>
      <c r="E18" s="15">
        <v>5983018.6251683068</v>
      </c>
      <c r="F18" s="15">
        <v>6465043.9873534581</v>
      </c>
      <c r="G18" s="15">
        <v>6598018.4670306789</v>
      </c>
      <c r="H18" s="15">
        <v>7360361.4664543159</v>
      </c>
      <c r="I18" s="15">
        <v>8329964.02769899</v>
      </c>
      <c r="J18" s="15">
        <v>9519884.3761900365</v>
      </c>
      <c r="K18" s="15">
        <v>10159871.488884987</v>
      </c>
      <c r="L18" s="15">
        <v>8043379.9081931841</v>
      </c>
      <c r="M18" s="15">
        <v>9390597.7725881729</v>
      </c>
      <c r="N18" s="15">
        <v>10914199.747842893</v>
      </c>
      <c r="O18" s="15">
        <v>11338213.28917045</v>
      </c>
      <c r="P18" s="15">
        <v>12045851.757064862</v>
      </c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1"/>
      <c r="GA18" s="1"/>
      <c r="GB18" s="1"/>
    </row>
    <row r="19" spans="1:185" ht="15.75" x14ac:dyDescent="0.25">
      <c r="A19" s="13">
        <v>6.2</v>
      </c>
      <c r="B19" s="14" t="s">
        <v>9</v>
      </c>
      <c r="C19" s="15">
        <v>1087348.4910017266</v>
      </c>
      <c r="D19" s="15">
        <v>1101051.6925153648</v>
      </c>
      <c r="E19" s="15">
        <v>1110939.1696984845</v>
      </c>
      <c r="F19" s="15">
        <v>1095136.9042040505</v>
      </c>
      <c r="G19" s="15">
        <v>1136133.9993294869</v>
      </c>
      <c r="H19" s="15">
        <v>1196803.8313272416</v>
      </c>
      <c r="I19" s="15">
        <v>1356885.8992651694</v>
      </c>
      <c r="J19" s="15">
        <v>1538799.8059277155</v>
      </c>
      <c r="K19" s="15">
        <v>1560615.9019834218</v>
      </c>
      <c r="L19" s="15">
        <v>714671.59491247381</v>
      </c>
      <c r="M19" s="15">
        <v>1007884.1259872098</v>
      </c>
      <c r="N19" s="15">
        <v>1618866.1249023734</v>
      </c>
      <c r="O19" s="15">
        <v>1637422.3597728887</v>
      </c>
      <c r="P19" s="15">
        <v>1690714.7277137847</v>
      </c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1"/>
      <c r="GA19" s="1"/>
      <c r="GB19" s="1"/>
    </row>
    <row r="20" spans="1:185" s="24" customFormat="1" ht="30" x14ac:dyDescent="0.25">
      <c r="A20" s="32" t="s">
        <v>36</v>
      </c>
      <c r="B20" s="33" t="s">
        <v>10</v>
      </c>
      <c r="C20" s="28">
        <f>SUM(C21:C27)</f>
        <v>3350992.3343946012</v>
      </c>
      <c r="D20" s="28">
        <f t="shared" ref="D20:N20" si="12">SUM(D21:D27)</f>
        <v>3631323.5835214751</v>
      </c>
      <c r="E20" s="28">
        <f t="shared" si="12"/>
        <v>3929180.0812818981</v>
      </c>
      <c r="F20" s="28">
        <f t="shared" si="12"/>
        <v>4409021.3818688057</v>
      </c>
      <c r="G20" s="28">
        <f t="shared" si="12"/>
        <v>5172117.6864877641</v>
      </c>
      <c r="H20" s="28">
        <f t="shared" si="12"/>
        <v>5377477.8573331479</v>
      </c>
      <c r="I20" s="28">
        <f t="shared" si="12"/>
        <v>5568476.2584479479</v>
      </c>
      <c r="J20" s="28">
        <f t="shared" si="12"/>
        <v>5984671.3247282896</v>
      </c>
      <c r="K20" s="28">
        <f t="shared" si="12"/>
        <v>7172872.9028351493</v>
      </c>
      <c r="L20" s="28">
        <f t="shared" si="12"/>
        <v>6878317.8590059988</v>
      </c>
      <c r="M20" s="28">
        <f t="shared" si="12"/>
        <v>7067136.188671886</v>
      </c>
      <c r="N20" s="28">
        <f t="shared" si="12"/>
        <v>7718918.0416783374</v>
      </c>
      <c r="O20" s="28">
        <f t="shared" ref="O20:P20" si="13">SUM(O21:O27)</f>
        <v>8099340.3193292543</v>
      </c>
      <c r="P20" s="28">
        <f t="shared" si="13"/>
        <v>8533709.6819433905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22"/>
      <c r="AY20" s="22"/>
      <c r="AZ20" s="22"/>
      <c r="BA20" s="22"/>
      <c r="BB20" s="22"/>
      <c r="BC20" s="22"/>
      <c r="BD20" s="22"/>
      <c r="BE20" s="22"/>
      <c r="BF20" s="22"/>
      <c r="BG20" s="22"/>
      <c r="BH20" s="22"/>
      <c r="BI20" s="22"/>
      <c r="BJ20" s="22"/>
      <c r="BK20" s="22"/>
      <c r="BL20" s="22"/>
      <c r="BM20" s="22"/>
      <c r="BN20" s="22"/>
      <c r="BO20" s="22"/>
      <c r="BP20" s="22"/>
      <c r="BQ20" s="22"/>
      <c r="BR20" s="22"/>
      <c r="BS20" s="22"/>
      <c r="BT20" s="22"/>
      <c r="BU20" s="22"/>
      <c r="BV20" s="22"/>
      <c r="BW20" s="22"/>
      <c r="BX20" s="22"/>
      <c r="BY20" s="22"/>
      <c r="BZ20" s="22"/>
      <c r="CA20" s="22"/>
      <c r="CB20" s="22"/>
      <c r="CC20" s="22"/>
      <c r="CD20" s="22"/>
      <c r="CE20" s="22"/>
      <c r="CF20" s="22"/>
      <c r="CG20" s="22"/>
      <c r="CH20" s="22"/>
      <c r="CI20" s="22"/>
      <c r="CJ20" s="22"/>
      <c r="CK20" s="22"/>
      <c r="CL20" s="22"/>
      <c r="CM20" s="22"/>
      <c r="CN20" s="22"/>
      <c r="CO20" s="22"/>
      <c r="CP20" s="22"/>
      <c r="CQ20" s="22"/>
      <c r="CR20" s="22"/>
      <c r="CS20" s="22"/>
      <c r="CT20" s="22"/>
      <c r="CU20" s="22"/>
      <c r="CV20" s="22"/>
      <c r="CW20" s="22"/>
      <c r="CX20" s="22"/>
      <c r="CY20" s="22"/>
      <c r="CZ20" s="22"/>
      <c r="DA20" s="22"/>
      <c r="DB20" s="22"/>
      <c r="DC20" s="22"/>
      <c r="DD20" s="22"/>
      <c r="DE20" s="22"/>
      <c r="DF20" s="22"/>
      <c r="DG20" s="22"/>
      <c r="DH20" s="22"/>
      <c r="DI20" s="22"/>
      <c r="DJ20" s="22"/>
      <c r="DK20" s="22"/>
      <c r="DL20" s="22"/>
      <c r="DM20" s="22"/>
      <c r="DN20" s="22"/>
      <c r="DO20" s="22"/>
      <c r="DP20" s="22"/>
      <c r="DQ20" s="22"/>
      <c r="DR20" s="22"/>
      <c r="DS20" s="22"/>
      <c r="DT20" s="22"/>
      <c r="DU20" s="22"/>
      <c r="DV20" s="22"/>
      <c r="DW20" s="22"/>
      <c r="DX20" s="22"/>
      <c r="DY20" s="22"/>
      <c r="DZ20" s="22"/>
      <c r="EA20" s="22"/>
      <c r="EB20" s="22"/>
      <c r="EC20" s="22"/>
      <c r="ED20" s="22"/>
      <c r="EE20" s="22"/>
      <c r="EF20" s="22"/>
      <c r="EG20" s="22"/>
      <c r="EH20" s="22"/>
      <c r="EI20" s="22"/>
      <c r="EJ20" s="22"/>
      <c r="EK20" s="22"/>
      <c r="EL20" s="22"/>
      <c r="EM20" s="22"/>
      <c r="EN20" s="22"/>
      <c r="EO20" s="22"/>
      <c r="EP20" s="22"/>
      <c r="EQ20" s="22"/>
      <c r="ER20" s="22"/>
      <c r="ES20" s="22"/>
      <c r="ET20" s="22"/>
      <c r="EU20" s="22"/>
      <c r="EV20" s="22"/>
      <c r="EW20" s="22"/>
      <c r="EX20" s="22"/>
      <c r="EY20" s="22"/>
      <c r="EZ20" s="22"/>
      <c r="FA20" s="22"/>
      <c r="FB20" s="22"/>
      <c r="FC20" s="22"/>
      <c r="FD20" s="22"/>
      <c r="FE20" s="22"/>
      <c r="FF20" s="22"/>
      <c r="FG20" s="22"/>
      <c r="FH20" s="22"/>
      <c r="FI20" s="22"/>
      <c r="FJ20" s="22"/>
      <c r="FK20" s="22"/>
      <c r="FL20" s="22"/>
      <c r="FM20" s="22"/>
      <c r="FN20" s="22"/>
      <c r="FO20" s="22"/>
      <c r="FP20" s="22"/>
      <c r="FQ20" s="22"/>
      <c r="FR20" s="22"/>
      <c r="FS20" s="22"/>
      <c r="FT20" s="22"/>
      <c r="FU20" s="22"/>
      <c r="FV20" s="22"/>
      <c r="FW20" s="22"/>
      <c r="FX20" s="22"/>
      <c r="FY20" s="22"/>
      <c r="GC20" s="25"/>
    </row>
    <row r="21" spans="1:185" ht="15.75" x14ac:dyDescent="0.25">
      <c r="A21" s="13">
        <v>7.1</v>
      </c>
      <c r="B21" s="14" t="s">
        <v>11</v>
      </c>
      <c r="C21" s="15">
        <v>202128</v>
      </c>
      <c r="D21" s="15">
        <v>219689</v>
      </c>
      <c r="E21" s="15">
        <v>214601.00000000003</v>
      </c>
      <c r="F21" s="15">
        <v>232230.00000000003</v>
      </c>
      <c r="G21" s="15">
        <v>293346</v>
      </c>
      <c r="H21" s="15">
        <v>207648</v>
      </c>
      <c r="I21" s="15">
        <v>228014</v>
      </c>
      <c r="J21" s="15">
        <v>229692</v>
      </c>
      <c r="K21" s="15">
        <v>264917</v>
      </c>
      <c r="L21" s="15">
        <v>234382.51727946431</v>
      </c>
      <c r="M21" s="15">
        <v>242988.59294058051</v>
      </c>
      <c r="N21" s="15">
        <v>308422.88399702194</v>
      </c>
      <c r="O21" s="15">
        <v>328191.89766698319</v>
      </c>
      <c r="P21" s="15">
        <v>393720.95672102453</v>
      </c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1"/>
      <c r="GA21" s="1"/>
      <c r="GB21" s="1"/>
    </row>
    <row r="22" spans="1:185" ht="15.75" x14ac:dyDescent="0.25">
      <c r="A22" s="13">
        <v>7.2</v>
      </c>
      <c r="B22" s="14" t="s">
        <v>12</v>
      </c>
      <c r="C22" s="15">
        <v>2195730.8879469852</v>
      </c>
      <c r="D22" s="15">
        <v>2395682.9431923954</v>
      </c>
      <c r="E22" s="15">
        <v>2574600.5671468484</v>
      </c>
      <c r="F22" s="15">
        <v>2878306.353540313</v>
      </c>
      <c r="G22" s="15">
        <v>3319752.4943033918</v>
      </c>
      <c r="H22" s="15">
        <v>3587602.7561063753</v>
      </c>
      <c r="I22" s="15">
        <v>3835283.1003609323</v>
      </c>
      <c r="J22" s="15">
        <v>4162445.4077356756</v>
      </c>
      <c r="K22" s="15">
        <v>5103721.679197656</v>
      </c>
      <c r="L22" s="15">
        <v>5033002.6822729697</v>
      </c>
      <c r="M22" s="15">
        <v>5129943.6750068394</v>
      </c>
      <c r="N22" s="15">
        <v>5485074.7140301382</v>
      </c>
      <c r="O22" s="15">
        <v>5811919.5632213531</v>
      </c>
      <c r="P22" s="15">
        <v>6075499.3872561604</v>
      </c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1"/>
      <c r="GA22" s="1"/>
      <c r="GB22" s="1"/>
    </row>
    <row r="23" spans="1:185" ht="15.75" x14ac:dyDescent="0.25">
      <c r="A23" s="13">
        <v>7.3</v>
      </c>
      <c r="B23" s="14" t="s">
        <v>13</v>
      </c>
      <c r="C23" s="15">
        <v>26907.299961269182</v>
      </c>
      <c r="D23" s="15">
        <v>23957.273196114947</v>
      </c>
      <c r="E23" s="15">
        <v>19596.787397843385</v>
      </c>
      <c r="F23" s="15">
        <v>19012.383712191044</v>
      </c>
      <c r="G23" s="15">
        <v>16891.54096602053</v>
      </c>
      <c r="H23" s="15">
        <v>24220.307173740883</v>
      </c>
      <c r="I23" s="15">
        <v>26174.09590162419</v>
      </c>
      <c r="J23" s="15">
        <v>33232.312680961171</v>
      </c>
      <c r="K23" s="15">
        <v>29504.175266653896</v>
      </c>
      <c r="L23" s="15">
        <v>27931.216762910015</v>
      </c>
      <c r="M23" s="15">
        <v>35497.002341223335</v>
      </c>
      <c r="N23" s="15">
        <v>45078.164304600228</v>
      </c>
      <c r="O23" s="15">
        <v>48146.689691956351</v>
      </c>
      <c r="P23" s="15">
        <v>51389.834164899141</v>
      </c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1"/>
      <c r="GA23" s="1"/>
      <c r="GB23" s="1"/>
    </row>
    <row r="24" spans="1:185" ht="15.75" x14ac:dyDescent="0.25">
      <c r="A24" s="13">
        <v>7.4</v>
      </c>
      <c r="B24" s="14" t="s">
        <v>14</v>
      </c>
      <c r="C24" s="15">
        <v>37364.943985929305</v>
      </c>
      <c r="D24" s="15">
        <v>64131.16566368474</v>
      </c>
      <c r="E24" s="15">
        <v>49162.240738981505</v>
      </c>
      <c r="F24" s="15">
        <v>83828.70768307196</v>
      </c>
      <c r="G24" s="15">
        <v>158301.05248160625</v>
      </c>
      <c r="H24" s="15">
        <v>169538.9265370628</v>
      </c>
      <c r="I24" s="15">
        <v>177314.30676578148</v>
      </c>
      <c r="J24" s="15">
        <v>106758.54914450724</v>
      </c>
      <c r="K24" s="15">
        <v>182822.87955756014</v>
      </c>
      <c r="L24" s="15">
        <v>80512.322610839707</v>
      </c>
      <c r="M24" s="15">
        <v>66538.119399563089</v>
      </c>
      <c r="N24" s="15">
        <v>107236.01602198683</v>
      </c>
      <c r="O24" s="15">
        <v>86910.367598056517</v>
      </c>
      <c r="P24" s="15">
        <v>92052.89945347028</v>
      </c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4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1"/>
      <c r="GA24" s="1"/>
      <c r="GB24" s="1"/>
    </row>
    <row r="25" spans="1:185" ht="15.75" x14ac:dyDescent="0.25">
      <c r="A25" s="13">
        <v>7.5</v>
      </c>
      <c r="B25" s="14" t="s">
        <v>15</v>
      </c>
      <c r="C25" s="15">
        <v>47206.400052103956</v>
      </c>
      <c r="D25" s="15">
        <v>37663.45725471351</v>
      </c>
      <c r="E25" s="15">
        <v>38953.6457240702</v>
      </c>
      <c r="F25" s="15">
        <v>46797.253027811203</v>
      </c>
      <c r="G25" s="15">
        <v>48444.972497954725</v>
      </c>
      <c r="H25" s="15">
        <v>81653.374435893435</v>
      </c>
      <c r="I25" s="15">
        <v>85346.749734959114</v>
      </c>
      <c r="J25" s="15">
        <v>96706.67415183103</v>
      </c>
      <c r="K25" s="15">
        <v>97637.560397460489</v>
      </c>
      <c r="L25" s="15">
        <v>53434.598274623269</v>
      </c>
      <c r="M25" s="15">
        <v>73326.445120710428</v>
      </c>
      <c r="N25" s="15">
        <v>85774.926406235798</v>
      </c>
      <c r="O25" s="15">
        <v>81092.190278617927</v>
      </c>
      <c r="P25" s="15">
        <v>87310.258769559645</v>
      </c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4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1"/>
      <c r="GA25" s="1"/>
      <c r="GB25" s="1"/>
    </row>
    <row r="26" spans="1:185" ht="15.75" x14ac:dyDescent="0.25">
      <c r="A26" s="13">
        <v>7.6</v>
      </c>
      <c r="B26" s="14" t="s">
        <v>16</v>
      </c>
      <c r="C26" s="15">
        <v>27641.751259532892</v>
      </c>
      <c r="D26" s="15">
        <v>29197.2126579289</v>
      </c>
      <c r="E26" s="15">
        <v>29948.09692298279</v>
      </c>
      <c r="F26" s="15">
        <v>31442.309190397315</v>
      </c>
      <c r="G26" s="15">
        <v>31669.660090325895</v>
      </c>
      <c r="H26" s="15">
        <v>31060.127324949241</v>
      </c>
      <c r="I26" s="15">
        <v>31345.198107006439</v>
      </c>
      <c r="J26" s="15">
        <v>112786.0093387252</v>
      </c>
      <c r="K26" s="15">
        <v>106192.41073285221</v>
      </c>
      <c r="L26" s="15">
        <v>103711.08624727308</v>
      </c>
      <c r="M26" s="15">
        <v>107683.46710291314</v>
      </c>
      <c r="N26" s="15">
        <v>115046.625096545</v>
      </c>
      <c r="O26" s="15">
        <v>116898.25995903944</v>
      </c>
      <c r="P26" s="15">
        <v>121239.88939892346</v>
      </c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4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1"/>
      <c r="GA26" s="1"/>
      <c r="GB26" s="1"/>
    </row>
    <row r="27" spans="1:185" ht="30" x14ac:dyDescent="0.25">
      <c r="A27" s="13">
        <v>7.7</v>
      </c>
      <c r="B27" s="14" t="s">
        <v>17</v>
      </c>
      <c r="C27" s="15">
        <v>814013.05118878058</v>
      </c>
      <c r="D27" s="15">
        <v>861002.53155663761</v>
      </c>
      <c r="E27" s="15">
        <v>1002317.7433511717</v>
      </c>
      <c r="F27" s="15">
        <v>1117404.3747150218</v>
      </c>
      <c r="G27" s="15">
        <v>1303711.9661484656</v>
      </c>
      <c r="H27" s="15">
        <v>1275754.3657551259</v>
      </c>
      <c r="I27" s="15">
        <v>1184998.8075776445</v>
      </c>
      <c r="J27" s="15">
        <v>1243050.3716765882</v>
      </c>
      <c r="K27" s="15">
        <v>1388077.1976829665</v>
      </c>
      <c r="L27" s="15">
        <v>1345343.4355579196</v>
      </c>
      <c r="M27" s="15">
        <v>1411158.886760056</v>
      </c>
      <c r="N27" s="15">
        <v>1572284.7118218099</v>
      </c>
      <c r="O27" s="15">
        <v>1626181.3509132483</v>
      </c>
      <c r="P27" s="15">
        <v>1712496.4561793539</v>
      </c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4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1"/>
      <c r="GA27" s="1"/>
      <c r="GB27" s="1"/>
    </row>
    <row r="28" spans="1:185" ht="15.75" x14ac:dyDescent="0.25">
      <c r="A28" s="16" t="s">
        <v>37</v>
      </c>
      <c r="B28" s="14" t="s">
        <v>18</v>
      </c>
      <c r="C28" s="15">
        <v>2879395.0239842599</v>
      </c>
      <c r="D28" s="15">
        <v>3169902</v>
      </c>
      <c r="E28" s="15">
        <v>3481860</v>
      </c>
      <c r="F28" s="15">
        <v>3976689</v>
      </c>
      <c r="G28" s="15">
        <v>4538028</v>
      </c>
      <c r="H28" s="15">
        <v>4813754</v>
      </c>
      <c r="I28" s="15">
        <v>4740348.9605117682</v>
      </c>
      <c r="J28" s="15">
        <v>4954139</v>
      </c>
      <c r="K28" s="15">
        <v>5033593</v>
      </c>
      <c r="L28" s="15">
        <v>5591125.1977219349</v>
      </c>
      <c r="M28" s="15">
        <v>5622192.7005823553</v>
      </c>
      <c r="N28" s="15">
        <v>6122648.9364074292</v>
      </c>
      <c r="O28" s="15">
        <v>6975830.2989298692</v>
      </c>
      <c r="P28" s="15">
        <v>7120039.7485714667</v>
      </c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4"/>
      <c r="DV28" s="4"/>
      <c r="DW28" s="4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1"/>
      <c r="GA28" s="1"/>
      <c r="GB28" s="1"/>
    </row>
    <row r="29" spans="1:185" ht="30" x14ac:dyDescent="0.25">
      <c r="A29" s="16" t="s">
        <v>38</v>
      </c>
      <c r="B29" s="14" t="s">
        <v>19</v>
      </c>
      <c r="C29" s="15">
        <v>14366758.814402254</v>
      </c>
      <c r="D29" s="15">
        <v>16384561.092776801</v>
      </c>
      <c r="E29" s="15">
        <v>18568376.819160096</v>
      </c>
      <c r="F29" s="36">
        <v>20283776.711944889</v>
      </c>
      <c r="G29" s="15">
        <v>23620501.096594501</v>
      </c>
      <c r="H29" s="15">
        <v>27089201.968196053</v>
      </c>
      <c r="I29" s="15">
        <v>28391984.121638849</v>
      </c>
      <c r="J29" s="15">
        <v>30322889.630096622</v>
      </c>
      <c r="K29" s="15">
        <v>33551959.313224036</v>
      </c>
      <c r="L29" s="15">
        <v>34214981.606086396</v>
      </c>
      <c r="M29" s="15">
        <v>37716775.809308335</v>
      </c>
      <c r="N29" s="15">
        <v>44170424.054470956</v>
      </c>
      <c r="O29" s="15">
        <v>48073364.537570141</v>
      </c>
      <c r="P29" s="15">
        <v>52715815.157159001</v>
      </c>
      <c r="Q29" s="5"/>
      <c r="R29" s="5"/>
      <c r="S29" s="5"/>
      <c r="T29" s="5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4"/>
      <c r="DV29" s="4"/>
      <c r="DW29" s="4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1"/>
      <c r="GA29" s="1"/>
      <c r="GB29" s="1"/>
    </row>
    <row r="30" spans="1:185" ht="15.75" x14ac:dyDescent="0.25">
      <c r="A30" s="16" t="s">
        <v>39</v>
      </c>
      <c r="B30" s="14" t="s">
        <v>54</v>
      </c>
      <c r="C30" s="15">
        <v>1488762.3019821355</v>
      </c>
      <c r="D30" s="15">
        <v>1666149.0561933853</v>
      </c>
      <c r="E30" s="15">
        <v>1796173.2473210457</v>
      </c>
      <c r="F30" s="15">
        <v>1887868.4141324512</v>
      </c>
      <c r="G30" s="15">
        <v>1952165.6384097766</v>
      </c>
      <c r="H30" s="15">
        <v>1993021.6187508206</v>
      </c>
      <c r="I30" s="15">
        <v>2093362.4543211062</v>
      </c>
      <c r="J30" s="15">
        <v>2486213.0473480094</v>
      </c>
      <c r="K30" s="15">
        <v>2641986.2098658299</v>
      </c>
      <c r="L30" s="15">
        <v>2607988.0772755202</v>
      </c>
      <c r="M30" s="15">
        <v>2646484.0727394507</v>
      </c>
      <c r="N30" s="15">
        <v>2842823.6984993294</v>
      </c>
      <c r="O30" s="15">
        <v>3159663.3886986645</v>
      </c>
      <c r="P30" s="15">
        <v>3780763.7997955359</v>
      </c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4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1"/>
      <c r="GA30" s="1"/>
      <c r="GB30" s="1"/>
    </row>
    <row r="31" spans="1:185" ht="15.75" x14ac:dyDescent="0.25">
      <c r="A31" s="16" t="s">
        <v>40</v>
      </c>
      <c r="B31" s="14" t="s">
        <v>20</v>
      </c>
      <c r="C31" s="15">
        <v>3256051.018741684</v>
      </c>
      <c r="D31" s="15">
        <v>3548366.9899040558</v>
      </c>
      <c r="E31" s="15">
        <v>3794977.2565370155</v>
      </c>
      <c r="F31" s="15">
        <v>4147328.2309297314</v>
      </c>
      <c r="G31" s="15">
        <v>4455900.7614147486</v>
      </c>
      <c r="H31" s="15">
        <v>4985826.7182820803</v>
      </c>
      <c r="I31" s="15">
        <v>5487512.40053875</v>
      </c>
      <c r="J31" s="15">
        <v>5655096.2235395946</v>
      </c>
      <c r="K31" s="15">
        <v>6364767.5977649186</v>
      </c>
      <c r="L31" s="15">
        <v>5182861.7275347449</v>
      </c>
      <c r="M31" s="15">
        <v>6025376.1443135897</v>
      </c>
      <c r="N31" s="15">
        <v>6856177.0385838961</v>
      </c>
      <c r="O31" s="15">
        <v>7306863.5792720914</v>
      </c>
      <c r="P31" s="15">
        <v>8385761.7286948301</v>
      </c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4"/>
      <c r="DV31" s="4"/>
      <c r="DW31" s="4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1"/>
      <c r="GA31" s="1"/>
      <c r="GB31" s="1"/>
    </row>
    <row r="32" spans="1:185" s="25" customFormat="1" ht="15.75" x14ac:dyDescent="0.25">
      <c r="A32" s="19"/>
      <c r="B32" s="20" t="s">
        <v>30</v>
      </c>
      <c r="C32" s="21">
        <f>C17+C20+C28+C29+C30+C31</f>
        <v>31386326.49304796</v>
      </c>
      <c r="D32" s="21">
        <f t="shared" ref="D32:G32" si="14">D17+D20+D28+D29+D30+D31</f>
        <v>34841904.408042341</v>
      </c>
      <c r="E32" s="21">
        <f t="shared" si="14"/>
        <v>38664525.199166842</v>
      </c>
      <c r="F32" s="21">
        <f t="shared" si="14"/>
        <v>42264864.630433388</v>
      </c>
      <c r="G32" s="21">
        <f t="shared" si="14"/>
        <v>47472865.649266958</v>
      </c>
      <c r="H32" s="21">
        <f t="shared" ref="H32:I32" si="15">H17+H20+H28+H29+H30+H31</f>
        <v>52816447.460343659</v>
      </c>
      <c r="I32" s="21">
        <f t="shared" si="15"/>
        <v>55968534.122422583</v>
      </c>
      <c r="J32" s="21">
        <f t="shared" ref="J32:K32" si="16">J17+J20+J28+J29+J30+J31</f>
        <v>60461693.407830268</v>
      </c>
      <c r="K32" s="21">
        <f t="shared" si="16"/>
        <v>66485666.414558336</v>
      </c>
      <c r="L32" s="21">
        <f t="shared" ref="L32:M32" si="17">L17+L20+L28+L29+L30+L31</f>
        <v>63233325.97073026</v>
      </c>
      <c r="M32" s="21">
        <f t="shared" si="17"/>
        <v>69476446.814190999</v>
      </c>
      <c r="N32" s="21">
        <f t="shared" ref="N32" si="18">N17+N20+N28+N29+N30+N31</f>
        <v>80244057.6423852</v>
      </c>
      <c r="O32" s="21">
        <f t="shared" ref="O32:P32" si="19">O17+O20+O28+O29+O30+O31</f>
        <v>86590697.772743359</v>
      </c>
      <c r="P32" s="21">
        <f t="shared" si="19"/>
        <v>94272656.600942865</v>
      </c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23"/>
      <c r="AW32" s="23"/>
      <c r="AX32" s="23"/>
      <c r="AY32" s="23"/>
      <c r="AZ32" s="23"/>
      <c r="BA32" s="23"/>
      <c r="BB32" s="23"/>
      <c r="BC32" s="23"/>
      <c r="BD32" s="23"/>
      <c r="BE32" s="23"/>
      <c r="BF32" s="23"/>
      <c r="BG32" s="23"/>
      <c r="BH32" s="23"/>
      <c r="BI32" s="23"/>
      <c r="BJ32" s="23"/>
      <c r="BK32" s="23"/>
      <c r="BL32" s="23"/>
      <c r="BM32" s="23"/>
      <c r="BN32" s="23"/>
      <c r="BO32" s="23"/>
      <c r="BP32" s="23"/>
      <c r="BQ32" s="23"/>
      <c r="BR32" s="23"/>
      <c r="BS32" s="23"/>
      <c r="BT32" s="23"/>
      <c r="BU32" s="23"/>
      <c r="BV32" s="23"/>
      <c r="BW32" s="23"/>
      <c r="BX32" s="23"/>
      <c r="BY32" s="23"/>
      <c r="BZ32" s="23"/>
      <c r="CA32" s="23"/>
      <c r="CB32" s="23"/>
      <c r="CC32" s="23"/>
      <c r="CD32" s="23"/>
      <c r="CE32" s="23"/>
      <c r="CF32" s="23"/>
      <c r="CG32" s="23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  <c r="CZ32" s="23"/>
      <c r="DA32" s="23"/>
      <c r="DB32" s="22"/>
      <c r="DC32" s="22"/>
      <c r="DD32" s="22"/>
      <c r="DE32" s="22"/>
      <c r="DF32" s="22"/>
      <c r="DG32" s="22"/>
      <c r="DH32" s="22"/>
      <c r="DI32" s="22"/>
      <c r="DJ32" s="22"/>
      <c r="DK32" s="22"/>
      <c r="DL32" s="22"/>
      <c r="DM32" s="22"/>
      <c r="DN32" s="22"/>
      <c r="DO32" s="22"/>
      <c r="DP32" s="22"/>
      <c r="DQ32" s="22"/>
      <c r="DR32" s="22"/>
      <c r="DS32" s="22"/>
      <c r="DT32" s="22"/>
      <c r="DU32" s="23"/>
      <c r="DV32" s="23"/>
      <c r="DW32" s="23"/>
      <c r="DX32" s="23"/>
      <c r="DY32" s="23"/>
      <c r="DZ32" s="23"/>
      <c r="EA32" s="23"/>
      <c r="EB32" s="23"/>
      <c r="EC32" s="23"/>
      <c r="ED32" s="23"/>
      <c r="EE32" s="23"/>
      <c r="EF32" s="23"/>
      <c r="EG32" s="23"/>
      <c r="EH32" s="23"/>
      <c r="EI32" s="23"/>
      <c r="EJ32" s="23"/>
      <c r="EK32" s="23"/>
      <c r="EL32" s="23"/>
      <c r="EM32" s="23"/>
      <c r="EN32" s="23"/>
      <c r="EO32" s="23"/>
      <c r="EP32" s="23"/>
      <c r="EQ32" s="23"/>
      <c r="ER32" s="23"/>
      <c r="ES32" s="23"/>
      <c r="ET32" s="23"/>
      <c r="EU32" s="23"/>
      <c r="EV32" s="23"/>
      <c r="EW32" s="23"/>
      <c r="EX32" s="23"/>
      <c r="EY32" s="23"/>
      <c r="EZ32" s="23"/>
      <c r="FA32" s="23"/>
      <c r="FB32" s="23"/>
      <c r="FC32" s="23"/>
      <c r="FD32" s="23"/>
      <c r="FE32" s="23"/>
      <c r="FF32" s="23"/>
      <c r="FG32" s="23"/>
      <c r="FH32" s="23"/>
      <c r="FI32" s="23"/>
      <c r="FJ32" s="23"/>
      <c r="FK32" s="23"/>
      <c r="FL32" s="23"/>
      <c r="FM32" s="23"/>
      <c r="FN32" s="23"/>
      <c r="FO32" s="23"/>
      <c r="FP32" s="23"/>
      <c r="FQ32" s="23"/>
      <c r="FR32" s="23"/>
      <c r="FS32" s="23"/>
      <c r="FT32" s="23"/>
      <c r="FU32" s="23"/>
      <c r="FV32" s="23"/>
      <c r="FW32" s="23"/>
      <c r="FX32" s="23"/>
      <c r="FY32" s="23"/>
      <c r="FZ32" s="24"/>
      <c r="GA32" s="24"/>
      <c r="GB32" s="24"/>
    </row>
    <row r="33" spans="1:185" s="24" customFormat="1" ht="15.75" x14ac:dyDescent="0.25">
      <c r="A33" s="26" t="s">
        <v>27</v>
      </c>
      <c r="B33" s="27" t="s">
        <v>41</v>
      </c>
      <c r="C33" s="28">
        <f t="shared" ref="C33:G33" si="20">C6+C11+C13+C14+C15+C17+C20+C28+C29+C30+C31</f>
        <v>55221364.004997171</v>
      </c>
      <c r="D33" s="28">
        <f t="shared" si="20"/>
        <v>58512351.179365836</v>
      </c>
      <c r="E33" s="28">
        <f t="shared" si="20"/>
        <v>64200748.259605318</v>
      </c>
      <c r="F33" s="28">
        <f t="shared" si="20"/>
        <v>68394435.220155895</v>
      </c>
      <c r="G33" s="28">
        <f t="shared" si="20"/>
        <v>75530653.155151725</v>
      </c>
      <c r="H33" s="28">
        <f t="shared" ref="H33:I33" si="21">H6+H11+H13+H14+H15+H17+H20+H28+H29+H30+H31</f>
        <v>84519597.271870315</v>
      </c>
      <c r="I33" s="28">
        <f t="shared" si="21"/>
        <v>89977016.851136744</v>
      </c>
      <c r="J33" s="28">
        <f t="shared" ref="J33:K33" si="22">J6+J11+J13+J14+J15+J17+J20+J28+J29+J30+J31</f>
        <v>95804915.330322847</v>
      </c>
      <c r="K33" s="28">
        <f t="shared" si="22"/>
        <v>102538478.26966825</v>
      </c>
      <c r="L33" s="28">
        <f t="shared" ref="L33:M33" si="23">L6+L11+L13+L14+L15+L17+L20+L28+L29+L30+L31</f>
        <v>100618333.44635029</v>
      </c>
      <c r="M33" s="28">
        <f t="shared" si="23"/>
        <v>111551690.36053203</v>
      </c>
      <c r="N33" s="28">
        <f t="shared" ref="N33" si="24">N6+N11+N13+N14+N15+N17+N20+N28+N29+N30+N31</f>
        <v>123442940.47244103</v>
      </c>
      <c r="O33" s="28">
        <f t="shared" ref="O33:P33" si="25">O6+O11+O13+O14+O15+O17+O20+O28+O29+O30+O31</f>
        <v>131410621.29295447</v>
      </c>
      <c r="P33" s="28">
        <f t="shared" si="25"/>
        <v>141496007.17791694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  <c r="AW33" s="22"/>
      <c r="AX33" s="22"/>
      <c r="AY33" s="22"/>
      <c r="AZ33" s="22"/>
      <c r="BA33" s="22"/>
      <c r="BB33" s="22"/>
      <c r="BC33" s="22"/>
      <c r="BD33" s="22"/>
      <c r="BE33" s="22"/>
      <c r="BF33" s="22"/>
      <c r="BG33" s="22"/>
      <c r="BH33" s="22"/>
      <c r="BI33" s="22"/>
      <c r="BJ33" s="22"/>
      <c r="BK33" s="22"/>
      <c r="BL33" s="22"/>
      <c r="BM33" s="22"/>
      <c r="BN33" s="22"/>
      <c r="BO33" s="22"/>
      <c r="BP33" s="22"/>
      <c r="BQ33" s="22"/>
      <c r="BR33" s="22"/>
      <c r="BS33" s="22"/>
      <c r="BT33" s="22"/>
      <c r="BU33" s="22"/>
      <c r="BV33" s="22"/>
      <c r="BW33" s="22"/>
      <c r="BX33" s="22"/>
      <c r="BY33" s="22"/>
      <c r="BZ33" s="22"/>
      <c r="CA33" s="22"/>
      <c r="CB33" s="22"/>
      <c r="CC33" s="22"/>
      <c r="CD33" s="22"/>
      <c r="CE33" s="22"/>
      <c r="CF33" s="22"/>
      <c r="CG33" s="22"/>
      <c r="CH33" s="22"/>
      <c r="CI33" s="22"/>
      <c r="CJ33" s="22"/>
      <c r="CK33" s="22"/>
      <c r="CL33" s="22"/>
      <c r="CM33" s="22"/>
      <c r="CN33" s="22"/>
      <c r="CO33" s="22"/>
      <c r="CP33" s="22"/>
      <c r="CQ33" s="22"/>
      <c r="CR33" s="22"/>
      <c r="CS33" s="22"/>
      <c r="CT33" s="22"/>
      <c r="CU33" s="22"/>
      <c r="CV33" s="22"/>
      <c r="CW33" s="22"/>
      <c r="CX33" s="22"/>
      <c r="CY33" s="22"/>
      <c r="CZ33" s="22"/>
      <c r="DA33" s="22"/>
      <c r="DB33" s="22"/>
      <c r="DC33" s="22"/>
      <c r="DD33" s="22"/>
      <c r="DE33" s="22"/>
      <c r="DF33" s="22"/>
      <c r="DG33" s="22"/>
      <c r="DH33" s="22"/>
      <c r="DI33" s="22"/>
      <c r="DJ33" s="22"/>
      <c r="DK33" s="22"/>
      <c r="DL33" s="22"/>
      <c r="DM33" s="22"/>
      <c r="DN33" s="22"/>
      <c r="DO33" s="22"/>
      <c r="DP33" s="22"/>
      <c r="DQ33" s="22"/>
      <c r="DR33" s="22"/>
      <c r="DS33" s="22"/>
      <c r="DT33" s="22"/>
      <c r="DU33" s="22"/>
      <c r="DV33" s="22"/>
      <c r="DW33" s="22"/>
      <c r="DX33" s="22"/>
      <c r="DY33" s="22"/>
      <c r="DZ33" s="22"/>
      <c r="EA33" s="22"/>
      <c r="EB33" s="22"/>
      <c r="EC33" s="22"/>
      <c r="ED33" s="22"/>
      <c r="EE33" s="22"/>
      <c r="EF33" s="22"/>
      <c r="EG33" s="22"/>
      <c r="EH33" s="22"/>
      <c r="EI33" s="22"/>
      <c r="EJ33" s="22"/>
      <c r="EK33" s="22"/>
      <c r="EL33" s="22"/>
      <c r="EM33" s="22"/>
      <c r="EN33" s="22"/>
      <c r="EO33" s="22"/>
      <c r="EP33" s="22"/>
      <c r="EQ33" s="22"/>
      <c r="ER33" s="22"/>
      <c r="ES33" s="22"/>
      <c r="ET33" s="22"/>
      <c r="EU33" s="22"/>
      <c r="EV33" s="22"/>
      <c r="EW33" s="22"/>
      <c r="EX33" s="22"/>
      <c r="EY33" s="22"/>
      <c r="EZ33" s="22"/>
      <c r="FA33" s="22"/>
      <c r="FB33" s="22"/>
      <c r="FC33" s="22"/>
      <c r="FD33" s="22"/>
      <c r="FE33" s="22"/>
      <c r="FF33" s="22"/>
      <c r="FG33" s="22"/>
      <c r="FH33" s="22"/>
      <c r="FI33" s="22"/>
      <c r="FJ33" s="22"/>
      <c r="FK33" s="22"/>
      <c r="FL33" s="22"/>
      <c r="FM33" s="22"/>
      <c r="FN33" s="22"/>
      <c r="FO33" s="22"/>
      <c r="FP33" s="22"/>
      <c r="FQ33" s="22"/>
      <c r="FR33" s="22"/>
      <c r="FS33" s="22"/>
      <c r="FT33" s="22"/>
      <c r="FU33" s="22"/>
      <c r="FV33" s="22"/>
      <c r="FW33" s="22"/>
      <c r="FX33" s="22"/>
      <c r="FY33" s="22"/>
      <c r="GC33" s="25"/>
    </row>
    <row r="34" spans="1:185" ht="15.75" x14ac:dyDescent="0.25">
      <c r="A34" s="17" t="s">
        <v>43</v>
      </c>
      <c r="B34" s="18" t="s">
        <v>25</v>
      </c>
      <c r="C34" s="15">
        <v>7019220.6330578076</v>
      </c>
      <c r="D34" s="15">
        <v>7456237.7287568636</v>
      </c>
      <c r="E34" s="15">
        <v>8045314.5811906196</v>
      </c>
      <c r="F34" s="15">
        <v>8492577.4395943973</v>
      </c>
      <c r="G34" s="15">
        <v>9514634.9780048411</v>
      </c>
      <c r="H34" s="15">
        <v>11393480.589601627</v>
      </c>
      <c r="I34" s="15">
        <v>13686518.04160882</v>
      </c>
      <c r="J34" s="15">
        <v>14490213.773876412</v>
      </c>
      <c r="K34" s="15">
        <v>14544055.306682259</v>
      </c>
      <c r="L34" s="15">
        <v>14208339.41610468</v>
      </c>
      <c r="M34" s="15">
        <v>16447093.711176718</v>
      </c>
      <c r="N34" s="15">
        <v>17724584.360331081</v>
      </c>
      <c r="O34" s="15">
        <v>19249570.860549599</v>
      </c>
      <c r="P34" s="15">
        <v>20836529.219772805</v>
      </c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4"/>
      <c r="DV34" s="4"/>
      <c r="DW34" s="4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</row>
    <row r="35" spans="1:185" ht="15.75" x14ac:dyDescent="0.25">
      <c r="A35" s="17" t="s">
        <v>44</v>
      </c>
      <c r="B35" s="18" t="s">
        <v>24</v>
      </c>
      <c r="C35" s="15">
        <v>1639604</v>
      </c>
      <c r="D35" s="15">
        <v>1665286.7279591653</v>
      </c>
      <c r="E35" s="15">
        <v>1799458.7346908476</v>
      </c>
      <c r="F35" s="15">
        <v>2044099.625334844</v>
      </c>
      <c r="G35" s="15">
        <v>1913109.8164427506</v>
      </c>
      <c r="H35" s="15">
        <v>1735661.8561812444</v>
      </c>
      <c r="I35" s="15">
        <v>1691180.7263744897</v>
      </c>
      <c r="J35" s="15">
        <v>1785065.8472202376</v>
      </c>
      <c r="K35" s="15">
        <v>1943213.0853401083</v>
      </c>
      <c r="L35" s="15">
        <v>2395605.1404272248</v>
      </c>
      <c r="M35" s="15">
        <v>3133414.9067517086</v>
      </c>
      <c r="N35" s="15">
        <v>3160983.1240541344</v>
      </c>
      <c r="O35" s="15">
        <v>4402423.3042218816</v>
      </c>
      <c r="P35" s="15">
        <v>5302759.2222018782</v>
      </c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4"/>
      <c r="DV35" s="4"/>
      <c r="DW35" s="4"/>
      <c r="DX35" s="4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</row>
    <row r="36" spans="1:185" s="25" customFormat="1" ht="15.75" x14ac:dyDescent="0.25">
      <c r="A36" s="29" t="s">
        <v>45</v>
      </c>
      <c r="B36" s="30" t="s">
        <v>55</v>
      </c>
      <c r="C36" s="21">
        <f>C33+C34-C35</f>
        <v>60600980.638054982</v>
      </c>
      <c r="D36" s="21">
        <f t="shared" ref="D36:N36" si="26">D33+D34-D35</f>
        <v>64303302.18016354</v>
      </c>
      <c r="E36" s="21">
        <f t="shared" si="26"/>
        <v>70446604.106105089</v>
      </c>
      <c r="F36" s="21">
        <f t="shared" si="26"/>
        <v>74842913.034415454</v>
      </c>
      <c r="G36" s="21">
        <f t="shared" si="26"/>
        <v>83132178.31671381</v>
      </c>
      <c r="H36" s="21">
        <f t="shared" si="26"/>
        <v>94177416.005290687</v>
      </c>
      <c r="I36" s="21">
        <f t="shared" si="26"/>
        <v>101972354.16637108</v>
      </c>
      <c r="J36" s="21">
        <f t="shared" si="26"/>
        <v>108510063.25697902</v>
      </c>
      <c r="K36" s="21">
        <f t="shared" si="26"/>
        <v>115139320.4910104</v>
      </c>
      <c r="L36" s="21">
        <f t="shared" si="26"/>
        <v>112431067.72202773</v>
      </c>
      <c r="M36" s="21">
        <f t="shared" si="26"/>
        <v>124865369.16495705</v>
      </c>
      <c r="N36" s="21">
        <f t="shared" si="26"/>
        <v>138006541.70871797</v>
      </c>
      <c r="O36" s="21">
        <f t="shared" ref="O36:P36" si="27">O33+O34-O35</f>
        <v>146257768.84928221</v>
      </c>
      <c r="P36" s="21">
        <f t="shared" si="27"/>
        <v>157029777.17548788</v>
      </c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23"/>
      <c r="BA36" s="23"/>
      <c r="BB36" s="23"/>
      <c r="BC36" s="23"/>
      <c r="BD36" s="23"/>
      <c r="BE36" s="23"/>
      <c r="BF36" s="23"/>
      <c r="BG36" s="23"/>
      <c r="BH36" s="23"/>
      <c r="BI36" s="23"/>
      <c r="BJ36" s="23"/>
      <c r="BK36" s="23"/>
      <c r="BL36" s="23"/>
      <c r="BM36" s="23"/>
      <c r="BN36" s="23"/>
      <c r="BO36" s="23"/>
      <c r="BP36" s="23"/>
      <c r="BQ36" s="23"/>
      <c r="BR36" s="23"/>
      <c r="BS36" s="23"/>
      <c r="BT36" s="23"/>
      <c r="BU36" s="23"/>
      <c r="BV36" s="23"/>
      <c r="BW36" s="23"/>
      <c r="BX36" s="23"/>
      <c r="BY36" s="23"/>
      <c r="BZ36" s="23"/>
      <c r="CA36" s="23"/>
      <c r="CB36" s="23"/>
      <c r="CC36" s="23"/>
      <c r="CD36" s="23"/>
      <c r="CE36" s="23"/>
      <c r="CF36" s="23"/>
      <c r="CG36" s="23"/>
      <c r="CH36" s="23"/>
      <c r="CI36" s="23"/>
      <c r="CJ36" s="23"/>
      <c r="CK36" s="23"/>
      <c r="CL36" s="23"/>
      <c r="CM36" s="23"/>
      <c r="CN36" s="23"/>
      <c r="CO36" s="23"/>
      <c r="CP36" s="23"/>
      <c r="CQ36" s="23"/>
      <c r="CR36" s="23"/>
      <c r="CS36" s="23"/>
      <c r="CT36" s="23"/>
      <c r="CU36" s="23"/>
      <c r="CV36" s="23"/>
      <c r="CW36" s="23"/>
      <c r="CX36" s="23"/>
      <c r="CY36" s="23"/>
      <c r="CZ36" s="23"/>
      <c r="DA36" s="23"/>
      <c r="DB36" s="22"/>
      <c r="DC36" s="22"/>
      <c r="DD36" s="22"/>
      <c r="DE36" s="22"/>
      <c r="DF36" s="22"/>
      <c r="DG36" s="22"/>
      <c r="DH36" s="22"/>
      <c r="DI36" s="22"/>
      <c r="DJ36" s="22"/>
      <c r="DK36" s="22"/>
      <c r="DL36" s="22"/>
      <c r="DM36" s="22"/>
      <c r="DN36" s="22"/>
      <c r="DO36" s="22"/>
      <c r="DP36" s="22"/>
      <c r="DQ36" s="22"/>
      <c r="DR36" s="22"/>
      <c r="DS36" s="22"/>
      <c r="DT36" s="22"/>
      <c r="DU36" s="23"/>
      <c r="DV36" s="23"/>
      <c r="DW36" s="23"/>
      <c r="DX36" s="23"/>
      <c r="DY36" s="23"/>
      <c r="DZ36" s="23"/>
      <c r="EA36" s="23"/>
      <c r="EB36" s="23"/>
      <c r="EC36" s="23"/>
      <c r="ED36" s="23"/>
      <c r="EE36" s="23"/>
      <c r="EF36" s="23"/>
      <c r="EG36" s="23"/>
      <c r="EH36" s="23"/>
      <c r="EI36" s="23"/>
      <c r="EJ36" s="23"/>
      <c r="EK36" s="23"/>
      <c r="EL36" s="23"/>
      <c r="EM36" s="23"/>
      <c r="EN36" s="23"/>
      <c r="EO36" s="23"/>
      <c r="EP36" s="23"/>
      <c r="EQ36" s="23"/>
      <c r="ER36" s="23"/>
      <c r="ES36" s="23"/>
      <c r="ET36" s="23"/>
      <c r="EU36" s="23"/>
      <c r="EV36" s="23"/>
      <c r="EW36" s="23"/>
      <c r="EX36" s="23"/>
      <c r="EY36" s="23"/>
      <c r="EZ36" s="23"/>
      <c r="FA36" s="23"/>
      <c r="FB36" s="23"/>
      <c r="FC36" s="23"/>
      <c r="FD36" s="23"/>
      <c r="FE36" s="23"/>
      <c r="FF36" s="23"/>
      <c r="FG36" s="23"/>
      <c r="FH36" s="23"/>
      <c r="FI36" s="23"/>
      <c r="FJ36" s="23"/>
      <c r="FK36" s="23"/>
      <c r="FL36" s="23"/>
      <c r="FM36" s="23"/>
      <c r="FN36" s="23"/>
      <c r="FO36" s="23"/>
      <c r="FP36" s="23"/>
      <c r="FQ36" s="23"/>
      <c r="FR36" s="23"/>
      <c r="FS36" s="23"/>
      <c r="FT36" s="23"/>
      <c r="FU36" s="23"/>
      <c r="FV36" s="23"/>
      <c r="FW36" s="23"/>
      <c r="FX36" s="23"/>
    </row>
    <row r="37" spans="1:185" s="25" customFormat="1" ht="15.75" x14ac:dyDescent="0.25">
      <c r="A37" s="29" t="s">
        <v>46</v>
      </c>
      <c r="B37" s="30" t="s">
        <v>42</v>
      </c>
      <c r="C37" s="21">
        <f>GSVA_cur!C37</f>
        <v>614820</v>
      </c>
      <c r="D37" s="21">
        <f>GSVA_cur!D37</f>
        <v>621510</v>
      </c>
      <c r="E37" s="21">
        <f>GSVA_cur!E37</f>
        <v>628270</v>
      </c>
      <c r="F37" s="21">
        <f>GSVA_cur!F37</f>
        <v>635100</v>
      </c>
      <c r="G37" s="21">
        <f>GSVA_cur!G37</f>
        <v>642010</v>
      </c>
      <c r="H37" s="21">
        <f>GSVA_cur!H37</f>
        <v>649000</v>
      </c>
      <c r="I37" s="21">
        <f>GSVA_cur!I37</f>
        <v>650570</v>
      </c>
      <c r="J37" s="21">
        <f>GSVA_cur!J37</f>
        <v>655800</v>
      </c>
      <c r="K37" s="21">
        <f>GSVA_cur!K37</f>
        <v>661040</v>
      </c>
      <c r="L37" s="21">
        <f>GSVA_cur!L37</f>
        <v>666270</v>
      </c>
      <c r="M37" s="21">
        <f>GSVA_cur!M37</f>
        <v>670920</v>
      </c>
      <c r="N37" s="21">
        <f>GSVA_cur!N37</f>
        <v>675150</v>
      </c>
      <c r="O37" s="21">
        <f>GSVA_cur!O37</f>
        <v>679390</v>
      </c>
      <c r="P37" s="21">
        <f>GSVA_cur!P37</f>
        <v>683620</v>
      </c>
      <c r="Q37" s="1"/>
      <c r="R37" s="1"/>
      <c r="S37" s="1"/>
      <c r="T37" s="1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DB37" s="24"/>
      <c r="DC37" s="24"/>
      <c r="DD37" s="24"/>
      <c r="DE37" s="24"/>
      <c r="DF37" s="24"/>
      <c r="DG37" s="24"/>
      <c r="DH37" s="24"/>
      <c r="DI37" s="24"/>
      <c r="DJ37" s="24"/>
      <c r="DK37" s="24"/>
      <c r="DL37" s="24"/>
      <c r="DM37" s="24"/>
      <c r="DN37" s="24"/>
      <c r="DO37" s="24"/>
      <c r="DP37" s="24"/>
      <c r="DQ37" s="24"/>
      <c r="DR37" s="24"/>
      <c r="DS37" s="24"/>
      <c r="DT37" s="24"/>
    </row>
    <row r="38" spans="1:185" s="25" customFormat="1" ht="15.75" x14ac:dyDescent="0.25">
      <c r="A38" s="29" t="s">
        <v>47</v>
      </c>
      <c r="B38" s="30" t="s">
        <v>58</v>
      </c>
      <c r="C38" s="21">
        <f>C36/C37*1000</f>
        <v>98567.02878575027</v>
      </c>
      <c r="D38" s="21">
        <f t="shared" ref="D38:N38" si="28">D36/D37*1000</f>
        <v>103463.02099751178</v>
      </c>
      <c r="E38" s="21">
        <f t="shared" si="28"/>
        <v>112127.91332724002</v>
      </c>
      <c r="F38" s="21">
        <f t="shared" si="28"/>
        <v>117844.29701529752</v>
      </c>
      <c r="G38" s="21">
        <f t="shared" si="28"/>
        <v>129487.35738806843</v>
      </c>
      <c r="H38" s="21">
        <f t="shared" si="28"/>
        <v>145111.58090183465</v>
      </c>
      <c r="I38" s="21">
        <f t="shared" si="28"/>
        <v>156743.09323573339</v>
      </c>
      <c r="J38" s="21">
        <f t="shared" si="28"/>
        <v>165462.12756477436</v>
      </c>
      <c r="K38" s="21">
        <f t="shared" si="28"/>
        <v>174179.05193484569</v>
      </c>
      <c r="L38" s="21">
        <f t="shared" si="28"/>
        <v>168747.00605164233</v>
      </c>
      <c r="M38" s="21">
        <f t="shared" si="28"/>
        <v>186110.66768758875</v>
      </c>
      <c r="N38" s="21">
        <f t="shared" si="28"/>
        <v>204408.71170661034</v>
      </c>
      <c r="O38" s="21">
        <f t="shared" ref="O38:P38" si="29">O36/O37*1000</f>
        <v>215278.07128347814</v>
      </c>
      <c r="P38" s="21">
        <f t="shared" si="29"/>
        <v>229703.31057530188</v>
      </c>
      <c r="Q38" s="3"/>
      <c r="R38" s="3"/>
      <c r="S38" s="3"/>
      <c r="T38" s="3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BU38" s="23"/>
      <c r="BV38" s="23"/>
      <c r="BW38" s="23"/>
      <c r="BX38" s="23"/>
      <c r="DB38" s="24"/>
      <c r="DC38" s="24"/>
      <c r="DD38" s="24"/>
      <c r="DE38" s="24"/>
      <c r="DF38" s="24"/>
      <c r="DG38" s="24"/>
      <c r="DH38" s="24"/>
      <c r="DI38" s="24"/>
      <c r="DJ38" s="24"/>
      <c r="DK38" s="24"/>
      <c r="DL38" s="24"/>
      <c r="DM38" s="24"/>
      <c r="DN38" s="24"/>
      <c r="DO38" s="24"/>
      <c r="DP38" s="24"/>
      <c r="DQ38" s="24"/>
      <c r="DR38" s="24"/>
      <c r="DS38" s="24"/>
      <c r="DT38" s="24"/>
    </row>
    <row r="39" spans="1:185" x14ac:dyDescent="0.25">
      <c r="A39" s="2" t="s">
        <v>75</v>
      </c>
      <c r="S39" s="2"/>
      <c r="X39" s="2"/>
      <c r="AE39" s="2"/>
      <c r="AJ39" s="2"/>
      <c r="AM39" s="2"/>
      <c r="AR39" s="2"/>
      <c r="AU39" s="2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5" x14ac:dyDescent="0.25">
      <c r="G40" s="2"/>
      <c r="H40" s="2"/>
      <c r="I40" s="2"/>
      <c r="J40" s="2"/>
      <c r="K40" s="2"/>
      <c r="L40" s="2"/>
      <c r="M40" s="2"/>
      <c r="N40" s="2"/>
      <c r="O40" s="2"/>
      <c r="P40" s="2"/>
      <c r="S40" s="2"/>
      <c r="X40" s="2"/>
      <c r="AE40" s="2"/>
      <c r="AJ40" s="2"/>
      <c r="AM40" s="2"/>
      <c r="AR40" s="2"/>
      <c r="AU40" s="2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</row>
    <row r="41" spans="1:185" x14ac:dyDescent="0.25">
      <c r="G41" s="2"/>
      <c r="H41" s="2"/>
      <c r="I41" s="2"/>
      <c r="J41" s="2"/>
      <c r="K41" s="2"/>
      <c r="L41" s="2"/>
      <c r="M41" s="2"/>
      <c r="N41" s="2"/>
      <c r="O41" s="2"/>
      <c r="P41" s="2"/>
      <c r="S41" s="2"/>
      <c r="X41" s="2"/>
      <c r="AE41" s="2"/>
      <c r="AJ41" s="2"/>
      <c r="AM41" s="2"/>
      <c r="AR41" s="2"/>
      <c r="AU41" s="2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</row>
    <row r="42" spans="1:185" x14ac:dyDescent="0.25"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5" x14ac:dyDescent="0.25"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5" x14ac:dyDescent="0.25">
      <c r="G44" s="2"/>
      <c r="H44" s="2"/>
      <c r="I44" s="2"/>
      <c r="J44" s="2"/>
      <c r="K44" s="2"/>
      <c r="L44" s="2"/>
      <c r="M44" s="2"/>
      <c r="N44" s="2"/>
      <c r="O44" s="2"/>
      <c r="P44" s="2"/>
      <c r="S44" s="2"/>
      <c r="X44" s="2"/>
      <c r="AE44" s="2"/>
      <c r="AJ44" s="2"/>
      <c r="AM44" s="2"/>
      <c r="AR44" s="2"/>
      <c r="AU44" s="2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</row>
    <row r="45" spans="1:185" x14ac:dyDescent="0.25">
      <c r="G45" s="2"/>
      <c r="H45" s="2"/>
      <c r="I45" s="2"/>
      <c r="J45" s="2"/>
      <c r="K45" s="2"/>
      <c r="L45" s="2"/>
      <c r="M45" s="2"/>
      <c r="N45" s="2"/>
      <c r="O45" s="2"/>
      <c r="P45" s="2"/>
      <c r="S45" s="2"/>
      <c r="X45" s="2"/>
      <c r="AE45" s="2"/>
      <c r="AJ45" s="2"/>
      <c r="AM45" s="2"/>
      <c r="AR45" s="2"/>
      <c r="AU45" s="2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</row>
    <row r="46" spans="1:185" x14ac:dyDescent="0.25">
      <c r="G46" s="2"/>
      <c r="H46" s="2"/>
      <c r="I46" s="2"/>
      <c r="J46" s="2"/>
      <c r="K46" s="2"/>
      <c r="L46" s="2"/>
      <c r="M46" s="2"/>
      <c r="N46" s="2"/>
      <c r="O46" s="2"/>
      <c r="P46" s="2"/>
      <c r="S46" s="2"/>
      <c r="X46" s="2"/>
      <c r="AE46" s="2"/>
      <c r="AJ46" s="2"/>
      <c r="AM46" s="2"/>
      <c r="AR46" s="2"/>
      <c r="AU46" s="2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</row>
    <row r="47" spans="1:185" x14ac:dyDescent="0.25"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X47" s="2"/>
      <c r="AE47" s="2"/>
      <c r="AJ47" s="2"/>
      <c r="AM47" s="2"/>
      <c r="AR47" s="2"/>
      <c r="AU47" s="2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5" x14ac:dyDescent="0.25">
      <c r="G48" s="2"/>
      <c r="H48" s="2"/>
      <c r="I48" s="2"/>
      <c r="J48" s="2"/>
      <c r="K48" s="2"/>
      <c r="L48" s="2"/>
      <c r="M48" s="2"/>
      <c r="N48" s="2"/>
      <c r="O48" s="2"/>
      <c r="P48" s="2"/>
      <c r="S48" s="2"/>
      <c r="X48" s="2"/>
      <c r="AE48" s="2"/>
      <c r="AJ48" s="2"/>
      <c r="AM48" s="2"/>
      <c r="AR48" s="2"/>
      <c r="AU48" s="2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55" x14ac:dyDescent="0.25">
      <c r="G49" s="2"/>
      <c r="H49" s="2"/>
      <c r="I49" s="2"/>
      <c r="J49" s="2"/>
      <c r="K49" s="2"/>
      <c r="L49" s="2"/>
      <c r="M49" s="2"/>
      <c r="N49" s="2"/>
      <c r="O49" s="2"/>
      <c r="P49" s="2"/>
      <c r="S49" s="2"/>
      <c r="X49" s="2"/>
      <c r="AE49" s="2"/>
      <c r="AJ49" s="2"/>
      <c r="AM49" s="2"/>
      <c r="AR49" s="2"/>
      <c r="AU49" s="2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3:155" x14ac:dyDescent="0.25">
      <c r="G50" s="2"/>
      <c r="H50" s="2"/>
      <c r="I50" s="2"/>
      <c r="J50" s="2"/>
      <c r="K50" s="2"/>
      <c r="L50" s="2"/>
      <c r="M50" s="2"/>
      <c r="N50" s="2"/>
      <c r="O50" s="2"/>
      <c r="P50" s="2"/>
      <c r="S50" s="2"/>
      <c r="X50" s="2"/>
      <c r="AE50" s="2"/>
      <c r="AJ50" s="2"/>
      <c r="AM50" s="2"/>
      <c r="AR50" s="2"/>
      <c r="AU50" s="2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3:155" x14ac:dyDescent="0.25">
      <c r="G51" s="2"/>
      <c r="H51" s="2"/>
      <c r="I51" s="2"/>
      <c r="J51" s="2"/>
      <c r="K51" s="2"/>
      <c r="L51" s="2"/>
      <c r="M51" s="2"/>
      <c r="N51" s="2"/>
      <c r="O51" s="2"/>
      <c r="P51" s="2"/>
      <c r="S51" s="2"/>
      <c r="X51" s="2"/>
      <c r="AE51" s="2"/>
      <c r="AJ51" s="2"/>
      <c r="AM51" s="2"/>
      <c r="AR51" s="2"/>
      <c r="AU51" s="2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3:155" x14ac:dyDescent="0.25">
      <c r="G52" s="2"/>
      <c r="H52" s="2"/>
      <c r="I52" s="2"/>
      <c r="J52" s="2"/>
      <c r="K52" s="2"/>
      <c r="L52" s="2"/>
      <c r="M52" s="2"/>
      <c r="N52" s="2"/>
      <c r="O52" s="2"/>
      <c r="P52" s="2"/>
      <c r="S52" s="2"/>
      <c r="X52" s="2"/>
      <c r="AE52" s="2"/>
      <c r="AJ52" s="2"/>
      <c r="AM52" s="2"/>
      <c r="AR52" s="2"/>
      <c r="AU52" s="2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3:155" x14ac:dyDescent="0.25">
      <c r="C53" s="1"/>
      <c r="G53" s="2"/>
      <c r="I53" s="2"/>
      <c r="J53" s="2"/>
      <c r="K53" s="2"/>
      <c r="L53" s="2"/>
      <c r="M53" s="2"/>
      <c r="N53" s="2"/>
      <c r="P53" s="2"/>
      <c r="S53" s="2"/>
      <c r="T53" s="1"/>
      <c r="W53" s="1"/>
      <c r="X53" s="2"/>
      <c r="AB53" s="1"/>
      <c r="AJ53" s="2"/>
      <c r="AM53" s="2"/>
      <c r="AR53" s="2"/>
      <c r="AU53" s="2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3:155" x14ac:dyDescent="0.25">
      <c r="C54" s="1"/>
      <c r="G54" s="2"/>
      <c r="I54" s="2"/>
      <c r="J54" s="2"/>
      <c r="K54" s="2"/>
      <c r="L54" s="2"/>
      <c r="M54" s="2"/>
      <c r="N54" s="2"/>
      <c r="P54" s="2"/>
      <c r="S54" s="2"/>
      <c r="T54" s="1"/>
      <c r="W54" s="1"/>
      <c r="X54" s="2"/>
      <c r="AB54" s="1"/>
      <c r="AJ54" s="2"/>
      <c r="AM54" s="2"/>
      <c r="AR54" s="2"/>
      <c r="AU54" s="2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3:155" x14ac:dyDescent="0.25">
      <c r="C55" s="1"/>
      <c r="G55" s="2"/>
      <c r="I55" s="2"/>
      <c r="J55" s="2"/>
      <c r="K55" s="2"/>
      <c r="L55" s="2"/>
      <c r="M55" s="2"/>
      <c r="N55" s="2"/>
      <c r="P55" s="2"/>
      <c r="S55" s="2"/>
      <c r="T55" s="1"/>
      <c r="W55" s="1"/>
      <c r="X55" s="2"/>
      <c r="AB55" s="1"/>
      <c r="AJ55" s="2"/>
      <c r="AM55" s="2"/>
      <c r="AR55" s="2"/>
      <c r="AU55" s="2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3:155" x14ac:dyDescent="0.25">
      <c r="C56" s="1"/>
      <c r="G56" s="2"/>
      <c r="I56" s="2"/>
      <c r="J56" s="2"/>
      <c r="K56" s="2"/>
      <c r="L56" s="2"/>
      <c r="M56" s="2"/>
      <c r="N56" s="2"/>
      <c r="P56" s="2"/>
      <c r="S56" s="2"/>
      <c r="T56" s="1"/>
      <c r="W56" s="1"/>
      <c r="X56" s="2"/>
      <c r="AB56" s="1"/>
      <c r="AJ56" s="2"/>
      <c r="AM56" s="2"/>
      <c r="AR56" s="2"/>
      <c r="AU56" s="2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3:155" x14ac:dyDescent="0.25">
      <c r="C57" s="1"/>
      <c r="G57" s="2"/>
      <c r="I57" s="2"/>
      <c r="J57" s="2"/>
      <c r="K57" s="2"/>
      <c r="L57" s="2"/>
      <c r="M57" s="2"/>
      <c r="N57" s="2"/>
      <c r="P57" s="2"/>
      <c r="S57" s="2"/>
      <c r="T57" s="1"/>
      <c r="W57" s="1"/>
      <c r="X57" s="2"/>
      <c r="AB57" s="1"/>
      <c r="AJ57" s="2"/>
      <c r="AM57" s="2"/>
      <c r="AR57" s="2"/>
      <c r="AU57" s="2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3:155" x14ac:dyDescent="0.25">
      <c r="C58" s="1"/>
      <c r="G58" s="2"/>
      <c r="I58" s="2"/>
      <c r="J58" s="2"/>
      <c r="K58" s="2"/>
      <c r="L58" s="2"/>
      <c r="M58" s="2"/>
      <c r="N58" s="2"/>
      <c r="P58" s="2"/>
      <c r="S58" s="2"/>
      <c r="T58" s="1"/>
      <c r="W58" s="1"/>
      <c r="X58" s="2"/>
      <c r="AB58" s="1"/>
      <c r="AJ58" s="2"/>
      <c r="AM58" s="2"/>
      <c r="AR58" s="2"/>
      <c r="AU58" s="2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3:155" x14ac:dyDescent="0.25">
      <c r="C59" s="1"/>
      <c r="G59" s="2"/>
      <c r="I59" s="2"/>
      <c r="J59" s="2"/>
      <c r="K59" s="2"/>
      <c r="L59" s="2"/>
      <c r="M59" s="2"/>
      <c r="N59" s="2"/>
      <c r="P59" s="2"/>
      <c r="S59" s="2"/>
      <c r="T59" s="1"/>
      <c r="W59" s="1"/>
      <c r="X59" s="2"/>
      <c r="AB59" s="1"/>
      <c r="AJ59" s="2"/>
      <c r="AM59" s="2"/>
      <c r="AR59" s="2"/>
      <c r="AU59" s="2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3:155" x14ac:dyDescent="0.25">
      <c r="C60" s="1"/>
      <c r="G60" s="2"/>
      <c r="I60" s="2"/>
      <c r="J60" s="2"/>
      <c r="K60" s="2"/>
      <c r="L60" s="2"/>
      <c r="M60" s="2"/>
      <c r="N60" s="2"/>
      <c r="P60" s="2"/>
      <c r="S60" s="2"/>
      <c r="T60" s="1"/>
      <c r="W60" s="1"/>
      <c r="X60" s="2"/>
      <c r="AB60" s="1"/>
      <c r="AJ60" s="2"/>
      <c r="AM60" s="2"/>
      <c r="AR60" s="2"/>
      <c r="AU60" s="2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3:155" x14ac:dyDescent="0.25">
      <c r="C61" s="1"/>
      <c r="G61" s="2"/>
      <c r="I61" s="2"/>
      <c r="J61" s="2"/>
      <c r="K61" s="2"/>
      <c r="L61" s="2"/>
      <c r="M61" s="2"/>
      <c r="N61" s="2"/>
      <c r="P61" s="2"/>
      <c r="S61" s="2"/>
      <c r="T61" s="1"/>
      <c r="W61" s="1"/>
      <c r="X61" s="2"/>
      <c r="AB61" s="1"/>
      <c r="AJ61" s="2"/>
      <c r="AM61" s="2"/>
      <c r="AR61" s="2"/>
      <c r="AU61" s="2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3:155" x14ac:dyDescent="0.25">
      <c r="C62" s="1"/>
      <c r="G62" s="2"/>
      <c r="I62" s="2"/>
      <c r="J62" s="2"/>
      <c r="K62" s="2"/>
      <c r="L62" s="2"/>
      <c r="M62" s="2"/>
      <c r="N62" s="2"/>
      <c r="P62" s="2"/>
      <c r="S62" s="2"/>
      <c r="T62" s="1"/>
      <c r="W62" s="1"/>
      <c r="X62" s="2"/>
      <c r="AB62" s="1"/>
      <c r="AJ62" s="2"/>
      <c r="AM62" s="2"/>
      <c r="AR62" s="2"/>
      <c r="AU62" s="2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3:155" x14ac:dyDescent="0.25">
      <c r="C63" s="1"/>
      <c r="G63" s="2"/>
      <c r="I63" s="2"/>
      <c r="J63" s="2"/>
      <c r="K63" s="2"/>
      <c r="L63" s="2"/>
      <c r="M63" s="2"/>
      <c r="N63" s="2"/>
      <c r="P63" s="2"/>
      <c r="S63" s="2"/>
      <c r="T63" s="1"/>
      <c r="W63" s="1"/>
      <c r="X63" s="2"/>
      <c r="AB63" s="1"/>
      <c r="AJ63" s="2"/>
      <c r="AM63" s="2"/>
      <c r="AR63" s="2"/>
      <c r="AU63" s="2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3:155" x14ac:dyDescent="0.25">
      <c r="C64" s="1"/>
      <c r="G64" s="2"/>
      <c r="I64" s="2"/>
      <c r="J64" s="2"/>
      <c r="K64" s="2"/>
      <c r="L64" s="2"/>
      <c r="M64" s="2"/>
      <c r="N64" s="2"/>
      <c r="P64" s="2"/>
      <c r="S64" s="2"/>
      <c r="T64" s="1"/>
      <c r="W64" s="1"/>
      <c r="X64" s="2"/>
      <c r="AB64" s="1"/>
      <c r="AJ64" s="2"/>
      <c r="AM64" s="2"/>
      <c r="AR64" s="2"/>
      <c r="AU64" s="2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3:155" x14ac:dyDescent="0.25">
      <c r="C65" s="1"/>
      <c r="G65" s="2"/>
      <c r="I65" s="2"/>
      <c r="J65" s="2"/>
      <c r="K65" s="2"/>
      <c r="L65" s="2"/>
      <c r="M65" s="2"/>
      <c r="N65" s="2"/>
      <c r="P65" s="2"/>
      <c r="S65" s="2"/>
      <c r="T65" s="1"/>
      <c r="W65" s="1"/>
      <c r="X65" s="2"/>
      <c r="AB65" s="1"/>
      <c r="AJ65" s="2"/>
      <c r="AM65" s="2"/>
      <c r="AR65" s="2"/>
      <c r="AU65" s="2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3:155" x14ac:dyDescent="0.25">
      <c r="C66" s="1"/>
      <c r="G66" s="2"/>
      <c r="I66" s="2"/>
      <c r="J66" s="2"/>
      <c r="K66" s="2"/>
      <c r="L66" s="2"/>
      <c r="M66" s="2"/>
      <c r="N66" s="2"/>
      <c r="P66" s="2"/>
      <c r="S66" s="2"/>
      <c r="T66" s="1"/>
      <c r="W66" s="1"/>
      <c r="X66" s="2"/>
      <c r="AB66" s="1"/>
      <c r="AJ66" s="2"/>
      <c r="AM66" s="2"/>
      <c r="AR66" s="2"/>
      <c r="AU66" s="2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3:155" x14ac:dyDescent="0.25">
      <c r="C67" s="1"/>
      <c r="G67" s="2"/>
      <c r="I67" s="2"/>
      <c r="J67" s="2"/>
      <c r="K67" s="2"/>
      <c r="L67" s="2"/>
      <c r="M67" s="2"/>
      <c r="N67" s="2"/>
      <c r="P67" s="2"/>
      <c r="S67" s="2"/>
      <c r="T67" s="1"/>
      <c r="W67" s="1"/>
      <c r="X67" s="2"/>
      <c r="AB67" s="1"/>
      <c r="AJ67" s="2"/>
      <c r="AM67" s="2"/>
      <c r="AR67" s="2"/>
      <c r="AU67" s="2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3:155" x14ac:dyDescent="0.25">
      <c r="C68" s="1"/>
      <c r="G68" s="2"/>
      <c r="I68" s="2"/>
      <c r="J68" s="2"/>
      <c r="K68" s="2"/>
      <c r="L68" s="2"/>
      <c r="M68" s="2"/>
      <c r="N68" s="2"/>
      <c r="P68" s="2"/>
      <c r="S68" s="2"/>
      <c r="T68" s="1"/>
      <c r="W68" s="1"/>
      <c r="X68" s="2"/>
      <c r="AB68" s="1"/>
      <c r="AJ68" s="2"/>
      <c r="AM68" s="2"/>
      <c r="AR68" s="2"/>
      <c r="AU68" s="2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3:155" x14ac:dyDescent="0.25">
      <c r="C69" s="1"/>
      <c r="G69" s="2"/>
      <c r="I69" s="2"/>
      <c r="J69" s="2"/>
      <c r="K69" s="2"/>
      <c r="L69" s="2"/>
      <c r="M69" s="2"/>
      <c r="N69" s="2"/>
      <c r="P69" s="2"/>
      <c r="S69" s="2"/>
      <c r="T69" s="1"/>
      <c r="W69" s="1"/>
      <c r="X69" s="2"/>
      <c r="AB69" s="1"/>
      <c r="AJ69" s="2"/>
      <c r="AM69" s="2"/>
      <c r="AR69" s="2"/>
      <c r="AU69" s="2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3:155" x14ac:dyDescent="0.25">
      <c r="C70" s="1"/>
      <c r="G70" s="2"/>
      <c r="I70" s="2"/>
      <c r="J70" s="2"/>
      <c r="K70" s="2"/>
      <c r="L70" s="2"/>
      <c r="M70" s="2"/>
      <c r="N70" s="2"/>
      <c r="P70" s="2"/>
      <c r="S70" s="2"/>
      <c r="T70" s="1"/>
      <c r="W70" s="1"/>
      <c r="X70" s="2"/>
      <c r="AB70" s="1"/>
      <c r="AJ70" s="2"/>
      <c r="AM70" s="2"/>
      <c r="AR70" s="2"/>
      <c r="AU70" s="2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3:155" x14ac:dyDescent="0.25">
      <c r="C71" s="1"/>
      <c r="G71" s="2"/>
      <c r="I71" s="2"/>
      <c r="J71" s="2"/>
      <c r="K71" s="2"/>
      <c r="L71" s="2"/>
      <c r="M71" s="2"/>
      <c r="N71" s="2"/>
      <c r="P71" s="2"/>
      <c r="S71" s="2"/>
      <c r="T71" s="1"/>
      <c r="W71" s="1"/>
      <c r="X71" s="2"/>
      <c r="AB71" s="1"/>
      <c r="AJ71" s="2"/>
      <c r="AM71" s="2"/>
      <c r="AR71" s="2"/>
      <c r="AU71" s="2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3:155" x14ac:dyDescent="0.25">
      <c r="C72" s="1"/>
      <c r="G72" s="2"/>
      <c r="I72" s="2"/>
      <c r="J72" s="2"/>
      <c r="K72" s="2"/>
      <c r="L72" s="2"/>
      <c r="M72" s="2"/>
      <c r="N72" s="2"/>
      <c r="P72" s="2"/>
      <c r="S72" s="2"/>
      <c r="T72" s="1"/>
      <c r="W72" s="1"/>
      <c r="X72" s="2"/>
      <c r="AB72" s="1"/>
      <c r="AJ72" s="2"/>
      <c r="AM72" s="2"/>
      <c r="AR72" s="2"/>
      <c r="AU72" s="2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3:155" x14ac:dyDescent="0.25">
      <c r="C73" s="1"/>
      <c r="G73" s="2"/>
      <c r="I73" s="2"/>
      <c r="J73" s="2"/>
      <c r="K73" s="2"/>
      <c r="L73" s="2"/>
      <c r="M73" s="2"/>
      <c r="N73" s="2"/>
      <c r="P73" s="2"/>
      <c r="S73" s="2"/>
      <c r="T73" s="1"/>
      <c r="W73" s="1"/>
      <c r="X73" s="2"/>
      <c r="AB73" s="1"/>
      <c r="AJ73" s="2"/>
      <c r="AM73" s="2"/>
      <c r="AR73" s="2"/>
      <c r="AU73" s="2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3:155" x14ac:dyDescent="0.25">
      <c r="C74" s="1"/>
      <c r="G74" s="2"/>
      <c r="I74" s="2"/>
      <c r="J74" s="2"/>
      <c r="K74" s="2"/>
      <c r="L74" s="2"/>
      <c r="M74" s="2"/>
      <c r="N74" s="2"/>
      <c r="P74" s="2"/>
      <c r="S74" s="2"/>
      <c r="T74" s="1"/>
      <c r="W74" s="1"/>
      <c r="X74" s="2"/>
      <c r="AB74" s="1"/>
      <c r="AJ74" s="2"/>
      <c r="AM74" s="2"/>
      <c r="AR74" s="2"/>
      <c r="AU74" s="2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3:155" x14ac:dyDescent="0.25">
      <c r="C75" s="1"/>
      <c r="G75" s="2"/>
      <c r="I75" s="2"/>
      <c r="J75" s="2"/>
      <c r="K75" s="2"/>
      <c r="L75" s="2"/>
      <c r="M75" s="2"/>
      <c r="N75" s="2"/>
      <c r="P75" s="2"/>
      <c r="S75" s="2"/>
      <c r="T75" s="1"/>
      <c r="W75" s="1"/>
      <c r="X75" s="2"/>
      <c r="AB75" s="1"/>
      <c r="AJ75" s="2"/>
      <c r="AM75" s="2"/>
      <c r="AR75" s="2"/>
      <c r="AU75" s="2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3:155" x14ac:dyDescent="0.25">
      <c r="C76" s="1"/>
      <c r="G76" s="2"/>
      <c r="I76" s="2"/>
      <c r="J76" s="2"/>
      <c r="K76" s="2"/>
      <c r="L76" s="2"/>
      <c r="M76" s="2"/>
      <c r="N76" s="2"/>
      <c r="P76" s="2"/>
      <c r="S76" s="2"/>
      <c r="T76" s="1"/>
      <c r="W76" s="1"/>
      <c r="X76" s="2"/>
      <c r="AB76" s="1"/>
      <c r="AJ76" s="2"/>
      <c r="AM76" s="2"/>
      <c r="AR76" s="2"/>
      <c r="AU76" s="2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3:155" x14ac:dyDescent="0.25">
      <c r="C77" s="1"/>
      <c r="G77" s="2"/>
      <c r="I77" s="2"/>
      <c r="J77" s="2"/>
      <c r="K77" s="2"/>
      <c r="L77" s="2"/>
      <c r="M77" s="2"/>
      <c r="N77" s="2"/>
      <c r="P77" s="2"/>
      <c r="S77" s="2"/>
      <c r="T77" s="1"/>
      <c r="W77" s="1"/>
      <c r="X77" s="2"/>
      <c r="AB77" s="1"/>
      <c r="AJ77" s="2"/>
      <c r="AM77" s="2"/>
      <c r="AR77" s="2"/>
      <c r="AU77" s="2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3:155" x14ac:dyDescent="0.25">
      <c r="C78" s="1"/>
      <c r="G78" s="2"/>
      <c r="I78" s="2"/>
      <c r="J78" s="2"/>
      <c r="K78" s="2"/>
      <c r="L78" s="2"/>
      <c r="M78" s="2"/>
      <c r="N78" s="2"/>
      <c r="P78" s="2"/>
      <c r="S78" s="2"/>
      <c r="T78" s="1"/>
      <c r="W78" s="1"/>
      <c r="X78" s="2"/>
      <c r="AB78" s="1"/>
      <c r="AJ78" s="2"/>
      <c r="AM78" s="2"/>
      <c r="AR78" s="2"/>
      <c r="AU78" s="2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3:155" x14ac:dyDescent="0.25">
      <c r="C79" s="1"/>
      <c r="G79" s="2"/>
      <c r="I79" s="2"/>
      <c r="J79" s="2"/>
      <c r="K79" s="2"/>
      <c r="L79" s="2"/>
      <c r="M79" s="2"/>
      <c r="N79" s="2"/>
      <c r="P79" s="2"/>
      <c r="S79" s="2"/>
      <c r="T79" s="1"/>
      <c r="W79" s="1"/>
      <c r="X79" s="2"/>
      <c r="AB79" s="1"/>
      <c r="AJ79" s="2"/>
      <c r="AM79" s="2"/>
      <c r="AR79" s="2"/>
      <c r="AU79" s="2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3:155" x14ac:dyDescent="0.25">
      <c r="C80" s="1"/>
      <c r="G80" s="2"/>
      <c r="I80" s="2"/>
      <c r="J80" s="2"/>
      <c r="K80" s="2"/>
      <c r="L80" s="2"/>
      <c r="M80" s="2"/>
      <c r="N80" s="2"/>
      <c r="P80" s="2"/>
      <c r="S80" s="2"/>
      <c r="T80" s="1"/>
      <c r="W80" s="1"/>
      <c r="X80" s="2"/>
      <c r="AB80" s="1"/>
      <c r="AJ80" s="2"/>
      <c r="AM80" s="2"/>
      <c r="AR80" s="2"/>
      <c r="AU80" s="2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3:155" x14ac:dyDescent="0.25">
      <c r="C81" s="1"/>
      <c r="G81" s="2"/>
      <c r="I81" s="2"/>
      <c r="J81" s="2"/>
      <c r="K81" s="2"/>
      <c r="L81" s="2"/>
      <c r="M81" s="2"/>
      <c r="N81" s="2"/>
      <c r="P81" s="2"/>
      <c r="S81" s="2"/>
      <c r="T81" s="1"/>
      <c r="W81" s="1"/>
      <c r="X81" s="2"/>
      <c r="AB81" s="1"/>
      <c r="AJ81" s="2"/>
      <c r="AM81" s="2"/>
      <c r="AR81" s="2"/>
      <c r="AU81" s="2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3:155" x14ac:dyDescent="0.25">
      <c r="C82" s="1"/>
      <c r="G82" s="2"/>
      <c r="I82" s="2"/>
      <c r="J82" s="2"/>
      <c r="K82" s="2"/>
      <c r="L82" s="2"/>
      <c r="M82" s="2"/>
      <c r="N82" s="2"/>
      <c r="P82" s="2"/>
      <c r="S82" s="2"/>
      <c r="T82" s="1"/>
      <c r="W82" s="1"/>
      <c r="X82" s="2"/>
      <c r="AB82" s="1"/>
      <c r="AJ82" s="2"/>
      <c r="AM82" s="2"/>
      <c r="AR82" s="2"/>
      <c r="AU82" s="2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3:155" x14ac:dyDescent="0.25">
      <c r="C83" s="1"/>
      <c r="G83" s="2"/>
      <c r="I83" s="2"/>
      <c r="J83" s="2"/>
      <c r="K83" s="2"/>
      <c r="L83" s="2"/>
      <c r="M83" s="2"/>
      <c r="N83" s="2"/>
      <c r="P83" s="2"/>
      <c r="S83" s="2"/>
      <c r="T83" s="1"/>
      <c r="W83" s="1"/>
      <c r="X83" s="2"/>
      <c r="AB83" s="1"/>
      <c r="AJ83" s="2"/>
      <c r="AM83" s="2"/>
      <c r="AR83" s="2"/>
      <c r="AU83" s="2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3:155" x14ac:dyDescent="0.25">
      <c r="C84" s="1"/>
      <c r="G84" s="2"/>
      <c r="I84" s="2"/>
      <c r="J84" s="2"/>
      <c r="K84" s="2"/>
      <c r="L84" s="2"/>
      <c r="M84" s="2"/>
      <c r="N84" s="2"/>
      <c r="P84" s="2"/>
      <c r="S84" s="2"/>
      <c r="T84" s="1"/>
      <c r="W84" s="1"/>
      <c r="X84" s="2"/>
      <c r="AB84" s="1"/>
      <c r="AJ84" s="2"/>
      <c r="AM84" s="2"/>
      <c r="AR84" s="2"/>
      <c r="AU84" s="2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3:155" x14ac:dyDescent="0.25">
      <c r="C85" s="1"/>
      <c r="G85" s="2"/>
      <c r="I85" s="2"/>
      <c r="J85" s="2"/>
      <c r="K85" s="2"/>
      <c r="L85" s="2"/>
      <c r="M85" s="2"/>
      <c r="N85" s="2"/>
      <c r="P85" s="2"/>
      <c r="S85" s="2"/>
      <c r="T85" s="1"/>
      <c r="W85" s="1"/>
      <c r="X85" s="2"/>
      <c r="AB85" s="1"/>
      <c r="AJ85" s="2"/>
      <c r="AM85" s="2"/>
      <c r="AR85" s="2"/>
      <c r="AU85" s="2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3:155" x14ac:dyDescent="0.25">
      <c r="C86" s="1"/>
      <c r="G86" s="2"/>
      <c r="I86" s="2"/>
      <c r="J86" s="2"/>
      <c r="K86" s="2"/>
      <c r="L86" s="2"/>
      <c r="M86" s="2"/>
      <c r="N86" s="2"/>
      <c r="P86" s="2"/>
      <c r="S86" s="2"/>
      <c r="T86" s="1"/>
      <c r="W86" s="1"/>
      <c r="X86" s="2"/>
      <c r="AB86" s="1"/>
      <c r="AJ86" s="2"/>
      <c r="AM86" s="2"/>
      <c r="AR86" s="2"/>
      <c r="AU86" s="2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3:155" x14ac:dyDescent="0.25">
      <c r="C87" s="1"/>
      <c r="G87" s="2"/>
      <c r="I87" s="2"/>
      <c r="J87" s="2"/>
      <c r="K87" s="2"/>
      <c r="L87" s="2"/>
      <c r="M87" s="2"/>
      <c r="N87" s="2"/>
      <c r="P87" s="2"/>
      <c r="S87" s="2"/>
      <c r="T87" s="1"/>
      <c r="W87" s="1"/>
      <c r="X87" s="2"/>
      <c r="AB87" s="1"/>
      <c r="AJ87" s="2"/>
      <c r="AM87" s="2"/>
      <c r="AR87" s="2"/>
      <c r="AU87" s="2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3:155" x14ac:dyDescent="0.25">
      <c r="C88" s="1"/>
      <c r="G88" s="2"/>
      <c r="I88" s="2"/>
      <c r="J88" s="2"/>
      <c r="K88" s="2"/>
      <c r="L88" s="2"/>
      <c r="M88" s="2"/>
      <c r="N88" s="2"/>
      <c r="P88" s="2"/>
      <c r="S88" s="2"/>
      <c r="T88" s="1"/>
      <c r="W88" s="1"/>
      <c r="X88" s="2"/>
      <c r="AB88" s="1"/>
      <c r="AJ88" s="2"/>
      <c r="AM88" s="2"/>
      <c r="AR88" s="2"/>
      <c r="AU88" s="2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3:155" x14ac:dyDescent="0.25">
      <c r="C89" s="1"/>
      <c r="G89" s="2"/>
      <c r="I89" s="2"/>
      <c r="J89" s="2"/>
      <c r="K89" s="2"/>
      <c r="L89" s="2"/>
      <c r="M89" s="2"/>
      <c r="N89" s="2"/>
      <c r="P89" s="2"/>
      <c r="S89" s="2"/>
      <c r="T89" s="1"/>
      <c r="W89" s="1"/>
      <c r="X89" s="2"/>
      <c r="AB89" s="1"/>
      <c r="AJ89" s="2"/>
      <c r="AM89" s="2"/>
      <c r="AR89" s="2"/>
      <c r="AU89" s="2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3:155" x14ac:dyDescent="0.25">
      <c r="C90" s="1"/>
      <c r="G90" s="2"/>
      <c r="I90" s="2"/>
      <c r="J90" s="2"/>
      <c r="K90" s="2"/>
      <c r="L90" s="2"/>
      <c r="M90" s="2"/>
      <c r="N90" s="2"/>
      <c r="P90" s="2"/>
      <c r="S90" s="2"/>
      <c r="T90" s="1"/>
      <c r="W90" s="1"/>
      <c r="X90" s="2"/>
      <c r="AB90" s="1"/>
      <c r="AJ90" s="2"/>
      <c r="AM90" s="2"/>
      <c r="AR90" s="2"/>
      <c r="AU90" s="2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3:155" x14ac:dyDescent="0.25">
      <c r="C91" s="1"/>
      <c r="G91" s="2"/>
      <c r="I91" s="2"/>
      <c r="J91" s="2"/>
      <c r="K91" s="2"/>
      <c r="L91" s="2"/>
      <c r="M91" s="2"/>
      <c r="N91" s="2"/>
      <c r="P91" s="2"/>
      <c r="S91" s="2"/>
      <c r="T91" s="1"/>
      <c r="W91" s="1"/>
      <c r="X91" s="2"/>
      <c r="AB91" s="1"/>
      <c r="AJ91" s="2"/>
      <c r="AM91" s="2"/>
      <c r="AR91" s="2"/>
      <c r="AU91" s="2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3:155" x14ac:dyDescent="0.25">
      <c r="C92" s="1"/>
      <c r="G92" s="2"/>
      <c r="I92" s="2"/>
      <c r="J92" s="2"/>
      <c r="K92" s="2"/>
      <c r="L92" s="2"/>
      <c r="M92" s="2"/>
      <c r="N92" s="2"/>
      <c r="P92" s="2"/>
      <c r="S92" s="2"/>
      <c r="T92" s="1"/>
      <c r="W92" s="1"/>
      <c r="X92" s="2"/>
      <c r="AB92" s="1"/>
      <c r="AJ92" s="2"/>
      <c r="AM92" s="2"/>
      <c r="AR92" s="2"/>
      <c r="AU92" s="2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3:155" x14ac:dyDescent="0.25">
      <c r="C93" s="1"/>
      <c r="G93" s="2"/>
      <c r="I93" s="2"/>
      <c r="J93" s="2"/>
      <c r="K93" s="2"/>
      <c r="L93" s="2"/>
      <c r="M93" s="2"/>
      <c r="N93" s="2"/>
      <c r="P93" s="2"/>
      <c r="S93" s="2"/>
      <c r="T93" s="1"/>
      <c r="W93" s="1"/>
      <c r="X93" s="2"/>
      <c r="AB93" s="1"/>
      <c r="AJ93" s="2"/>
      <c r="AM93" s="2"/>
      <c r="AR93" s="2"/>
      <c r="AU93" s="2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3:155" x14ac:dyDescent="0.25">
      <c r="C94" s="1"/>
      <c r="G94" s="2"/>
      <c r="I94" s="2"/>
      <c r="J94" s="2"/>
      <c r="K94" s="2"/>
      <c r="L94" s="2"/>
      <c r="M94" s="2"/>
      <c r="N94" s="2"/>
      <c r="P94" s="2"/>
      <c r="S94" s="2"/>
      <c r="T94" s="1"/>
      <c r="W94" s="1"/>
      <c r="X94" s="2"/>
      <c r="AB94" s="1"/>
      <c r="AJ94" s="2"/>
      <c r="AM94" s="2"/>
      <c r="AR94" s="2"/>
      <c r="AU94" s="2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3:155" x14ac:dyDescent="0.25">
      <c r="C95" s="1"/>
      <c r="G95" s="2"/>
      <c r="I95" s="2"/>
      <c r="J95" s="2"/>
      <c r="K95" s="2"/>
      <c r="L95" s="2"/>
      <c r="M95" s="2"/>
      <c r="N95" s="2"/>
      <c r="P95" s="2"/>
      <c r="S95" s="2"/>
      <c r="T95" s="1"/>
      <c r="W95" s="1"/>
      <c r="X95" s="2"/>
      <c r="AB95" s="1"/>
      <c r="AJ95" s="2"/>
      <c r="AM95" s="2"/>
      <c r="AR95" s="2"/>
      <c r="AU95" s="2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3:155" x14ac:dyDescent="0.25">
      <c r="C96" s="1"/>
      <c r="G96" s="2"/>
      <c r="I96" s="2"/>
      <c r="J96" s="2"/>
      <c r="K96" s="2"/>
      <c r="L96" s="2"/>
      <c r="M96" s="2"/>
      <c r="N96" s="2"/>
      <c r="P96" s="2"/>
      <c r="S96" s="2"/>
      <c r="T96" s="1"/>
      <c r="W96" s="1"/>
      <c r="X96" s="2"/>
      <c r="AB96" s="1"/>
      <c r="AJ96" s="2"/>
      <c r="AM96" s="2"/>
      <c r="AR96" s="2"/>
      <c r="AU96" s="2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3:155" x14ac:dyDescent="0.25">
      <c r="C97" s="1"/>
      <c r="G97" s="2"/>
      <c r="I97" s="2"/>
      <c r="J97" s="2"/>
      <c r="K97" s="2"/>
      <c r="L97" s="2"/>
      <c r="M97" s="2"/>
      <c r="N97" s="2"/>
      <c r="P97" s="2"/>
      <c r="S97" s="2"/>
      <c r="T97" s="1"/>
      <c r="W97" s="1"/>
      <c r="X97" s="2"/>
      <c r="AB97" s="1"/>
      <c r="AJ97" s="2"/>
      <c r="AM97" s="2"/>
      <c r="AR97" s="2"/>
      <c r="AU97" s="2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3:155" x14ac:dyDescent="0.25">
      <c r="C98" s="1"/>
      <c r="G98" s="2"/>
      <c r="I98" s="2"/>
      <c r="J98" s="2"/>
      <c r="K98" s="2"/>
      <c r="L98" s="2"/>
      <c r="M98" s="2"/>
      <c r="N98" s="2"/>
      <c r="P98" s="2"/>
      <c r="S98" s="2"/>
      <c r="T98" s="1"/>
      <c r="W98" s="1"/>
      <c r="X98" s="2"/>
      <c r="AB98" s="1"/>
      <c r="AJ98" s="2"/>
      <c r="AM98" s="2"/>
      <c r="AR98" s="2"/>
      <c r="AU98" s="2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3:155" x14ac:dyDescent="0.25">
      <c r="C99" s="1"/>
      <c r="G99" s="2"/>
      <c r="I99" s="2"/>
      <c r="J99" s="2"/>
      <c r="K99" s="2"/>
      <c r="L99" s="2"/>
      <c r="M99" s="2"/>
      <c r="N99" s="2"/>
      <c r="P99" s="2"/>
      <c r="S99" s="2"/>
      <c r="T99" s="1"/>
      <c r="W99" s="1"/>
      <c r="X99" s="2"/>
      <c r="AB99" s="1"/>
      <c r="AJ99" s="2"/>
      <c r="AM99" s="2"/>
      <c r="AR99" s="2"/>
      <c r="AU99" s="2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3:155" x14ac:dyDescent="0.25">
      <c r="C100" s="1"/>
      <c r="G100" s="2"/>
      <c r="I100" s="2"/>
      <c r="J100" s="2"/>
      <c r="K100" s="2"/>
      <c r="L100" s="2"/>
      <c r="M100" s="2"/>
      <c r="N100" s="2"/>
      <c r="P100" s="2"/>
      <c r="S100" s="2"/>
      <c r="T100" s="1"/>
      <c r="W100" s="1"/>
      <c r="X100" s="2"/>
      <c r="AB100" s="1"/>
      <c r="AJ100" s="2"/>
      <c r="AM100" s="2"/>
      <c r="AR100" s="2"/>
      <c r="AU100" s="2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3:155" x14ac:dyDescent="0.25">
      <c r="C101" s="1"/>
      <c r="G101" s="2"/>
      <c r="I101" s="2"/>
      <c r="J101" s="2"/>
      <c r="K101" s="2"/>
      <c r="L101" s="2"/>
      <c r="M101" s="2"/>
      <c r="N101" s="2"/>
      <c r="P101" s="2"/>
      <c r="S101" s="2"/>
      <c r="T101" s="1"/>
      <c r="W101" s="1"/>
      <c r="X101" s="2"/>
      <c r="AB101" s="1"/>
      <c r="AJ101" s="2"/>
      <c r="AM101" s="2"/>
      <c r="AR101" s="2"/>
      <c r="AU101" s="2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3:155" x14ac:dyDescent="0.25">
      <c r="C102" s="1"/>
      <c r="G102" s="2"/>
      <c r="I102" s="2"/>
      <c r="J102" s="2"/>
      <c r="K102" s="2"/>
      <c r="L102" s="2"/>
      <c r="M102" s="2"/>
      <c r="N102" s="2"/>
      <c r="P102" s="2"/>
      <c r="S102" s="2"/>
      <c r="T102" s="1"/>
      <c r="W102" s="1"/>
      <c r="X102" s="2"/>
      <c r="AB102" s="1"/>
      <c r="AJ102" s="2"/>
      <c r="AM102" s="2"/>
      <c r="AR102" s="2"/>
      <c r="AU102" s="2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3:155" x14ac:dyDescent="0.25">
      <c r="C103" s="1"/>
      <c r="G103" s="2"/>
      <c r="I103" s="2"/>
      <c r="J103" s="2"/>
      <c r="K103" s="2"/>
      <c r="L103" s="2"/>
      <c r="M103" s="2"/>
      <c r="N103" s="2"/>
      <c r="P103" s="2"/>
      <c r="S103" s="2"/>
      <c r="T103" s="1"/>
      <c r="W103" s="1"/>
      <c r="X103" s="2"/>
      <c r="AB103" s="1"/>
      <c r="AJ103" s="2"/>
      <c r="AM103" s="2"/>
      <c r="AR103" s="2"/>
      <c r="AU103" s="2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3:155" x14ac:dyDescent="0.25">
      <c r="C104" s="1"/>
      <c r="G104" s="2"/>
      <c r="I104" s="2"/>
      <c r="J104" s="2"/>
      <c r="K104" s="2"/>
      <c r="L104" s="2"/>
      <c r="M104" s="2"/>
      <c r="N104" s="2"/>
      <c r="P104" s="2"/>
      <c r="S104" s="2"/>
      <c r="T104" s="1"/>
      <c r="W104" s="1"/>
      <c r="X104" s="2"/>
      <c r="AB104" s="1"/>
      <c r="AJ104" s="2"/>
      <c r="AM104" s="2"/>
      <c r="AR104" s="2"/>
      <c r="AU104" s="2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3:155" x14ac:dyDescent="0.25">
      <c r="C105" s="1"/>
      <c r="G105" s="2"/>
      <c r="I105" s="2"/>
      <c r="J105" s="2"/>
      <c r="K105" s="2"/>
      <c r="L105" s="2"/>
      <c r="M105" s="2"/>
      <c r="N105" s="2"/>
      <c r="P105" s="2"/>
      <c r="S105" s="2"/>
      <c r="T105" s="1"/>
      <c r="W105" s="1"/>
      <c r="X105" s="2"/>
      <c r="AB105" s="1"/>
      <c r="AJ105" s="2"/>
      <c r="AM105" s="2"/>
      <c r="AR105" s="2"/>
      <c r="AU105" s="2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3:155" x14ac:dyDescent="0.25">
      <c r="C106" s="1"/>
      <c r="G106" s="2"/>
      <c r="I106" s="2"/>
      <c r="J106" s="2"/>
      <c r="K106" s="2"/>
      <c r="L106" s="2"/>
      <c r="M106" s="2"/>
      <c r="N106" s="2"/>
      <c r="P106" s="2"/>
      <c r="S106" s="2"/>
      <c r="T106" s="1"/>
      <c r="W106" s="1"/>
      <c r="X106" s="2"/>
      <c r="AB106" s="1"/>
      <c r="AJ106" s="2"/>
      <c r="AM106" s="2"/>
      <c r="AR106" s="2"/>
      <c r="AU106" s="2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3:155" x14ac:dyDescent="0.25">
      <c r="C107" s="1"/>
      <c r="G107" s="2"/>
      <c r="I107" s="2"/>
      <c r="J107" s="2"/>
      <c r="K107" s="2"/>
      <c r="L107" s="2"/>
      <c r="M107" s="2"/>
      <c r="N107" s="2"/>
      <c r="P107" s="2"/>
      <c r="S107" s="2"/>
      <c r="T107" s="1"/>
      <c r="W107" s="1"/>
      <c r="X107" s="2"/>
      <c r="AB107" s="1"/>
      <c r="AJ107" s="2"/>
      <c r="AM107" s="2"/>
      <c r="AR107" s="2"/>
      <c r="AU107" s="2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3:155" x14ac:dyDescent="0.25">
      <c r="C108" s="1"/>
      <c r="G108" s="2"/>
      <c r="I108" s="2"/>
      <c r="J108" s="2"/>
      <c r="K108" s="2"/>
      <c r="L108" s="2"/>
      <c r="M108" s="2"/>
      <c r="N108" s="2"/>
      <c r="P108" s="2"/>
      <c r="S108" s="2"/>
      <c r="T108" s="1"/>
      <c r="W108" s="1"/>
      <c r="X108" s="2"/>
      <c r="AB108" s="1"/>
      <c r="AJ108" s="2"/>
      <c r="AM108" s="2"/>
      <c r="AR108" s="2"/>
      <c r="AU108" s="2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3:155" x14ac:dyDescent="0.25">
      <c r="C109" s="1"/>
      <c r="G109" s="2"/>
      <c r="I109" s="2"/>
      <c r="J109" s="2"/>
      <c r="K109" s="2"/>
      <c r="L109" s="2"/>
      <c r="M109" s="2"/>
      <c r="N109" s="2"/>
      <c r="P109" s="2"/>
      <c r="S109" s="2"/>
      <c r="T109" s="1"/>
      <c r="W109" s="1"/>
      <c r="X109" s="2"/>
      <c r="AB109" s="1"/>
      <c r="AJ109" s="2"/>
      <c r="AM109" s="2"/>
      <c r="AR109" s="2"/>
      <c r="AU109" s="2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3:155" x14ac:dyDescent="0.25">
      <c r="C110" s="1"/>
      <c r="G110" s="2"/>
      <c r="I110" s="2"/>
      <c r="J110" s="2"/>
      <c r="K110" s="2"/>
      <c r="L110" s="2"/>
      <c r="M110" s="2"/>
      <c r="N110" s="2"/>
      <c r="P110" s="2"/>
      <c r="S110" s="2"/>
      <c r="T110" s="1"/>
      <c r="W110" s="1"/>
      <c r="X110" s="2"/>
      <c r="AB110" s="1"/>
      <c r="AJ110" s="2"/>
      <c r="AM110" s="2"/>
      <c r="AR110" s="2"/>
      <c r="AU110" s="2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3:155" x14ac:dyDescent="0.25">
      <c r="C111" s="1"/>
      <c r="G111" s="2"/>
      <c r="I111" s="2"/>
      <c r="J111" s="2"/>
      <c r="K111" s="2"/>
      <c r="L111" s="2"/>
      <c r="M111" s="2"/>
      <c r="N111" s="2"/>
      <c r="P111" s="2"/>
      <c r="S111" s="2"/>
      <c r="T111" s="1"/>
      <c r="W111" s="1"/>
      <c r="X111" s="2"/>
      <c r="AB111" s="1"/>
      <c r="AJ111" s="2"/>
      <c r="AM111" s="2"/>
      <c r="AR111" s="2"/>
      <c r="AU111" s="2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3:155" x14ac:dyDescent="0.25">
      <c r="C112" s="1"/>
      <c r="G112" s="2"/>
      <c r="I112" s="2"/>
      <c r="J112" s="2"/>
      <c r="K112" s="2"/>
      <c r="L112" s="2"/>
      <c r="M112" s="2"/>
      <c r="N112" s="2"/>
      <c r="P112" s="2"/>
      <c r="S112" s="2"/>
      <c r="T112" s="1"/>
      <c r="W112" s="1"/>
      <c r="X112" s="2"/>
      <c r="AB112" s="1"/>
      <c r="AJ112" s="2"/>
      <c r="AM112" s="2"/>
      <c r="AR112" s="2"/>
      <c r="AU112" s="2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3:155" x14ac:dyDescent="0.25">
      <c r="C113" s="1"/>
      <c r="G113" s="2"/>
      <c r="I113" s="2"/>
      <c r="J113" s="2"/>
      <c r="K113" s="2"/>
      <c r="L113" s="2"/>
      <c r="M113" s="2"/>
      <c r="N113" s="2"/>
      <c r="P113" s="2"/>
      <c r="S113" s="2"/>
      <c r="T113" s="1"/>
      <c r="W113" s="1"/>
      <c r="X113" s="2"/>
      <c r="AB113" s="1"/>
      <c r="AJ113" s="2"/>
      <c r="AM113" s="2"/>
      <c r="AR113" s="2"/>
      <c r="AU113" s="2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3:155" x14ac:dyDescent="0.25">
      <c r="C114" s="1"/>
      <c r="G114" s="2"/>
      <c r="I114" s="2"/>
      <c r="J114" s="2"/>
      <c r="K114" s="2"/>
      <c r="L114" s="2"/>
      <c r="M114" s="2"/>
      <c r="N114" s="2"/>
      <c r="P114" s="2"/>
      <c r="S114" s="2"/>
      <c r="T114" s="1"/>
      <c r="W114" s="1"/>
      <c r="X114" s="2"/>
      <c r="AB114" s="1"/>
      <c r="AJ114" s="2"/>
      <c r="AM114" s="2"/>
      <c r="AR114" s="2"/>
      <c r="AU114" s="2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3:155" x14ac:dyDescent="0.25">
      <c r="C115" s="1"/>
      <c r="G115" s="2"/>
      <c r="I115" s="2"/>
      <c r="J115" s="2"/>
      <c r="K115" s="2"/>
      <c r="L115" s="2"/>
      <c r="M115" s="2"/>
      <c r="N115" s="2"/>
      <c r="P115" s="2"/>
      <c r="S115" s="2"/>
      <c r="T115" s="1"/>
      <c r="W115" s="1"/>
      <c r="X115" s="2"/>
      <c r="AB115" s="1"/>
      <c r="AJ115" s="2"/>
      <c r="AM115" s="2"/>
      <c r="AR115" s="2"/>
      <c r="AU115" s="2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3:155" x14ac:dyDescent="0.25">
      <c r="C116" s="1"/>
      <c r="G116" s="2"/>
      <c r="I116" s="2"/>
      <c r="J116" s="2"/>
      <c r="K116" s="2"/>
      <c r="L116" s="2"/>
      <c r="M116" s="2"/>
      <c r="N116" s="2"/>
      <c r="P116" s="2"/>
      <c r="S116" s="2"/>
      <c r="T116" s="1"/>
      <c r="W116" s="1"/>
      <c r="X116" s="2"/>
      <c r="AB116" s="1"/>
      <c r="AJ116" s="2"/>
      <c r="AM116" s="2"/>
      <c r="AR116" s="2"/>
      <c r="AU116" s="2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3:155" x14ac:dyDescent="0.25">
      <c r="C117" s="1"/>
      <c r="G117" s="2"/>
      <c r="I117" s="2"/>
      <c r="J117" s="2"/>
      <c r="K117" s="2"/>
      <c r="L117" s="2"/>
      <c r="M117" s="2"/>
      <c r="N117" s="2"/>
      <c r="P117" s="2"/>
      <c r="S117" s="2"/>
      <c r="T117" s="1"/>
      <c r="W117" s="1"/>
      <c r="X117" s="2"/>
      <c r="AB117" s="1"/>
      <c r="AJ117" s="2"/>
      <c r="AM117" s="2"/>
      <c r="AR117" s="2"/>
      <c r="AU117" s="2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3:155" x14ac:dyDescent="0.25">
      <c r="C118" s="1"/>
      <c r="G118" s="2"/>
      <c r="I118" s="2"/>
      <c r="J118" s="2"/>
      <c r="K118" s="2"/>
      <c r="L118" s="2"/>
      <c r="M118" s="2"/>
      <c r="N118" s="2"/>
      <c r="P118" s="2"/>
      <c r="S118" s="2"/>
      <c r="T118" s="1"/>
      <c r="W118" s="1"/>
      <c r="X118" s="2"/>
      <c r="AB118" s="1"/>
      <c r="AJ118" s="2"/>
      <c r="AM118" s="2"/>
      <c r="AR118" s="2"/>
      <c r="AU118" s="2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18"/>
  <sheetViews>
    <sheetView zoomScale="82" zoomScaleNormal="82" zoomScaleSheetLayoutView="100" workbookViewId="0">
      <pane xSplit="2" ySplit="5" topLeftCell="C6" activePane="bottomRight" state="frozen"/>
      <selection activeCell="T26" sqref="T26"/>
      <selection pane="topRight" activeCell="T26" sqref="T26"/>
      <selection pane="bottomLeft" activeCell="T26" sqref="T26"/>
      <selection pane="bottomRight" activeCell="T26" sqref="T26"/>
    </sheetView>
  </sheetViews>
  <sheetFormatPr defaultColWidth="8.85546875" defaultRowHeight="15" x14ac:dyDescent="0.25"/>
  <cols>
    <col min="1" max="1" width="11" style="2" customWidth="1"/>
    <col min="2" max="2" width="37.28515625" style="2" customWidth="1"/>
    <col min="3" max="6" width="11.28515625" style="2" customWidth="1"/>
    <col min="7" max="16" width="11.85546875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3" width="9.85546875" style="2" customWidth="1"/>
    <col min="34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89" ht="18.75" x14ac:dyDescent="0.3">
      <c r="A1" s="2" t="s">
        <v>53</v>
      </c>
      <c r="B1" s="6" t="s">
        <v>66</v>
      </c>
      <c r="AX1" s="3"/>
    </row>
    <row r="2" spans="1:189" ht="15.75" x14ac:dyDescent="0.25">
      <c r="A2" s="7" t="s">
        <v>50</v>
      </c>
      <c r="I2" s="1" t="str">
        <f>[1]GSVA_cur!$I$3</f>
        <v>As on 17.03.2025</v>
      </c>
    </row>
    <row r="3" spans="1:189" ht="15.75" x14ac:dyDescent="0.25">
      <c r="A3" s="7"/>
    </row>
    <row r="4" spans="1:189" ht="15.75" x14ac:dyDescent="0.25">
      <c r="A4" s="7"/>
      <c r="E4" s="8"/>
      <c r="F4" s="8" t="s">
        <v>57</v>
      </c>
      <c r="Q4" s="1"/>
      <c r="S4" s="2"/>
      <c r="T4" s="1"/>
      <c r="AF4" s="2"/>
      <c r="AI4" s="2"/>
      <c r="AN4" s="2"/>
      <c r="AQ4" s="2"/>
      <c r="AV4" s="2"/>
      <c r="AY4" s="2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89" ht="15.75" x14ac:dyDescent="0.25">
      <c r="A5" s="9" t="s">
        <v>0</v>
      </c>
      <c r="B5" s="10" t="s">
        <v>1</v>
      </c>
      <c r="C5" s="34" t="s">
        <v>21</v>
      </c>
      <c r="D5" s="34" t="s">
        <v>22</v>
      </c>
      <c r="E5" s="34" t="s">
        <v>23</v>
      </c>
      <c r="F5" s="34" t="s">
        <v>56</v>
      </c>
      <c r="G5" s="35" t="s">
        <v>65</v>
      </c>
      <c r="H5" s="35" t="s">
        <v>67</v>
      </c>
      <c r="I5" s="35" t="s">
        <v>68</v>
      </c>
      <c r="J5" s="35" t="s">
        <v>69</v>
      </c>
      <c r="K5" s="35" t="s">
        <v>70</v>
      </c>
      <c r="L5" s="35" t="s">
        <v>71</v>
      </c>
      <c r="M5" s="35" t="s">
        <v>72</v>
      </c>
      <c r="N5" s="35" t="s">
        <v>73</v>
      </c>
      <c r="O5" s="35" t="s">
        <v>74</v>
      </c>
      <c r="P5" s="35" t="s">
        <v>76</v>
      </c>
      <c r="Q5" s="1"/>
      <c r="S5" s="2"/>
      <c r="T5" s="1"/>
      <c r="AF5" s="2"/>
      <c r="AI5" s="2"/>
      <c r="AN5" s="2"/>
      <c r="AQ5" s="2"/>
      <c r="AV5" s="2"/>
      <c r="AY5" s="2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89" s="24" customFormat="1" ht="15.75" x14ac:dyDescent="0.25">
      <c r="A6" s="26" t="s">
        <v>26</v>
      </c>
      <c r="B6" s="31" t="s">
        <v>2</v>
      </c>
      <c r="C6" s="28">
        <f>SUM(C7:C10)</f>
        <v>6964391.8637563679</v>
      </c>
      <c r="D6" s="28">
        <f t="shared" ref="D6:N6" si="0">SUM(D7:D10)</f>
        <v>7510315.9416741887</v>
      </c>
      <c r="E6" s="28">
        <f t="shared" si="0"/>
        <v>8897659.6823612861</v>
      </c>
      <c r="F6" s="28">
        <f t="shared" si="0"/>
        <v>10097582.385099217</v>
      </c>
      <c r="G6" s="28">
        <f t="shared" si="0"/>
        <v>10395311.134434059</v>
      </c>
      <c r="H6" s="28">
        <f t="shared" si="0"/>
        <v>11001386.833181478</v>
      </c>
      <c r="I6" s="28">
        <f t="shared" si="0"/>
        <v>14026844.321040476</v>
      </c>
      <c r="J6" s="28">
        <f t="shared" si="0"/>
        <v>14218309.520356286</v>
      </c>
      <c r="K6" s="28">
        <f t="shared" si="0"/>
        <v>17141121.467580568</v>
      </c>
      <c r="L6" s="28">
        <f t="shared" si="0"/>
        <v>21614723.984177221</v>
      </c>
      <c r="M6" s="28">
        <f t="shared" si="0"/>
        <v>25306808.202983752</v>
      </c>
      <c r="N6" s="28">
        <f t="shared" si="0"/>
        <v>25465613.924862575</v>
      </c>
      <c r="O6" s="28">
        <f t="shared" ref="O6:P6" si="1">SUM(O7:O10)</f>
        <v>26412624.754246052</v>
      </c>
      <c r="P6" s="28">
        <f t="shared" si="1"/>
        <v>28999280.731359635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22"/>
      <c r="AM6" s="22"/>
      <c r="AN6" s="22"/>
      <c r="AO6" s="22"/>
      <c r="AP6" s="22"/>
      <c r="AQ6" s="22"/>
      <c r="AR6" s="22"/>
      <c r="AS6" s="22"/>
      <c r="AT6" s="22"/>
      <c r="AU6" s="22"/>
      <c r="AV6" s="22"/>
      <c r="AW6" s="22"/>
      <c r="AX6" s="22"/>
      <c r="AY6" s="22"/>
      <c r="AZ6" s="22"/>
      <c r="BA6" s="22"/>
      <c r="BB6" s="22"/>
      <c r="BC6" s="22"/>
      <c r="BD6" s="22"/>
      <c r="BE6" s="22"/>
      <c r="BF6" s="22"/>
      <c r="BG6" s="22"/>
      <c r="BH6" s="22"/>
      <c r="BI6" s="22"/>
      <c r="BJ6" s="22"/>
      <c r="BK6" s="22"/>
      <c r="BL6" s="22"/>
      <c r="BM6" s="22"/>
      <c r="BN6" s="22"/>
      <c r="BO6" s="22"/>
      <c r="BP6" s="22"/>
      <c r="BQ6" s="22"/>
      <c r="BR6" s="22"/>
      <c r="BS6" s="22"/>
      <c r="BT6" s="22"/>
      <c r="BU6" s="22"/>
      <c r="BV6" s="22"/>
      <c r="BW6" s="22"/>
      <c r="BX6" s="22"/>
      <c r="BY6" s="22"/>
      <c r="BZ6" s="22"/>
      <c r="CA6" s="22"/>
      <c r="CB6" s="22"/>
      <c r="CC6" s="22"/>
      <c r="CD6" s="22"/>
      <c r="CE6" s="22"/>
      <c r="CF6" s="22"/>
      <c r="CG6" s="22"/>
      <c r="CH6" s="22"/>
      <c r="CI6" s="22"/>
      <c r="CJ6" s="22"/>
      <c r="CK6" s="22"/>
      <c r="CL6" s="22"/>
      <c r="CM6" s="22"/>
      <c r="CN6" s="22"/>
      <c r="CO6" s="22"/>
      <c r="CP6" s="22"/>
      <c r="CQ6" s="22"/>
      <c r="CR6" s="22"/>
      <c r="CS6" s="22"/>
      <c r="CT6" s="22"/>
      <c r="CU6" s="22"/>
      <c r="CV6" s="22"/>
      <c r="CW6" s="22"/>
      <c r="CX6" s="22"/>
      <c r="CY6" s="22"/>
      <c r="CZ6" s="22"/>
      <c r="DA6" s="22"/>
      <c r="DB6" s="22"/>
      <c r="DC6" s="22"/>
      <c r="DD6" s="22"/>
      <c r="DE6" s="22"/>
      <c r="DF6" s="22"/>
      <c r="DG6" s="22"/>
      <c r="DH6" s="22"/>
      <c r="DI6" s="22"/>
      <c r="DJ6" s="22"/>
      <c r="DK6" s="22"/>
      <c r="DL6" s="22"/>
      <c r="DM6" s="22"/>
      <c r="DN6" s="22"/>
      <c r="DO6" s="22"/>
      <c r="DP6" s="22"/>
      <c r="DQ6" s="22"/>
      <c r="DR6" s="22"/>
      <c r="DS6" s="22"/>
      <c r="DT6" s="22"/>
      <c r="DU6" s="22"/>
      <c r="DV6" s="22"/>
      <c r="DW6" s="22"/>
      <c r="DX6" s="22"/>
      <c r="DY6" s="22"/>
      <c r="DZ6" s="22"/>
      <c r="EA6" s="22"/>
      <c r="EB6" s="22"/>
      <c r="EC6" s="22"/>
      <c r="ED6" s="22"/>
      <c r="EE6" s="22"/>
      <c r="EF6" s="22"/>
      <c r="EG6" s="22"/>
      <c r="EH6" s="22"/>
      <c r="EI6" s="22"/>
      <c r="EJ6" s="22"/>
      <c r="EK6" s="22"/>
      <c r="EL6" s="22"/>
      <c r="EM6" s="22"/>
      <c r="EN6" s="22"/>
      <c r="EO6" s="22"/>
      <c r="EP6" s="22"/>
      <c r="EQ6" s="22"/>
      <c r="ER6" s="22"/>
      <c r="ES6" s="22"/>
      <c r="ET6" s="22"/>
      <c r="EU6" s="22"/>
      <c r="EV6" s="22"/>
      <c r="EW6" s="22"/>
      <c r="EX6" s="22"/>
      <c r="EY6" s="22"/>
      <c r="EZ6" s="22"/>
      <c r="FA6" s="22"/>
      <c r="FB6" s="22"/>
      <c r="FC6" s="22"/>
      <c r="FD6" s="22"/>
      <c r="FE6" s="22"/>
      <c r="FF6" s="22"/>
      <c r="FG6" s="22"/>
      <c r="FH6" s="22"/>
      <c r="FI6" s="22"/>
      <c r="FJ6" s="22"/>
      <c r="FK6" s="22"/>
      <c r="FL6" s="22"/>
      <c r="FM6" s="22"/>
      <c r="FN6" s="22"/>
      <c r="FO6" s="22"/>
      <c r="FP6" s="22"/>
      <c r="FQ6" s="22"/>
      <c r="FR6" s="22"/>
      <c r="FS6" s="22"/>
      <c r="FT6" s="22"/>
      <c r="FU6" s="22"/>
      <c r="FV6" s="22"/>
      <c r="FW6" s="22"/>
      <c r="FX6" s="22"/>
      <c r="FY6" s="22"/>
      <c r="FZ6" s="22"/>
      <c r="GA6" s="22"/>
      <c r="GB6" s="22"/>
      <c r="GC6" s="22"/>
      <c r="GG6" s="25"/>
    </row>
    <row r="7" spans="1:189" ht="15.75" x14ac:dyDescent="0.25">
      <c r="A7" s="13">
        <v>1.1000000000000001</v>
      </c>
      <c r="B7" s="14" t="s">
        <v>59</v>
      </c>
      <c r="C7" s="15">
        <v>4807446.0422259727</v>
      </c>
      <c r="D7" s="15">
        <v>5143509.2256610114</v>
      </c>
      <c r="E7" s="15">
        <v>6293219.1503556073</v>
      </c>
      <c r="F7" s="15">
        <v>7144327.802679088</v>
      </c>
      <c r="G7" s="15">
        <v>7202738.0442000013</v>
      </c>
      <c r="H7" s="15">
        <v>7379227.8279846488</v>
      </c>
      <c r="I7" s="15">
        <v>9985398.6736347862</v>
      </c>
      <c r="J7" s="15">
        <v>9600024.2303673942</v>
      </c>
      <c r="K7" s="15">
        <v>11112429.936405471</v>
      </c>
      <c r="L7" s="15">
        <v>14078408.331126688</v>
      </c>
      <c r="M7" s="15">
        <v>16177011.938659847</v>
      </c>
      <c r="N7" s="15">
        <v>15058323.424047314</v>
      </c>
      <c r="O7" s="15">
        <v>15240938.965790942</v>
      </c>
      <c r="P7" s="15">
        <v>16815569.739165012</v>
      </c>
      <c r="Q7" s="3"/>
      <c r="R7" s="4"/>
      <c r="S7" s="4"/>
      <c r="T7" s="3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1"/>
      <c r="GE7" s="1"/>
      <c r="GF7" s="1"/>
    </row>
    <row r="8" spans="1:189" ht="15.75" x14ac:dyDescent="0.25">
      <c r="A8" s="13">
        <v>1.2</v>
      </c>
      <c r="B8" s="14" t="s">
        <v>60</v>
      </c>
      <c r="C8" s="15">
        <v>1329695.0605227009</v>
      </c>
      <c r="D8" s="15">
        <v>1484130.531382852</v>
      </c>
      <c r="E8" s="15">
        <v>1608825.1556250618</v>
      </c>
      <c r="F8" s="15">
        <v>1844195.504049089</v>
      </c>
      <c r="G8" s="15">
        <v>1950450.3854649356</v>
      </c>
      <c r="H8" s="15">
        <v>2259473.7322490998</v>
      </c>
      <c r="I8" s="15">
        <v>2600257.1752728242</v>
      </c>
      <c r="J8" s="15">
        <v>3133664.8074685712</v>
      </c>
      <c r="K8" s="15">
        <v>4208242.5768156732</v>
      </c>
      <c r="L8" s="15">
        <v>5620511.2211382762</v>
      </c>
      <c r="M8" s="15">
        <v>6510475.7741294159</v>
      </c>
      <c r="N8" s="15">
        <v>7724229.4363691621</v>
      </c>
      <c r="O8" s="15">
        <v>8401768.353298286</v>
      </c>
      <c r="P8" s="15">
        <v>9246694.4359412137</v>
      </c>
      <c r="Q8" s="3"/>
      <c r="R8" s="4"/>
      <c r="S8" s="4"/>
      <c r="T8" s="3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1"/>
      <c r="GE8" s="1"/>
      <c r="GF8" s="1"/>
    </row>
    <row r="9" spans="1:189" ht="15.75" x14ac:dyDescent="0.25">
      <c r="A9" s="13">
        <v>1.3</v>
      </c>
      <c r="B9" s="14" t="s">
        <v>61</v>
      </c>
      <c r="C9" s="15">
        <v>586959.38511839288</v>
      </c>
      <c r="D9" s="15">
        <v>598145.40889911714</v>
      </c>
      <c r="E9" s="15">
        <v>651242.97146774817</v>
      </c>
      <c r="F9" s="15">
        <v>655290.60534174868</v>
      </c>
      <c r="G9" s="15">
        <v>832281.53973045631</v>
      </c>
      <c r="H9" s="15">
        <v>960388.5145149841</v>
      </c>
      <c r="I9" s="15">
        <v>866894.90234310995</v>
      </c>
      <c r="J9" s="15">
        <v>1032296.8180546098</v>
      </c>
      <c r="K9" s="15">
        <v>1325029.1917262087</v>
      </c>
      <c r="L9" s="15">
        <v>1425320.9278370065</v>
      </c>
      <c r="M9" s="15">
        <v>1653814.7329229475</v>
      </c>
      <c r="N9" s="15">
        <v>1592073.7591800147</v>
      </c>
      <c r="O9" s="15">
        <v>1630774.3116658172</v>
      </c>
      <c r="P9" s="15">
        <v>1668563.3805191254</v>
      </c>
      <c r="Q9" s="3"/>
      <c r="R9" s="4"/>
      <c r="S9" s="4"/>
      <c r="T9" s="3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1"/>
      <c r="GE9" s="1"/>
      <c r="GF9" s="1"/>
    </row>
    <row r="10" spans="1:189" ht="15.75" x14ac:dyDescent="0.25">
      <c r="A10" s="13">
        <v>1.4</v>
      </c>
      <c r="B10" s="14" t="s">
        <v>62</v>
      </c>
      <c r="C10" s="15">
        <v>240291.37588930136</v>
      </c>
      <c r="D10" s="15">
        <v>284530.77573120809</v>
      </c>
      <c r="E10" s="15">
        <v>344372.40491286915</v>
      </c>
      <c r="F10" s="15">
        <v>453768.47302929201</v>
      </c>
      <c r="G10" s="15">
        <v>409841.1650386671</v>
      </c>
      <c r="H10" s="15">
        <v>402296.75843274343</v>
      </c>
      <c r="I10" s="15">
        <v>574293.56978975574</v>
      </c>
      <c r="J10" s="15">
        <v>452323.6644657118</v>
      </c>
      <c r="K10" s="15">
        <v>495419.76263321668</v>
      </c>
      <c r="L10" s="15">
        <v>490483.50407524611</v>
      </c>
      <c r="M10" s="15">
        <v>965505.7572715386</v>
      </c>
      <c r="N10" s="15">
        <v>1090987.3052660874</v>
      </c>
      <c r="O10" s="15">
        <v>1139143.1234910062</v>
      </c>
      <c r="P10" s="15">
        <v>1268453.1757342818</v>
      </c>
      <c r="Q10" s="3"/>
      <c r="R10" s="4"/>
      <c r="S10" s="4"/>
      <c r="T10" s="3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1"/>
      <c r="GE10" s="1"/>
      <c r="GF10" s="1"/>
    </row>
    <row r="11" spans="1:189" ht="15.75" x14ac:dyDescent="0.25">
      <c r="A11" s="16" t="s">
        <v>31</v>
      </c>
      <c r="B11" s="14" t="s">
        <v>3</v>
      </c>
      <c r="C11" s="15">
        <v>395905.82543950673</v>
      </c>
      <c r="D11" s="15">
        <v>357911.71627432236</v>
      </c>
      <c r="E11" s="15">
        <v>528514.18782400002</v>
      </c>
      <c r="F11" s="15">
        <v>723797.07459600002</v>
      </c>
      <c r="G11" s="15">
        <v>510603.84945907211</v>
      </c>
      <c r="H11" s="15">
        <v>570277.51797516539</v>
      </c>
      <c r="I11" s="15">
        <v>756923.84496000002</v>
      </c>
      <c r="J11" s="15">
        <v>756442.78120000008</v>
      </c>
      <c r="K11" s="15">
        <v>720774.82329709455</v>
      </c>
      <c r="L11" s="15">
        <v>883003.44313905749</v>
      </c>
      <c r="M11" s="15">
        <v>1332773.7356292868</v>
      </c>
      <c r="N11" s="15">
        <v>978719.03648771916</v>
      </c>
      <c r="O11" s="15">
        <v>1290558.0485704092</v>
      </c>
      <c r="P11" s="15">
        <v>1613180.142292721</v>
      </c>
      <c r="Q11" s="3"/>
      <c r="R11" s="4"/>
      <c r="S11" s="4"/>
      <c r="T11" s="3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1"/>
      <c r="GE11" s="1"/>
      <c r="GF11" s="1"/>
    </row>
    <row r="12" spans="1:189" s="25" customFormat="1" ht="15.75" x14ac:dyDescent="0.25">
      <c r="A12" s="19"/>
      <c r="B12" s="20" t="s">
        <v>28</v>
      </c>
      <c r="C12" s="21">
        <f>C6+C11</f>
        <v>7360297.6891958751</v>
      </c>
      <c r="D12" s="21">
        <f t="shared" ref="D12:N12" si="2">D6+D11</f>
        <v>7868227.6579485107</v>
      </c>
      <c r="E12" s="21">
        <f t="shared" si="2"/>
        <v>9426173.8701852858</v>
      </c>
      <c r="F12" s="21">
        <f t="shared" si="2"/>
        <v>10821379.459695218</v>
      </c>
      <c r="G12" s="21">
        <f t="shared" si="2"/>
        <v>10905914.983893132</v>
      </c>
      <c r="H12" s="21">
        <f t="shared" si="2"/>
        <v>11571664.351156643</v>
      </c>
      <c r="I12" s="21">
        <f t="shared" si="2"/>
        <v>14783768.166000476</v>
      </c>
      <c r="J12" s="21">
        <f t="shared" si="2"/>
        <v>14974752.301556285</v>
      </c>
      <c r="K12" s="21">
        <f t="shared" si="2"/>
        <v>17861896.290877663</v>
      </c>
      <c r="L12" s="21">
        <f t="shared" si="2"/>
        <v>22497727.427316278</v>
      </c>
      <c r="M12" s="21">
        <f t="shared" si="2"/>
        <v>26639581.938613039</v>
      </c>
      <c r="N12" s="21">
        <f t="shared" si="2"/>
        <v>26444332.961350296</v>
      </c>
      <c r="O12" s="21">
        <f t="shared" ref="O12:P12" si="3">O6+O11</f>
        <v>27703182.802816462</v>
      </c>
      <c r="P12" s="21">
        <f t="shared" si="3"/>
        <v>30612460.873652354</v>
      </c>
      <c r="Q12" s="3"/>
      <c r="R12" s="4"/>
      <c r="S12" s="4"/>
      <c r="T12" s="3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H12" s="23"/>
      <c r="BI12" s="23"/>
      <c r="BJ12" s="23"/>
      <c r="BK12" s="23"/>
      <c r="BL12" s="23"/>
      <c r="BM12" s="23"/>
      <c r="BN12" s="23"/>
      <c r="BO12" s="23"/>
      <c r="BP12" s="23"/>
      <c r="BQ12" s="23"/>
      <c r="BR12" s="23"/>
      <c r="BS12" s="23"/>
      <c r="BT12" s="23"/>
      <c r="BU12" s="23"/>
      <c r="BV12" s="23"/>
      <c r="BW12" s="23"/>
      <c r="BX12" s="23"/>
      <c r="BY12" s="23"/>
      <c r="BZ12" s="23"/>
      <c r="CA12" s="23"/>
      <c r="CB12" s="23"/>
      <c r="CC12" s="23"/>
      <c r="CD12" s="23"/>
      <c r="CE12" s="23"/>
      <c r="CF12" s="23"/>
      <c r="CG12" s="23"/>
      <c r="CH12" s="23"/>
      <c r="CI12" s="23"/>
      <c r="CJ12" s="23"/>
      <c r="CK12" s="23"/>
      <c r="CL12" s="23"/>
      <c r="CM12" s="23"/>
      <c r="CN12" s="23"/>
      <c r="CO12" s="23"/>
      <c r="CP12" s="23"/>
      <c r="CQ12" s="23"/>
      <c r="CR12" s="23"/>
      <c r="CS12" s="23"/>
      <c r="CT12" s="23"/>
      <c r="CU12" s="23"/>
      <c r="CV12" s="23"/>
      <c r="CW12" s="23"/>
      <c r="CX12" s="23"/>
      <c r="CY12" s="23"/>
      <c r="CZ12" s="23"/>
      <c r="DA12" s="23"/>
      <c r="DB12" s="23"/>
      <c r="DC12" s="23"/>
      <c r="DD12" s="23"/>
      <c r="DE12" s="23"/>
      <c r="DF12" s="22"/>
      <c r="DG12" s="22"/>
      <c r="DH12" s="22"/>
      <c r="DI12" s="22"/>
      <c r="DJ12" s="22"/>
      <c r="DK12" s="22"/>
      <c r="DL12" s="22"/>
      <c r="DM12" s="22"/>
      <c r="DN12" s="22"/>
      <c r="DO12" s="22"/>
      <c r="DP12" s="22"/>
      <c r="DQ12" s="22"/>
      <c r="DR12" s="22"/>
      <c r="DS12" s="22"/>
      <c r="DT12" s="22"/>
      <c r="DU12" s="22"/>
      <c r="DV12" s="22"/>
      <c r="DW12" s="22"/>
      <c r="DX12" s="22"/>
      <c r="DY12" s="23"/>
      <c r="DZ12" s="23"/>
      <c r="EA12" s="23"/>
      <c r="EB12" s="23"/>
      <c r="EC12" s="23"/>
      <c r="ED12" s="23"/>
      <c r="EE12" s="23"/>
      <c r="EF12" s="23"/>
      <c r="EG12" s="23"/>
      <c r="EH12" s="23"/>
      <c r="EI12" s="23"/>
      <c r="EJ12" s="23"/>
      <c r="EK12" s="23"/>
      <c r="EL12" s="23"/>
      <c r="EM12" s="23"/>
      <c r="EN12" s="23"/>
      <c r="EO12" s="23"/>
      <c r="EP12" s="23"/>
      <c r="EQ12" s="23"/>
      <c r="ER12" s="23"/>
      <c r="ES12" s="23"/>
      <c r="ET12" s="23"/>
      <c r="EU12" s="23"/>
      <c r="EV12" s="23"/>
      <c r="EW12" s="23"/>
      <c r="EX12" s="23"/>
      <c r="EY12" s="23"/>
      <c r="EZ12" s="23"/>
      <c r="FA12" s="23"/>
      <c r="FB12" s="23"/>
      <c r="FC12" s="23"/>
      <c r="FD12" s="23"/>
      <c r="FE12" s="23"/>
      <c r="FF12" s="23"/>
      <c r="FG12" s="23"/>
      <c r="FH12" s="23"/>
      <c r="FI12" s="23"/>
      <c r="FJ12" s="23"/>
      <c r="FK12" s="23"/>
      <c r="FL12" s="23"/>
      <c r="FM12" s="23"/>
      <c r="FN12" s="23"/>
      <c r="FO12" s="23"/>
      <c r="FP12" s="23"/>
      <c r="FQ12" s="23"/>
      <c r="FR12" s="23"/>
      <c r="FS12" s="23"/>
      <c r="FT12" s="23"/>
      <c r="FU12" s="23"/>
      <c r="FV12" s="23"/>
      <c r="FW12" s="23"/>
      <c r="FX12" s="23"/>
      <c r="FY12" s="23"/>
      <c r="FZ12" s="23"/>
      <c r="GA12" s="23"/>
      <c r="GB12" s="23"/>
      <c r="GC12" s="23"/>
      <c r="GD12" s="24"/>
      <c r="GE12" s="24"/>
      <c r="GF12" s="24"/>
    </row>
    <row r="13" spans="1:189" s="1" customFormat="1" ht="15.75" x14ac:dyDescent="0.25">
      <c r="A13" s="11" t="s">
        <v>32</v>
      </c>
      <c r="B13" s="12" t="s">
        <v>4</v>
      </c>
      <c r="C13" s="15">
        <v>8343501.3432913413</v>
      </c>
      <c r="D13" s="15">
        <v>9292604.0087183975</v>
      </c>
      <c r="E13" s="15">
        <v>9971262.4460000005</v>
      </c>
      <c r="F13" s="15">
        <v>10098360.850378029</v>
      </c>
      <c r="G13" s="15">
        <v>12358288.449109005</v>
      </c>
      <c r="H13" s="15">
        <v>16256230.031520212</v>
      </c>
      <c r="I13" s="15">
        <v>17022746.957768533</v>
      </c>
      <c r="J13" s="15">
        <v>18803429.903480493</v>
      </c>
      <c r="K13" s="15">
        <v>17508934.345416058</v>
      </c>
      <c r="L13" s="15">
        <v>17402967.966357671</v>
      </c>
      <c r="M13" s="15">
        <v>23048150.439156566</v>
      </c>
      <c r="N13" s="15">
        <v>24075811.469172861</v>
      </c>
      <c r="O13" s="15">
        <v>25938953.199346431</v>
      </c>
      <c r="P13" s="15">
        <v>28185198.445786588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G13" s="2"/>
    </row>
    <row r="14" spans="1:189" ht="30" x14ac:dyDescent="0.25">
      <c r="A14" s="16" t="s">
        <v>33</v>
      </c>
      <c r="B14" s="14" t="s">
        <v>5</v>
      </c>
      <c r="C14" s="15">
        <v>719384.26684064069</v>
      </c>
      <c r="D14" s="15">
        <v>750505.43196773599</v>
      </c>
      <c r="E14" s="15">
        <v>837634.63331240532</v>
      </c>
      <c r="F14" s="15">
        <v>937348.45008317183</v>
      </c>
      <c r="G14" s="15">
        <v>1117304.544562032</v>
      </c>
      <c r="H14" s="15">
        <v>1014757.6485301749</v>
      </c>
      <c r="I14" s="15">
        <v>1259576.7907641451</v>
      </c>
      <c r="J14" s="15">
        <v>1438499.4344669241</v>
      </c>
      <c r="K14" s="15">
        <v>1579250.2685936857</v>
      </c>
      <c r="L14" s="15">
        <v>1609218.1189051243</v>
      </c>
      <c r="M14" s="15">
        <v>1813767.2938246152</v>
      </c>
      <c r="N14" s="15">
        <v>2042610.9056349639</v>
      </c>
      <c r="O14" s="15">
        <v>2238636.0483581889</v>
      </c>
      <c r="P14" s="15">
        <v>2493855.5103467004</v>
      </c>
      <c r="Q14" s="3"/>
      <c r="R14" s="4"/>
      <c r="S14" s="4"/>
      <c r="T14" s="3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3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3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3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1"/>
      <c r="GE14" s="1"/>
      <c r="GF14" s="1"/>
    </row>
    <row r="15" spans="1:189" ht="15.75" x14ac:dyDescent="0.25">
      <c r="A15" s="16" t="s">
        <v>34</v>
      </c>
      <c r="B15" s="14" t="s">
        <v>6</v>
      </c>
      <c r="C15" s="15">
        <v>4801597.8171082055</v>
      </c>
      <c r="D15" s="15">
        <v>4965441.933527749</v>
      </c>
      <c r="E15" s="15">
        <v>5579221.4703135891</v>
      </c>
      <c r="F15" s="15">
        <v>5776508.0414000005</v>
      </c>
      <c r="G15" s="15">
        <v>5747323.2327042911</v>
      </c>
      <c r="H15" s="15">
        <v>6037324.0309834369</v>
      </c>
      <c r="I15" s="15">
        <v>6675953.7125599487</v>
      </c>
      <c r="J15" s="15">
        <v>7662009.5359460972</v>
      </c>
      <c r="K15" s="15">
        <v>7716491.9516579788</v>
      </c>
      <c r="L15" s="15">
        <v>7408525.3582066651</v>
      </c>
      <c r="M15" s="15">
        <v>9996713.3861249909</v>
      </c>
      <c r="N15" s="15">
        <v>11434345.533788877</v>
      </c>
      <c r="O15" s="15">
        <v>12494867.798792914</v>
      </c>
      <c r="P15" s="15">
        <v>13483773.216368631</v>
      </c>
      <c r="Q15" s="3"/>
      <c r="R15" s="4"/>
      <c r="S15" s="4"/>
      <c r="T15" s="3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3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3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3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1"/>
      <c r="GE15" s="1"/>
      <c r="GF15" s="1"/>
    </row>
    <row r="16" spans="1:189" s="25" customFormat="1" ht="15.75" x14ac:dyDescent="0.25">
      <c r="A16" s="19"/>
      <c r="B16" s="20" t="s">
        <v>29</v>
      </c>
      <c r="C16" s="21">
        <f>+C13+C14+C15</f>
        <v>13864483.427240189</v>
      </c>
      <c r="D16" s="21">
        <f t="shared" ref="D16:I16" si="4">+D13+D14+D15</f>
        <v>15008551.374213882</v>
      </c>
      <c r="E16" s="21">
        <f t="shared" si="4"/>
        <v>16388118.549625997</v>
      </c>
      <c r="F16" s="21">
        <f t="shared" si="4"/>
        <v>16812217.341861203</v>
      </c>
      <c r="G16" s="21">
        <f t="shared" si="4"/>
        <v>19222916.226375327</v>
      </c>
      <c r="H16" s="21">
        <f t="shared" si="4"/>
        <v>23308311.711033825</v>
      </c>
      <c r="I16" s="21">
        <f t="shared" si="4"/>
        <v>24958277.461092629</v>
      </c>
      <c r="J16" s="21">
        <f t="shared" ref="J16:K16" si="5">+J13+J14+J15</f>
        <v>27903938.873893514</v>
      </c>
      <c r="K16" s="21">
        <f t="shared" si="5"/>
        <v>26804676.565667726</v>
      </c>
      <c r="L16" s="21">
        <f t="shared" ref="L16:N16" si="6">+L13+L14+L15</f>
        <v>26420711.443469457</v>
      </c>
      <c r="M16" s="21">
        <f t="shared" si="6"/>
        <v>34858631.119106174</v>
      </c>
      <c r="N16" s="21">
        <f t="shared" si="6"/>
        <v>37552767.908596702</v>
      </c>
      <c r="O16" s="21">
        <f t="shared" ref="O16:P16" si="7">+O13+O14+O15</f>
        <v>40672457.046497531</v>
      </c>
      <c r="P16" s="21">
        <f t="shared" si="7"/>
        <v>44162827.172501922</v>
      </c>
      <c r="Q16" s="3"/>
      <c r="R16" s="4"/>
      <c r="S16" s="4"/>
      <c r="T16" s="3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23"/>
      <c r="BD16" s="23"/>
      <c r="BE16" s="23"/>
      <c r="BF16" s="23"/>
      <c r="BG16" s="23"/>
      <c r="BH16" s="23"/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2"/>
      <c r="CU16" s="23"/>
      <c r="CV16" s="23"/>
      <c r="CW16" s="23"/>
      <c r="CX16" s="23"/>
      <c r="CY16" s="23"/>
      <c r="CZ16" s="23"/>
      <c r="DA16" s="23"/>
      <c r="DB16" s="23"/>
      <c r="DC16" s="23"/>
      <c r="DD16" s="23"/>
      <c r="DE16" s="23"/>
      <c r="DF16" s="22"/>
      <c r="DG16" s="22"/>
      <c r="DH16" s="22"/>
      <c r="DI16" s="22"/>
      <c r="DJ16" s="22"/>
      <c r="DK16" s="22"/>
      <c r="DL16" s="22"/>
      <c r="DM16" s="22"/>
      <c r="DN16" s="22"/>
      <c r="DO16" s="22"/>
      <c r="DP16" s="22"/>
      <c r="DQ16" s="22"/>
      <c r="DR16" s="22"/>
      <c r="DS16" s="22"/>
      <c r="DT16" s="22"/>
      <c r="DU16" s="22"/>
      <c r="DV16" s="22"/>
      <c r="DW16" s="22"/>
      <c r="DX16" s="22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3"/>
      <c r="EM16" s="23"/>
      <c r="EN16" s="23"/>
      <c r="EO16" s="23"/>
      <c r="EP16" s="22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3"/>
      <c r="FK16" s="23"/>
      <c r="FL16" s="23"/>
      <c r="FM16" s="23"/>
      <c r="FN16" s="22"/>
      <c r="FO16" s="23"/>
      <c r="FP16" s="23"/>
      <c r="FQ16" s="23"/>
      <c r="FR16" s="23"/>
      <c r="FS16" s="23"/>
      <c r="FT16" s="23"/>
      <c r="FU16" s="23"/>
      <c r="FV16" s="23"/>
      <c r="FW16" s="23"/>
      <c r="FX16" s="23"/>
      <c r="FY16" s="23"/>
      <c r="FZ16" s="23"/>
      <c r="GA16" s="23"/>
      <c r="GB16" s="23"/>
      <c r="GC16" s="23"/>
      <c r="GD16" s="24"/>
      <c r="GE16" s="24"/>
      <c r="GF16" s="24"/>
    </row>
    <row r="17" spans="1:189" s="24" customFormat="1" ht="15.75" x14ac:dyDescent="0.25">
      <c r="A17" s="26" t="s">
        <v>35</v>
      </c>
      <c r="B17" s="31" t="s">
        <v>7</v>
      </c>
      <c r="C17" s="28">
        <f>C18+C19</f>
        <v>5794547.1372169759</v>
      </c>
      <c r="D17" s="28">
        <f t="shared" ref="D17:I17" si="8">D18+D19</f>
        <v>6673157.0267323181</v>
      </c>
      <c r="E17" s="28">
        <f t="shared" si="8"/>
        <v>7969885.2286999999</v>
      </c>
      <c r="F17" s="28">
        <f t="shared" si="8"/>
        <v>9028827.4294999987</v>
      </c>
      <c r="G17" s="28">
        <f t="shared" si="8"/>
        <v>9666400.1630000006</v>
      </c>
      <c r="H17" s="28">
        <f t="shared" si="8"/>
        <v>11135564.2664</v>
      </c>
      <c r="I17" s="28">
        <f t="shared" si="8"/>
        <v>12821124.364700001</v>
      </c>
      <c r="J17" s="28">
        <f t="shared" ref="J17:K17" si="9">J18+J19</f>
        <v>15450959.522399999</v>
      </c>
      <c r="K17" s="28">
        <f t="shared" si="9"/>
        <v>16971315.78515134</v>
      </c>
      <c r="L17" s="28">
        <f t="shared" ref="L17:N17" si="10">L18+L19</f>
        <v>13340137.299973477</v>
      </c>
      <c r="M17" s="28">
        <f t="shared" si="10"/>
        <v>17062847.276026394</v>
      </c>
      <c r="N17" s="28">
        <f t="shared" si="10"/>
        <v>21643943.738514353</v>
      </c>
      <c r="O17" s="28">
        <f t="shared" ref="O17:P17" si="11">O18+O19</f>
        <v>23467488.608396903</v>
      </c>
      <c r="P17" s="28">
        <f t="shared" si="11"/>
        <v>25904799.698408939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22"/>
      <c r="BG17" s="22"/>
      <c r="BH17" s="22"/>
      <c r="BI17" s="22"/>
      <c r="BJ17" s="22"/>
      <c r="BK17" s="22"/>
      <c r="BL17" s="22"/>
      <c r="BM17" s="22"/>
      <c r="BN17" s="22"/>
      <c r="BO17" s="22"/>
      <c r="BP17" s="22"/>
      <c r="BQ17" s="22"/>
      <c r="BR17" s="22"/>
      <c r="BS17" s="22"/>
      <c r="BT17" s="22"/>
      <c r="BU17" s="22"/>
      <c r="BV17" s="22"/>
      <c r="BW17" s="22"/>
      <c r="BX17" s="22"/>
      <c r="BY17" s="22"/>
      <c r="BZ17" s="22"/>
      <c r="CA17" s="22"/>
      <c r="CB17" s="22"/>
      <c r="CC17" s="22"/>
      <c r="CD17" s="22"/>
      <c r="CE17" s="22"/>
      <c r="CF17" s="22"/>
      <c r="CG17" s="22"/>
      <c r="CH17" s="22"/>
      <c r="CI17" s="22"/>
      <c r="CJ17" s="22"/>
      <c r="CK17" s="22"/>
      <c r="CL17" s="22"/>
      <c r="CM17" s="22"/>
      <c r="CN17" s="22"/>
      <c r="CO17" s="22"/>
      <c r="CP17" s="22"/>
      <c r="CQ17" s="22"/>
      <c r="CR17" s="22"/>
      <c r="CS17" s="22"/>
      <c r="CT17" s="22"/>
      <c r="CU17" s="22"/>
      <c r="CV17" s="22"/>
      <c r="CW17" s="22"/>
      <c r="CX17" s="22"/>
      <c r="CY17" s="22"/>
      <c r="CZ17" s="22"/>
      <c r="DA17" s="22"/>
      <c r="DB17" s="22"/>
      <c r="DC17" s="22"/>
      <c r="DD17" s="22"/>
      <c r="DE17" s="22"/>
      <c r="DF17" s="22"/>
      <c r="DG17" s="22"/>
      <c r="DH17" s="22"/>
      <c r="DI17" s="22"/>
      <c r="DJ17" s="22"/>
      <c r="DK17" s="22"/>
      <c r="DL17" s="22"/>
      <c r="DM17" s="22"/>
      <c r="DN17" s="22"/>
      <c r="DO17" s="22"/>
      <c r="DP17" s="22"/>
      <c r="DQ17" s="22"/>
      <c r="DR17" s="22"/>
      <c r="DS17" s="22"/>
      <c r="DT17" s="22"/>
      <c r="DU17" s="22"/>
      <c r="DV17" s="22"/>
      <c r="DW17" s="22"/>
      <c r="DX17" s="22"/>
      <c r="DY17" s="22"/>
      <c r="DZ17" s="22"/>
      <c r="EA17" s="22"/>
      <c r="EB17" s="22"/>
      <c r="EC17" s="22"/>
      <c r="ED17" s="22"/>
      <c r="EE17" s="22"/>
      <c r="EF17" s="22"/>
      <c r="EG17" s="22"/>
      <c r="EH17" s="22"/>
      <c r="EI17" s="22"/>
      <c r="EJ17" s="22"/>
      <c r="EK17" s="22"/>
      <c r="EL17" s="22"/>
      <c r="EM17" s="22"/>
      <c r="EN17" s="22"/>
      <c r="EO17" s="22"/>
      <c r="EP17" s="22"/>
      <c r="EQ17" s="22"/>
      <c r="ER17" s="22"/>
      <c r="ES17" s="22"/>
      <c r="ET17" s="22"/>
      <c r="EU17" s="22"/>
      <c r="EV17" s="22"/>
      <c r="EW17" s="22"/>
      <c r="EX17" s="22"/>
      <c r="EY17" s="22"/>
      <c r="EZ17" s="22"/>
      <c r="FA17" s="22"/>
      <c r="FB17" s="22"/>
      <c r="FC17" s="22"/>
      <c r="FD17" s="22"/>
      <c r="FE17" s="22"/>
      <c r="FF17" s="22"/>
      <c r="FG17" s="22"/>
      <c r="FH17" s="22"/>
      <c r="FI17" s="22"/>
      <c r="FJ17" s="22"/>
      <c r="FK17" s="22"/>
      <c r="FL17" s="22"/>
      <c r="FM17" s="22"/>
      <c r="FN17" s="22"/>
      <c r="FO17" s="22"/>
      <c r="FP17" s="22"/>
      <c r="FQ17" s="22"/>
      <c r="FR17" s="22"/>
      <c r="FS17" s="22"/>
      <c r="FT17" s="22"/>
      <c r="FU17" s="22"/>
      <c r="FV17" s="22"/>
      <c r="FW17" s="22"/>
      <c r="FX17" s="22"/>
      <c r="FY17" s="22"/>
      <c r="FZ17" s="22"/>
      <c r="GA17" s="22"/>
      <c r="GB17" s="22"/>
      <c r="GC17" s="22"/>
      <c r="GG17" s="25"/>
    </row>
    <row r="18" spans="1:189" ht="15.75" x14ac:dyDescent="0.25">
      <c r="A18" s="13">
        <v>6.1</v>
      </c>
      <c r="B18" s="14" t="s">
        <v>8</v>
      </c>
      <c r="C18" s="15">
        <v>4752139.8708662549</v>
      </c>
      <c r="D18" s="15">
        <v>5532638.4991402309</v>
      </c>
      <c r="E18" s="15">
        <v>6737004.9451000001</v>
      </c>
      <c r="F18" s="15">
        <v>7737797.4119999995</v>
      </c>
      <c r="G18" s="15">
        <v>8283977.7090000007</v>
      </c>
      <c r="H18" s="15">
        <v>9616745.8763999995</v>
      </c>
      <c r="I18" s="15">
        <v>11048296.571</v>
      </c>
      <c r="J18" s="15">
        <v>13348725.4024</v>
      </c>
      <c r="K18" s="15">
        <v>14763901.718410693</v>
      </c>
      <c r="L18" s="15">
        <v>12353936.834138853</v>
      </c>
      <c r="M18" s="15">
        <v>15518985.032380704</v>
      </c>
      <c r="N18" s="15">
        <v>18956710.699428774</v>
      </c>
      <c r="O18" s="15">
        <v>20626282.345383093</v>
      </c>
      <c r="P18" s="15">
        <v>22852242.583925899</v>
      </c>
      <c r="Q18" s="3"/>
      <c r="R18" s="4"/>
      <c r="S18" s="4"/>
      <c r="T18" s="3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1"/>
      <c r="GE18" s="1"/>
      <c r="GF18" s="1"/>
    </row>
    <row r="19" spans="1:189" ht="15.75" x14ac:dyDescent="0.25">
      <c r="A19" s="13">
        <v>6.2</v>
      </c>
      <c r="B19" s="14" t="s">
        <v>9</v>
      </c>
      <c r="C19" s="15">
        <v>1042407.266350721</v>
      </c>
      <c r="D19" s="15">
        <v>1140518.5275920874</v>
      </c>
      <c r="E19" s="15">
        <v>1232880.2836</v>
      </c>
      <c r="F19" s="15">
        <v>1291030.0175000001</v>
      </c>
      <c r="G19" s="15">
        <v>1382422.4539999999</v>
      </c>
      <c r="H19" s="15">
        <v>1518818.39</v>
      </c>
      <c r="I19" s="15">
        <v>1772827.7936999998</v>
      </c>
      <c r="J19" s="15">
        <v>2102234.12</v>
      </c>
      <c r="K19" s="15">
        <v>2207414.0667406474</v>
      </c>
      <c r="L19" s="15">
        <v>986200.46583462413</v>
      </c>
      <c r="M19" s="15">
        <v>1543862.243645689</v>
      </c>
      <c r="N19" s="15">
        <v>2687233.0390855791</v>
      </c>
      <c r="O19" s="15">
        <v>2841206.2630138085</v>
      </c>
      <c r="P19" s="15">
        <v>3052557.1144830389</v>
      </c>
      <c r="Q19" s="3"/>
      <c r="R19" s="4"/>
      <c r="S19" s="4"/>
      <c r="T19" s="3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1"/>
      <c r="GE19" s="1"/>
      <c r="GF19" s="1"/>
    </row>
    <row r="20" spans="1:189" s="24" customFormat="1" ht="30" x14ac:dyDescent="0.25">
      <c r="A20" s="32" t="s">
        <v>36</v>
      </c>
      <c r="B20" s="33" t="s">
        <v>10</v>
      </c>
      <c r="C20" s="28">
        <f>SUM(C21:C27)</f>
        <v>2940286.2767409445</v>
      </c>
      <c r="D20" s="28">
        <f t="shared" ref="D20:N20" si="12">SUM(D21:D27)</f>
        <v>3394690.0892944192</v>
      </c>
      <c r="E20" s="28">
        <f t="shared" si="12"/>
        <v>3893865.5642233985</v>
      </c>
      <c r="F20" s="28">
        <f t="shared" si="12"/>
        <v>4418574.9315000009</v>
      </c>
      <c r="G20" s="28">
        <f t="shared" si="12"/>
        <v>5156946.7398366844</v>
      </c>
      <c r="H20" s="28">
        <f t="shared" si="12"/>
        <v>5407177.7280000001</v>
      </c>
      <c r="I20" s="28">
        <f t="shared" si="12"/>
        <v>5468198.442862994</v>
      </c>
      <c r="J20" s="28">
        <f t="shared" si="12"/>
        <v>5859863.7141999993</v>
      </c>
      <c r="K20" s="28">
        <f t="shared" si="12"/>
        <v>6913101.502076068</v>
      </c>
      <c r="L20" s="28">
        <f t="shared" si="12"/>
        <v>5513823.3554171696</v>
      </c>
      <c r="M20" s="28">
        <f t="shared" si="12"/>
        <v>7945764.2515351474</v>
      </c>
      <c r="N20" s="28">
        <f t="shared" si="12"/>
        <v>8525070.9986425135</v>
      </c>
      <c r="O20" s="28">
        <f t="shared" ref="O20:P20" si="13">SUM(O21:O27)</f>
        <v>9014270.6137642972</v>
      </c>
      <c r="P20" s="28">
        <f t="shared" si="13"/>
        <v>9729353.5070238188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22"/>
      <c r="AY20" s="22"/>
      <c r="AZ20" s="22"/>
      <c r="BA20" s="22"/>
      <c r="BB20" s="22"/>
      <c r="BC20" s="22"/>
      <c r="BD20" s="22"/>
      <c r="BE20" s="22"/>
      <c r="BF20" s="22"/>
      <c r="BG20" s="22"/>
      <c r="BH20" s="22"/>
      <c r="BI20" s="22"/>
      <c r="BJ20" s="22"/>
      <c r="BK20" s="22"/>
      <c r="BL20" s="22"/>
      <c r="BM20" s="22"/>
      <c r="BN20" s="22"/>
      <c r="BO20" s="22"/>
      <c r="BP20" s="22"/>
      <c r="BQ20" s="22"/>
      <c r="BR20" s="22"/>
      <c r="BS20" s="22"/>
      <c r="BT20" s="22"/>
      <c r="BU20" s="22"/>
      <c r="BV20" s="22"/>
      <c r="BW20" s="22"/>
      <c r="BX20" s="22"/>
      <c r="BY20" s="22"/>
      <c r="BZ20" s="22"/>
      <c r="CA20" s="22"/>
      <c r="CB20" s="22"/>
      <c r="CC20" s="22"/>
      <c r="CD20" s="22"/>
      <c r="CE20" s="22"/>
      <c r="CF20" s="22"/>
      <c r="CG20" s="22"/>
      <c r="CH20" s="22"/>
      <c r="CI20" s="22"/>
      <c r="CJ20" s="22"/>
      <c r="CK20" s="22"/>
      <c r="CL20" s="22"/>
      <c r="CM20" s="22"/>
      <c r="CN20" s="22"/>
      <c r="CO20" s="22"/>
      <c r="CP20" s="22"/>
      <c r="CQ20" s="22"/>
      <c r="CR20" s="22"/>
      <c r="CS20" s="22"/>
      <c r="CT20" s="22"/>
      <c r="CU20" s="22"/>
      <c r="CV20" s="22"/>
      <c r="CW20" s="22"/>
      <c r="CX20" s="22"/>
      <c r="CY20" s="22"/>
      <c r="CZ20" s="22"/>
      <c r="DA20" s="22"/>
      <c r="DB20" s="22"/>
      <c r="DC20" s="22"/>
      <c r="DD20" s="22"/>
      <c r="DE20" s="22"/>
      <c r="DF20" s="22"/>
      <c r="DG20" s="22"/>
      <c r="DH20" s="22"/>
      <c r="DI20" s="22"/>
      <c r="DJ20" s="22"/>
      <c r="DK20" s="22"/>
      <c r="DL20" s="22"/>
      <c r="DM20" s="22"/>
      <c r="DN20" s="22"/>
      <c r="DO20" s="22"/>
      <c r="DP20" s="22"/>
      <c r="DQ20" s="22"/>
      <c r="DR20" s="22"/>
      <c r="DS20" s="22"/>
      <c r="DT20" s="22"/>
      <c r="DU20" s="22"/>
      <c r="DV20" s="22"/>
      <c r="DW20" s="22"/>
      <c r="DX20" s="22"/>
      <c r="DY20" s="22"/>
      <c r="DZ20" s="22"/>
      <c r="EA20" s="22"/>
      <c r="EB20" s="22"/>
      <c r="EC20" s="22"/>
      <c r="ED20" s="22"/>
      <c r="EE20" s="22"/>
      <c r="EF20" s="22"/>
      <c r="EG20" s="22"/>
      <c r="EH20" s="22"/>
      <c r="EI20" s="22"/>
      <c r="EJ20" s="22"/>
      <c r="EK20" s="22"/>
      <c r="EL20" s="22"/>
      <c r="EM20" s="22"/>
      <c r="EN20" s="22"/>
      <c r="EO20" s="22"/>
      <c r="EP20" s="22"/>
      <c r="EQ20" s="22"/>
      <c r="ER20" s="22"/>
      <c r="ES20" s="22"/>
      <c r="ET20" s="22"/>
      <c r="EU20" s="22"/>
      <c r="EV20" s="22"/>
      <c r="EW20" s="22"/>
      <c r="EX20" s="22"/>
      <c r="EY20" s="22"/>
      <c r="EZ20" s="22"/>
      <c r="FA20" s="22"/>
      <c r="FB20" s="22"/>
      <c r="FC20" s="22"/>
      <c r="FD20" s="22"/>
      <c r="FE20" s="22"/>
      <c r="FF20" s="22"/>
      <c r="FG20" s="22"/>
      <c r="FH20" s="22"/>
      <c r="FI20" s="22"/>
      <c r="FJ20" s="22"/>
      <c r="FK20" s="22"/>
      <c r="FL20" s="22"/>
      <c r="FM20" s="22"/>
      <c r="FN20" s="22"/>
      <c r="FO20" s="22"/>
      <c r="FP20" s="22"/>
      <c r="FQ20" s="22"/>
      <c r="FR20" s="22"/>
      <c r="FS20" s="22"/>
      <c r="FT20" s="22"/>
      <c r="FU20" s="22"/>
      <c r="FV20" s="22"/>
      <c r="FW20" s="22"/>
      <c r="FX20" s="22"/>
      <c r="FY20" s="22"/>
      <c r="FZ20" s="22"/>
      <c r="GA20" s="22"/>
      <c r="GB20" s="22"/>
      <c r="GC20" s="22"/>
      <c r="GG20" s="25"/>
    </row>
    <row r="21" spans="1:189" ht="15.75" x14ac:dyDescent="0.25">
      <c r="A21" s="13">
        <v>7.1</v>
      </c>
      <c r="B21" s="14" t="s">
        <v>11</v>
      </c>
      <c r="C21" s="15">
        <v>157682.53690188372</v>
      </c>
      <c r="D21" s="15">
        <v>179679.44982949673</v>
      </c>
      <c r="E21" s="15">
        <v>167621</v>
      </c>
      <c r="F21" s="15">
        <v>189386</v>
      </c>
      <c r="G21" s="15">
        <v>251017.99999999997</v>
      </c>
      <c r="H21" s="15">
        <v>174498</v>
      </c>
      <c r="I21" s="15">
        <v>201223</v>
      </c>
      <c r="J21" s="15">
        <v>197429</v>
      </c>
      <c r="K21" s="15">
        <v>314664</v>
      </c>
      <c r="L21" s="15">
        <v>327452.43382610998</v>
      </c>
      <c r="M21" s="15">
        <v>295220.00706041616</v>
      </c>
      <c r="N21" s="15">
        <v>373572.94084765657</v>
      </c>
      <c r="O21" s="15">
        <v>396816.19108119793</v>
      </c>
      <c r="P21" s="15">
        <v>431095.91504801693</v>
      </c>
      <c r="Q21" s="3"/>
      <c r="R21" s="4"/>
      <c r="S21" s="4"/>
      <c r="T21" s="3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1"/>
      <c r="GE21" s="1"/>
      <c r="GF21" s="1"/>
    </row>
    <row r="22" spans="1:189" ht="15.75" x14ac:dyDescent="0.25">
      <c r="A22" s="13">
        <v>7.2</v>
      </c>
      <c r="B22" s="14" t="s">
        <v>12</v>
      </c>
      <c r="C22" s="15">
        <v>1996702.6050015881</v>
      </c>
      <c r="D22" s="15">
        <v>2318108.0264747129</v>
      </c>
      <c r="E22" s="15">
        <v>2648772.8111999999</v>
      </c>
      <c r="F22" s="15">
        <v>3042512.5783000002</v>
      </c>
      <c r="G22" s="15">
        <v>3448588.3906000005</v>
      </c>
      <c r="H22" s="15">
        <v>3745282.7384000001</v>
      </c>
      <c r="I22" s="15">
        <v>3936506.0335999997</v>
      </c>
      <c r="J22" s="15">
        <v>4270318.1482999995</v>
      </c>
      <c r="K22" s="15">
        <v>5020957.9729427164</v>
      </c>
      <c r="L22" s="15">
        <v>3691423.8565452471</v>
      </c>
      <c r="M22" s="15">
        <v>5838331.4970355416</v>
      </c>
      <c r="N22" s="15">
        <v>5972986.7305777771</v>
      </c>
      <c r="O22" s="15">
        <v>6356469.4193436122</v>
      </c>
      <c r="P22" s="15">
        <v>6854053.8514948729</v>
      </c>
      <c r="Q22" s="3"/>
      <c r="R22" s="4"/>
      <c r="S22" s="4"/>
      <c r="T22" s="3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1"/>
      <c r="GE22" s="1"/>
      <c r="GF22" s="1"/>
    </row>
    <row r="23" spans="1:189" ht="15.75" x14ac:dyDescent="0.25">
      <c r="A23" s="13">
        <v>7.3</v>
      </c>
      <c r="B23" s="14" t="s">
        <v>13</v>
      </c>
      <c r="C23" s="15">
        <v>24468.333629199504</v>
      </c>
      <c r="D23" s="15">
        <v>23181.509659352923</v>
      </c>
      <c r="E23" s="15">
        <v>12482.852800000001</v>
      </c>
      <c r="F23" s="15">
        <v>14479.719299999999</v>
      </c>
      <c r="G23" s="15">
        <v>12261.326000000001</v>
      </c>
      <c r="H23" s="15">
        <v>20562.305700000001</v>
      </c>
      <c r="I23" s="15">
        <v>22573.470399999998</v>
      </c>
      <c r="J23" s="15">
        <v>32298.461799999997</v>
      </c>
      <c r="K23" s="15">
        <v>29317.894564389018</v>
      </c>
      <c r="L23" s="15">
        <v>30142.56645083558</v>
      </c>
      <c r="M23" s="15">
        <v>46067.230071425787</v>
      </c>
      <c r="N23" s="15">
        <v>62969.779333860592</v>
      </c>
      <c r="O23" s="15">
        <v>68804.484227271445</v>
      </c>
      <c r="P23" s="15">
        <v>74963.753023123107</v>
      </c>
      <c r="Q23" s="3"/>
      <c r="R23" s="4"/>
      <c r="S23" s="4"/>
      <c r="T23" s="3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1"/>
      <c r="GE23" s="1"/>
      <c r="GF23" s="1"/>
    </row>
    <row r="24" spans="1:189" ht="15.75" x14ac:dyDescent="0.25">
      <c r="A24" s="13">
        <v>7.4</v>
      </c>
      <c r="B24" s="14" t="s">
        <v>14</v>
      </c>
      <c r="C24" s="15">
        <v>33978.062339962307</v>
      </c>
      <c r="D24" s="15">
        <v>62054.526161155765</v>
      </c>
      <c r="E24" s="15">
        <v>27526.7808</v>
      </c>
      <c r="F24" s="15">
        <v>67355.740000000005</v>
      </c>
      <c r="G24" s="15">
        <v>155849.91459999999</v>
      </c>
      <c r="H24" s="15">
        <v>174932.1923</v>
      </c>
      <c r="I24" s="15">
        <v>180910.0816</v>
      </c>
      <c r="J24" s="15">
        <v>94467.476200000005</v>
      </c>
      <c r="K24" s="15">
        <v>164019.40651769037</v>
      </c>
      <c r="L24" s="15">
        <v>14737.730519085599</v>
      </c>
      <c r="M24" s="15">
        <v>7541.2789962888919</v>
      </c>
      <c r="N24" s="15">
        <v>55765.472645166505</v>
      </c>
      <c r="O24" s="15">
        <v>18197.418826905443</v>
      </c>
      <c r="P24" s="15">
        <v>19747.519992848334</v>
      </c>
      <c r="Q24" s="3"/>
      <c r="R24" s="4"/>
      <c r="S24" s="4"/>
      <c r="T24" s="3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1"/>
      <c r="GE24" s="1"/>
      <c r="GF24" s="1"/>
    </row>
    <row r="25" spans="1:189" ht="15.75" x14ac:dyDescent="0.25">
      <c r="A25" s="13">
        <v>7.5</v>
      </c>
      <c r="B25" s="14" t="s">
        <v>15</v>
      </c>
      <c r="C25" s="15">
        <v>42927.456399228307</v>
      </c>
      <c r="D25" s="15">
        <v>36443.8720136294</v>
      </c>
      <c r="E25" s="15">
        <v>38621.7232</v>
      </c>
      <c r="F25" s="15">
        <v>49625.195099999997</v>
      </c>
      <c r="G25" s="15">
        <v>50656.346400000002</v>
      </c>
      <c r="H25" s="15">
        <v>86917.747300000003</v>
      </c>
      <c r="I25" s="15">
        <v>89329.292799999996</v>
      </c>
      <c r="J25" s="15">
        <v>102250.9008</v>
      </c>
      <c r="K25" s="15">
        <v>105377.17621863316</v>
      </c>
      <c r="L25" s="15">
        <v>60206.185802911306</v>
      </c>
      <c r="M25" s="15">
        <v>96598.787311369029</v>
      </c>
      <c r="N25" s="15">
        <v>118729.14699795122</v>
      </c>
      <c r="O25" s="15">
        <v>112166.61265003336</v>
      </c>
      <c r="P25" s="15">
        <v>123536.2606888788</v>
      </c>
      <c r="Q25" s="3"/>
      <c r="R25" s="4"/>
      <c r="S25" s="4"/>
      <c r="T25" s="3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1"/>
      <c r="GE25" s="1"/>
      <c r="GF25" s="1"/>
    </row>
    <row r="26" spans="1:189" ht="15.75" x14ac:dyDescent="0.25">
      <c r="A26" s="13">
        <v>7.6</v>
      </c>
      <c r="B26" s="14" t="s">
        <v>16</v>
      </c>
      <c r="C26" s="15">
        <v>23663.989187820229</v>
      </c>
      <c r="D26" s="15">
        <v>27285.661879593936</v>
      </c>
      <c r="E26" s="15">
        <v>29664.846522854117</v>
      </c>
      <c r="F26" s="15">
        <v>32883.583299999998</v>
      </c>
      <c r="G26" s="15">
        <v>34457.381999999998</v>
      </c>
      <c r="H26" s="15">
        <v>35138.150699999998</v>
      </c>
      <c r="I26" s="15">
        <v>36308.1535</v>
      </c>
      <c r="J26" s="15">
        <v>149491.80410000001</v>
      </c>
      <c r="K26" s="15">
        <v>144462.97828716738</v>
      </c>
      <c r="L26" s="15">
        <v>148489.64261509426</v>
      </c>
      <c r="M26" s="15">
        <v>163384.91119054749</v>
      </c>
      <c r="N26" s="15">
        <v>182846.12755837769</v>
      </c>
      <c r="O26" s="15">
        <v>194222.58937445586</v>
      </c>
      <c r="P26" s="15">
        <v>209684.50922130191</v>
      </c>
      <c r="Q26" s="3"/>
      <c r="R26" s="4"/>
      <c r="S26" s="4"/>
      <c r="T26" s="3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1"/>
      <c r="GE26" s="1"/>
      <c r="GF26" s="1"/>
    </row>
    <row r="27" spans="1:189" ht="30" x14ac:dyDescent="0.25">
      <c r="A27" s="13">
        <v>7.7</v>
      </c>
      <c r="B27" s="14" t="s">
        <v>17</v>
      </c>
      <c r="C27" s="15">
        <v>660863.29328126216</v>
      </c>
      <c r="D27" s="15">
        <v>747937.04327647772</v>
      </c>
      <c r="E27" s="15">
        <v>969175.54970054445</v>
      </c>
      <c r="F27" s="15">
        <v>1022332.1155000002</v>
      </c>
      <c r="G27" s="15">
        <v>1204115.3802366836</v>
      </c>
      <c r="H27" s="15">
        <v>1169846.5936</v>
      </c>
      <c r="I27" s="15">
        <v>1001348.4109629942</v>
      </c>
      <c r="J27" s="15">
        <v>1013607.923</v>
      </c>
      <c r="K27" s="15">
        <v>1134302.0735454715</v>
      </c>
      <c r="L27" s="15">
        <v>1241370.9396578851</v>
      </c>
      <c r="M27" s="15">
        <v>1498620.5398695599</v>
      </c>
      <c r="N27" s="15">
        <v>1758200.8006817247</v>
      </c>
      <c r="O27" s="15">
        <v>1867593.8982608218</v>
      </c>
      <c r="P27" s="15">
        <v>2016271.6975547774</v>
      </c>
      <c r="Q27" s="3"/>
      <c r="R27" s="4"/>
      <c r="S27" s="4"/>
      <c r="T27" s="3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1"/>
      <c r="GE27" s="1"/>
      <c r="GF27" s="1"/>
    </row>
    <row r="28" spans="1:189" ht="15.75" x14ac:dyDescent="0.25">
      <c r="A28" s="16" t="s">
        <v>37</v>
      </c>
      <c r="B28" s="14" t="s">
        <v>18</v>
      </c>
      <c r="C28" s="15">
        <v>2833927.1554829152</v>
      </c>
      <c r="D28" s="15">
        <v>3155050.4262483297</v>
      </c>
      <c r="E28" s="15">
        <v>3542558.1496788696</v>
      </c>
      <c r="F28" s="15">
        <v>4117711</v>
      </c>
      <c r="G28" s="15">
        <v>4799058</v>
      </c>
      <c r="H28" s="15">
        <v>5075041</v>
      </c>
      <c r="I28" s="15">
        <v>5378171.939991382</v>
      </c>
      <c r="J28" s="15">
        <v>6010300</v>
      </c>
      <c r="K28" s="15">
        <v>6433175</v>
      </c>
      <c r="L28" s="15">
        <v>7175042.8144453475</v>
      </c>
      <c r="M28" s="15">
        <v>7725792.4997716546</v>
      </c>
      <c r="N28" s="15">
        <v>9638863.6084923111</v>
      </c>
      <c r="O28" s="15">
        <v>10807973.976046821</v>
      </c>
      <c r="P28" s="15">
        <v>11150483.246666815</v>
      </c>
      <c r="Q28" s="3"/>
      <c r="R28" s="4"/>
      <c r="S28" s="4"/>
      <c r="T28" s="3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1"/>
      <c r="GE28" s="1"/>
      <c r="GF28" s="1"/>
    </row>
    <row r="29" spans="1:189" ht="30" x14ac:dyDescent="0.25">
      <c r="A29" s="16" t="s">
        <v>38</v>
      </c>
      <c r="B29" s="14" t="s">
        <v>19</v>
      </c>
      <c r="C29" s="15">
        <v>13359757.534623539</v>
      </c>
      <c r="D29" s="15">
        <v>16352977.327915125</v>
      </c>
      <c r="E29" s="15">
        <v>20207282.647808086</v>
      </c>
      <c r="F29" s="15">
        <v>22538677.872183628</v>
      </c>
      <c r="G29" s="15">
        <v>27571500.044431757</v>
      </c>
      <c r="H29" s="15">
        <v>32762654.080436837</v>
      </c>
      <c r="I29" s="15">
        <v>34575613.784003302</v>
      </c>
      <c r="J29" s="15">
        <v>39494987.923031524</v>
      </c>
      <c r="K29" s="15">
        <v>45442082.893345989</v>
      </c>
      <c r="L29" s="15">
        <v>48410296.616292514</v>
      </c>
      <c r="M29" s="15">
        <v>57826003.758634135</v>
      </c>
      <c r="N29" s="15">
        <v>71024031.483232439</v>
      </c>
      <c r="O29" s="15">
        <v>80704469.913727522</v>
      </c>
      <c r="P29" s="15">
        <v>92085983.110196233</v>
      </c>
      <c r="Q29" s="3"/>
      <c r="R29" s="4"/>
      <c r="S29" s="4"/>
      <c r="T29" s="3"/>
      <c r="U29" s="5"/>
      <c r="V29" s="5"/>
      <c r="W29" s="5"/>
      <c r="X29" s="5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1"/>
      <c r="GE29" s="1"/>
      <c r="GF29" s="1"/>
    </row>
    <row r="30" spans="1:189" ht="15.75" x14ac:dyDescent="0.25">
      <c r="A30" s="16" t="s">
        <v>39</v>
      </c>
      <c r="B30" s="14" t="s">
        <v>54</v>
      </c>
      <c r="C30" s="15">
        <v>1148694.932827201</v>
      </c>
      <c r="D30" s="15">
        <v>1388450</v>
      </c>
      <c r="E30" s="15">
        <v>1612487</v>
      </c>
      <c r="F30" s="15">
        <v>1807940.0000000002</v>
      </c>
      <c r="G30" s="15">
        <v>1958322</v>
      </c>
      <c r="H30" s="15">
        <v>2093618.9999999998</v>
      </c>
      <c r="I30" s="15">
        <v>2285656.85</v>
      </c>
      <c r="J30" s="15">
        <v>2861719.18</v>
      </c>
      <c r="K30" s="15">
        <v>3168385</v>
      </c>
      <c r="L30" s="15">
        <v>3287639.1758793509</v>
      </c>
      <c r="M30" s="15">
        <v>3570890.3812786355</v>
      </c>
      <c r="N30" s="15">
        <v>4031920.4604776264</v>
      </c>
      <c r="O30" s="15">
        <v>4714950.572072004</v>
      </c>
      <c r="P30" s="15">
        <v>5853302.1389495432</v>
      </c>
      <c r="Q30" s="3"/>
      <c r="R30" s="4"/>
      <c r="S30" s="4"/>
      <c r="T30" s="3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1"/>
      <c r="GE30" s="1"/>
      <c r="GF30" s="1"/>
    </row>
    <row r="31" spans="1:189" ht="15.75" x14ac:dyDescent="0.25">
      <c r="A31" s="16" t="s">
        <v>40</v>
      </c>
      <c r="B31" s="14" t="s">
        <v>20</v>
      </c>
      <c r="C31" s="15">
        <v>2813609.475655762</v>
      </c>
      <c r="D31" s="15">
        <v>3365765.0678254054</v>
      </c>
      <c r="E31" s="15">
        <v>3987261.9919366823</v>
      </c>
      <c r="F31" s="15">
        <v>4772210.5409064218</v>
      </c>
      <c r="G31" s="15">
        <v>5555643.1956232367</v>
      </c>
      <c r="H31" s="15">
        <v>6488266.049856307</v>
      </c>
      <c r="I31" s="15">
        <v>7224302.4056693437</v>
      </c>
      <c r="J31" s="15">
        <v>7976075.6409484679</v>
      </c>
      <c r="K31" s="15">
        <v>9350823.1739468277</v>
      </c>
      <c r="L31" s="15">
        <v>7776300.7596816998</v>
      </c>
      <c r="M31" s="15">
        <v>9519376.1199093908</v>
      </c>
      <c r="N31" s="15">
        <v>11384062.633848876</v>
      </c>
      <c r="O31" s="15">
        <v>12805674.5539729</v>
      </c>
      <c r="P31" s="15">
        <v>15381177.019477952</v>
      </c>
      <c r="Q31" s="3"/>
      <c r="R31" s="4"/>
      <c r="S31" s="4"/>
      <c r="T31" s="3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1"/>
      <c r="GE31" s="1"/>
      <c r="GF31" s="1"/>
    </row>
    <row r="32" spans="1:189" s="25" customFormat="1" ht="15.75" x14ac:dyDescent="0.25">
      <c r="A32" s="19"/>
      <c r="B32" s="20" t="s">
        <v>30</v>
      </c>
      <c r="C32" s="21">
        <f>C17+C20+C28+C29+C30+C31</f>
        <v>28890822.512547337</v>
      </c>
      <c r="D32" s="21">
        <f t="shared" ref="D32:G32" si="14">D17+D20+D28+D29+D30+D31</f>
        <v>34330089.938015595</v>
      </c>
      <c r="E32" s="21">
        <f t="shared" si="14"/>
        <v>41213340.582347035</v>
      </c>
      <c r="F32" s="21">
        <f t="shared" si="14"/>
        <v>46683941.774090052</v>
      </c>
      <c r="G32" s="21">
        <f t="shared" si="14"/>
        <v>54707870.142891675</v>
      </c>
      <c r="H32" s="21">
        <f t="shared" ref="H32:I32" si="15">H17+H20+H28+H29+H30+H31</f>
        <v>62962322.12469314</v>
      </c>
      <c r="I32" s="21">
        <f t="shared" si="15"/>
        <v>67753067.78722702</v>
      </c>
      <c r="J32" s="21">
        <f t="shared" ref="J32:K32" si="16">J17+J20+J28+J29+J30+J31</f>
        <v>77653905.980580002</v>
      </c>
      <c r="K32" s="21">
        <f t="shared" si="16"/>
        <v>88278883.354520231</v>
      </c>
      <c r="L32" s="21">
        <f t="shared" ref="L32:M32" si="17">L17+L20+L28+L29+L30+L31</f>
        <v>85503240.021689549</v>
      </c>
      <c r="M32" s="21">
        <f t="shared" si="17"/>
        <v>103650674.28715536</v>
      </c>
      <c r="N32" s="21">
        <f t="shared" ref="N32" si="18">N17+N20+N28+N29+N30+N31</f>
        <v>126247892.92320812</v>
      </c>
      <c r="O32" s="21">
        <f t="shared" ref="O32" si="19">O17+O20+O28+O29+O30+O31</f>
        <v>141514828.23798043</v>
      </c>
      <c r="P32" s="21">
        <f t="shared" ref="P32" si="20">P17+P20+P28+P29+P30+P31</f>
        <v>160105098.7207233</v>
      </c>
      <c r="Q32" s="3"/>
      <c r="R32" s="4"/>
      <c r="S32" s="4"/>
      <c r="T32" s="3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23"/>
      <c r="AW32" s="23"/>
      <c r="AX32" s="23"/>
      <c r="AY32" s="23"/>
      <c r="AZ32" s="23"/>
      <c r="BA32" s="23"/>
      <c r="BB32" s="23"/>
      <c r="BC32" s="23"/>
      <c r="BD32" s="23"/>
      <c r="BE32" s="23"/>
      <c r="BF32" s="23"/>
      <c r="BG32" s="23"/>
      <c r="BH32" s="23"/>
      <c r="BI32" s="23"/>
      <c r="BJ32" s="23"/>
      <c r="BK32" s="23"/>
      <c r="BL32" s="23"/>
      <c r="BM32" s="23"/>
      <c r="BN32" s="23"/>
      <c r="BO32" s="23"/>
      <c r="BP32" s="23"/>
      <c r="BQ32" s="23"/>
      <c r="BR32" s="23"/>
      <c r="BS32" s="23"/>
      <c r="BT32" s="23"/>
      <c r="BU32" s="23"/>
      <c r="BV32" s="23"/>
      <c r="BW32" s="23"/>
      <c r="BX32" s="23"/>
      <c r="BY32" s="23"/>
      <c r="BZ32" s="23"/>
      <c r="CA32" s="23"/>
      <c r="CB32" s="23"/>
      <c r="CC32" s="23"/>
      <c r="CD32" s="23"/>
      <c r="CE32" s="23"/>
      <c r="CF32" s="23"/>
      <c r="CG32" s="23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  <c r="CZ32" s="23"/>
      <c r="DA32" s="23"/>
      <c r="DB32" s="23"/>
      <c r="DC32" s="23"/>
      <c r="DD32" s="23"/>
      <c r="DE32" s="23"/>
      <c r="DF32" s="22"/>
      <c r="DG32" s="22"/>
      <c r="DH32" s="22"/>
      <c r="DI32" s="22"/>
      <c r="DJ32" s="22"/>
      <c r="DK32" s="22"/>
      <c r="DL32" s="22"/>
      <c r="DM32" s="22"/>
      <c r="DN32" s="22"/>
      <c r="DO32" s="22"/>
      <c r="DP32" s="22"/>
      <c r="DQ32" s="22"/>
      <c r="DR32" s="22"/>
      <c r="DS32" s="22"/>
      <c r="DT32" s="22"/>
      <c r="DU32" s="22"/>
      <c r="DV32" s="22"/>
      <c r="DW32" s="22"/>
      <c r="DX32" s="22"/>
      <c r="DY32" s="23"/>
      <c r="DZ32" s="23"/>
      <c r="EA32" s="23"/>
      <c r="EB32" s="23"/>
      <c r="EC32" s="23"/>
      <c r="ED32" s="23"/>
      <c r="EE32" s="23"/>
      <c r="EF32" s="23"/>
      <c r="EG32" s="23"/>
      <c r="EH32" s="23"/>
      <c r="EI32" s="23"/>
      <c r="EJ32" s="23"/>
      <c r="EK32" s="23"/>
      <c r="EL32" s="23"/>
      <c r="EM32" s="23"/>
      <c r="EN32" s="23"/>
      <c r="EO32" s="23"/>
      <c r="EP32" s="23"/>
      <c r="EQ32" s="23"/>
      <c r="ER32" s="23"/>
      <c r="ES32" s="23"/>
      <c r="ET32" s="23"/>
      <c r="EU32" s="23"/>
      <c r="EV32" s="23"/>
      <c r="EW32" s="23"/>
      <c r="EX32" s="23"/>
      <c r="EY32" s="23"/>
      <c r="EZ32" s="23"/>
      <c r="FA32" s="23"/>
      <c r="FB32" s="23"/>
      <c r="FC32" s="23"/>
      <c r="FD32" s="23"/>
      <c r="FE32" s="23"/>
      <c r="FF32" s="23"/>
      <c r="FG32" s="23"/>
      <c r="FH32" s="23"/>
      <c r="FI32" s="23"/>
      <c r="FJ32" s="23"/>
      <c r="FK32" s="23"/>
      <c r="FL32" s="23"/>
      <c r="FM32" s="23"/>
      <c r="FN32" s="23"/>
      <c r="FO32" s="23"/>
      <c r="FP32" s="23"/>
      <c r="FQ32" s="23"/>
      <c r="FR32" s="23"/>
      <c r="FS32" s="23"/>
      <c r="FT32" s="23"/>
      <c r="FU32" s="23"/>
      <c r="FV32" s="23"/>
      <c r="FW32" s="23"/>
      <c r="FX32" s="23"/>
      <c r="FY32" s="23"/>
      <c r="FZ32" s="23"/>
      <c r="GA32" s="23"/>
      <c r="GB32" s="23"/>
      <c r="GC32" s="23"/>
      <c r="GD32" s="24"/>
      <c r="GE32" s="24"/>
      <c r="GF32" s="24"/>
    </row>
    <row r="33" spans="1:189" s="24" customFormat="1" ht="15.75" x14ac:dyDescent="0.25">
      <c r="A33" s="26" t="s">
        <v>27</v>
      </c>
      <c r="B33" s="27" t="s">
        <v>51</v>
      </c>
      <c r="C33" s="28">
        <f t="shared" ref="C33:G33" si="21">C6+C11+C13+C14+C15+C17+C20+C28+C29+C30+C31</f>
        <v>50115603.628983408</v>
      </c>
      <c r="D33" s="28">
        <f t="shared" si="21"/>
        <v>57206868.970177993</v>
      </c>
      <c r="E33" s="28">
        <f t="shared" si="21"/>
        <v>67027633.002158329</v>
      </c>
      <c r="F33" s="28">
        <f t="shared" si="21"/>
        <v>74317538.57564649</v>
      </c>
      <c r="G33" s="28">
        <f t="shared" si="21"/>
        <v>84836701.353160143</v>
      </c>
      <c r="H33" s="28">
        <f t="shared" ref="H33:I33" si="22">H6+H11+H13+H14+H15+H17+H20+H28+H29+H30+H31</f>
        <v>97842298.186883613</v>
      </c>
      <c r="I33" s="28">
        <f t="shared" si="22"/>
        <v>107495113.41432013</v>
      </c>
      <c r="J33" s="28">
        <f t="shared" ref="J33:K33" si="23">J6+J11+J13+J14+J15+J17+J20+J28+J29+J30+J31</f>
        <v>120532597.15602979</v>
      </c>
      <c r="K33" s="28">
        <f t="shared" si="23"/>
        <v>132945456.21106562</v>
      </c>
      <c r="L33" s="28">
        <f t="shared" ref="L33:M33" si="24">L6+L11+L13+L14+L15+L17+L20+L28+L29+L30+L31</f>
        <v>134421678.89247528</v>
      </c>
      <c r="M33" s="28">
        <f t="shared" si="24"/>
        <v>165148887.34487456</v>
      </c>
      <c r="N33" s="28">
        <f t="shared" ref="N33" si="25">N6+N11+N13+N14+N15+N17+N20+N28+N29+N30+N31</f>
        <v>190244993.79315513</v>
      </c>
      <c r="O33" s="28">
        <f t="shared" ref="O33" si="26">O6+O11+O13+O14+O15+O17+O20+O28+O29+O30+O31</f>
        <v>209890468.08729443</v>
      </c>
      <c r="P33" s="28">
        <f t="shared" ref="P33" si="27">P6+P11+P13+P14+P15+P17+P20+P28+P29+P30+P31</f>
        <v>234880386.76687759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  <c r="AW33" s="22"/>
      <c r="AX33" s="22"/>
      <c r="AY33" s="22"/>
      <c r="AZ33" s="22"/>
      <c r="BA33" s="22"/>
      <c r="BB33" s="22"/>
      <c r="BC33" s="22"/>
      <c r="BD33" s="22"/>
      <c r="BE33" s="22"/>
      <c r="BF33" s="22"/>
      <c r="BG33" s="22"/>
      <c r="BH33" s="22"/>
      <c r="BI33" s="22"/>
      <c r="BJ33" s="22"/>
      <c r="BK33" s="22"/>
      <c r="BL33" s="22"/>
      <c r="BM33" s="22"/>
      <c r="BN33" s="22"/>
      <c r="BO33" s="22"/>
      <c r="BP33" s="22"/>
      <c r="BQ33" s="22"/>
      <c r="BR33" s="22"/>
      <c r="BS33" s="22"/>
      <c r="BT33" s="22"/>
      <c r="BU33" s="22"/>
      <c r="BV33" s="22"/>
      <c r="BW33" s="22"/>
      <c r="BX33" s="22"/>
      <c r="BY33" s="22"/>
      <c r="BZ33" s="22"/>
      <c r="CA33" s="22"/>
      <c r="CB33" s="22"/>
      <c r="CC33" s="22"/>
      <c r="CD33" s="22"/>
      <c r="CE33" s="22"/>
      <c r="CF33" s="22"/>
      <c r="CG33" s="22"/>
      <c r="CH33" s="22"/>
      <c r="CI33" s="22"/>
      <c r="CJ33" s="22"/>
      <c r="CK33" s="22"/>
      <c r="CL33" s="22"/>
      <c r="CM33" s="22"/>
      <c r="CN33" s="22"/>
      <c r="CO33" s="22"/>
      <c r="CP33" s="22"/>
      <c r="CQ33" s="22"/>
      <c r="CR33" s="22"/>
      <c r="CS33" s="22"/>
      <c r="CT33" s="22"/>
      <c r="CU33" s="22"/>
      <c r="CV33" s="22"/>
      <c r="CW33" s="22"/>
      <c r="CX33" s="22"/>
      <c r="CY33" s="22"/>
      <c r="CZ33" s="22"/>
      <c r="DA33" s="22"/>
      <c r="DB33" s="22"/>
      <c r="DC33" s="22"/>
      <c r="DD33" s="22"/>
      <c r="DE33" s="22"/>
      <c r="DF33" s="22"/>
      <c r="DG33" s="22"/>
      <c r="DH33" s="22"/>
      <c r="DI33" s="22"/>
      <c r="DJ33" s="22"/>
      <c r="DK33" s="22"/>
      <c r="DL33" s="22"/>
      <c r="DM33" s="22"/>
      <c r="DN33" s="22"/>
      <c r="DO33" s="22"/>
      <c r="DP33" s="22"/>
      <c r="DQ33" s="22"/>
      <c r="DR33" s="22"/>
      <c r="DS33" s="22"/>
      <c r="DT33" s="22"/>
      <c r="DU33" s="22"/>
      <c r="DV33" s="22"/>
      <c r="DW33" s="22"/>
      <c r="DX33" s="22"/>
      <c r="DY33" s="22"/>
      <c r="DZ33" s="22"/>
      <c r="EA33" s="22"/>
      <c r="EB33" s="22"/>
      <c r="EC33" s="22"/>
      <c r="ED33" s="22"/>
      <c r="EE33" s="22"/>
      <c r="EF33" s="22"/>
      <c r="EG33" s="22"/>
      <c r="EH33" s="22"/>
      <c r="EI33" s="22"/>
      <c r="EJ33" s="22"/>
      <c r="EK33" s="22"/>
      <c r="EL33" s="22"/>
      <c r="EM33" s="22"/>
      <c r="EN33" s="22"/>
      <c r="EO33" s="22"/>
      <c r="EP33" s="22"/>
      <c r="EQ33" s="22"/>
      <c r="ER33" s="22"/>
      <c r="ES33" s="22"/>
      <c r="ET33" s="22"/>
      <c r="EU33" s="22"/>
      <c r="EV33" s="22"/>
      <c r="EW33" s="22"/>
      <c r="EX33" s="22"/>
      <c r="EY33" s="22"/>
      <c r="EZ33" s="22"/>
      <c r="FA33" s="22"/>
      <c r="FB33" s="22"/>
      <c r="FC33" s="22"/>
      <c r="FD33" s="22"/>
      <c r="FE33" s="22"/>
      <c r="FF33" s="22"/>
      <c r="FG33" s="22"/>
      <c r="FH33" s="22"/>
      <c r="FI33" s="22"/>
      <c r="FJ33" s="22"/>
      <c r="FK33" s="22"/>
      <c r="FL33" s="22"/>
      <c r="FM33" s="22"/>
      <c r="FN33" s="22"/>
      <c r="FO33" s="22"/>
      <c r="FP33" s="22"/>
      <c r="FQ33" s="22"/>
      <c r="FR33" s="22"/>
      <c r="FS33" s="22"/>
      <c r="FT33" s="22"/>
      <c r="FU33" s="22"/>
      <c r="FV33" s="22"/>
      <c r="FW33" s="22"/>
      <c r="FX33" s="22"/>
      <c r="FY33" s="22"/>
      <c r="FZ33" s="22"/>
      <c r="GA33" s="22"/>
      <c r="GB33" s="22"/>
      <c r="GC33" s="22"/>
      <c r="GG33" s="25"/>
    </row>
    <row r="34" spans="1:189" s="25" customFormat="1" ht="15.75" x14ac:dyDescent="0.25">
      <c r="A34" s="29" t="s">
        <v>43</v>
      </c>
      <c r="B34" s="30" t="s">
        <v>25</v>
      </c>
      <c r="C34" s="21">
        <f>GSVA_cur!C34</f>
        <v>7019220.6330578076</v>
      </c>
      <c r="D34" s="21">
        <f>GSVA_cur!D34</f>
        <v>8182953.1675144779</v>
      </c>
      <c r="E34" s="21">
        <f>GSVA_cur!E34</f>
        <v>9704436</v>
      </c>
      <c r="F34" s="21">
        <f>GSVA_cur!F34</f>
        <v>10745258</v>
      </c>
      <c r="G34" s="21">
        <f>GSVA_cur!G34</f>
        <v>12637616</v>
      </c>
      <c r="H34" s="21">
        <f>GSVA_cur!H34</f>
        <v>14646146.999999996</v>
      </c>
      <c r="I34" s="21">
        <f>GSVA_cur!I34</f>
        <v>15660744</v>
      </c>
      <c r="J34" s="21">
        <f>GSVA_cur!J34</f>
        <v>16561600</v>
      </c>
      <c r="K34" s="21">
        <f>GSVA_cur!K34</f>
        <v>16697457</v>
      </c>
      <c r="L34" s="21">
        <f>GSVA_cur!L34</f>
        <v>16869553</v>
      </c>
      <c r="M34" s="21">
        <f>GSVA_cur!M34</f>
        <v>20469399.370589823</v>
      </c>
      <c r="N34" s="21">
        <f>GSVA_cur!N34</f>
        <v>24717642.696020838</v>
      </c>
      <c r="O34" s="21">
        <f>GSVA_cur!O34</f>
        <v>28839759.799994901</v>
      </c>
      <c r="P34" s="21">
        <f>GSVA_cur!P34</f>
        <v>33526533.021163393</v>
      </c>
      <c r="Q34" s="3"/>
      <c r="R34" s="4"/>
      <c r="S34" s="4"/>
      <c r="T34" s="3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23"/>
      <c r="AM34" s="23"/>
      <c r="AN34" s="23"/>
      <c r="AO34" s="23"/>
      <c r="AP34" s="23"/>
      <c r="AQ34" s="23"/>
      <c r="AR34" s="23"/>
      <c r="AS34" s="23"/>
      <c r="AT34" s="23"/>
      <c r="AU34" s="23"/>
      <c r="AV34" s="23"/>
      <c r="AW34" s="23"/>
      <c r="AX34" s="23"/>
      <c r="AY34" s="23"/>
      <c r="AZ34" s="23"/>
      <c r="BA34" s="23"/>
      <c r="BB34" s="23"/>
      <c r="BC34" s="23"/>
      <c r="BD34" s="23"/>
      <c r="BE34" s="23"/>
      <c r="BF34" s="23"/>
      <c r="BG34" s="23"/>
      <c r="BH34" s="23"/>
      <c r="BI34" s="23"/>
      <c r="BJ34" s="23"/>
      <c r="BK34" s="23"/>
      <c r="BL34" s="23"/>
      <c r="BM34" s="23"/>
      <c r="BN34" s="23"/>
      <c r="BO34" s="23"/>
      <c r="BP34" s="23"/>
      <c r="BQ34" s="23"/>
      <c r="BR34" s="23"/>
      <c r="BS34" s="23"/>
      <c r="BT34" s="23"/>
      <c r="BU34" s="23"/>
      <c r="BV34" s="23"/>
      <c r="BW34" s="23"/>
      <c r="BX34" s="23"/>
      <c r="BY34" s="23"/>
      <c r="BZ34" s="23"/>
      <c r="CA34" s="23"/>
      <c r="CB34" s="23"/>
      <c r="CC34" s="23"/>
      <c r="CD34" s="23"/>
      <c r="CE34" s="23"/>
      <c r="CF34" s="23"/>
      <c r="CG34" s="23"/>
      <c r="CH34" s="23"/>
      <c r="CI34" s="23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  <c r="CZ34" s="23"/>
      <c r="DA34" s="23"/>
      <c r="DB34" s="23"/>
      <c r="DC34" s="23"/>
      <c r="DD34" s="23"/>
      <c r="DE34" s="23"/>
      <c r="DF34" s="22"/>
      <c r="DG34" s="22"/>
      <c r="DH34" s="22"/>
      <c r="DI34" s="22"/>
      <c r="DJ34" s="22"/>
      <c r="DK34" s="22"/>
      <c r="DL34" s="22"/>
      <c r="DM34" s="22"/>
      <c r="DN34" s="22"/>
      <c r="DO34" s="22"/>
      <c r="DP34" s="22"/>
      <c r="DQ34" s="22"/>
      <c r="DR34" s="22"/>
      <c r="DS34" s="22"/>
      <c r="DT34" s="22"/>
      <c r="DU34" s="22"/>
      <c r="DV34" s="22"/>
      <c r="DW34" s="22"/>
      <c r="DX34" s="22"/>
      <c r="DY34" s="23"/>
      <c r="DZ34" s="23"/>
      <c r="EA34" s="23"/>
      <c r="EB34" s="23"/>
      <c r="EC34" s="23"/>
      <c r="ED34" s="23"/>
      <c r="EE34" s="23"/>
      <c r="EF34" s="23"/>
      <c r="EG34" s="23"/>
      <c r="EH34" s="23"/>
      <c r="EI34" s="23"/>
      <c r="EJ34" s="23"/>
      <c r="EK34" s="23"/>
      <c r="EL34" s="23"/>
      <c r="EM34" s="23"/>
      <c r="EN34" s="23"/>
      <c r="EO34" s="23"/>
      <c r="EP34" s="23"/>
      <c r="EQ34" s="23"/>
      <c r="ER34" s="23"/>
      <c r="ES34" s="23"/>
      <c r="ET34" s="23"/>
      <c r="EU34" s="23"/>
      <c r="EV34" s="23"/>
      <c r="EW34" s="23"/>
      <c r="EX34" s="23"/>
      <c r="EY34" s="23"/>
      <c r="EZ34" s="23"/>
      <c r="FA34" s="23"/>
      <c r="FB34" s="23"/>
      <c r="FC34" s="23"/>
      <c r="FD34" s="23"/>
      <c r="FE34" s="23"/>
      <c r="FF34" s="23"/>
      <c r="FG34" s="23"/>
      <c r="FH34" s="23"/>
      <c r="FI34" s="23"/>
      <c r="FJ34" s="23"/>
      <c r="FK34" s="23"/>
      <c r="FL34" s="23"/>
      <c r="FM34" s="23"/>
      <c r="FN34" s="23"/>
      <c r="FO34" s="23"/>
      <c r="FP34" s="23"/>
      <c r="FQ34" s="23"/>
      <c r="FR34" s="23"/>
      <c r="FS34" s="23"/>
      <c r="FT34" s="23"/>
      <c r="FU34" s="23"/>
      <c r="FV34" s="23"/>
      <c r="FW34" s="23"/>
      <c r="FX34" s="23"/>
      <c r="FY34" s="23"/>
      <c r="FZ34" s="23"/>
      <c r="GA34" s="23"/>
      <c r="GB34" s="23"/>
    </row>
    <row r="35" spans="1:189" s="25" customFormat="1" ht="15.75" x14ac:dyDescent="0.25">
      <c r="A35" s="29" t="s">
        <v>44</v>
      </c>
      <c r="B35" s="30" t="s">
        <v>24</v>
      </c>
      <c r="C35" s="21">
        <f>GSVA_cur!C35</f>
        <v>1639604</v>
      </c>
      <c r="D35" s="21">
        <f>GSVA_cur!D35</f>
        <v>1797441</v>
      </c>
      <c r="E35" s="21">
        <f>GSVA_cur!E35</f>
        <v>2075165.0000000002</v>
      </c>
      <c r="F35" s="21">
        <f>GSVA_cur!F35</f>
        <v>2484548</v>
      </c>
      <c r="G35" s="21">
        <f>GSVA_cur!G35</f>
        <v>2387678</v>
      </c>
      <c r="H35" s="21">
        <f>GSVA_cur!H35</f>
        <v>2224817</v>
      </c>
      <c r="I35" s="21">
        <f>GSVA_cur!I35</f>
        <v>2253927</v>
      </c>
      <c r="J35" s="21">
        <f>GSVA_cur!J35</f>
        <v>2494341</v>
      </c>
      <c r="K35" s="21">
        <f>GSVA_cur!K35</f>
        <v>2798768</v>
      </c>
      <c r="L35" s="21">
        <f>GSVA_cur!L35</f>
        <v>3590419.9999999995</v>
      </c>
      <c r="M35" s="21">
        <f>GSVA_cur!M35</f>
        <v>5165608</v>
      </c>
      <c r="N35" s="21">
        <f>GSVA_cur!N35</f>
        <v>5446536</v>
      </c>
      <c r="O35" s="21">
        <f>GSVA_cur!O35</f>
        <v>7864382.573078935</v>
      </c>
      <c r="P35" s="21">
        <f>GSVA_cur!P35</f>
        <v>8012164.0381400315</v>
      </c>
      <c r="Q35" s="3"/>
      <c r="R35" s="4"/>
      <c r="S35" s="4"/>
      <c r="T35" s="3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23"/>
      <c r="AM35" s="23"/>
      <c r="AN35" s="23"/>
      <c r="AO35" s="23"/>
      <c r="AP35" s="23"/>
      <c r="AQ35" s="23"/>
      <c r="AR35" s="23"/>
      <c r="AS35" s="23"/>
      <c r="AT35" s="23"/>
      <c r="AU35" s="23"/>
      <c r="AV35" s="23"/>
      <c r="AW35" s="23"/>
      <c r="AX35" s="23"/>
      <c r="AY35" s="23"/>
      <c r="AZ35" s="23"/>
      <c r="BA35" s="23"/>
      <c r="BB35" s="23"/>
      <c r="BC35" s="23"/>
      <c r="BD35" s="23"/>
      <c r="BE35" s="23"/>
      <c r="BF35" s="23"/>
      <c r="BG35" s="23"/>
      <c r="BH35" s="23"/>
      <c r="BI35" s="23"/>
      <c r="BJ35" s="23"/>
      <c r="BK35" s="23"/>
      <c r="BL35" s="23"/>
      <c r="BM35" s="23"/>
      <c r="BN35" s="23"/>
      <c r="BO35" s="23"/>
      <c r="BP35" s="23"/>
      <c r="BQ35" s="23"/>
      <c r="BR35" s="23"/>
      <c r="BS35" s="23"/>
      <c r="BT35" s="23"/>
      <c r="BU35" s="23"/>
      <c r="BV35" s="23"/>
      <c r="BW35" s="23"/>
      <c r="BX35" s="23"/>
      <c r="BY35" s="23"/>
      <c r="BZ35" s="23"/>
      <c r="CA35" s="23"/>
      <c r="CB35" s="23"/>
      <c r="CC35" s="23"/>
      <c r="CD35" s="23"/>
      <c r="CE35" s="23"/>
      <c r="CF35" s="23"/>
      <c r="CG35" s="23"/>
      <c r="CH35" s="23"/>
      <c r="CI35" s="23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  <c r="CZ35" s="23"/>
      <c r="DA35" s="23"/>
      <c r="DB35" s="23"/>
      <c r="DC35" s="23"/>
      <c r="DD35" s="23"/>
      <c r="DE35" s="23"/>
      <c r="DF35" s="22"/>
      <c r="DG35" s="22"/>
      <c r="DH35" s="22"/>
      <c r="DI35" s="22"/>
      <c r="DJ35" s="22"/>
      <c r="DK35" s="22"/>
      <c r="DL35" s="22"/>
      <c r="DM35" s="22"/>
      <c r="DN35" s="22"/>
      <c r="DO35" s="22"/>
      <c r="DP35" s="22"/>
      <c r="DQ35" s="22"/>
      <c r="DR35" s="22"/>
      <c r="DS35" s="22"/>
      <c r="DT35" s="22"/>
      <c r="DU35" s="22"/>
      <c r="DV35" s="22"/>
      <c r="DW35" s="22"/>
      <c r="DX35" s="22"/>
      <c r="DY35" s="23"/>
      <c r="DZ35" s="23"/>
      <c r="EA35" s="23"/>
      <c r="EB35" s="23"/>
      <c r="EC35" s="23"/>
      <c r="ED35" s="23"/>
      <c r="EE35" s="23"/>
      <c r="EF35" s="23"/>
      <c r="EG35" s="23"/>
      <c r="EH35" s="23"/>
      <c r="EI35" s="23"/>
      <c r="EJ35" s="23"/>
      <c r="EK35" s="23"/>
      <c r="EL35" s="23"/>
      <c r="EM35" s="23"/>
      <c r="EN35" s="23"/>
      <c r="EO35" s="23"/>
      <c r="EP35" s="23"/>
      <c r="EQ35" s="23"/>
      <c r="ER35" s="23"/>
      <c r="ES35" s="23"/>
      <c r="ET35" s="23"/>
      <c r="EU35" s="23"/>
      <c r="EV35" s="23"/>
      <c r="EW35" s="23"/>
      <c r="EX35" s="23"/>
      <c r="EY35" s="23"/>
      <c r="EZ35" s="23"/>
      <c r="FA35" s="23"/>
      <c r="FB35" s="23"/>
      <c r="FC35" s="23"/>
      <c r="FD35" s="23"/>
      <c r="FE35" s="23"/>
      <c r="FF35" s="23"/>
      <c r="FG35" s="23"/>
      <c r="FH35" s="23"/>
      <c r="FI35" s="23"/>
      <c r="FJ35" s="23"/>
      <c r="FK35" s="23"/>
      <c r="FL35" s="23"/>
      <c r="FM35" s="23"/>
      <c r="FN35" s="23"/>
      <c r="FO35" s="23"/>
      <c r="FP35" s="23"/>
      <c r="FQ35" s="23"/>
      <c r="FR35" s="23"/>
      <c r="FS35" s="23"/>
      <c r="FT35" s="23"/>
      <c r="FU35" s="23"/>
      <c r="FV35" s="23"/>
      <c r="FW35" s="23"/>
      <c r="FX35" s="23"/>
      <c r="FY35" s="23"/>
      <c r="FZ35" s="23"/>
      <c r="GA35" s="23"/>
      <c r="GB35" s="23"/>
    </row>
    <row r="36" spans="1:189" s="25" customFormat="1" ht="15.75" x14ac:dyDescent="0.25">
      <c r="A36" s="29" t="s">
        <v>45</v>
      </c>
      <c r="B36" s="30" t="s">
        <v>63</v>
      </c>
      <c r="C36" s="21">
        <f>C33+C34-C35</f>
        <v>55495220.262041219</v>
      </c>
      <c r="D36" s="21">
        <f t="shared" ref="D36:N36" si="28">D33+D34-D35</f>
        <v>63592381.137692474</v>
      </c>
      <c r="E36" s="21">
        <f t="shared" si="28"/>
        <v>74656904.002158329</v>
      </c>
      <c r="F36" s="21">
        <f t="shared" si="28"/>
        <v>82578248.57564649</v>
      </c>
      <c r="G36" s="21">
        <f t="shared" si="28"/>
        <v>95086639.353160143</v>
      </c>
      <c r="H36" s="21">
        <f t="shared" si="28"/>
        <v>110263628.18688361</v>
      </c>
      <c r="I36" s="21">
        <f t="shared" si="28"/>
        <v>120901930.41432013</v>
      </c>
      <c r="J36" s="21">
        <f t="shared" si="28"/>
        <v>134599856.15602979</v>
      </c>
      <c r="K36" s="21">
        <f t="shared" si="28"/>
        <v>146844145.21106562</v>
      </c>
      <c r="L36" s="21">
        <f t="shared" si="28"/>
        <v>147700811.89247528</v>
      </c>
      <c r="M36" s="21">
        <f t="shared" si="28"/>
        <v>180452678.71546438</v>
      </c>
      <c r="N36" s="21">
        <f t="shared" si="28"/>
        <v>209516100.48917598</v>
      </c>
      <c r="O36" s="21">
        <f t="shared" ref="O36" si="29">O33+O34-O35</f>
        <v>230865845.31421041</v>
      </c>
      <c r="P36" s="21">
        <f t="shared" ref="P36" si="30">P33+P34-P35</f>
        <v>260394755.74990097</v>
      </c>
      <c r="Q36" s="3"/>
      <c r="R36" s="4"/>
      <c r="S36" s="4"/>
      <c r="T36" s="3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23"/>
      <c r="BA36" s="23"/>
      <c r="BB36" s="23"/>
      <c r="BC36" s="23"/>
      <c r="BD36" s="23"/>
      <c r="BE36" s="23"/>
      <c r="BF36" s="23"/>
      <c r="BG36" s="23"/>
      <c r="BH36" s="23"/>
      <c r="BI36" s="23"/>
      <c r="BJ36" s="23"/>
      <c r="BK36" s="23"/>
      <c r="BL36" s="23"/>
      <c r="BM36" s="23"/>
      <c r="BN36" s="23"/>
      <c r="BO36" s="23"/>
      <c r="BP36" s="23"/>
      <c r="BQ36" s="23"/>
      <c r="BR36" s="23"/>
      <c r="BS36" s="23"/>
      <c r="BT36" s="23"/>
      <c r="BU36" s="23"/>
      <c r="BV36" s="23"/>
      <c r="BW36" s="23"/>
      <c r="BX36" s="23"/>
      <c r="BY36" s="23"/>
      <c r="BZ36" s="23"/>
      <c r="CA36" s="23"/>
      <c r="CB36" s="23"/>
      <c r="CC36" s="23"/>
      <c r="CD36" s="23"/>
      <c r="CE36" s="23"/>
      <c r="CF36" s="23"/>
      <c r="CG36" s="23"/>
      <c r="CH36" s="23"/>
      <c r="CI36" s="23"/>
      <c r="CJ36" s="23"/>
      <c r="CK36" s="23"/>
      <c r="CL36" s="23"/>
      <c r="CM36" s="23"/>
      <c r="CN36" s="23"/>
      <c r="CO36" s="23"/>
      <c r="CP36" s="23"/>
      <c r="CQ36" s="23"/>
      <c r="CR36" s="23"/>
      <c r="CS36" s="23"/>
      <c r="CT36" s="23"/>
      <c r="CU36" s="23"/>
      <c r="CV36" s="23"/>
      <c r="CW36" s="23"/>
      <c r="CX36" s="23"/>
      <c r="CY36" s="23"/>
      <c r="CZ36" s="23"/>
      <c r="DA36" s="23"/>
      <c r="DB36" s="23"/>
      <c r="DC36" s="23"/>
      <c r="DD36" s="23"/>
      <c r="DE36" s="23"/>
      <c r="DF36" s="22"/>
      <c r="DG36" s="22"/>
      <c r="DH36" s="22"/>
      <c r="DI36" s="22"/>
      <c r="DJ36" s="22"/>
      <c r="DK36" s="22"/>
      <c r="DL36" s="22"/>
      <c r="DM36" s="22"/>
      <c r="DN36" s="22"/>
      <c r="DO36" s="22"/>
      <c r="DP36" s="22"/>
      <c r="DQ36" s="22"/>
      <c r="DR36" s="22"/>
      <c r="DS36" s="22"/>
      <c r="DT36" s="22"/>
      <c r="DU36" s="22"/>
      <c r="DV36" s="22"/>
      <c r="DW36" s="22"/>
      <c r="DX36" s="22"/>
      <c r="DY36" s="23"/>
      <c r="DZ36" s="23"/>
      <c r="EA36" s="23"/>
      <c r="EB36" s="23"/>
      <c r="EC36" s="23"/>
      <c r="ED36" s="23"/>
      <c r="EE36" s="23"/>
      <c r="EF36" s="23"/>
      <c r="EG36" s="23"/>
      <c r="EH36" s="23"/>
      <c r="EI36" s="23"/>
      <c r="EJ36" s="23"/>
      <c r="EK36" s="23"/>
      <c r="EL36" s="23"/>
      <c r="EM36" s="23"/>
      <c r="EN36" s="23"/>
      <c r="EO36" s="23"/>
      <c r="EP36" s="23"/>
      <c r="EQ36" s="23"/>
      <c r="ER36" s="23"/>
      <c r="ES36" s="23"/>
      <c r="ET36" s="23"/>
      <c r="EU36" s="23"/>
      <c r="EV36" s="23"/>
      <c r="EW36" s="23"/>
      <c r="EX36" s="23"/>
      <c r="EY36" s="23"/>
      <c r="EZ36" s="23"/>
      <c r="FA36" s="23"/>
      <c r="FB36" s="23"/>
      <c r="FC36" s="23"/>
      <c r="FD36" s="23"/>
      <c r="FE36" s="23"/>
      <c r="FF36" s="23"/>
      <c r="FG36" s="23"/>
      <c r="FH36" s="23"/>
      <c r="FI36" s="23"/>
      <c r="FJ36" s="23"/>
      <c r="FK36" s="23"/>
      <c r="FL36" s="23"/>
      <c r="FM36" s="23"/>
      <c r="FN36" s="23"/>
      <c r="FO36" s="23"/>
      <c r="FP36" s="23"/>
      <c r="FQ36" s="23"/>
      <c r="FR36" s="23"/>
      <c r="FS36" s="23"/>
      <c r="FT36" s="23"/>
      <c r="FU36" s="23"/>
      <c r="FV36" s="23"/>
      <c r="FW36" s="23"/>
      <c r="FX36" s="23"/>
      <c r="FY36" s="23"/>
      <c r="FZ36" s="23"/>
      <c r="GA36" s="23"/>
      <c r="GB36" s="23"/>
    </row>
    <row r="37" spans="1:189" s="25" customFormat="1" ht="15.75" x14ac:dyDescent="0.25">
      <c r="A37" s="29" t="s">
        <v>46</v>
      </c>
      <c r="B37" s="30" t="s">
        <v>42</v>
      </c>
      <c r="C37" s="21">
        <f>GSVA_cur!C37</f>
        <v>614820</v>
      </c>
      <c r="D37" s="21">
        <f>GSVA_cur!D37</f>
        <v>621510</v>
      </c>
      <c r="E37" s="21">
        <f>GSVA_cur!E37</f>
        <v>628270</v>
      </c>
      <c r="F37" s="21">
        <f>GSVA_cur!F37</f>
        <v>635100</v>
      </c>
      <c r="G37" s="21">
        <f>GSVA_cur!G37</f>
        <v>642010</v>
      </c>
      <c r="H37" s="21">
        <f>GSVA_cur!H37</f>
        <v>649000</v>
      </c>
      <c r="I37" s="21">
        <f>GSVA_cur!I37</f>
        <v>650570</v>
      </c>
      <c r="J37" s="21">
        <f>GSVA_cur!J37</f>
        <v>655800</v>
      </c>
      <c r="K37" s="21">
        <f>GSVA_cur!K37</f>
        <v>661040</v>
      </c>
      <c r="L37" s="21">
        <f>GSVA_cur!L37</f>
        <v>666270</v>
      </c>
      <c r="M37" s="21">
        <f>GSVA_cur!M37</f>
        <v>670920</v>
      </c>
      <c r="N37" s="21">
        <f>GSVA_cur!N37</f>
        <v>675150</v>
      </c>
      <c r="O37" s="21">
        <f>GSVA_cur!O37</f>
        <v>679390</v>
      </c>
      <c r="P37" s="21">
        <f>GSVA_cur!P37</f>
        <v>683620</v>
      </c>
      <c r="Q37" s="1"/>
      <c r="R37" s="2"/>
      <c r="S37" s="2"/>
      <c r="T37" s="1"/>
      <c r="U37" s="1"/>
      <c r="V37" s="1"/>
      <c r="W37" s="1"/>
      <c r="X37" s="1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DF37" s="24"/>
      <c r="DG37" s="24"/>
      <c r="DH37" s="24"/>
      <c r="DI37" s="24"/>
      <c r="DJ37" s="24"/>
      <c r="DK37" s="24"/>
      <c r="DL37" s="24"/>
      <c r="DM37" s="24"/>
      <c r="DN37" s="24"/>
      <c r="DO37" s="24"/>
      <c r="DP37" s="24"/>
      <c r="DQ37" s="24"/>
      <c r="DR37" s="24"/>
      <c r="DS37" s="24"/>
      <c r="DT37" s="24"/>
      <c r="DU37" s="24"/>
      <c r="DV37" s="24"/>
      <c r="DW37" s="24"/>
      <c r="DX37" s="24"/>
    </row>
    <row r="38" spans="1:189" s="25" customFormat="1" ht="15.75" x14ac:dyDescent="0.25">
      <c r="A38" s="29" t="s">
        <v>47</v>
      </c>
      <c r="B38" s="30" t="s">
        <v>64</v>
      </c>
      <c r="C38" s="21">
        <f>C36/C37*1000</f>
        <v>90262.548814354144</v>
      </c>
      <c r="D38" s="21">
        <f t="shared" ref="D38:N38" si="31">D36/D37*1000</f>
        <v>102319.1600098027</v>
      </c>
      <c r="E38" s="21">
        <f t="shared" si="31"/>
        <v>118829.33134187265</v>
      </c>
      <c r="F38" s="21">
        <f t="shared" si="31"/>
        <v>130024.00972389623</v>
      </c>
      <c r="G38" s="21">
        <f t="shared" si="31"/>
        <v>148107.72317122808</v>
      </c>
      <c r="H38" s="21">
        <f t="shared" si="31"/>
        <v>169897.73218317967</v>
      </c>
      <c r="I38" s="21">
        <f t="shared" si="31"/>
        <v>185840.00248139343</v>
      </c>
      <c r="J38" s="21">
        <f t="shared" si="31"/>
        <v>205245.28233612349</v>
      </c>
      <c r="K38" s="21">
        <f t="shared" si="31"/>
        <v>222141.08860441973</v>
      </c>
      <c r="L38" s="21">
        <f t="shared" si="31"/>
        <v>221683.11929469326</v>
      </c>
      <c r="M38" s="21">
        <f t="shared" si="31"/>
        <v>268963.03391680733</v>
      </c>
      <c r="N38" s="21">
        <f t="shared" si="31"/>
        <v>310325.26177764346</v>
      </c>
      <c r="O38" s="21">
        <f t="shared" ref="O38" si="32">O36/O37*1000</f>
        <v>339813.42868486495</v>
      </c>
      <c r="P38" s="21">
        <f t="shared" ref="P38" si="33">P36/P37*1000</f>
        <v>380905.70163234102</v>
      </c>
      <c r="Q38" s="1"/>
      <c r="R38" s="2"/>
      <c r="S38" s="2"/>
      <c r="T38" s="3"/>
      <c r="U38" s="3"/>
      <c r="V38" s="3"/>
      <c r="W38" s="3"/>
      <c r="X38" s="3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BY38" s="23"/>
      <c r="BZ38" s="23"/>
      <c r="CA38" s="23"/>
      <c r="CB38" s="23"/>
      <c r="DF38" s="24"/>
      <c r="DG38" s="24"/>
      <c r="DH38" s="24"/>
      <c r="DI38" s="24"/>
      <c r="DJ38" s="24"/>
      <c r="DK38" s="24"/>
      <c r="DL38" s="24"/>
      <c r="DM38" s="24"/>
      <c r="DN38" s="24"/>
      <c r="DO38" s="24"/>
      <c r="DP38" s="24"/>
      <c r="DQ38" s="24"/>
      <c r="DR38" s="24"/>
      <c r="DS38" s="24"/>
      <c r="DT38" s="24"/>
      <c r="DU38" s="24"/>
      <c r="DV38" s="24"/>
      <c r="DW38" s="24"/>
      <c r="DX38" s="24"/>
    </row>
    <row r="39" spans="1:189" x14ac:dyDescent="0.25">
      <c r="A39" s="2" t="s">
        <v>75</v>
      </c>
      <c r="Q39" s="1"/>
      <c r="S39" s="2"/>
      <c r="T39" s="1"/>
      <c r="AF39" s="2"/>
      <c r="AI39" s="2"/>
      <c r="AN39" s="2"/>
      <c r="AQ39" s="2"/>
      <c r="AV39" s="2"/>
      <c r="AY39" s="2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89" x14ac:dyDescent="0.25">
      <c r="A40" s="1"/>
      <c r="D40" s="1"/>
      <c r="G40" s="2"/>
      <c r="H40" s="2"/>
      <c r="I40" s="2"/>
      <c r="J40" s="2"/>
      <c r="K40" s="2"/>
      <c r="L40" s="2"/>
      <c r="M40" s="2"/>
      <c r="N40" s="2"/>
      <c r="O40" s="2"/>
      <c r="P40" s="2"/>
      <c r="S40" s="2"/>
      <c r="AF40" s="2"/>
      <c r="AI40" s="2"/>
      <c r="AN40" s="2"/>
      <c r="AQ40" s="2"/>
      <c r="AV40" s="2"/>
      <c r="AY40" s="2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</row>
    <row r="41" spans="1:189" x14ac:dyDescent="0.25">
      <c r="A41" s="1"/>
      <c r="D41" s="1"/>
      <c r="G41" s="2"/>
      <c r="H41" s="2"/>
      <c r="I41" s="2"/>
      <c r="J41" s="2"/>
      <c r="K41" s="2"/>
      <c r="L41" s="2"/>
      <c r="M41" s="2"/>
      <c r="N41" s="2"/>
      <c r="O41" s="2"/>
      <c r="P41" s="2"/>
      <c r="S41" s="2"/>
      <c r="AF41" s="2"/>
      <c r="AI41" s="2"/>
      <c r="AN41" s="2"/>
      <c r="AQ41" s="2"/>
      <c r="AV41" s="2"/>
      <c r="AY41" s="2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</row>
    <row r="42" spans="1:189" x14ac:dyDescent="0.25">
      <c r="A42" s="1"/>
      <c r="D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89" x14ac:dyDescent="0.25">
      <c r="A43" s="1"/>
      <c r="D43" s="1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89" x14ac:dyDescent="0.25">
      <c r="A44" s="1"/>
      <c r="D44" s="1"/>
      <c r="G44" s="2"/>
      <c r="H44" s="2"/>
      <c r="I44" s="2"/>
      <c r="J44" s="2"/>
      <c r="K44" s="2"/>
      <c r="L44" s="2"/>
      <c r="M44" s="2"/>
      <c r="N44" s="2"/>
      <c r="O44" s="2"/>
      <c r="P44" s="2"/>
      <c r="S44" s="2"/>
      <c r="AF44" s="2"/>
      <c r="AI44" s="2"/>
      <c r="AN44" s="2"/>
      <c r="AQ44" s="2"/>
      <c r="AV44" s="2"/>
      <c r="AY44" s="2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DE44" s="1"/>
      <c r="DF44" s="1"/>
      <c r="DG44" s="1"/>
      <c r="DH44" s="1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89" x14ac:dyDescent="0.25">
      <c r="A45" s="1"/>
      <c r="D45" s="1"/>
      <c r="G45" s="2"/>
      <c r="H45" s="2"/>
      <c r="I45" s="2"/>
      <c r="J45" s="2"/>
      <c r="K45" s="2"/>
      <c r="L45" s="2"/>
      <c r="M45" s="2"/>
      <c r="N45" s="2"/>
      <c r="O45" s="2"/>
      <c r="P45" s="2"/>
      <c r="S45" s="2"/>
      <c r="AF45" s="2"/>
      <c r="AI45" s="2"/>
      <c r="AN45" s="2"/>
      <c r="AQ45" s="2"/>
      <c r="AV45" s="2"/>
      <c r="AY45" s="2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DE45" s="1"/>
      <c r="DF45" s="1"/>
      <c r="DG45" s="1"/>
      <c r="DH45" s="1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</row>
    <row r="46" spans="1:189" x14ac:dyDescent="0.25">
      <c r="A46" s="1"/>
      <c r="D46" s="1"/>
      <c r="G46" s="2"/>
      <c r="H46" s="2"/>
      <c r="I46" s="2"/>
      <c r="J46" s="2"/>
      <c r="K46" s="2"/>
      <c r="L46" s="2"/>
      <c r="M46" s="2"/>
      <c r="N46" s="2"/>
      <c r="O46" s="2"/>
      <c r="P46" s="2"/>
      <c r="S46" s="2"/>
      <c r="AF46" s="2"/>
      <c r="AI46" s="2"/>
      <c r="AN46" s="2"/>
      <c r="AQ46" s="2"/>
      <c r="AV46" s="2"/>
      <c r="AY46" s="2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DE46" s="1"/>
      <c r="DF46" s="1"/>
      <c r="DG46" s="1"/>
      <c r="DH46" s="1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</row>
    <row r="47" spans="1:189" x14ac:dyDescent="0.25">
      <c r="A47" s="1"/>
      <c r="D47" s="1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AF47" s="2"/>
      <c r="AI47" s="2"/>
      <c r="AN47" s="2"/>
      <c r="AQ47" s="2"/>
      <c r="AV47" s="2"/>
      <c r="AY47" s="2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89" x14ac:dyDescent="0.25">
      <c r="A48" s="1"/>
      <c r="D48" s="1"/>
      <c r="G48" s="2"/>
      <c r="H48" s="2"/>
      <c r="I48" s="2"/>
      <c r="J48" s="2"/>
      <c r="K48" s="2"/>
      <c r="L48" s="2"/>
      <c r="M48" s="2"/>
      <c r="N48" s="2"/>
      <c r="O48" s="2"/>
      <c r="P48" s="2"/>
      <c r="S48" s="2"/>
      <c r="AF48" s="2"/>
      <c r="AI48" s="2"/>
      <c r="AN48" s="2"/>
      <c r="AQ48" s="2"/>
      <c r="AV48" s="2"/>
      <c r="AY48" s="2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DE48" s="1"/>
      <c r="DF48" s="1"/>
      <c r="DG48" s="1"/>
      <c r="DH48" s="1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1:159" x14ac:dyDescent="0.25">
      <c r="A49" s="1"/>
      <c r="D49" s="1"/>
      <c r="G49" s="2"/>
      <c r="H49" s="2"/>
      <c r="I49" s="2"/>
      <c r="J49" s="2"/>
      <c r="K49" s="2"/>
      <c r="L49" s="2"/>
      <c r="M49" s="2"/>
      <c r="N49" s="2"/>
      <c r="O49" s="2"/>
      <c r="P49" s="2"/>
      <c r="S49" s="2"/>
      <c r="AF49" s="2"/>
      <c r="AI49" s="2"/>
      <c r="AN49" s="2"/>
      <c r="AQ49" s="2"/>
      <c r="AV49" s="2"/>
      <c r="AY49" s="2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DE49" s="1"/>
      <c r="DF49" s="1"/>
      <c r="DG49" s="1"/>
      <c r="DH49" s="1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1:159" x14ac:dyDescent="0.25">
      <c r="A50" s="1"/>
      <c r="D50" s="1"/>
      <c r="G50" s="2"/>
      <c r="H50" s="2"/>
      <c r="I50" s="2"/>
      <c r="J50" s="2"/>
      <c r="K50" s="2"/>
      <c r="L50" s="2"/>
      <c r="M50" s="2"/>
      <c r="N50" s="2"/>
      <c r="O50" s="2"/>
      <c r="P50" s="2"/>
      <c r="S50" s="2"/>
      <c r="AF50" s="2"/>
      <c r="AI50" s="2"/>
      <c r="AN50" s="2"/>
      <c r="AQ50" s="2"/>
      <c r="AV50" s="2"/>
      <c r="AY50" s="2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1:159" x14ac:dyDescent="0.25">
      <c r="A51" s="1"/>
      <c r="D51" s="1"/>
      <c r="G51" s="2"/>
      <c r="H51" s="2"/>
      <c r="I51" s="2"/>
      <c r="J51" s="2"/>
      <c r="K51" s="2"/>
      <c r="L51" s="2"/>
      <c r="M51" s="2"/>
      <c r="N51" s="2"/>
      <c r="O51" s="2"/>
      <c r="P51" s="2"/>
      <c r="S51" s="2"/>
      <c r="AF51" s="2"/>
      <c r="AI51" s="2"/>
      <c r="AN51" s="2"/>
      <c r="AQ51" s="2"/>
      <c r="AV51" s="2"/>
      <c r="AY51" s="2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1:159" x14ac:dyDescent="0.25">
      <c r="A52" s="1"/>
      <c r="D52" s="1"/>
      <c r="G52" s="2"/>
      <c r="H52" s="2"/>
      <c r="I52" s="2"/>
      <c r="J52" s="2"/>
      <c r="K52" s="2"/>
      <c r="L52" s="2"/>
      <c r="M52" s="2"/>
      <c r="N52" s="2"/>
      <c r="O52" s="2"/>
      <c r="P52" s="2"/>
      <c r="S52" s="2"/>
      <c r="AF52" s="2"/>
      <c r="AI52" s="2"/>
      <c r="AN52" s="2"/>
      <c r="AQ52" s="2"/>
      <c r="AV52" s="2"/>
      <c r="AY52" s="2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1:159" x14ac:dyDescent="0.25">
      <c r="C53" s="1"/>
      <c r="G53" s="2"/>
      <c r="H53" s="2"/>
      <c r="I53" s="2"/>
      <c r="J53" s="2"/>
      <c r="K53" s="2"/>
      <c r="L53" s="2"/>
      <c r="M53" s="2"/>
      <c r="N53" s="2"/>
      <c r="O53" s="2"/>
      <c r="X53" s="1"/>
      <c r="AA53" s="1"/>
      <c r="AN53" s="2"/>
      <c r="AQ53" s="2"/>
      <c r="AV53" s="2"/>
      <c r="AY53" s="2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1:159" x14ac:dyDescent="0.25">
      <c r="C54" s="1"/>
      <c r="G54" s="2"/>
      <c r="H54" s="2"/>
      <c r="I54" s="2"/>
      <c r="J54" s="2"/>
      <c r="K54" s="2"/>
      <c r="L54" s="2"/>
      <c r="M54" s="2"/>
      <c r="N54" s="2"/>
      <c r="O54" s="2"/>
      <c r="X54" s="1"/>
      <c r="AA54" s="1"/>
      <c r="AN54" s="2"/>
      <c r="AQ54" s="2"/>
      <c r="AV54" s="2"/>
      <c r="AY54" s="2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1:159" x14ac:dyDescent="0.25">
      <c r="C55" s="1"/>
      <c r="G55" s="2"/>
      <c r="H55" s="2"/>
      <c r="I55" s="2"/>
      <c r="J55" s="2"/>
      <c r="K55" s="2"/>
      <c r="L55" s="2"/>
      <c r="M55" s="2"/>
      <c r="N55" s="2"/>
      <c r="O55" s="2"/>
      <c r="X55" s="1"/>
      <c r="AA55" s="1"/>
      <c r="AN55" s="2"/>
      <c r="AQ55" s="2"/>
      <c r="AV55" s="2"/>
      <c r="AY55" s="2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1:159" x14ac:dyDescent="0.25">
      <c r="C56" s="1"/>
      <c r="G56" s="2"/>
      <c r="H56" s="2"/>
      <c r="I56" s="2"/>
      <c r="J56" s="2"/>
      <c r="K56" s="2"/>
      <c r="L56" s="2"/>
      <c r="M56" s="2"/>
      <c r="N56" s="2"/>
      <c r="O56" s="2"/>
      <c r="X56" s="1"/>
      <c r="AA56" s="1"/>
      <c r="AN56" s="2"/>
      <c r="AQ56" s="2"/>
      <c r="AV56" s="2"/>
      <c r="AY56" s="2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1:159" x14ac:dyDescent="0.25">
      <c r="C57" s="1"/>
      <c r="G57" s="2"/>
      <c r="H57" s="2"/>
      <c r="I57" s="2"/>
      <c r="J57" s="2"/>
      <c r="K57" s="2"/>
      <c r="L57" s="2"/>
      <c r="M57" s="2"/>
      <c r="N57" s="2"/>
      <c r="O57" s="2"/>
      <c r="X57" s="1"/>
      <c r="AA57" s="1"/>
      <c r="AN57" s="2"/>
      <c r="AQ57" s="2"/>
      <c r="AV57" s="2"/>
      <c r="AY57" s="2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1:159" x14ac:dyDescent="0.25">
      <c r="C58" s="1"/>
      <c r="G58" s="2"/>
      <c r="H58" s="2"/>
      <c r="I58" s="2"/>
      <c r="J58" s="2"/>
      <c r="K58" s="2"/>
      <c r="L58" s="2"/>
      <c r="M58" s="2"/>
      <c r="N58" s="2"/>
      <c r="O58" s="2"/>
      <c r="X58" s="1"/>
      <c r="AA58" s="1"/>
      <c r="AN58" s="2"/>
      <c r="AQ58" s="2"/>
      <c r="AV58" s="2"/>
      <c r="AY58" s="2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1:159" x14ac:dyDescent="0.25">
      <c r="C59" s="1"/>
      <c r="G59" s="2"/>
      <c r="H59" s="2"/>
      <c r="I59" s="2"/>
      <c r="J59" s="2"/>
      <c r="K59" s="2"/>
      <c r="L59" s="2"/>
      <c r="M59" s="2"/>
      <c r="N59" s="2"/>
      <c r="O59" s="2"/>
      <c r="X59" s="1"/>
      <c r="AA59" s="1"/>
      <c r="AN59" s="2"/>
      <c r="AQ59" s="2"/>
      <c r="AV59" s="2"/>
      <c r="AY59" s="2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1:159" x14ac:dyDescent="0.25">
      <c r="C60" s="1"/>
      <c r="G60" s="2"/>
      <c r="H60" s="2"/>
      <c r="I60" s="2"/>
      <c r="J60" s="2"/>
      <c r="K60" s="2"/>
      <c r="L60" s="2"/>
      <c r="M60" s="2"/>
      <c r="N60" s="2"/>
      <c r="O60" s="2"/>
      <c r="X60" s="1"/>
      <c r="AA60" s="1"/>
      <c r="AN60" s="2"/>
      <c r="AQ60" s="2"/>
      <c r="AV60" s="2"/>
      <c r="AY60" s="2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1:159" x14ac:dyDescent="0.25">
      <c r="C61" s="1"/>
      <c r="G61" s="2"/>
      <c r="H61" s="2"/>
      <c r="I61" s="2"/>
      <c r="J61" s="2"/>
      <c r="K61" s="2"/>
      <c r="L61" s="2"/>
      <c r="M61" s="2"/>
      <c r="N61" s="2"/>
      <c r="O61" s="2"/>
      <c r="X61" s="1"/>
      <c r="AA61" s="1"/>
      <c r="AN61" s="2"/>
      <c r="AQ61" s="2"/>
      <c r="AV61" s="2"/>
      <c r="AY61" s="2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1:159" x14ac:dyDescent="0.25">
      <c r="C62" s="1"/>
      <c r="G62" s="2"/>
      <c r="H62" s="2"/>
      <c r="I62" s="2"/>
      <c r="J62" s="2"/>
      <c r="K62" s="2"/>
      <c r="L62" s="2"/>
      <c r="M62" s="2"/>
      <c r="N62" s="2"/>
      <c r="O62" s="2"/>
      <c r="X62" s="1"/>
      <c r="AA62" s="1"/>
      <c r="AN62" s="2"/>
      <c r="AQ62" s="2"/>
      <c r="AV62" s="2"/>
      <c r="AY62" s="2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1:159" x14ac:dyDescent="0.25">
      <c r="C63" s="1"/>
      <c r="G63" s="2"/>
      <c r="H63" s="2"/>
      <c r="I63" s="2"/>
      <c r="J63" s="2"/>
      <c r="K63" s="2"/>
      <c r="L63" s="2"/>
      <c r="M63" s="2"/>
      <c r="N63" s="2"/>
      <c r="O63" s="2"/>
      <c r="X63" s="1"/>
      <c r="AA63" s="1"/>
      <c r="AN63" s="2"/>
      <c r="AQ63" s="2"/>
      <c r="AV63" s="2"/>
      <c r="AY63" s="2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1:159" x14ac:dyDescent="0.25">
      <c r="C64" s="1"/>
      <c r="G64" s="2"/>
      <c r="H64" s="2"/>
      <c r="I64" s="2"/>
      <c r="J64" s="2"/>
      <c r="K64" s="2"/>
      <c r="L64" s="2"/>
      <c r="M64" s="2"/>
      <c r="N64" s="2"/>
      <c r="O64" s="2"/>
      <c r="X64" s="1"/>
      <c r="AA64" s="1"/>
      <c r="AN64" s="2"/>
      <c r="AQ64" s="2"/>
      <c r="AV64" s="2"/>
      <c r="AY64" s="2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3:159" x14ac:dyDescent="0.25">
      <c r="C65" s="1"/>
      <c r="G65" s="2"/>
      <c r="H65" s="2"/>
      <c r="I65" s="2"/>
      <c r="J65" s="2"/>
      <c r="K65" s="2"/>
      <c r="L65" s="2"/>
      <c r="M65" s="2"/>
      <c r="N65" s="2"/>
      <c r="O65" s="2"/>
      <c r="X65" s="1"/>
      <c r="AA65" s="1"/>
      <c r="AN65" s="2"/>
      <c r="AQ65" s="2"/>
      <c r="AV65" s="2"/>
      <c r="AY65" s="2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3:159" x14ac:dyDescent="0.25">
      <c r="C66" s="1"/>
      <c r="G66" s="2"/>
      <c r="H66" s="2"/>
      <c r="I66" s="2"/>
      <c r="J66" s="2"/>
      <c r="K66" s="2"/>
      <c r="L66" s="2"/>
      <c r="M66" s="2"/>
      <c r="N66" s="2"/>
      <c r="O66" s="2"/>
      <c r="X66" s="1"/>
      <c r="AA66" s="1"/>
      <c r="AN66" s="2"/>
      <c r="AQ66" s="2"/>
      <c r="AV66" s="2"/>
      <c r="AY66" s="2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3:159" x14ac:dyDescent="0.25">
      <c r="C67" s="1"/>
      <c r="G67" s="2"/>
      <c r="H67" s="2"/>
      <c r="I67" s="2"/>
      <c r="J67" s="2"/>
      <c r="K67" s="2"/>
      <c r="L67" s="2"/>
      <c r="M67" s="2"/>
      <c r="N67" s="2"/>
      <c r="O67" s="2"/>
      <c r="X67" s="1"/>
      <c r="AA67" s="1"/>
      <c r="AN67" s="2"/>
      <c r="AQ67" s="2"/>
      <c r="AV67" s="2"/>
      <c r="AY67" s="2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3:159" x14ac:dyDescent="0.25">
      <c r="C68" s="1"/>
      <c r="G68" s="2"/>
      <c r="H68" s="2"/>
      <c r="I68" s="2"/>
      <c r="J68" s="2"/>
      <c r="K68" s="2"/>
      <c r="L68" s="2"/>
      <c r="M68" s="2"/>
      <c r="N68" s="2"/>
      <c r="O68" s="2"/>
      <c r="X68" s="1"/>
      <c r="AA68" s="1"/>
      <c r="AN68" s="2"/>
      <c r="AQ68" s="2"/>
      <c r="AV68" s="2"/>
      <c r="AY68" s="2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3:159" x14ac:dyDescent="0.25">
      <c r="C69" s="1"/>
      <c r="G69" s="2"/>
      <c r="H69" s="2"/>
      <c r="I69" s="2"/>
      <c r="J69" s="2"/>
      <c r="K69" s="2"/>
      <c r="L69" s="2"/>
      <c r="M69" s="2"/>
      <c r="N69" s="2"/>
      <c r="O69" s="2"/>
      <c r="X69" s="1"/>
      <c r="AA69" s="1"/>
      <c r="AN69" s="2"/>
      <c r="AQ69" s="2"/>
      <c r="AV69" s="2"/>
      <c r="AY69" s="2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3:159" x14ac:dyDescent="0.25">
      <c r="C70" s="1"/>
      <c r="G70" s="2"/>
      <c r="H70" s="2"/>
      <c r="I70" s="2"/>
      <c r="J70" s="2"/>
      <c r="K70" s="2"/>
      <c r="L70" s="2"/>
      <c r="M70" s="2"/>
      <c r="N70" s="2"/>
      <c r="O70" s="2"/>
      <c r="X70" s="1"/>
      <c r="AA70" s="1"/>
      <c r="AN70" s="2"/>
      <c r="AQ70" s="2"/>
      <c r="AV70" s="2"/>
      <c r="AY70" s="2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3:159" x14ac:dyDescent="0.25">
      <c r="C71" s="1"/>
      <c r="G71" s="2"/>
      <c r="H71" s="2"/>
      <c r="I71" s="2"/>
      <c r="J71" s="2"/>
      <c r="K71" s="2"/>
      <c r="L71" s="2"/>
      <c r="M71" s="2"/>
      <c r="N71" s="2"/>
      <c r="O71" s="2"/>
      <c r="X71" s="1"/>
      <c r="AA71" s="1"/>
      <c r="AN71" s="2"/>
      <c r="AQ71" s="2"/>
      <c r="AV71" s="2"/>
      <c r="AY71" s="2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3:159" x14ac:dyDescent="0.25">
      <c r="C72" s="1"/>
      <c r="G72" s="2"/>
      <c r="H72" s="2"/>
      <c r="I72" s="2"/>
      <c r="J72" s="2"/>
      <c r="K72" s="2"/>
      <c r="L72" s="2"/>
      <c r="M72" s="2"/>
      <c r="N72" s="2"/>
      <c r="O72" s="2"/>
      <c r="X72" s="1"/>
      <c r="AA72" s="1"/>
      <c r="AN72" s="2"/>
      <c r="AQ72" s="2"/>
      <c r="AV72" s="2"/>
      <c r="AY72" s="2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3:159" x14ac:dyDescent="0.25">
      <c r="C73" s="1"/>
      <c r="G73" s="2"/>
      <c r="H73" s="2"/>
      <c r="I73" s="2"/>
      <c r="J73" s="2"/>
      <c r="K73" s="2"/>
      <c r="L73" s="2"/>
      <c r="M73" s="2"/>
      <c r="N73" s="2"/>
      <c r="O73" s="2"/>
      <c r="X73" s="1"/>
      <c r="AA73" s="1"/>
      <c r="AN73" s="2"/>
      <c r="AQ73" s="2"/>
      <c r="AV73" s="2"/>
      <c r="AY73" s="2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3:159" x14ac:dyDescent="0.25">
      <c r="C74" s="1"/>
      <c r="G74" s="2"/>
      <c r="H74" s="2"/>
      <c r="I74" s="2"/>
      <c r="J74" s="2"/>
      <c r="K74" s="2"/>
      <c r="L74" s="2"/>
      <c r="M74" s="2"/>
      <c r="N74" s="2"/>
      <c r="O74" s="2"/>
      <c r="X74" s="1"/>
      <c r="AA74" s="1"/>
      <c r="AN74" s="2"/>
      <c r="AQ74" s="2"/>
      <c r="AV74" s="2"/>
      <c r="AY74" s="2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3:159" x14ac:dyDescent="0.25">
      <c r="C75" s="1"/>
      <c r="G75" s="2"/>
      <c r="H75" s="2"/>
      <c r="I75" s="2"/>
      <c r="J75" s="2"/>
      <c r="K75" s="2"/>
      <c r="L75" s="2"/>
      <c r="M75" s="2"/>
      <c r="N75" s="2"/>
      <c r="O75" s="2"/>
      <c r="X75" s="1"/>
      <c r="AA75" s="1"/>
      <c r="AN75" s="2"/>
      <c r="AQ75" s="2"/>
      <c r="AV75" s="2"/>
      <c r="AY75" s="2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3:159" x14ac:dyDescent="0.25">
      <c r="C76" s="1"/>
      <c r="G76" s="2"/>
      <c r="H76" s="2"/>
      <c r="I76" s="2"/>
      <c r="J76" s="2"/>
      <c r="K76" s="2"/>
      <c r="L76" s="2"/>
      <c r="M76" s="2"/>
      <c r="N76" s="2"/>
      <c r="O76" s="2"/>
      <c r="X76" s="1"/>
      <c r="AA76" s="1"/>
      <c r="AN76" s="2"/>
      <c r="AQ76" s="2"/>
      <c r="AV76" s="2"/>
      <c r="AY76" s="2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3:159" x14ac:dyDescent="0.25">
      <c r="C77" s="1"/>
      <c r="G77" s="2"/>
      <c r="H77" s="2"/>
      <c r="I77" s="2"/>
      <c r="J77" s="2"/>
      <c r="K77" s="2"/>
      <c r="L77" s="2"/>
      <c r="M77" s="2"/>
      <c r="N77" s="2"/>
      <c r="O77" s="2"/>
      <c r="X77" s="1"/>
      <c r="AA77" s="1"/>
      <c r="AN77" s="2"/>
      <c r="AQ77" s="2"/>
      <c r="AV77" s="2"/>
      <c r="AY77" s="2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3:159" x14ac:dyDescent="0.25">
      <c r="C78" s="1"/>
      <c r="G78" s="2"/>
      <c r="H78" s="2"/>
      <c r="I78" s="2"/>
      <c r="J78" s="2"/>
      <c r="K78" s="2"/>
      <c r="L78" s="2"/>
      <c r="M78" s="2"/>
      <c r="N78" s="2"/>
      <c r="O78" s="2"/>
      <c r="X78" s="1"/>
      <c r="AA78" s="1"/>
      <c r="AN78" s="2"/>
      <c r="AQ78" s="2"/>
      <c r="AV78" s="2"/>
      <c r="AY78" s="2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3:159" x14ac:dyDescent="0.25">
      <c r="C79" s="1"/>
      <c r="G79" s="2"/>
      <c r="H79" s="2"/>
      <c r="I79" s="2"/>
      <c r="J79" s="2"/>
      <c r="K79" s="2"/>
      <c r="L79" s="2"/>
      <c r="M79" s="2"/>
      <c r="N79" s="2"/>
      <c r="O79" s="2"/>
      <c r="X79" s="1"/>
      <c r="AA79" s="1"/>
      <c r="AN79" s="2"/>
      <c r="AQ79" s="2"/>
      <c r="AV79" s="2"/>
      <c r="AY79" s="2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3:159" x14ac:dyDescent="0.25">
      <c r="C80" s="1"/>
      <c r="G80" s="2"/>
      <c r="H80" s="2"/>
      <c r="I80" s="2"/>
      <c r="J80" s="2"/>
      <c r="K80" s="2"/>
      <c r="L80" s="2"/>
      <c r="M80" s="2"/>
      <c r="N80" s="2"/>
      <c r="O80" s="2"/>
      <c r="X80" s="1"/>
      <c r="AA80" s="1"/>
      <c r="AN80" s="2"/>
      <c r="AQ80" s="2"/>
      <c r="AV80" s="2"/>
      <c r="AY80" s="2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3:159" x14ac:dyDescent="0.25">
      <c r="C81" s="1"/>
      <c r="G81" s="2"/>
      <c r="H81" s="2"/>
      <c r="I81" s="2"/>
      <c r="J81" s="2"/>
      <c r="K81" s="2"/>
      <c r="L81" s="2"/>
      <c r="M81" s="2"/>
      <c r="N81" s="2"/>
      <c r="O81" s="2"/>
      <c r="X81" s="1"/>
      <c r="AA81" s="1"/>
      <c r="AN81" s="2"/>
      <c r="AQ81" s="2"/>
      <c r="AV81" s="2"/>
      <c r="AY81" s="2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3:159" x14ac:dyDescent="0.25">
      <c r="C82" s="1"/>
      <c r="G82" s="2"/>
      <c r="H82" s="2"/>
      <c r="I82" s="2"/>
      <c r="J82" s="2"/>
      <c r="K82" s="2"/>
      <c r="L82" s="2"/>
      <c r="M82" s="2"/>
      <c r="N82" s="2"/>
      <c r="O82" s="2"/>
      <c r="X82" s="1"/>
      <c r="AA82" s="1"/>
      <c r="AN82" s="2"/>
      <c r="AQ82" s="2"/>
      <c r="AV82" s="2"/>
      <c r="AY82" s="2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3:159" x14ac:dyDescent="0.25">
      <c r="C83" s="1"/>
      <c r="G83" s="2"/>
      <c r="H83" s="2"/>
      <c r="I83" s="2"/>
      <c r="J83" s="2"/>
      <c r="K83" s="2"/>
      <c r="L83" s="2"/>
      <c r="M83" s="2"/>
      <c r="N83" s="2"/>
      <c r="O83" s="2"/>
      <c r="X83" s="1"/>
      <c r="AA83" s="1"/>
      <c r="AN83" s="2"/>
      <c r="AQ83" s="2"/>
      <c r="AV83" s="2"/>
      <c r="AY83" s="2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3:159" x14ac:dyDescent="0.25">
      <c r="C84" s="1"/>
      <c r="G84" s="2"/>
      <c r="H84" s="2"/>
      <c r="I84" s="2"/>
      <c r="J84" s="2"/>
      <c r="K84" s="2"/>
      <c r="L84" s="2"/>
      <c r="M84" s="2"/>
      <c r="N84" s="2"/>
      <c r="O84" s="2"/>
      <c r="X84" s="1"/>
      <c r="AA84" s="1"/>
      <c r="AN84" s="2"/>
      <c r="AQ84" s="2"/>
      <c r="AV84" s="2"/>
      <c r="AY84" s="2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3:159" x14ac:dyDescent="0.25">
      <c r="C85" s="1"/>
      <c r="G85" s="2"/>
      <c r="H85" s="2"/>
      <c r="I85" s="2"/>
      <c r="J85" s="2"/>
      <c r="K85" s="2"/>
      <c r="L85" s="2"/>
      <c r="M85" s="2"/>
      <c r="N85" s="2"/>
      <c r="O85" s="2"/>
      <c r="X85" s="1"/>
      <c r="AA85" s="1"/>
      <c r="AN85" s="2"/>
      <c r="AQ85" s="2"/>
      <c r="AV85" s="2"/>
      <c r="AY85" s="2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3:159" x14ac:dyDescent="0.25">
      <c r="C86" s="1"/>
      <c r="G86" s="2"/>
      <c r="H86" s="2"/>
      <c r="I86" s="2"/>
      <c r="J86" s="2"/>
      <c r="K86" s="2"/>
      <c r="L86" s="2"/>
      <c r="M86" s="2"/>
      <c r="N86" s="2"/>
      <c r="O86" s="2"/>
      <c r="X86" s="1"/>
      <c r="AA86" s="1"/>
      <c r="AN86" s="2"/>
      <c r="AQ86" s="2"/>
      <c r="AV86" s="2"/>
      <c r="AY86" s="2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3:159" x14ac:dyDescent="0.25">
      <c r="C87" s="1"/>
      <c r="G87" s="2"/>
      <c r="H87" s="2"/>
      <c r="I87" s="2"/>
      <c r="J87" s="2"/>
      <c r="K87" s="2"/>
      <c r="L87" s="2"/>
      <c r="M87" s="2"/>
      <c r="N87" s="2"/>
      <c r="O87" s="2"/>
      <c r="X87" s="1"/>
      <c r="AA87" s="1"/>
      <c r="AN87" s="2"/>
      <c r="AQ87" s="2"/>
      <c r="AV87" s="2"/>
      <c r="AY87" s="2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3:159" x14ac:dyDescent="0.25">
      <c r="C88" s="1"/>
      <c r="G88" s="2"/>
      <c r="H88" s="2"/>
      <c r="I88" s="2"/>
      <c r="J88" s="2"/>
      <c r="K88" s="2"/>
      <c r="L88" s="2"/>
      <c r="M88" s="2"/>
      <c r="N88" s="2"/>
      <c r="O88" s="2"/>
      <c r="X88" s="1"/>
      <c r="AA88" s="1"/>
      <c r="AN88" s="2"/>
      <c r="AQ88" s="2"/>
      <c r="AV88" s="2"/>
      <c r="AY88" s="2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3:159" x14ac:dyDescent="0.25">
      <c r="C89" s="1"/>
      <c r="G89" s="2"/>
      <c r="H89" s="2"/>
      <c r="I89" s="2"/>
      <c r="J89" s="2"/>
      <c r="K89" s="2"/>
      <c r="L89" s="2"/>
      <c r="M89" s="2"/>
      <c r="N89" s="2"/>
      <c r="O89" s="2"/>
      <c r="X89" s="1"/>
      <c r="AA89" s="1"/>
      <c r="AN89" s="2"/>
      <c r="AQ89" s="2"/>
      <c r="AV89" s="2"/>
      <c r="AY89" s="2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3:159" x14ac:dyDescent="0.25">
      <c r="C90" s="1"/>
      <c r="G90" s="2"/>
      <c r="H90" s="2"/>
      <c r="I90" s="2"/>
      <c r="J90" s="2"/>
      <c r="K90" s="2"/>
      <c r="L90" s="2"/>
      <c r="M90" s="2"/>
      <c r="N90" s="2"/>
      <c r="O90" s="2"/>
      <c r="X90" s="1"/>
      <c r="AA90" s="1"/>
      <c r="AN90" s="2"/>
      <c r="AQ90" s="2"/>
      <c r="AV90" s="2"/>
      <c r="AY90" s="2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3:159" x14ac:dyDescent="0.25">
      <c r="C91" s="1"/>
      <c r="G91" s="2"/>
      <c r="H91" s="2"/>
      <c r="I91" s="2"/>
      <c r="J91" s="2"/>
      <c r="K91" s="2"/>
      <c r="L91" s="2"/>
      <c r="M91" s="2"/>
      <c r="N91" s="2"/>
      <c r="O91" s="2"/>
      <c r="X91" s="1"/>
      <c r="AA91" s="1"/>
      <c r="AN91" s="2"/>
      <c r="AQ91" s="2"/>
      <c r="AV91" s="2"/>
      <c r="AY91" s="2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3:159" x14ac:dyDescent="0.25">
      <c r="C92" s="1"/>
      <c r="G92" s="2"/>
      <c r="H92" s="2"/>
      <c r="I92" s="2"/>
      <c r="J92" s="2"/>
      <c r="K92" s="2"/>
      <c r="L92" s="2"/>
      <c r="M92" s="2"/>
      <c r="N92" s="2"/>
      <c r="O92" s="2"/>
      <c r="X92" s="1"/>
      <c r="AA92" s="1"/>
      <c r="AN92" s="2"/>
      <c r="AQ92" s="2"/>
      <c r="AV92" s="2"/>
      <c r="AY92" s="2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3:159" x14ac:dyDescent="0.25">
      <c r="C93" s="1"/>
      <c r="G93" s="2"/>
      <c r="H93" s="2"/>
      <c r="I93" s="2"/>
      <c r="J93" s="2"/>
      <c r="K93" s="2"/>
      <c r="L93" s="2"/>
      <c r="M93" s="2"/>
      <c r="N93" s="2"/>
      <c r="O93" s="2"/>
      <c r="X93" s="1"/>
      <c r="AA93" s="1"/>
      <c r="AN93" s="2"/>
      <c r="AQ93" s="2"/>
      <c r="AV93" s="2"/>
      <c r="AY93" s="2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3:159" x14ac:dyDescent="0.25">
      <c r="C94" s="1"/>
      <c r="G94" s="2"/>
      <c r="H94" s="2"/>
      <c r="I94" s="2"/>
      <c r="J94" s="2"/>
      <c r="K94" s="2"/>
      <c r="L94" s="2"/>
      <c r="M94" s="2"/>
      <c r="N94" s="2"/>
      <c r="O94" s="2"/>
      <c r="X94" s="1"/>
      <c r="AA94" s="1"/>
      <c r="AN94" s="2"/>
      <c r="AQ94" s="2"/>
      <c r="AV94" s="2"/>
      <c r="AY94" s="2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3:159" x14ac:dyDescent="0.25">
      <c r="C95" s="1"/>
      <c r="G95" s="2"/>
      <c r="H95" s="2"/>
      <c r="I95" s="2"/>
      <c r="J95" s="2"/>
      <c r="K95" s="2"/>
      <c r="L95" s="2"/>
      <c r="M95" s="2"/>
      <c r="N95" s="2"/>
      <c r="O95" s="2"/>
      <c r="X95" s="1"/>
      <c r="AA95" s="1"/>
      <c r="AN95" s="2"/>
      <c r="AQ95" s="2"/>
      <c r="AV95" s="2"/>
      <c r="AY95" s="2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3:159" x14ac:dyDescent="0.25">
      <c r="C96" s="1"/>
      <c r="G96" s="2"/>
      <c r="H96" s="2"/>
      <c r="I96" s="2"/>
      <c r="J96" s="2"/>
      <c r="K96" s="2"/>
      <c r="L96" s="2"/>
      <c r="M96" s="2"/>
      <c r="N96" s="2"/>
      <c r="O96" s="2"/>
      <c r="X96" s="1"/>
      <c r="AA96" s="1"/>
      <c r="AN96" s="2"/>
      <c r="AQ96" s="2"/>
      <c r="AV96" s="2"/>
      <c r="AY96" s="2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3:159" x14ac:dyDescent="0.25">
      <c r="C97" s="1"/>
      <c r="G97" s="2"/>
      <c r="H97" s="2"/>
      <c r="I97" s="2"/>
      <c r="J97" s="2"/>
      <c r="K97" s="2"/>
      <c r="L97" s="2"/>
      <c r="M97" s="2"/>
      <c r="N97" s="2"/>
      <c r="O97" s="2"/>
      <c r="X97" s="1"/>
      <c r="AA97" s="1"/>
      <c r="AN97" s="2"/>
      <c r="AQ97" s="2"/>
      <c r="AV97" s="2"/>
      <c r="AY97" s="2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3:159" x14ac:dyDescent="0.25">
      <c r="C98" s="1"/>
      <c r="G98" s="2"/>
      <c r="H98" s="2"/>
      <c r="I98" s="2"/>
      <c r="J98" s="2"/>
      <c r="K98" s="2"/>
      <c r="L98" s="2"/>
      <c r="M98" s="2"/>
      <c r="N98" s="2"/>
      <c r="O98" s="2"/>
      <c r="X98" s="1"/>
      <c r="AA98" s="1"/>
      <c r="AN98" s="2"/>
      <c r="AQ98" s="2"/>
      <c r="AV98" s="2"/>
      <c r="AY98" s="2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3:159" x14ac:dyDescent="0.25">
      <c r="C99" s="1"/>
      <c r="G99" s="2"/>
      <c r="H99" s="2"/>
      <c r="I99" s="2"/>
      <c r="J99" s="2"/>
      <c r="K99" s="2"/>
      <c r="L99" s="2"/>
      <c r="M99" s="2"/>
      <c r="N99" s="2"/>
      <c r="O99" s="2"/>
      <c r="X99" s="1"/>
      <c r="AA99" s="1"/>
      <c r="AN99" s="2"/>
      <c r="AQ99" s="2"/>
      <c r="AV99" s="2"/>
      <c r="AY99" s="2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3:159" x14ac:dyDescent="0.25">
      <c r="C100" s="1"/>
      <c r="G100" s="2"/>
      <c r="H100" s="2"/>
      <c r="I100" s="2"/>
      <c r="J100" s="2"/>
      <c r="K100" s="2"/>
      <c r="L100" s="2"/>
      <c r="M100" s="2"/>
      <c r="N100" s="2"/>
      <c r="O100" s="2"/>
      <c r="X100" s="1"/>
      <c r="AA100" s="1"/>
      <c r="AN100" s="2"/>
      <c r="AQ100" s="2"/>
      <c r="AV100" s="2"/>
      <c r="AY100" s="2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3:159" x14ac:dyDescent="0.25">
      <c r="C101" s="1"/>
      <c r="G101" s="2"/>
      <c r="H101" s="2"/>
      <c r="I101" s="2"/>
      <c r="J101" s="2"/>
      <c r="K101" s="2"/>
      <c r="L101" s="2"/>
      <c r="M101" s="2"/>
      <c r="N101" s="2"/>
      <c r="O101" s="2"/>
      <c r="X101" s="1"/>
      <c r="AA101" s="1"/>
      <c r="AN101" s="2"/>
      <c r="AQ101" s="2"/>
      <c r="AV101" s="2"/>
      <c r="AY101" s="2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3:159" x14ac:dyDescent="0.25">
      <c r="C102" s="1"/>
      <c r="G102" s="2"/>
      <c r="H102" s="2"/>
      <c r="I102" s="2"/>
      <c r="J102" s="2"/>
      <c r="K102" s="2"/>
      <c r="L102" s="2"/>
      <c r="M102" s="2"/>
      <c r="N102" s="2"/>
      <c r="O102" s="2"/>
      <c r="X102" s="1"/>
      <c r="AA102" s="1"/>
      <c r="AN102" s="2"/>
      <c r="AQ102" s="2"/>
      <c r="AV102" s="2"/>
      <c r="AY102" s="2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3:159" x14ac:dyDescent="0.25">
      <c r="C103" s="1"/>
      <c r="G103" s="2"/>
      <c r="H103" s="2"/>
      <c r="I103" s="2"/>
      <c r="J103" s="2"/>
      <c r="K103" s="2"/>
      <c r="L103" s="2"/>
      <c r="M103" s="2"/>
      <c r="N103" s="2"/>
      <c r="O103" s="2"/>
      <c r="X103" s="1"/>
      <c r="AA103" s="1"/>
      <c r="AN103" s="2"/>
      <c r="AQ103" s="2"/>
      <c r="AV103" s="2"/>
      <c r="AY103" s="2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3:159" x14ac:dyDescent="0.25">
      <c r="C104" s="1"/>
      <c r="G104" s="2"/>
      <c r="H104" s="2"/>
      <c r="I104" s="2"/>
      <c r="J104" s="2"/>
      <c r="K104" s="2"/>
      <c r="L104" s="2"/>
      <c r="M104" s="2"/>
      <c r="N104" s="2"/>
      <c r="O104" s="2"/>
      <c r="X104" s="1"/>
      <c r="AA104" s="1"/>
      <c r="AN104" s="2"/>
      <c r="AQ104" s="2"/>
      <c r="AV104" s="2"/>
      <c r="AY104" s="2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3:159" x14ac:dyDescent="0.25">
      <c r="C105" s="1"/>
      <c r="G105" s="2"/>
      <c r="H105" s="2"/>
      <c r="I105" s="2"/>
      <c r="J105" s="2"/>
      <c r="K105" s="2"/>
      <c r="L105" s="2"/>
      <c r="M105" s="2"/>
      <c r="N105" s="2"/>
      <c r="O105" s="2"/>
      <c r="X105" s="1"/>
      <c r="AA105" s="1"/>
      <c r="AN105" s="2"/>
      <c r="AQ105" s="2"/>
      <c r="AV105" s="2"/>
      <c r="AY105" s="2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3:159" x14ac:dyDescent="0.25">
      <c r="C106" s="1"/>
      <c r="G106" s="2"/>
      <c r="H106" s="2"/>
      <c r="I106" s="2"/>
      <c r="J106" s="2"/>
      <c r="K106" s="2"/>
      <c r="L106" s="2"/>
      <c r="M106" s="2"/>
      <c r="N106" s="2"/>
      <c r="O106" s="2"/>
      <c r="X106" s="1"/>
      <c r="AA106" s="1"/>
      <c r="AN106" s="2"/>
      <c r="AQ106" s="2"/>
      <c r="AV106" s="2"/>
      <c r="AY106" s="2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3:159" x14ac:dyDescent="0.25">
      <c r="C107" s="1"/>
      <c r="G107" s="2"/>
      <c r="H107" s="2"/>
      <c r="I107" s="2"/>
      <c r="J107" s="2"/>
      <c r="K107" s="2"/>
      <c r="L107" s="2"/>
      <c r="M107" s="2"/>
      <c r="N107" s="2"/>
      <c r="O107" s="2"/>
      <c r="X107" s="1"/>
      <c r="AA107" s="1"/>
      <c r="AN107" s="2"/>
      <c r="AQ107" s="2"/>
      <c r="AV107" s="2"/>
      <c r="AY107" s="2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3:159" x14ac:dyDescent="0.25">
      <c r="C108" s="1"/>
      <c r="G108" s="2"/>
      <c r="H108" s="2"/>
      <c r="I108" s="2"/>
      <c r="J108" s="2"/>
      <c r="K108" s="2"/>
      <c r="L108" s="2"/>
      <c r="M108" s="2"/>
      <c r="N108" s="2"/>
      <c r="O108" s="2"/>
      <c r="X108" s="1"/>
      <c r="AA108" s="1"/>
      <c r="AN108" s="2"/>
      <c r="AQ108" s="2"/>
      <c r="AV108" s="2"/>
      <c r="AY108" s="2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3:159" x14ac:dyDescent="0.25">
      <c r="C109" s="1"/>
      <c r="G109" s="2"/>
      <c r="H109" s="2"/>
      <c r="I109" s="2"/>
      <c r="J109" s="2"/>
      <c r="K109" s="2"/>
      <c r="L109" s="2"/>
      <c r="M109" s="2"/>
      <c r="N109" s="2"/>
      <c r="O109" s="2"/>
      <c r="X109" s="1"/>
      <c r="AA109" s="1"/>
      <c r="AN109" s="2"/>
      <c r="AQ109" s="2"/>
      <c r="AV109" s="2"/>
      <c r="AY109" s="2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3:159" x14ac:dyDescent="0.25">
      <c r="C110" s="1"/>
      <c r="G110" s="2"/>
      <c r="H110" s="2"/>
      <c r="I110" s="2"/>
      <c r="J110" s="2"/>
      <c r="K110" s="2"/>
      <c r="L110" s="2"/>
      <c r="M110" s="2"/>
      <c r="N110" s="2"/>
      <c r="O110" s="2"/>
      <c r="X110" s="1"/>
      <c r="AA110" s="1"/>
      <c r="AN110" s="2"/>
      <c r="AQ110" s="2"/>
      <c r="AV110" s="2"/>
      <c r="AY110" s="2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3:159" x14ac:dyDescent="0.25">
      <c r="C111" s="1"/>
      <c r="G111" s="2"/>
      <c r="H111" s="2"/>
      <c r="I111" s="2"/>
      <c r="J111" s="2"/>
      <c r="K111" s="2"/>
      <c r="L111" s="2"/>
      <c r="M111" s="2"/>
      <c r="N111" s="2"/>
      <c r="O111" s="2"/>
      <c r="X111" s="1"/>
      <c r="AA111" s="1"/>
      <c r="AN111" s="2"/>
      <c r="AQ111" s="2"/>
      <c r="AV111" s="2"/>
      <c r="AY111" s="2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3:159" x14ac:dyDescent="0.25">
      <c r="C112" s="1"/>
      <c r="G112" s="2"/>
      <c r="H112" s="2"/>
      <c r="I112" s="2"/>
      <c r="J112" s="2"/>
      <c r="K112" s="2"/>
      <c r="L112" s="2"/>
      <c r="M112" s="2"/>
      <c r="N112" s="2"/>
      <c r="O112" s="2"/>
      <c r="X112" s="1"/>
      <c r="AA112" s="1"/>
      <c r="AN112" s="2"/>
      <c r="AQ112" s="2"/>
      <c r="AV112" s="2"/>
      <c r="AY112" s="2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3:159" x14ac:dyDescent="0.25">
      <c r="C113" s="1"/>
      <c r="G113" s="2"/>
      <c r="H113" s="2"/>
      <c r="I113" s="2"/>
      <c r="J113" s="2"/>
      <c r="K113" s="2"/>
      <c r="L113" s="2"/>
      <c r="M113" s="2"/>
      <c r="N113" s="2"/>
      <c r="O113" s="2"/>
      <c r="X113" s="1"/>
      <c r="AA113" s="1"/>
      <c r="AN113" s="2"/>
      <c r="AQ113" s="2"/>
      <c r="AV113" s="2"/>
      <c r="AY113" s="2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3:159" x14ac:dyDescent="0.25">
      <c r="C114" s="1"/>
      <c r="G114" s="2"/>
      <c r="H114" s="2"/>
      <c r="I114" s="2"/>
      <c r="J114" s="2"/>
      <c r="K114" s="2"/>
      <c r="L114" s="2"/>
      <c r="M114" s="2"/>
      <c r="N114" s="2"/>
      <c r="O114" s="2"/>
      <c r="X114" s="1"/>
      <c r="AA114" s="1"/>
      <c r="AN114" s="2"/>
      <c r="AQ114" s="2"/>
      <c r="AV114" s="2"/>
      <c r="AY114" s="2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3:159" x14ac:dyDescent="0.25">
      <c r="C115" s="1"/>
      <c r="G115" s="2"/>
      <c r="H115" s="2"/>
      <c r="I115" s="2"/>
      <c r="J115" s="2"/>
      <c r="K115" s="2"/>
      <c r="L115" s="2"/>
      <c r="M115" s="2"/>
      <c r="N115" s="2"/>
      <c r="O115" s="2"/>
      <c r="X115" s="1"/>
      <c r="AA115" s="1"/>
      <c r="AN115" s="2"/>
      <c r="AQ115" s="2"/>
      <c r="AV115" s="2"/>
      <c r="AY115" s="2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3:159" x14ac:dyDescent="0.25">
      <c r="C116" s="1"/>
      <c r="G116" s="2"/>
      <c r="H116" s="2"/>
      <c r="I116" s="2"/>
      <c r="J116" s="2"/>
      <c r="K116" s="2"/>
      <c r="L116" s="2"/>
      <c r="M116" s="2"/>
      <c r="N116" s="2"/>
      <c r="O116" s="2"/>
      <c r="X116" s="1"/>
      <c r="AA116" s="1"/>
      <c r="AN116" s="2"/>
      <c r="AQ116" s="2"/>
      <c r="AV116" s="2"/>
      <c r="AY116" s="2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3:159" x14ac:dyDescent="0.25">
      <c r="C117" s="1"/>
      <c r="G117" s="2"/>
      <c r="H117" s="2"/>
      <c r="I117" s="2"/>
      <c r="J117" s="2"/>
      <c r="K117" s="2"/>
      <c r="L117" s="2"/>
      <c r="M117" s="2"/>
      <c r="N117" s="2"/>
      <c r="O117" s="2"/>
      <c r="X117" s="1"/>
      <c r="AA117" s="1"/>
      <c r="AN117" s="2"/>
      <c r="AQ117" s="2"/>
      <c r="AV117" s="2"/>
      <c r="AY117" s="2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3:159" x14ac:dyDescent="0.25">
      <c r="C118" s="1"/>
      <c r="G118" s="2"/>
      <c r="H118" s="2"/>
      <c r="I118" s="2"/>
      <c r="J118" s="2"/>
      <c r="K118" s="2"/>
      <c r="L118" s="2"/>
      <c r="M118" s="2"/>
      <c r="N118" s="2"/>
      <c r="O118" s="2"/>
      <c r="X118" s="1"/>
      <c r="AA118" s="1"/>
      <c r="AN118" s="2"/>
      <c r="AQ118" s="2"/>
      <c r="AV118" s="2"/>
      <c r="AY118" s="2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118"/>
  <sheetViews>
    <sheetView zoomScale="82" zoomScaleNormal="82" zoomScaleSheetLayoutView="100" workbookViewId="0">
      <pane xSplit="2" ySplit="5" topLeftCell="C6" activePane="bottomRight" state="frozen"/>
      <selection activeCell="T26" sqref="T26"/>
      <selection pane="topRight" activeCell="T26" sqref="T26"/>
      <selection pane="bottomLeft" activeCell="T26" sqref="T26"/>
      <selection pane="bottomRight" activeCell="T26" sqref="T26"/>
    </sheetView>
  </sheetViews>
  <sheetFormatPr defaultColWidth="8.85546875" defaultRowHeight="15" x14ac:dyDescent="0.25"/>
  <cols>
    <col min="1" max="1" width="8.42578125" style="2" customWidth="1"/>
    <col min="2" max="2" width="30.28515625" style="2" customWidth="1"/>
    <col min="3" max="6" width="10.85546875" style="2" customWidth="1"/>
    <col min="7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5" width="8.85546875" style="2"/>
    <col min="216" max="216" width="12.7109375" style="2" bestFit="1" customWidth="1"/>
    <col min="217" max="16384" width="8.85546875" style="2"/>
  </cols>
  <sheetData>
    <row r="1" spans="1:185" ht="18.75" x14ac:dyDescent="0.3">
      <c r="A1" s="2" t="s">
        <v>53</v>
      </c>
      <c r="B1" s="6" t="s">
        <v>66</v>
      </c>
      <c r="AT1" s="3"/>
    </row>
    <row r="2" spans="1:185" ht="15.75" x14ac:dyDescent="0.25">
      <c r="A2" s="7" t="s">
        <v>52</v>
      </c>
      <c r="I2" s="1" t="str">
        <f>[1]GSVA_cur!$I$3</f>
        <v>As on 17.03.2025</v>
      </c>
    </row>
    <row r="3" spans="1:185" ht="15.75" x14ac:dyDescent="0.25">
      <c r="A3" s="7"/>
    </row>
    <row r="4" spans="1:185" ht="15.75" x14ac:dyDescent="0.25">
      <c r="A4" s="7"/>
      <c r="E4" s="8"/>
      <c r="F4" s="8" t="s">
        <v>57</v>
      </c>
      <c r="S4" s="2"/>
      <c r="X4" s="2"/>
      <c r="AE4" s="2"/>
      <c r="AJ4" s="2"/>
      <c r="AM4" s="2"/>
      <c r="AR4" s="2"/>
      <c r="AU4" s="2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5" ht="15.75" x14ac:dyDescent="0.25">
      <c r="A5" s="9" t="s">
        <v>0</v>
      </c>
      <c r="B5" s="10" t="s">
        <v>1</v>
      </c>
      <c r="C5" s="34" t="s">
        <v>21</v>
      </c>
      <c r="D5" s="34" t="s">
        <v>22</v>
      </c>
      <c r="E5" s="34" t="s">
        <v>23</v>
      </c>
      <c r="F5" s="34" t="s">
        <v>56</v>
      </c>
      <c r="G5" s="35" t="s">
        <v>65</v>
      </c>
      <c r="H5" s="35" t="s">
        <v>67</v>
      </c>
      <c r="I5" s="35" t="s">
        <v>68</v>
      </c>
      <c r="J5" s="35" t="s">
        <v>69</v>
      </c>
      <c r="K5" s="35" t="s">
        <v>70</v>
      </c>
      <c r="L5" s="35" t="s">
        <v>71</v>
      </c>
      <c r="M5" s="35" t="s">
        <v>72</v>
      </c>
      <c r="N5" s="35" t="s">
        <v>73</v>
      </c>
      <c r="O5" s="35" t="s">
        <v>74</v>
      </c>
      <c r="P5" s="35" t="s">
        <v>76</v>
      </c>
      <c r="S5" s="2"/>
      <c r="X5" s="2"/>
      <c r="AE5" s="2"/>
      <c r="AJ5" s="2"/>
      <c r="AM5" s="2"/>
      <c r="AR5" s="2"/>
      <c r="AU5" s="2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5" s="24" customFormat="1" ht="15.75" x14ac:dyDescent="0.25">
      <c r="A6" s="26" t="s">
        <v>26</v>
      </c>
      <c r="B6" s="31" t="s">
        <v>2</v>
      </c>
      <c r="C6" s="28">
        <f>SUM(C7:C10)</f>
        <v>6964391.6400628062</v>
      </c>
      <c r="D6" s="28">
        <f t="shared" ref="D6:N6" si="0">SUM(D7:D10)</f>
        <v>6548062.4205912305</v>
      </c>
      <c r="E6" s="28">
        <f t="shared" si="0"/>
        <v>7032798.0503345151</v>
      </c>
      <c r="F6" s="28">
        <f t="shared" si="0"/>
        <v>7365070.6252911221</v>
      </c>
      <c r="G6" s="28">
        <f t="shared" si="0"/>
        <v>6563560.1258307332</v>
      </c>
      <c r="H6" s="28">
        <f t="shared" si="0"/>
        <v>6765262.6679514796</v>
      </c>
      <c r="I6" s="28">
        <f t="shared" si="0"/>
        <v>8369507.1142764399</v>
      </c>
      <c r="J6" s="28">
        <f t="shared" si="0"/>
        <v>8024753.0578608271</v>
      </c>
      <c r="K6" s="28">
        <f t="shared" si="0"/>
        <v>9739571.0161747355</v>
      </c>
      <c r="L6" s="28">
        <f t="shared" si="0"/>
        <v>10961015.311396912</v>
      </c>
      <c r="M6" s="28">
        <f t="shared" si="0"/>
        <v>11520549.123908151</v>
      </c>
      <c r="N6" s="28">
        <f t="shared" si="0"/>
        <v>11515454.754741253</v>
      </c>
      <c r="O6" s="28">
        <f t="shared" ref="O6:P6" si="1">SUM(O7:O10)</f>
        <v>11004552.349428702</v>
      </c>
      <c r="P6" s="28">
        <f t="shared" si="1"/>
        <v>11454901.786026806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22"/>
      <c r="AM6" s="22"/>
      <c r="AN6" s="22"/>
      <c r="AO6" s="22"/>
      <c r="AP6" s="22"/>
      <c r="AQ6" s="22"/>
      <c r="AR6" s="22"/>
      <c r="AS6" s="22"/>
      <c r="AT6" s="22"/>
      <c r="AU6" s="22"/>
      <c r="AV6" s="22"/>
      <c r="AW6" s="22"/>
      <c r="AX6" s="22"/>
      <c r="AY6" s="22"/>
      <c r="AZ6" s="22"/>
      <c r="BA6" s="22"/>
      <c r="BB6" s="22"/>
      <c r="BC6" s="22"/>
      <c r="BD6" s="22"/>
      <c r="BE6" s="22"/>
      <c r="BF6" s="22"/>
      <c r="BG6" s="22"/>
      <c r="BH6" s="22"/>
      <c r="BI6" s="22"/>
      <c r="BJ6" s="22"/>
      <c r="BK6" s="22"/>
      <c r="BL6" s="22"/>
      <c r="BM6" s="22"/>
      <c r="BN6" s="22"/>
      <c r="BO6" s="22"/>
      <c r="BP6" s="22"/>
      <c r="BQ6" s="22"/>
      <c r="BR6" s="22"/>
      <c r="BS6" s="22"/>
      <c r="BT6" s="22"/>
      <c r="BU6" s="22"/>
      <c r="BV6" s="22"/>
      <c r="BW6" s="22"/>
      <c r="BX6" s="22"/>
      <c r="BY6" s="22"/>
      <c r="BZ6" s="22"/>
      <c r="CA6" s="22"/>
      <c r="CB6" s="22"/>
      <c r="CC6" s="22"/>
      <c r="CD6" s="22"/>
      <c r="CE6" s="22"/>
      <c r="CF6" s="22"/>
      <c r="CG6" s="22"/>
      <c r="CH6" s="22"/>
      <c r="CI6" s="22"/>
      <c r="CJ6" s="22"/>
      <c r="CK6" s="22"/>
      <c r="CL6" s="22"/>
      <c r="CM6" s="22"/>
      <c r="CN6" s="22"/>
      <c r="CO6" s="22"/>
      <c r="CP6" s="22"/>
      <c r="CQ6" s="22"/>
      <c r="CR6" s="22"/>
      <c r="CS6" s="22"/>
      <c r="CT6" s="22"/>
      <c r="CU6" s="22"/>
      <c r="CV6" s="22"/>
      <c r="CW6" s="22"/>
      <c r="CX6" s="22"/>
      <c r="CY6" s="22"/>
      <c r="CZ6" s="22"/>
      <c r="DA6" s="22"/>
      <c r="DB6" s="22"/>
      <c r="DC6" s="22"/>
      <c r="DD6" s="22"/>
      <c r="DE6" s="22"/>
      <c r="DF6" s="22"/>
      <c r="DG6" s="22"/>
      <c r="DH6" s="22"/>
      <c r="DI6" s="22"/>
      <c r="DJ6" s="22"/>
      <c r="DK6" s="22"/>
      <c r="DL6" s="22"/>
      <c r="DM6" s="22"/>
      <c r="DN6" s="22"/>
      <c r="DO6" s="22"/>
      <c r="DP6" s="22"/>
      <c r="DQ6" s="22"/>
      <c r="DR6" s="22"/>
      <c r="DS6" s="22"/>
      <c r="DT6" s="22"/>
      <c r="DU6" s="22"/>
      <c r="DV6" s="22"/>
      <c r="DW6" s="22"/>
      <c r="DX6" s="22"/>
      <c r="DY6" s="22"/>
      <c r="DZ6" s="22"/>
      <c r="EA6" s="22"/>
      <c r="EB6" s="22"/>
      <c r="EC6" s="22"/>
      <c r="ED6" s="22"/>
      <c r="EE6" s="22"/>
      <c r="EF6" s="22"/>
      <c r="EG6" s="22"/>
      <c r="EH6" s="22"/>
      <c r="EI6" s="22"/>
      <c r="EJ6" s="22"/>
      <c r="EK6" s="22"/>
      <c r="EL6" s="22"/>
      <c r="EM6" s="22"/>
      <c r="EN6" s="22"/>
      <c r="EO6" s="22"/>
      <c r="EP6" s="22"/>
      <c r="EQ6" s="22"/>
      <c r="ER6" s="22"/>
      <c r="ES6" s="22"/>
      <c r="ET6" s="22"/>
      <c r="EU6" s="22"/>
      <c r="EV6" s="22"/>
      <c r="EW6" s="22"/>
      <c r="EX6" s="22"/>
      <c r="EY6" s="22"/>
      <c r="EZ6" s="22"/>
      <c r="FA6" s="22"/>
      <c r="FB6" s="22"/>
      <c r="FC6" s="22"/>
      <c r="FD6" s="22"/>
      <c r="FE6" s="22"/>
      <c r="FF6" s="22"/>
      <c r="FG6" s="22"/>
      <c r="FH6" s="22"/>
      <c r="FI6" s="22"/>
      <c r="FJ6" s="22"/>
      <c r="FK6" s="22"/>
      <c r="FL6" s="22"/>
      <c r="FM6" s="22"/>
      <c r="FN6" s="22"/>
      <c r="FO6" s="22"/>
      <c r="FP6" s="22"/>
      <c r="FQ6" s="22"/>
      <c r="FR6" s="22"/>
      <c r="FS6" s="22"/>
      <c r="FT6" s="22"/>
      <c r="FU6" s="22"/>
      <c r="FV6" s="22"/>
      <c r="FW6" s="22"/>
      <c r="FX6" s="22"/>
      <c r="FY6" s="22"/>
      <c r="GC6" s="25"/>
    </row>
    <row r="7" spans="1:185" ht="15.75" x14ac:dyDescent="0.25">
      <c r="A7" s="13">
        <v>1.1000000000000001</v>
      </c>
      <c r="B7" s="14" t="s">
        <v>59</v>
      </c>
      <c r="C7" s="15">
        <v>4807445.9983334821</v>
      </c>
      <c r="D7" s="15">
        <v>4358183.5570912305</v>
      </c>
      <c r="E7" s="15">
        <v>4807504.2422601022</v>
      </c>
      <c r="F7" s="15">
        <v>5069295.8970641652</v>
      </c>
      <c r="G7" s="15">
        <v>4228125.9359727222</v>
      </c>
      <c r="H7" s="15">
        <v>4303892.7472698176</v>
      </c>
      <c r="I7" s="15">
        <v>5735860.6155944923</v>
      </c>
      <c r="J7" s="15">
        <v>5061953.0404658252</v>
      </c>
      <c r="K7" s="15">
        <v>6132925.1140088728</v>
      </c>
      <c r="L7" s="15">
        <v>6722104.9517334392</v>
      </c>
      <c r="M7" s="15">
        <v>6791452.2325925948</v>
      </c>
      <c r="N7" s="15">
        <v>6352955.7915552622</v>
      </c>
      <c r="O7" s="15">
        <v>5603451.0919874655</v>
      </c>
      <c r="P7" s="15">
        <v>5740885.7326661302</v>
      </c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4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1"/>
      <c r="GA7" s="1"/>
      <c r="GB7" s="1"/>
    </row>
    <row r="8" spans="1:185" ht="15.75" x14ac:dyDescent="0.25">
      <c r="A8" s="13">
        <v>1.2</v>
      </c>
      <c r="B8" s="14" t="s">
        <v>60</v>
      </c>
      <c r="C8" s="15">
        <v>1329695.0603399535</v>
      </c>
      <c r="D8" s="15">
        <v>1386606.110411057</v>
      </c>
      <c r="E8" s="15">
        <v>1429126.4425341506</v>
      </c>
      <c r="F8" s="15">
        <v>1493795.6559562357</v>
      </c>
      <c r="G8" s="15">
        <v>1549628.4491939035</v>
      </c>
      <c r="H8" s="15">
        <v>1611588.4232179602</v>
      </c>
      <c r="I8" s="15">
        <v>1731609.6383378343</v>
      </c>
      <c r="J8" s="15">
        <v>1961002.4761242399</v>
      </c>
      <c r="K8" s="15">
        <v>2439424.5666104546</v>
      </c>
      <c r="L8" s="15">
        <v>3086633.6773083569</v>
      </c>
      <c r="M8" s="15">
        <v>3359604.6821406237</v>
      </c>
      <c r="N8" s="15">
        <v>3687428.0522671803</v>
      </c>
      <c r="O8" s="15">
        <v>3889135.4222572381</v>
      </c>
      <c r="P8" s="15">
        <v>4130250.984461756</v>
      </c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4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1"/>
      <c r="GA8" s="1"/>
      <c r="GB8" s="1"/>
    </row>
    <row r="9" spans="1:185" ht="15.75" x14ac:dyDescent="0.25">
      <c r="A9" s="13">
        <v>1.3</v>
      </c>
      <c r="B9" s="14" t="s">
        <v>61</v>
      </c>
      <c r="C9" s="15">
        <v>586959.20551059721</v>
      </c>
      <c r="D9" s="15">
        <v>570121.8843812698</v>
      </c>
      <c r="E9" s="15">
        <v>554011.52595412103</v>
      </c>
      <c r="F9" s="15">
        <v>532477.14645879657</v>
      </c>
      <c r="G9" s="15">
        <v>525505.71123451157</v>
      </c>
      <c r="H9" s="15">
        <v>600321.00813949364</v>
      </c>
      <c r="I9" s="15">
        <v>598235.56751888967</v>
      </c>
      <c r="J9" s="15">
        <v>728884.70901146811</v>
      </c>
      <c r="K9" s="15">
        <v>886293.90301644581</v>
      </c>
      <c r="L9" s="15">
        <v>885030.95411592373</v>
      </c>
      <c r="M9" s="15">
        <v>902713.22421536874</v>
      </c>
      <c r="N9" s="15">
        <v>921104.32499161421</v>
      </c>
      <c r="O9" s="15">
        <v>935358.66387186875</v>
      </c>
      <c r="P9" s="15">
        <v>952832.07426358515</v>
      </c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4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1"/>
      <c r="GA9" s="1"/>
      <c r="GB9" s="1"/>
    </row>
    <row r="10" spans="1:185" ht="15.75" x14ac:dyDescent="0.25">
      <c r="A10" s="13">
        <v>1.4</v>
      </c>
      <c r="B10" s="14" t="s">
        <v>62</v>
      </c>
      <c r="C10" s="15">
        <v>240291.37587877258</v>
      </c>
      <c r="D10" s="15">
        <v>233150.86870767272</v>
      </c>
      <c r="E10" s="15">
        <v>242155.83958614137</v>
      </c>
      <c r="F10" s="15">
        <v>269501.92581192544</v>
      </c>
      <c r="G10" s="15">
        <v>260300.02942959624</v>
      </c>
      <c r="H10" s="15">
        <v>249460.48932420718</v>
      </c>
      <c r="I10" s="15">
        <v>303801.29282522312</v>
      </c>
      <c r="J10" s="15">
        <v>272912.83225929335</v>
      </c>
      <c r="K10" s="15">
        <v>280927.4325389617</v>
      </c>
      <c r="L10" s="15">
        <v>267245.72823919164</v>
      </c>
      <c r="M10" s="15">
        <v>466778.98495956499</v>
      </c>
      <c r="N10" s="15">
        <v>553966.58592719783</v>
      </c>
      <c r="O10" s="15">
        <v>576607.17131212854</v>
      </c>
      <c r="P10" s="15">
        <v>630932.99463533377</v>
      </c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4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1"/>
      <c r="GA10" s="1"/>
      <c r="GB10" s="1"/>
    </row>
    <row r="11" spans="1:185" ht="15.75" x14ac:dyDescent="0.25">
      <c r="A11" s="16" t="s">
        <v>31</v>
      </c>
      <c r="B11" s="14" t="s">
        <v>3</v>
      </c>
      <c r="C11" s="15">
        <v>395905.82489653834</v>
      </c>
      <c r="D11" s="15">
        <v>344917.78402784257</v>
      </c>
      <c r="E11" s="15">
        <v>478435.88788623194</v>
      </c>
      <c r="F11" s="15">
        <v>627236.04464690119</v>
      </c>
      <c r="G11" s="15">
        <v>821457.88808958384</v>
      </c>
      <c r="H11" s="15">
        <v>760355.80671797204</v>
      </c>
      <c r="I11" s="15">
        <v>720779.06104706915</v>
      </c>
      <c r="J11" s="15">
        <v>668548.57565236394</v>
      </c>
      <c r="K11" s="15">
        <v>696002.6371081901</v>
      </c>
      <c r="L11" s="15">
        <v>773164.23704938462</v>
      </c>
      <c r="M11" s="15">
        <v>749793.14086298004</v>
      </c>
      <c r="N11" s="15">
        <v>699746.01023836096</v>
      </c>
      <c r="O11" s="15">
        <v>1035170.4333193183</v>
      </c>
      <c r="P11" s="15">
        <v>1205443.2154264851</v>
      </c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4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1"/>
      <c r="GA11" s="1"/>
      <c r="GB11" s="1"/>
    </row>
    <row r="12" spans="1:185" s="25" customFormat="1" ht="15.75" x14ac:dyDescent="0.25">
      <c r="A12" s="19"/>
      <c r="B12" s="20" t="s">
        <v>28</v>
      </c>
      <c r="C12" s="21">
        <f>C6+C11</f>
        <v>7360297.4649593448</v>
      </c>
      <c r="D12" s="21">
        <f t="shared" ref="D12:N12" si="2">D6+D11</f>
        <v>6892980.2046190733</v>
      </c>
      <c r="E12" s="21">
        <f t="shared" si="2"/>
        <v>7511233.9382207468</v>
      </c>
      <c r="F12" s="21">
        <f t="shared" si="2"/>
        <v>7992306.6699380232</v>
      </c>
      <c r="G12" s="21">
        <f t="shared" si="2"/>
        <v>7385018.0139203174</v>
      </c>
      <c r="H12" s="21">
        <f t="shared" si="2"/>
        <v>7525618.4746694518</v>
      </c>
      <c r="I12" s="21">
        <f t="shared" si="2"/>
        <v>9090286.1753235087</v>
      </c>
      <c r="J12" s="21">
        <f t="shared" si="2"/>
        <v>8693301.6335131917</v>
      </c>
      <c r="K12" s="21">
        <f t="shared" si="2"/>
        <v>10435573.653282925</v>
      </c>
      <c r="L12" s="21">
        <f t="shared" si="2"/>
        <v>11734179.548446296</v>
      </c>
      <c r="M12" s="21">
        <f t="shared" si="2"/>
        <v>12270342.264771132</v>
      </c>
      <c r="N12" s="21">
        <f t="shared" si="2"/>
        <v>12215200.764979614</v>
      </c>
      <c r="O12" s="21">
        <f t="shared" ref="O12:P12" si="3">O6+O11</f>
        <v>12039722.782748021</v>
      </c>
      <c r="P12" s="21">
        <f t="shared" si="3"/>
        <v>12660345.001453292</v>
      </c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H12" s="23"/>
      <c r="BI12" s="23"/>
      <c r="BJ12" s="23"/>
      <c r="BK12" s="23"/>
      <c r="BL12" s="23"/>
      <c r="BM12" s="23"/>
      <c r="BN12" s="23"/>
      <c r="BO12" s="23"/>
      <c r="BP12" s="23"/>
      <c r="BQ12" s="23"/>
      <c r="BR12" s="23"/>
      <c r="BS12" s="23"/>
      <c r="BT12" s="23"/>
      <c r="BU12" s="23"/>
      <c r="BV12" s="23"/>
      <c r="BW12" s="23"/>
      <c r="BX12" s="23"/>
      <c r="BY12" s="23"/>
      <c r="BZ12" s="23"/>
      <c r="CA12" s="23"/>
      <c r="CB12" s="23"/>
      <c r="CC12" s="23"/>
      <c r="CD12" s="23"/>
      <c r="CE12" s="23"/>
      <c r="CF12" s="23"/>
      <c r="CG12" s="23"/>
      <c r="CH12" s="23"/>
      <c r="CI12" s="23"/>
      <c r="CJ12" s="23"/>
      <c r="CK12" s="23"/>
      <c r="CL12" s="23"/>
      <c r="CM12" s="23"/>
      <c r="CN12" s="23"/>
      <c r="CO12" s="23"/>
      <c r="CP12" s="23"/>
      <c r="CQ12" s="23"/>
      <c r="CR12" s="23"/>
      <c r="CS12" s="23"/>
      <c r="CT12" s="23"/>
      <c r="CU12" s="23"/>
      <c r="CV12" s="23"/>
      <c r="CW12" s="23"/>
      <c r="CX12" s="23"/>
      <c r="CY12" s="23"/>
      <c r="CZ12" s="23"/>
      <c r="DA12" s="23"/>
      <c r="DB12" s="22"/>
      <c r="DC12" s="22"/>
      <c r="DD12" s="22"/>
      <c r="DE12" s="22"/>
      <c r="DF12" s="22"/>
      <c r="DG12" s="22"/>
      <c r="DH12" s="22"/>
      <c r="DI12" s="22"/>
      <c r="DJ12" s="22"/>
      <c r="DK12" s="22"/>
      <c r="DL12" s="22"/>
      <c r="DM12" s="22"/>
      <c r="DN12" s="22"/>
      <c r="DO12" s="22"/>
      <c r="DP12" s="22"/>
      <c r="DQ12" s="22"/>
      <c r="DR12" s="22"/>
      <c r="DS12" s="22"/>
      <c r="DT12" s="22"/>
      <c r="DU12" s="23"/>
      <c r="DV12" s="23"/>
      <c r="DW12" s="23"/>
      <c r="DX12" s="23"/>
      <c r="DY12" s="23"/>
      <c r="DZ12" s="23"/>
      <c r="EA12" s="23"/>
      <c r="EB12" s="23"/>
      <c r="EC12" s="23"/>
      <c r="ED12" s="23"/>
      <c r="EE12" s="23"/>
      <c r="EF12" s="23"/>
      <c r="EG12" s="23"/>
      <c r="EH12" s="23"/>
      <c r="EI12" s="23"/>
      <c r="EJ12" s="23"/>
      <c r="EK12" s="23"/>
      <c r="EL12" s="23"/>
      <c r="EM12" s="23"/>
      <c r="EN12" s="23"/>
      <c r="EO12" s="23"/>
      <c r="EP12" s="23"/>
      <c r="EQ12" s="23"/>
      <c r="ER12" s="23"/>
      <c r="ES12" s="23"/>
      <c r="ET12" s="23"/>
      <c r="EU12" s="23"/>
      <c r="EV12" s="23"/>
      <c r="EW12" s="23"/>
      <c r="EX12" s="23"/>
      <c r="EY12" s="23"/>
      <c r="EZ12" s="23"/>
      <c r="FA12" s="23"/>
      <c r="FB12" s="23"/>
      <c r="FC12" s="23"/>
      <c r="FD12" s="23"/>
      <c r="FE12" s="23"/>
      <c r="FF12" s="23"/>
      <c r="FG12" s="23"/>
      <c r="FH12" s="23"/>
      <c r="FI12" s="23"/>
      <c r="FJ12" s="23"/>
      <c r="FK12" s="23"/>
      <c r="FL12" s="23"/>
      <c r="FM12" s="23"/>
      <c r="FN12" s="23"/>
      <c r="FO12" s="23"/>
      <c r="FP12" s="23"/>
      <c r="FQ12" s="23"/>
      <c r="FR12" s="23"/>
      <c r="FS12" s="23"/>
      <c r="FT12" s="23"/>
      <c r="FU12" s="23"/>
      <c r="FV12" s="23"/>
      <c r="FW12" s="23"/>
      <c r="FX12" s="23"/>
      <c r="FY12" s="23"/>
      <c r="FZ12" s="24"/>
      <c r="GA12" s="24"/>
      <c r="GB12" s="24"/>
    </row>
    <row r="13" spans="1:185" s="1" customFormat="1" ht="15.75" x14ac:dyDescent="0.25">
      <c r="A13" s="11" t="s">
        <v>32</v>
      </c>
      <c r="B13" s="12" t="s">
        <v>4</v>
      </c>
      <c r="C13" s="15">
        <v>8343501.2574879741</v>
      </c>
      <c r="D13" s="15">
        <v>8778246.9163748343</v>
      </c>
      <c r="E13" s="15">
        <v>9081836.9866297245</v>
      </c>
      <c r="F13" s="15">
        <v>9019470.2557506841</v>
      </c>
      <c r="G13" s="15">
        <v>11302091.542521834</v>
      </c>
      <c r="H13" s="15">
        <v>14887347.207275804</v>
      </c>
      <c r="I13" s="15">
        <v>15068955.558919359</v>
      </c>
      <c r="J13" s="15">
        <v>16013984.212128621</v>
      </c>
      <c r="K13" s="15">
        <v>14873270.507553607</v>
      </c>
      <c r="L13" s="15">
        <v>14752747.666489761</v>
      </c>
      <c r="M13" s="15">
        <v>17366406.510991879</v>
      </c>
      <c r="N13" s="15">
        <v>17523917.676835317</v>
      </c>
      <c r="O13" s="15">
        <v>18816939.022225458</v>
      </c>
      <c r="P13" s="15">
        <v>20030128.615352206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GC13" s="2"/>
    </row>
    <row r="14" spans="1:185" ht="30" x14ac:dyDescent="0.25">
      <c r="A14" s="16" t="s">
        <v>33</v>
      </c>
      <c r="B14" s="14" t="s">
        <v>5</v>
      </c>
      <c r="C14" s="15">
        <v>719384.2459188709</v>
      </c>
      <c r="D14" s="15">
        <v>694460.79733332968</v>
      </c>
      <c r="E14" s="15">
        <v>705974.04097551061</v>
      </c>
      <c r="F14" s="15">
        <v>781504.04509267723</v>
      </c>
      <c r="G14" s="15">
        <v>871824.46963020344</v>
      </c>
      <c r="H14" s="15">
        <v>719491.64386885101</v>
      </c>
      <c r="I14" s="15">
        <v>866991.56978523661</v>
      </c>
      <c r="J14" s="15">
        <v>943425.64374147146</v>
      </c>
      <c r="K14" s="15">
        <v>1069525.6424495298</v>
      </c>
      <c r="L14" s="15">
        <v>1189785.2580183172</v>
      </c>
      <c r="M14" s="15">
        <v>1280788.9834876449</v>
      </c>
      <c r="N14" s="15">
        <v>1333435.024420341</v>
      </c>
      <c r="O14" s="15">
        <v>1348135.119861373</v>
      </c>
      <c r="P14" s="15">
        <v>1384653.1869832533</v>
      </c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3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4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3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3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1"/>
      <c r="GA14" s="1"/>
      <c r="GB14" s="1"/>
    </row>
    <row r="15" spans="1:185" ht="15.75" x14ac:dyDescent="0.25">
      <c r="A15" s="16" t="s">
        <v>34</v>
      </c>
      <c r="B15" s="14" t="s">
        <v>6</v>
      </c>
      <c r="C15" s="15">
        <v>4801597.7839072272</v>
      </c>
      <c r="D15" s="15">
        <v>4516224.3448872641</v>
      </c>
      <c r="E15" s="15">
        <v>5042356.9033279298</v>
      </c>
      <c r="F15" s="15">
        <v>5065439.618941132</v>
      </c>
      <c r="G15" s="15">
        <v>5210481.4798124069</v>
      </c>
      <c r="H15" s="15">
        <v>5203669.1517969631</v>
      </c>
      <c r="I15" s="15">
        <v>5387818.4246860538</v>
      </c>
      <c r="J15" s="15">
        <v>5794779.4331093077</v>
      </c>
      <c r="K15" s="15">
        <v>5693694.0518238544</v>
      </c>
      <c r="L15" s="15">
        <v>5389894.7809116077</v>
      </c>
      <c r="M15" s="15">
        <v>6374373.6175217144</v>
      </c>
      <c r="N15" s="15">
        <v>7090455.6018807068</v>
      </c>
      <c r="O15" s="15">
        <v>7401260.3082722239</v>
      </c>
      <c r="P15" s="15">
        <v>7661276.5902284114</v>
      </c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3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4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3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3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1"/>
      <c r="GA15" s="1"/>
      <c r="GB15" s="1"/>
    </row>
    <row r="16" spans="1:185" s="25" customFormat="1" ht="15.75" x14ac:dyDescent="0.25">
      <c r="A16" s="19"/>
      <c r="B16" s="20" t="s">
        <v>29</v>
      </c>
      <c r="C16" s="21">
        <f>+C13+C14+C15</f>
        <v>13864483.287314072</v>
      </c>
      <c r="D16" s="21">
        <f t="shared" ref="D16:I16" si="4">+D13+D14+D15</f>
        <v>13988932.058595428</v>
      </c>
      <c r="E16" s="21">
        <f t="shared" si="4"/>
        <v>14830167.930933166</v>
      </c>
      <c r="F16" s="21">
        <f t="shared" si="4"/>
        <v>14866413.919784494</v>
      </c>
      <c r="G16" s="21">
        <f t="shared" si="4"/>
        <v>17384397.491964445</v>
      </c>
      <c r="H16" s="21">
        <f t="shared" si="4"/>
        <v>20810508.002941616</v>
      </c>
      <c r="I16" s="21">
        <f t="shared" si="4"/>
        <v>21323765.553390652</v>
      </c>
      <c r="J16" s="21">
        <f t="shared" ref="J16:K16" si="5">+J13+J14+J15</f>
        <v>22752189.288979396</v>
      </c>
      <c r="K16" s="21">
        <f t="shared" si="5"/>
        <v>21636490.20182699</v>
      </c>
      <c r="L16" s="21">
        <f t="shared" ref="L16:N16" si="6">+L13+L14+L15</f>
        <v>21332427.705419686</v>
      </c>
      <c r="M16" s="21">
        <f t="shared" si="6"/>
        <v>25021569.112001237</v>
      </c>
      <c r="N16" s="21">
        <f t="shared" si="6"/>
        <v>25947808.303136364</v>
      </c>
      <c r="O16" s="21">
        <f t="shared" ref="O16:P16" si="7">+O13+O14+O15</f>
        <v>27566334.450359054</v>
      </c>
      <c r="P16" s="21">
        <f t="shared" si="7"/>
        <v>29076058.392563872</v>
      </c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23"/>
      <c r="BD16" s="23"/>
      <c r="BE16" s="23"/>
      <c r="BF16" s="23"/>
      <c r="BG16" s="23"/>
      <c r="BH16" s="23"/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2"/>
      <c r="CQ16" s="23"/>
      <c r="CR16" s="23"/>
      <c r="CS16" s="23"/>
      <c r="CT16" s="23"/>
      <c r="CU16" s="23"/>
      <c r="CV16" s="23"/>
      <c r="CW16" s="23"/>
      <c r="CX16" s="23"/>
      <c r="CY16" s="23"/>
      <c r="CZ16" s="23"/>
      <c r="DA16" s="23"/>
      <c r="DB16" s="22"/>
      <c r="DC16" s="22"/>
      <c r="DD16" s="22"/>
      <c r="DE16" s="22"/>
      <c r="DF16" s="22"/>
      <c r="DG16" s="22"/>
      <c r="DH16" s="22"/>
      <c r="DI16" s="22"/>
      <c r="DJ16" s="22"/>
      <c r="DK16" s="22"/>
      <c r="DL16" s="22"/>
      <c r="DM16" s="22"/>
      <c r="DN16" s="22"/>
      <c r="DO16" s="22"/>
      <c r="DP16" s="22"/>
      <c r="DQ16" s="22"/>
      <c r="DR16" s="22"/>
      <c r="DS16" s="22"/>
      <c r="DT16" s="22"/>
      <c r="DU16" s="23"/>
      <c r="DV16" s="23"/>
      <c r="DW16" s="23"/>
      <c r="DX16" s="23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2"/>
      <c r="EM16" s="23"/>
      <c r="EN16" s="23"/>
      <c r="EO16" s="23"/>
      <c r="EP16" s="23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2"/>
      <c r="FK16" s="23"/>
      <c r="FL16" s="23"/>
      <c r="FM16" s="23"/>
      <c r="FN16" s="23"/>
      <c r="FO16" s="23"/>
      <c r="FP16" s="23"/>
      <c r="FQ16" s="23"/>
      <c r="FR16" s="23"/>
      <c r="FS16" s="23"/>
      <c r="FT16" s="23"/>
      <c r="FU16" s="23"/>
      <c r="FV16" s="23"/>
      <c r="FW16" s="23"/>
      <c r="FX16" s="23"/>
      <c r="FY16" s="23"/>
      <c r="FZ16" s="24"/>
      <c r="GA16" s="24"/>
      <c r="GB16" s="24"/>
    </row>
    <row r="17" spans="1:185" s="24" customFormat="1" ht="30" x14ac:dyDescent="0.25">
      <c r="A17" s="26" t="s">
        <v>35</v>
      </c>
      <c r="B17" s="31" t="s">
        <v>7</v>
      </c>
      <c r="C17" s="28">
        <f>C18+C19</f>
        <v>5794547.0999939172</v>
      </c>
      <c r="D17" s="28">
        <f t="shared" ref="D17:I17" si="8">D18+D19</f>
        <v>6166059.7775286818</v>
      </c>
      <c r="E17" s="28">
        <f t="shared" si="8"/>
        <v>6784889.794866791</v>
      </c>
      <c r="F17" s="28">
        <f t="shared" si="8"/>
        <v>7209469.8915575091</v>
      </c>
      <c r="G17" s="28">
        <f t="shared" si="8"/>
        <v>7372682.4663601648</v>
      </c>
      <c r="H17" s="28">
        <f t="shared" si="8"/>
        <v>8156100.2977815578</v>
      </c>
      <c r="I17" s="28">
        <f t="shared" si="8"/>
        <v>9176950.9269641601</v>
      </c>
      <c r="J17" s="28">
        <f t="shared" ref="J17:K17" si="9">J18+J19</f>
        <v>10556854.182117753</v>
      </c>
      <c r="K17" s="28">
        <f t="shared" si="9"/>
        <v>11180187.390868409</v>
      </c>
      <c r="L17" s="28">
        <f t="shared" ref="L17:N17" si="10">L18+L19</f>
        <v>8164017.5031056572</v>
      </c>
      <c r="M17" s="28">
        <f t="shared" si="10"/>
        <v>9754426.5498396754</v>
      </c>
      <c r="N17" s="28">
        <f t="shared" si="10"/>
        <v>11832096.87292652</v>
      </c>
      <c r="O17" s="28">
        <f t="shared" ref="O17:P17" si="11">O18+O19</f>
        <v>12249913.911325119</v>
      </c>
      <c r="P17" s="28">
        <f t="shared" si="11"/>
        <v>12968286.211815406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22"/>
      <c r="BG17" s="22"/>
      <c r="BH17" s="22"/>
      <c r="BI17" s="22"/>
      <c r="BJ17" s="22"/>
      <c r="BK17" s="22"/>
      <c r="BL17" s="22"/>
      <c r="BM17" s="22"/>
      <c r="BN17" s="22"/>
      <c r="BO17" s="22"/>
      <c r="BP17" s="22"/>
      <c r="BQ17" s="22"/>
      <c r="BR17" s="22"/>
      <c r="BS17" s="22"/>
      <c r="BT17" s="22"/>
      <c r="BU17" s="22"/>
      <c r="BV17" s="22"/>
      <c r="BW17" s="22"/>
      <c r="BX17" s="22"/>
      <c r="BY17" s="22"/>
      <c r="BZ17" s="22"/>
      <c r="CA17" s="22"/>
      <c r="CB17" s="22"/>
      <c r="CC17" s="22"/>
      <c r="CD17" s="22"/>
      <c r="CE17" s="22"/>
      <c r="CF17" s="22"/>
      <c r="CG17" s="22"/>
      <c r="CH17" s="22"/>
      <c r="CI17" s="22"/>
      <c r="CJ17" s="22"/>
      <c r="CK17" s="22"/>
      <c r="CL17" s="22"/>
      <c r="CM17" s="22"/>
      <c r="CN17" s="22"/>
      <c r="CO17" s="22"/>
      <c r="CP17" s="22"/>
      <c r="CQ17" s="22"/>
      <c r="CR17" s="22"/>
      <c r="CS17" s="22"/>
      <c r="CT17" s="22"/>
      <c r="CU17" s="22"/>
      <c r="CV17" s="22"/>
      <c r="CW17" s="22"/>
      <c r="CX17" s="22"/>
      <c r="CY17" s="22"/>
      <c r="CZ17" s="22"/>
      <c r="DA17" s="22"/>
      <c r="DB17" s="22"/>
      <c r="DC17" s="22"/>
      <c r="DD17" s="22"/>
      <c r="DE17" s="22"/>
      <c r="DF17" s="22"/>
      <c r="DG17" s="22"/>
      <c r="DH17" s="22"/>
      <c r="DI17" s="22"/>
      <c r="DJ17" s="22"/>
      <c r="DK17" s="22"/>
      <c r="DL17" s="22"/>
      <c r="DM17" s="22"/>
      <c r="DN17" s="22"/>
      <c r="DO17" s="22"/>
      <c r="DP17" s="22"/>
      <c r="DQ17" s="22"/>
      <c r="DR17" s="22"/>
      <c r="DS17" s="22"/>
      <c r="DT17" s="22"/>
      <c r="DU17" s="22"/>
      <c r="DV17" s="22"/>
      <c r="DW17" s="22"/>
      <c r="DX17" s="22"/>
      <c r="DY17" s="22"/>
      <c r="DZ17" s="22"/>
      <c r="EA17" s="22"/>
      <c r="EB17" s="22"/>
      <c r="EC17" s="22"/>
      <c r="ED17" s="22"/>
      <c r="EE17" s="22"/>
      <c r="EF17" s="22"/>
      <c r="EG17" s="22"/>
      <c r="EH17" s="22"/>
      <c r="EI17" s="22"/>
      <c r="EJ17" s="22"/>
      <c r="EK17" s="22"/>
      <c r="EL17" s="22"/>
      <c r="EM17" s="22"/>
      <c r="EN17" s="22"/>
      <c r="EO17" s="22"/>
      <c r="EP17" s="22"/>
      <c r="EQ17" s="22"/>
      <c r="ER17" s="22"/>
      <c r="ES17" s="22"/>
      <c r="ET17" s="22"/>
      <c r="EU17" s="22"/>
      <c r="EV17" s="22"/>
      <c r="EW17" s="22"/>
      <c r="EX17" s="22"/>
      <c r="EY17" s="22"/>
      <c r="EZ17" s="22"/>
      <c r="FA17" s="22"/>
      <c r="FB17" s="22"/>
      <c r="FC17" s="22"/>
      <c r="FD17" s="22"/>
      <c r="FE17" s="22"/>
      <c r="FF17" s="22"/>
      <c r="FG17" s="22"/>
      <c r="FH17" s="22"/>
      <c r="FI17" s="22"/>
      <c r="FJ17" s="22"/>
      <c r="FK17" s="22"/>
      <c r="FL17" s="22"/>
      <c r="FM17" s="22"/>
      <c r="FN17" s="22"/>
      <c r="FO17" s="22"/>
      <c r="FP17" s="22"/>
      <c r="FQ17" s="22"/>
      <c r="FR17" s="22"/>
      <c r="FS17" s="22"/>
      <c r="FT17" s="22"/>
      <c r="FU17" s="22"/>
      <c r="FV17" s="22"/>
      <c r="FW17" s="22"/>
      <c r="FX17" s="22"/>
      <c r="FY17" s="22"/>
      <c r="GC17" s="25"/>
    </row>
    <row r="18" spans="1:185" ht="15.75" x14ac:dyDescent="0.25">
      <c r="A18" s="13">
        <v>6.1</v>
      </c>
      <c r="B18" s="14" t="s">
        <v>8</v>
      </c>
      <c r="C18" s="15">
        <v>4752139.8395325374</v>
      </c>
      <c r="D18" s="15">
        <v>5112105.9807072068</v>
      </c>
      <c r="E18" s="15">
        <v>5736688.6251683068</v>
      </c>
      <c r="F18" s="15">
        <v>6182797.9873534581</v>
      </c>
      <c r="G18" s="15">
        <v>6326607.4670306779</v>
      </c>
      <c r="H18" s="15">
        <v>7054666.4664543159</v>
      </c>
      <c r="I18" s="15">
        <v>7915105.02769899</v>
      </c>
      <c r="J18" s="15">
        <v>9129946.3761900365</v>
      </c>
      <c r="K18" s="15">
        <v>9737042.4888849873</v>
      </c>
      <c r="L18" s="15">
        <v>7583482.9081931831</v>
      </c>
      <c r="M18" s="15">
        <v>8892589.6036735531</v>
      </c>
      <c r="N18" s="15">
        <v>10375725.10628145</v>
      </c>
      <c r="O18" s="15">
        <v>10780723.938516762</v>
      </c>
      <c r="P18" s="15">
        <v>11455669.531161033</v>
      </c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1"/>
      <c r="GA18" s="1"/>
      <c r="GB18" s="1"/>
    </row>
    <row r="19" spans="1:185" ht="15.75" x14ac:dyDescent="0.25">
      <c r="A19" s="13">
        <v>6.2</v>
      </c>
      <c r="B19" s="14" t="s">
        <v>9</v>
      </c>
      <c r="C19" s="15">
        <v>1042407.26046138</v>
      </c>
      <c r="D19" s="15">
        <v>1053953.7968214748</v>
      </c>
      <c r="E19" s="15">
        <v>1048201.1696984844</v>
      </c>
      <c r="F19" s="15">
        <v>1026671.9042040505</v>
      </c>
      <c r="G19" s="15">
        <v>1046074.9993294869</v>
      </c>
      <c r="H19" s="15">
        <v>1101433.8313272416</v>
      </c>
      <c r="I19" s="15">
        <v>1261845.8992651694</v>
      </c>
      <c r="J19" s="15">
        <v>1426907.8059277155</v>
      </c>
      <c r="K19" s="15">
        <v>1443144.9019834218</v>
      </c>
      <c r="L19" s="15">
        <v>580534.59491247381</v>
      </c>
      <c r="M19" s="15">
        <v>861836.94616612152</v>
      </c>
      <c r="N19" s="15">
        <v>1456371.7666450695</v>
      </c>
      <c r="O19" s="15">
        <v>1469189.9728083573</v>
      </c>
      <c r="P19" s="15">
        <v>1512616.6806543728</v>
      </c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1"/>
      <c r="GA19" s="1"/>
      <c r="GB19" s="1"/>
    </row>
    <row r="20" spans="1:185" s="24" customFormat="1" ht="45" x14ac:dyDescent="0.25">
      <c r="A20" s="32" t="s">
        <v>36</v>
      </c>
      <c r="B20" s="33" t="s">
        <v>10</v>
      </c>
      <c r="C20" s="28">
        <f>SUM(C21:C27)</f>
        <v>2940286.2670095195</v>
      </c>
      <c r="D20" s="28">
        <f t="shared" ref="D20:N20" si="12">SUM(D21:D27)</f>
        <v>3203295.3373199198</v>
      </c>
      <c r="E20" s="28">
        <f t="shared" si="12"/>
        <v>3449628.3863554201</v>
      </c>
      <c r="F20" s="28">
        <f t="shared" si="12"/>
        <v>3802259.3818688062</v>
      </c>
      <c r="G20" s="28">
        <f t="shared" si="12"/>
        <v>4499029.6864877641</v>
      </c>
      <c r="H20" s="28">
        <f t="shared" si="12"/>
        <v>4623308.8573331479</v>
      </c>
      <c r="I20" s="28">
        <f t="shared" si="12"/>
        <v>4752264.2584479488</v>
      </c>
      <c r="J20" s="28">
        <f t="shared" si="12"/>
        <v>4990025.3247282887</v>
      </c>
      <c r="K20" s="28">
        <f t="shared" si="12"/>
        <v>6042576.9028351493</v>
      </c>
      <c r="L20" s="28">
        <f t="shared" si="12"/>
        <v>5708535.8590059988</v>
      </c>
      <c r="M20" s="28">
        <f t="shared" si="12"/>
        <v>5824459.2822834589</v>
      </c>
      <c r="N20" s="28">
        <f t="shared" si="12"/>
        <v>6379669.2012455938</v>
      </c>
      <c r="O20" s="28">
        <f t="shared" ref="O20:P20" si="13">SUM(O21:O27)</f>
        <v>6699999.4635040825</v>
      </c>
      <c r="P20" s="28">
        <f t="shared" si="13"/>
        <v>7047406.6853270112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22"/>
      <c r="AY20" s="22"/>
      <c r="AZ20" s="22"/>
      <c r="BA20" s="22"/>
      <c r="BB20" s="22"/>
      <c r="BC20" s="22"/>
      <c r="BD20" s="22"/>
      <c r="BE20" s="22"/>
      <c r="BF20" s="22"/>
      <c r="BG20" s="22"/>
      <c r="BH20" s="22"/>
      <c r="BI20" s="22"/>
      <c r="BJ20" s="22"/>
      <c r="BK20" s="22"/>
      <c r="BL20" s="22"/>
      <c r="BM20" s="22"/>
      <c r="BN20" s="22"/>
      <c r="BO20" s="22"/>
      <c r="BP20" s="22"/>
      <c r="BQ20" s="22"/>
      <c r="BR20" s="22"/>
      <c r="BS20" s="22"/>
      <c r="BT20" s="22"/>
      <c r="BU20" s="22"/>
      <c r="BV20" s="22"/>
      <c r="BW20" s="22"/>
      <c r="BX20" s="22"/>
      <c r="BY20" s="22"/>
      <c r="BZ20" s="22"/>
      <c r="CA20" s="22"/>
      <c r="CB20" s="22"/>
      <c r="CC20" s="22"/>
      <c r="CD20" s="22"/>
      <c r="CE20" s="22"/>
      <c r="CF20" s="22"/>
      <c r="CG20" s="22"/>
      <c r="CH20" s="22"/>
      <c r="CI20" s="22"/>
      <c r="CJ20" s="22"/>
      <c r="CK20" s="22"/>
      <c r="CL20" s="22"/>
      <c r="CM20" s="22"/>
      <c r="CN20" s="22"/>
      <c r="CO20" s="22"/>
      <c r="CP20" s="22"/>
      <c r="CQ20" s="22"/>
      <c r="CR20" s="22"/>
      <c r="CS20" s="22"/>
      <c r="CT20" s="22"/>
      <c r="CU20" s="22"/>
      <c r="CV20" s="22"/>
      <c r="CW20" s="22"/>
      <c r="CX20" s="22"/>
      <c r="CY20" s="22"/>
      <c r="CZ20" s="22"/>
      <c r="DA20" s="22"/>
      <c r="DB20" s="22"/>
      <c r="DC20" s="22"/>
      <c r="DD20" s="22"/>
      <c r="DE20" s="22"/>
      <c r="DF20" s="22"/>
      <c r="DG20" s="22"/>
      <c r="DH20" s="22"/>
      <c r="DI20" s="22"/>
      <c r="DJ20" s="22"/>
      <c r="DK20" s="22"/>
      <c r="DL20" s="22"/>
      <c r="DM20" s="22"/>
      <c r="DN20" s="22"/>
      <c r="DO20" s="22"/>
      <c r="DP20" s="22"/>
      <c r="DQ20" s="22"/>
      <c r="DR20" s="22"/>
      <c r="DS20" s="22"/>
      <c r="DT20" s="22"/>
      <c r="DU20" s="22"/>
      <c r="DV20" s="22"/>
      <c r="DW20" s="22"/>
      <c r="DX20" s="22"/>
      <c r="DY20" s="22"/>
      <c r="DZ20" s="22"/>
      <c r="EA20" s="22"/>
      <c r="EB20" s="22"/>
      <c r="EC20" s="22"/>
      <c r="ED20" s="22"/>
      <c r="EE20" s="22"/>
      <c r="EF20" s="22"/>
      <c r="EG20" s="22"/>
      <c r="EH20" s="22"/>
      <c r="EI20" s="22"/>
      <c r="EJ20" s="22"/>
      <c r="EK20" s="22"/>
      <c r="EL20" s="22"/>
      <c r="EM20" s="22"/>
      <c r="EN20" s="22"/>
      <c r="EO20" s="22"/>
      <c r="EP20" s="22"/>
      <c r="EQ20" s="22"/>
      <c r="ER20" s="22"/>
      <c r="ES20" s="22"/>
      <c r="ET20" s="22"/>
      <c r="EU20" s="22"/>
      <c r="EV20" s="22"/>
      <c r="EW20" s="22"/>
      <c r="EX20" s="22"/>
      <c r="EY20" s="22"/>
      <c r="EZ20" s="22"/>
      <c r="FA20" s="22"/>
      <c r="FB20" s="22"/>
      <c r="FC20" s="22"/>
      <c r="FD20" s="22"/>
      <c r="FE20" s="22"/>
      <c r="FF20" s="22"/>
      <c r="FG20" s="22"/>
      <c r="FH20" s="22"/>
      <c r="FI20" s="22"/>
      <c r="FJ20" s="22"/>
      <c r="FK20" s="22"/>
      <c r="FL20" s="22"/>
      <c r="FM20" s="22"/>
      <c r="FN20" s="22"/>
      <c r="FO20" s="22"/>
      <c r="FP20" s="22"/>
      <c r="FQ20" s="22"/>
      <c r="FR20" s="22"/>
      <c r="FS20" s="22"/>
      <c r="FT20" s="22"/>
      <c r="FU20" s="22"/>
      <c r="FV20" s="22"/>
      <c r="FW20" s="22"/>
      <c r="FX20" s="22"/>
      <c r="FY20" s="22"/>
      <c r="GC20" s="25"/>
    </row>
    <row r="21" spans="1:185" ht="15.75" x14ac:dyDescent="0.25">
      <c r="A21" s="13">
        <v>7.1</v>
      </c>
      <c r="B21" s="14" t="s">
        <v>11</v>
      </c>
      <c r="C21" s="15">
        <v>157682.53690188372</v>
      </c>
      <c r="D21" s="15">
        <v>172832.5030524155</v>
      </c>
      <c r="E21" s="15">
        <v>158329</v>
      </c>
      <c r="F21" s="15">
        <v>165592</v>
      </c>
      <c r="G21" s="15">
        <v>211704</v>
      </c>
      <c r="H21" s="15">
        <v>125784.99999999999</v>
      </c>
      <c r="I21" s="15">
        <v>143921</v>
      </c>
      <c r="J21" s="15">
        <v>139457</v>
      </c>
      <c r="K21" s="15">
        <v>170624</v>
      </c>
      <c r="L21" s="15">
        <v>131914.51727946431</v>
      </c>
      <c r="M21" s="15">
        <v>137316.35325877136</v>
      </c>
      <c r="N21" s="15">
        <v>197890.95568374632</v>
      </c>
      <c r="O21" s="15">
        <v>210575.19284985575</v>
      </c>
      <c r="P21" s="15">
        <v>252620.08897820566</v>
      </c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4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1"/>
      <c r="GA21" s="1"/>
      <c r="GB21" s="1"/>
    </row>
    <row r="22" spans="1:185" ht="15.75" x14ac:dyDescent="0.25">
      <c r="A22" s="13">
        <v>7.2</v>
      </c>
      <c r="B22" s="14" t="s">
        <v>12</v>
      </c>
      <c r="C22" s="15">
        <v>1996702.5986694277</v>
      </c>
      <c r="D22" s="15">
        <v>2189848.7260340825</v>
      </c>
      <c r="E22" s="15">
        <v>2369791.5671468484</v>
      </c>
      <c r="F22" s="15">
        <v>2663805.353540313</v>
      </c>
      <c r="G22" s="15">
        <v>3075329.4943033918</v>
      </c>
      <c r="H22" s="15">
        <v>3301694.7561063762</v>
      </c>
      <c r="I22" s="15">
        <v>3533695.1003609328</v>
      </c>
      <c r="J22" s="15">
        <v>3779479.4077356756</v>
      </c>
      <c r="K22" s="15">
        <v>4689774.679197656</v>
      </c>
      <c r="L22" s="15">
        <v>4607382.6822729697</v>
      </c>
      <c r="M22" s="15">
        <v>4681364.8305496778</v>
      </c>
      <c r="N22" s="15">
        <v>5007189.058581627</v>
      </c>
      <c r="O22" s="15">
        <v>5308574.2624487001</v>
      </c>
      <c r="P22" s="15">
        <v>5548925.6867206777</v>
      </c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4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1"/>
      <c r="GA22" s="1"/>
      <c r="GB22" s="1"/>
    </row>
    <row r="23" spans="1:185" ht="15.75" x14ac:dyDescent="0.25">
      <c r="A23" s="13">
        <v>7.3</v>
      </c>
      <c r="B23" s="14" t="s">
        <v>13</v>
      </c>
      <c r="C23" s="15">
        <v>24468.333551602864</v>
      </c>
      <c r="D23" s="15">
        <v>21898.892896842546</v>
      </c>
      <c r="E23" s="15">
        <v>10324.787397843385</v>
      </c>
      <c r="F23" s="15">
        <v>11189.383712191044</v>
      </c>
      <c r="G23" s="15">
        <v>9496.5409660205296</v>
      </c>
      <c r="H23" s="15">
        <v>15862.307173740883</v>
      </c>
      <c r="I23" s="15">
        <v>17916.09590162419</v>
      </c>
      <c r="J23" s="15">
        <v>25046.312680961171</v>
      </c>
      <c r="K23" s="15">
        <v>22648.1752666539</v>
      </c>
      <c r="L23" s="15">
        <v>20654.216762910015</v>
      </c>
      <c r="M23" s="15">
        <v>27702.172569318049</v>
      </c>
      <c r="N23" s="15">
        <v>37043.519463442484</v>
      </c>
      <c r="O23" s="15">
        <v>39683.99432107652</v>
      </c>
      <c r="P23" s="15">
        <v>42536.601977952669</v>
      </c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1"/>
      <c r="GA23" s="1"/>
      <c r="GB23" s="1"/>
    </row>
    <row r="24" spans="1:185" ht="15.75" x14ac:dyDescent="0.25">
      <c r="A24" s="13">
        <v>7.4</v>
      </c>
      <c r="B24" s="14" t="s">
        <v>14</v>
      </c>
      <c r="C24" s="15">
        <v>33978.062232207383</v>
      </c>
      <c r="D24" s="15">
        <v>58621.092505905246</v>
      </c>
      <c r="E24" s="15">
        <v>22387.240738981505</v>
      </c>
      <c r="F24" s="15">
        <v>52563.70768307196</v>
      </c>
      <c r="G24" s="15">
        <v>127562.05248160625</v>
      </c>
      <c r="H24" s="15">
        <v>139821.9265370628</v>
      </c>
      <c r="I24" s="15">
        <v>146768.30676578148</v>
      </c>
      <c r="J24" s="15">
        <v>72748.54914450724</v>
      </c>
      <c r="K24" s="15">
        <v>125451.87955756014</v>
      </c>
      <c r="L24" s="15">
        <v>2752.3226108397066</v>
      </c>
      <c r="M24" s="15">
        <v>-7330.5421714467511</v>
      </c>
      <c r="N24" s="15">
        <v>20534.135622640126</v>
      </c>
      <c r="O24" s="15">
        <v>-4410.6075548914814</v>
      </c>
      <c r="P24" s="15">
        <v>-3482.3598386720114</v>
      </c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4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1"/>
      <c r="GA24" s="1"/>
      <c r="GB24" s="1"/>
    </row>
    <row r="25" spans="1:185" ht="15.75" x14ac:dyDescent="0.25">
      <c r="A25" s="13">
        <v>7.5</v>
      </c>
      <c r="B25" s="14" t="s">
        <v>15</v>
      </c>
      <c r="C25" s="15">
        <v>42927.456263092085</v>
      </c>
      <c r="D25" s="15">
        <v>34427.457991318108</v>
      </c>
      <c r="E25" s="15">
        <v>33282.6457240702</v>
      </c>
      <c r="F25" s="15">
        <v>40903.253027811203</v>
      </c>
      <c r="G25" s="15">
        <v>42102.972497954725</v>
      </c>
      <c r="H25" s="15">
        <v>70257.374435893435</v>
      </c>
      <c r="I25" s="15">
        <v>73158.749734959114</v>
      </c>
      <c r="J25" s="15">
        <v>81257.67415183103</v>
      </c>
      <c r="K25" s="15">
        <v>82369.560397460489</v>
      </c>
      <c r="L25" s="15">
        <v>41480.598274623277</v>
      </c>
      <c r="M25" s="15">
        <v>58502.871195673069</v>
      </c>
      <c r="N25" s="15">
        <v>69962.065188437657</v>
      </c>
      <c r="O25" s="15">
        <v>64436.889381840141</v>
      </c>
      <c r="P25" s="15">
        <v>69886.348357988114</v>
      </c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4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1"/>
      <c r="GA25" s="1"/>
      <c r="GB25" s="1"/>
    </row>
    <row r="26" spans="1:185" ht="15.75" x14ac:dyDescent="0.25">
      <c r="A26" s="13">
        <v>7.6</v>
      </c>
      <c r="B26" s="14" t="s">
        <v>16</v>
      </c>
      <c r="C26" s="15">
        <v>23663.989158811095</v>
      </c>
      <c r="D26" s="15">
        <v>25210.772523202977</v>
      </c>
      <c r="E26" s="15">
        <v>25130.074711179404</v>
      </c>
      <c r="F26" s="15">
        <v>26055.309190397315</v>
      </c>
      <c r="G26" s="15">
        <v>25827.660090325895</v>
      </c>
      <c r="H26" s="15">
        <v>25161.127324949241</v>
      </c>
      <c r="I26" s="15">
        <v>25596.198107006439</v>
      </c>
      <c r="J26" s="15">
        <v>102031.0093387252</v>
      </c>
      <c r="K26" s="15">
        <v>94671.410732852193</v>
      </c>
      <c r="L26" s="15">
        <v>90635.086247273081</v>
      </c>
      <c r="M26" s="15">
        <v>92961.017841212248</v>
      </c>
      <c r="N26" s="15">
        <v>99080.736043290191</v>
      </c>
      <c r="O26" s="15">
        <v>100675.40555146054</v>
      </c>
      <c r="P26" s="15">
        <v>104414.51428385435</v>
      </c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4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1"/>
      <c r="GA26" s="1"/>
      <c r="GB26" s="1"/>
    </row>
    <row r="27" spans="1:185" ht="30" x14ac:dyDescent="0.25">
      <c r="A27" s="13">
        <v>7.7</v>
      </c>
      <c r="B27" s="14" t="s">
        <v>17</v>
      </c>
      <c r="C27" s="15">
        <v>660863.29023249494</v>
      </c>
      <c r="D27" s="15">
        <v>700455.89231615292</v>
      </c>
      <c r="E27" s="15">
        <v>830383.07063649734</v>
      </c>
      <c r="F27" s="15">
        <v>842150.37471502181</v>
      </c>
      <c r="G27" s="15">
        <v>1007006.9661484656</v>
      </c>
      <c r="H27" s="15">
        <v>944726.36575512588</v>
      </c>
      <c r="I27" s="15">
        <v>811208.80757764447</v>
      </c>
      <c r="J27" s="15">
        <v>790005.3716765882</v>
      </c>
      <c r="K27" s="15">
        <v>857037.19768296648</v>
      </c>
      <c r="L27" s="15">
        <v>813716.43555791955</v>
      </c>
      <c r="M27" s="15">
        <v>833942.57904025307</v>
      </c>
      <c r="N27" s="15">
        <v>947968.73066241026</v>
      </c>
      <c r="O27" s="15">
        <v>980464.32650604087</v>
      </c>
      <c r="P27" s="15">
        <v>1032505.8048470042</v>
      </c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4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1"/>
      <c r="GA27" s="1"/>
      <c r="GB27" s="1"/>
    </row>
    <row r="28" spans="1:185" ht="15.75" x14ac:dyDescent="0.25">
      <c r="A28" s="16" t="s">
        <v>37</v>
      </c>
      <c r="B28" s="14" t="s">
        <v>18</v>
      </c>
      <c r="C28" s="15">
        <v>2833927.1554829152</v>
      </c>
      <c r="D28" s="15">
        <v>3114741.6633990756</v>
      </c>
      <c r="E28" s="15">
        <v>3416594.6460934561</v>
      </c>
      <c r="F28" s="15">
        <v>3909744</v>
      </c>
      <c r="G28" s="15">
        <v>4451354</v>
      </c>
      <c r="H28" s="15">
        <v>4714268</v>
      </c>
      <c r="I28" s="15">
        <v>4632324.9605117682</v>
      </c>
      <c r="J28" s="15">
        <v>4836354</v>
      </c>
      <c r="K28" s="15">
        <v>4902554</v>
      </c>
      <c r="L28" s="15">
        <v>5436319.1977219349</v>
      </c>
      <c r="M28" s="15">
        <v>5463587.7597259339</v>
      </c>
      <c r="N28" s="15">
        <v>5952658.5947985705</v>
      </c>
      <c r="O28" s="15">
        <v>6782152.0743840886</v>
      </c>
      <c r="P28" s="15">
        <v>6922357.6665675119</v>
      </c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4"/>
      <c r="DV28" s="4"/>
      <c r="DW28" s="4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1"/>
      <c r="GA28" s="1"/>
      <c r="GB28" s="1"/>
    </row>
    <row r="29" spans="1:185" ht="30" x14ac:dyDescent="0.25">
      <c r="A29" s="16" t="s">
        <v>38</v>
      </c>
      <c r="B29" s="14" t="s">
        <v>19</v>
      </c>
      <c r="C29" s="15">
        <v>13359757.515891844</v>
      </c>
      <c r="D29" s="15">
        <v>15114598.45266542</v>
      </c>
      <c r="E29" s="15">
        <v>17056282.799804579</v>
      </c>
      <c r="F29" s="15">
        <v>17789698.711944889</v>
      </c>
      <c r="G29" s="15">
        <v>20782685.096594501</v>
      </c>
      <c r="H29" s="15">
        <v>23617873.968196053</v>
      </c>
      <c r="I29" s="15">
        <v>24099764.121638849</v>
      </c>
      <c r="J29" s="15">
        <v>26143276.630096622</v>
      </c>
      <c r="K29" s="15">
        <v>28806384.313224036</v>
      </c>
      <c r="L29" s="15">
        <v>28924853.606086392</v>
      </c>
      <c r="M29" s="15">
        <v>32060507.87417699</v>
      </c>
      <c r="N29" s="15">
        <v>37984642.908883475</v>
      </c>
      <c r="O29" s="15">
        <v>41341001.914228849</v>
      </c>
      <c r="P29" s="15">
        <v>45333307.462161623</v>
      </c>
      <c r="Q29" s="5"/>
      <c r="R29" s="5"/>
      <c r="S29" s="5"/>
      <c r="T29" s="5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4"/>
      <c r="DV29" s="4"/>
      <c r="DW29" s="4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1"/>
      <c r="GA29" s="1"/>
      <c r="GB29" s="1"/>
    </row>
    <row r="30" spans="1:185" ht="15.75" x14ac:dyDescent="0.25">
      <c r="A30" s="16" t="s">
        <v>39</v>
      </c>
      <c r="B30" s="14" t="s">
        <v>54</v>
      </c>
      <c r="C30" s="15">
        <v>1148694.932827201</v>
      </c>
      <c r="D30" s="15">
        <v>1284481.0307749351</v>
      </c>
      <c r="E30" s="15">
        <v>1378127.2473210457</v>
      </c>
      <c r="F30" s="15">
        <v>1454395.4141324514</v>
      </c>
      <c r="G30" s="15">
        <v>1509793.6384097764</v>
      </c>
      <c r="H30" s="15">
        <v>1544345.6187508204</v>
      </c>
      <c r="I30" s="15">
        <v>1650552.4543211064</v>
      </c>
      <c r="J30" s="15">
        <v>1973208.0473480092</v>
      </c>
      <c r="K30" s="15">
        <v>2105575.2098658299</v>
      </c>
      <c r="L30" s="15">
        <v>2052629.0772755202</v>
      </c>
      <c r="M30" s="15">
        <v>2078784.2099263559</v>
      </c>
      <c r="N30" s="15">
        <v>2227687.5910427971</v>
      </c>
      <c r="O30" s="15">
        <v>2475968.8497713958</v>
      </c>
      <c r="P30" s="15">
        <v>2962674.2614796441</v>
      </c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4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1"/>
      <c r="GA30" s="1"/>
      <c r="GB30" s="1"/>
    </row>
    <row r="31" spans="1:185" ht="15.75" x14ac:dyDescent="0.25">
      <c r="A31" s="16" t="s">
        <v>40</v>
      </c>
      <c r="B31" s="14" t="s">
        <v>20</v>
      </c>
      <c r="C31" s="15">
        <v>2813609.4630732336</v>
      </c>
      <c r="D31" s="15">
        <v>3099121.7501390139</v>
      </c>
      <c r="E31" s="15">
        <v>3321235.6731587197</v>
      </c>
      <c r="F31" s="15">
        <v>3655586.2309297305</v>
      </c>
      <c r="G31" s="15">
        <v>4007862.7614147486</v>
      </c>
      <c r="H31" s="15">
        <v>4489567.7182820803</v>
      </c>
      <c r="I31" s="15">
        <v>4844480.40053875</v>
      </c>
      <c r="J31" s="15">
        <v>5079792.2235395946</v>
      </c>
      <c r="K31" s="15">
        <v>5727787.5977649186</v>
      </c>
      <c r="L31" s="15">
        <v>4493771.7275347449</v>
      </c>
      <c r="M31" s="15">
        <v>5261592.9320822665</v>
      </c>
      <c r="N31" s="15">
        <v>6024204.9942393107</v>
      </c>
      <c r="O31" s="15">
        <v>6420202.3691570163</v>
      </c>
      <c r="P31" s="15">
        <v>7368180.1683665933</v>
      </c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4"/>
      <c r="DV31" s="4"/>
      <c r="DW31" s="4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1"/>
      <c r="GA31" s="1"/>
      <c r="GB31" s="1"/>
    </row>
    <row r="32" spans="1:185" s="25" customFormat="1" ht="15.75" x14ac:dyDescent="0.25">
      <c r="A32" s="19"/>
      <c r="B32" s="20" t="s">
        <v>30</v>
      </c>
      <c r="C32" s="21">
        <f>C17+C20+C28+C29+C30+C31</f>
        <v>28890822.43427863</v>
      </c>
      <c r="D32" s="21">
        <f t="shared" ref="D32:G32" si="14">D17+D20+D28+D29+D30+D31</f>
        <v>31982298.011827048</v>
      </c>
      <c r="E32" s="21">
        <f t="shared" si="14"/>
        <v>35406758.547600016</v>
      </c>
      <c r="F32" s="21">
        <f t="shared" si="14"/>
        <v>37821153.630433388</v>
      </c>
      <c r="G32" s="21">
        <f t="shared" si="14"/>
        <v>42623407.649266958</v>
      </c>
      <c r="H32" s="21">
        <f t="shared" ref="H32:I32" si="15">H17+H20+H28+H29+H30+H31</f>
        <v>47145464.460343659</v>
      </c>
      <c r="I32" s="21">
        <f t="shared" si="15"/>
        <v>49156337.122422583</v>
      </c>
      <c r="J32" s="21">
        <f t="shared" ref="J32:K32" si="16">J17+J20+J28+J29+J30+J31</f>
        <v>53579510.407830268</v>
      </c>
      <c r="K32" s="21">
        <f t="shared" si="16"/>
        <v>58765065.414558336</v>
      </c>
      <c r="L32" s="21">
        <f t="shared" ref="L32:M32" si="17">L17+L20+L28+L29+L30+L31</f>
        <v>54780126.970730245</v>
      </c>
      <c r="M32" s="21">
        <f t="shared" si="17"/>
        <v>60443358.608034678</v>
      </c>
      <c r="N32" s="21">
        <f t="shared" ref="N32" si="18">N17+N20+N28+N29+N30+N31</f>
        <v>70400960.163136259</v>
      </c>
      <c r="O32" s="21">
        <f t="shared" ref="O32" si="19">O17+O20+O28+O29+O30+O31</f>
        <v>75969238.582370549</v>
      </c>
      <c r="P32" s="21">
        <f t="shared" ref="P32" si="20">P17+P20+P28+P29+P30+P31</f>
        <v>82602212.455717787</v>
      </c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23"/>
      <c r="AW32" s="23"/>
      <c r="AX32" s="23"/>
      <c r="AY32" s="23"/>
      <c r="AZ32" s="23"/>
      <c r="BA32" s="23"/>
      <c r="BB32" s="23"/>
      <c r="BC32" s="23"/>
      <c r="BD32" s="23"/>
      <c r="BE32" s="23"/>
      <c r="BF32" s="23"/>
      <c r="BG32" s="23"/>
      <c r="BH32" s="23"/>
      <c r="BI32" s="23"/>
      <c r="BJ32" s="23"/>
      <c r="BK32" s="23"/>
      <c r="BL32" s="23"/>
      <c r="BM32" s="23"/>
      <c r="BN32" s="23"/>
      <c r="BO32" s="23"/>
      <c r="BP32" s="23"/>
      <c r="BQ32" s="23"/>
      <c r="BR32" s="23"/>
      <c r="BS32" s="23"/>
      <c r="BT32" s="23"/>
      <c r="BU32" s="23"/>
      <c r="BV32" s="23"/>
      <c r="BW32" s="23"/>
      <c r="BX32" s="23"/>
      <c r="BY32" s="23"/>
      <c r="BZ32" s="23"/>
      <c r="CA32" s="23"/>
      <c r="CB32" s="23"/>
      <c r="CC32" s="23"/>
      <c r="CD32" s="23"/>
      <c r="CE32" s="23"/>
      <c r="CF32" s="23"/>
      <c r="CG32" s="23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  <c r="CZ32" s="23"/>
      <c r="DA32" s="23"/>
      <c r="DB32" s="22"/>
      <c r="DC32" s="22"/>
      <c r="DD32" s="22"/>
      <c r="DE32" s="22"/>
      <c r="DF32" s="22"/>
      <c r="DG32" s="22"/>
      <c r="DH32" s="22"/>
      <c r="DI32" s="22"/>
      <c r="DJ32" s="22"/>
      <c r="DK32" s="22"/>
      <c r="DL32" s="22"/>
      <c r="DM32" s="22"/>
      <c r="DN32" s="22"/>
      <c r="DO32" s="22"/>
      <c r="DP32" s="22"/>
      <c r="DQ32" s="22"/>
      <c r="DR32" s="22"/>
      <c r="DS32" s="22"/>
      <c r="DT32" s="22"/>
      <c r="DU32" s="23"/>
      <c r="DV32" s="23"/>
      <c r="DW32" s="23"/>
      <c r="DX32" s="23"/>
      <c r="DY32" s="23"/>
      <c r="DZ32" s="23"/>
      <c r="EA32" s="23"/>
      <c r="EB32" s="23"/>
      <c r="EC32" s="23"/>
      <c r="ED32" s="23"/>
      <c r="EE32" s="23"/>
      <c r="EF32" s="23"/>
      <c r="EG32" s="23"/>
      <c r="EH32" s="23"/>
      <c r="EI32" s="23"/>
      <c r="EJ32" s="23"/>
      <c r="EK32" s="23"/>
      <c r="EL32" s="23"/>
      <c r="EM32" s="23"/>
      <c r="EN32" s="23"/>
      <c r="EO32" s="23"/>
      <c r="EP32" s="23"/>
      <c r="EQ32" s="23"/>
      <c r="ER32" s="23"/>
      <c r="ES32" s="23"/>
      <c r="ET32" s="23"/>
      <c r="EU32" s="23"/>
      <c r="EV32" s="23"/>
      <c r="EW32" s="23"/>
      <c r="EX32" s="23"/>
      <c r="EY32" s="23"/>
      <c r="EZ32" s="23"/>
      <c r="FA32" s="23"/>
      <c r="FB32" s="23"/>
      <c r="FC32" s="23"/>
      <c r="FD32" s="23"/>
      <c r="FE32" s="23"/>
      <c r="FF32" s="23"/>
      <c r="FG32" s="23"/>
      <c r="FH32" s="23"/>
      <c r="FI32" s="23"/>
      <c r="FJ32" s="23"/>
      <c r="FK32" s="23"/>
      <c r="FL32" s="23"/>
      <c r="FM32" s="23"/>
      <c r="FN32" s="23"/>
      <c r="FO32" s="23"/>
      <c r="FP32" s="23"/>
      <c r="FQ32" s="23"/>
      <c r="FR32" s="23"/>
      <c r="FS32" s="23"/>
      <c r="FT32" s="23"/>
      <c r="FU32" s="23"/>
      <c r="FV32" s="23"/>
      <c r="FW32" s="23"/>
      <c r="FX32" s="23"/>
      <c r="FY32" s="23"/>
      <c r="FZ32" s="24"/>
      <c r="GA32" s="24"/>
      <c r="GB32" s="24"/>
    </row>
    <row r="33" spans="1:185" s="24" customFormat="1" ht="15.75" x14ac:dyDescent="0.25">
      <c r="A33" s="26" t="s">
        <v>27</v>
      </c>
      <c r="B33" s="27" t="s">
        <v>51</v>
      </c>
      <c r="C33" s="28">
        <f t="shared" ref="C33:G33" si="21">C6+C11+C13+C14+C15+C17+C20+C28+C29+C30+C31</f>
        <v>50115603.186552048</v>
      </c>
      <c r="D33" s="28">
        <f t="shared" si="21"/>
        <v>52864210.27504155</v>
      </c>
      <c r="E33" s="28">
        <f t="shared" si="21"/>
        <v>57748160.416753925</v>
      </c>
      <c r="F33" s="28">
        <f t="shared" si="21"/>
        <v>60679874.220155902</v>
      </c>
      <c r="G33" s="28">
        <f t="shared" si="21"/>
        <v>67392823.155151725</v>
      </c>
      <c r="H33" s="28">
        <f t="shared" ref="H33:I33" si="22">H6+H11+H13+H14+H15+H17+H20+H28+H29+H30+H31</f>
        <v>75481590.937954724</v>
      </c>
      <c r="I33" s="28">
        <f t="shared" si="22"/>
        <v>79570388.851136744</v>
      </c>
      <c r="J33" s="28">
        <f t="shared" ref="J33:K33" si="23">J6+J11+J13+J14+J15+J17+J20+J28+J29+J30+J31</f>
        <v>85025001.330322847</v>
      </c>
      <c r="K33" s="28">
        <f t="shared" si="23"/>
        <v>90837129.269668251</v>
      </c>
      <c r="L33" s="28">
        <f t="shared" ref="L33:M33" si="24">L6+L11+L13+L14+L15+L17+L20+L28+L29+L30+L31</f>
        <v>87846734.224596217</v>
      </c>
      <c r="M33" s="28">
        <f t="shared" si="24"/>
        <v>97735269.984807044</v>
      </c>
      <c r="N33" s="28">
        <f t="shared" ref="N33" si="25">N6+N11+N13+N14+N15+N17+N20+N28+N29+N30+N31</f>
        <v>108563969.23125225</v>
      </c>
      <c r="O33" s="28">
        <f t="shared" ref="O33" si="26">O6+O11+O13+O14+O15+O17+O20+O28+O29+O30+O31</f>
        <v>115575295.81547762</v>
      </c>
      <c r="P33" s="28">
        <f t="shared" ref="P33" si="27">P6+P11+P13+P14+P15+P17+P20+P28+P29+P30+P31</f>
        <v>124338615.84973495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  <c r="AW33" s="22"/>
      <c r="AX33" s="22"/>
      <c r="AY33" s="22"/>
      <c r="AZ33" s="22"/>
      <c r="BA33" s="22"/>
      <c r="BB33" s="22"/>
      <c r="BC33" s="22"/>
      <c r="BD33" s="22"/>
      <c r="BE33" s="22"/>
      <c r="BF33" s="22"/>
      <c r="BG33" s="22"/>
      <c r="BH33" s="22"/>
      <c r="BI33" s="22"/>
      <c r="BJ33" s="22"/>
      <c r="BK33" s="22"/>
      <c r="BL33" s="22"/>
      <c r="BM33" s="22"/>
      <c r="BN33" s="22"/>
      <c r="BO33" s="22"/>
      <c r="BP33" s="22"/>
      <c r="BQ33" s="22"/>
      <c r="BR33" s="22"/>
      <c r="BS33" s="22"/>
      <c r="BT33" s="22"/>
      <c r="BU33" s="22"/>
      <c r="BV33" s="22"/>
      <c r="BW33" s="22"/>
      <c r="BX33" s="22"/>
      <c r="BY33" s="22"/>
      <c r="BZ33" s="22"/>
      <c r="CA33" s="22"/>
      <c r="CB33" s="22"/>
      <c r="CC33" s="22"/>
      <c r="CD33" s="22"/>
      <c r="CE33" s="22"/>
      <c r="CF33" s="22"/>
      <c r="CG33" s="22"/>
      <c r="CH33" s="22"/>
      <c r="CI33" s="22"/>
      <c r="CJ33" s="22"/>
      <c r="CK33" s="22"/>
      <c r="CL33" s="22"/>
      <c r="CM33" s="22"/>
      <c r="CN33" s="22"/>
      <c r="CO33" s="22"/>
      <c r="CP33" s="22"/>
      <c r="CQ33" s="22"/>
      <c r="CR33" s="22"/>
      <c r="CS33" s="22"/>
      <c r="CT33" s="22"/>
      <c r="CU33" s="22"/>
      <c r="CV33" s="22"/>
      <c r="CW33" s="22"/>
      <c r="CX33" s="22"/>
      <c r="CY33" s="22"/>
      <c r="CZ33" s="22"/>
      <c r="DA33" s="22"/>
      <c r="DB33" s="22"/>
      <c r="DC33" s="22"/>
      <c r="DD33" s="22"/>
      <c r="DE33" s="22"/>
      <c r="DF33" s="22"/>
      <c r="DG33" s="22"/>
      <c r="DH33" s="22"/>
      <c r="DI33" s="22"/>
      <c r="DJ33" s="22"/>
      <c r="DK33" s="22"/>
      <c r="DL33" s="22"/>
      <c r="DM33" s="22"/>
      <c r="DN33" s="22"/>
      <c r="DO33" s="22"/>
      <c r="DP33" s="22"/>
      <c r="DQ33" s="22"/>
      <c r="DR33" s="22"/>
      <c r="DS33" s="22"/>
      <c r="DT33" s="22"/>
      <c r="DU33" s="22"/>
      <c r="DV33" s="22"/>
      <c r="DW33" s="22"/>
      <c r="DX33" s="22"/>
      <c r="DY33" s="22"/>
      <c r="DZ33" s="22"/>
      <c r="EA33" s="22"/>
      <c r="EB33" s="22"/>
      <c r="EC33" s="22"/>
      <c r="ED33" s="22"/>
      <c r="EE33" s="22"/>
      <c r="EF33" s="22"/>
      <c r="EG33" s="22"/>
      <c r="EH33" s="22"/>
      <c r="EI33" s="22"/>
      <c r="EJ33" s="22"/>
      <c r="EK33" s="22"/>
      <c r="EL33" s="22"/>
      <c r="EM33" s="22"/>
      <c r="EN33" s="22"/>
      <c r="EO33" s="22"/>
      <c r="EP33" s="22"/>
      <c r="EQ33" s="22"/>
      <c r="ER33" s="22"/>
      <c r="ES33" s="22"/>
      <c r="ET33" s="22"/>
      <c r="EU33" s="22"/>
      <c r="EV33" s="22"/>
      <c r="EW33" s="22"/>
      <c r="EX33" s="22"/>
      <c r="EY33" s="22"/>
      <c r="EZ33" s="22"/>
      <c r="FA33" s="22"/>
      <c r="FB33" s="22"/>
      <c r="FC33" s="22"/>
      <c r="FD33" s="22"/>
      <c r="FE33" s="22"/>
      <c r="FF33" s="22"/>
      <c r="FG33" s="22"/>
      <c r="FH33" s="22"/>
      <c r="FI33" s="22"/>
      <c r="FJ33" s="22"/>
      <c r="FK33" s="22"/>
      <c r="FL33" s="22"/>
      <c r="FM33" s="22"/>
      <c r="FN33" s="22"/>
      <c r="FO33" s="22"/>
      <c r="FP33" s="22"/>
      <c r="FQ33" s="22"/>
      <c r="FR33" s="22"/>
      <c r="FS33" s="22"/>
      <c r="FT33" s="22"/>
      <c r="FU33" s="22"/>
      <c r="FV33" s="22"/>
      <c r="FW33" s="22"/>
      <c r="FX33" s="22"/>
      <c r="FY33" s="22"/>
      <c r="GC33" s="25"/>
    </row>
    <row r="34" spans="1:185" s="25" customFormat="1" ht="15.75" x14ac:dyDescent="0.25">
      <c r="A34" s="29" t="s">
        <v>43</v>
      </c>
      <c r="B34" s="30" t="s">
        <v>25</v>
      </c>
      <c r="C34" s="21">
        <f>GSVA_const!C34</f>
        <v>7019220.6330578076</v>
      </c>
      <c r="D34" s="21">
        <f>GSVA_const!D34</f>
        <v>7456237.7287568636</v>
      </c>
      <c r="E34" s="21">
        <f>GSVA_const!E34</f>
        <v>8045314.5811906196</v>
      </c>
      <c r="F34" s="21">
        <f>GSVA_const!F34</f>
        <v>8492577.4395943973</v>
      </c>
      <c r="G34" s="21">
        <f>GSVA_const!G34</f>
        <v>9514634.9780048411</v>
      </c>
      <c r="H34" s="21">
        <f>GSVA_const!H34</f>
        <v>11393480.589601627</v>
      </c>
      <c r="I34" s="21">
        <f>GSVA_const!I34</f>
        <v>13686518.04160882</v>
      </c>
      <c r="J34" s="21">
        <f>GSVA_const!J34</f>
        <v>14490213.773876412</v>
      </c>
      <c r="K34" s="21">
        <f>GSVA_const!K34</f>
        <v>14544055.306682259</v>
      </c>
      <c r="L34" s="21">
        <f>GSVA_const!L34</f>
        <v>14208339.41610468</v>
      </c>
      <c r="M34" s="21">
        <f>GSVA_const!M34</f>
        <v>16447093.711176718</v>
      </c>
      <c r="N34" s="21">
        <f>GSVA_const!N34</f>
        <v>17724584.360331081</v>
      </c>
      <c r="O34" s="21">
        <f>GSVA_const!O34</f>
        <v>19249570.860549599</v>
      </c>
      <c r="P34" s="21">
        <f>GSVA_const!P34</f>
        <v>20836529.219772805</v>
      </c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23"/>
      <c r="AM34" s="23"/>
      <c r="AN34" s="23"/>
      <c r="AO34" s="23"/>
      <c r="AP34" s="23"/>
      <c r="AQ34" s="23"/>
      <c r="AR34" s="23"/>
      <c r="AS34" s="23"/>
      <c r="AT34" s="23"/>
      <c r="AU34" s="23"/>
      <c r="AV34" s="23"/>
      <c r="AW34" s="23"/>
      <c r="AX34" s="23"/>
      <c r="AY34" s="23"/>
      <c r="AZ34" s="23"/>
      <c r="BA34" s="23"/>
      <c r="BB34" s="23"/>
      <c r="BC34" s="23"/>
      <c r="BD34" s="23"/>
      <c r="BE34" s="23"/>
      <c r="BF34" s="23"/>
      <c r="BG34" s="23"/>
      <c r="BH34" s="23"/>
      <c r="BI34" s="23"/>
      <c r="BJ34" s="23"/>
      <c r="BK34" s="23"/>
      <c r="BL34" s="23"/>
      <c r="BM34" s="23"/>
      <c r="BN34" s="23"/>
      <c r="BO34" s="23"/>
      <c r="BP34" s="23"/>
      <c r="BQ34" s="23"/>
      <c r="BR34" s="23"/>
      <c r="BS34" s="23"/>
      <c r="BT34" s="23"/>
      <c r="BU34" s="23"/>
      <c r="BV34" s="23"/>
      <c r="BW34" s="23"/>
      <c r="BX34" s="23"/>
      <c r="BY34" s="23"/>
      <c r="BZ34" s="23"/>
      <c r="CA34" s="23"/>
      <c r="CB34" s="23"/>
      <c r="CC34" s="23"/>
      <c r="CD34" s="23"/>
      <c r="CE34" s="23"/>
      <c r="CF34" s="23"/>
      <c r="CG34" s="23"/>
      <c r="CH34" s="23"/>
      <c r="CI34" s="23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  <c r="CZ34" s="23"/>
      <c r="DA34" s="23"/>
      <c r="DB34" s="22"/>
      <c r="DC34" s="22"/>
      <c r="DD34" s="22"/>
      <c r="DE34" s="22"/>
      <c r="DF34" s="22"/>
      <c r="DG34" s="22"/>
      <c r="DH34" s="22"/>
      <c r="DI34" s="22"/>
      <c r="DJ34" s="22"/>
      <c r="DK34" s="22"/>
      <c r="DL34" s="22"/>
      <c r="DM34" s="22"/>
      <c r="DN34" s="22"/>
      <c r="DO34" s="22"/>
      <c r="DP34" s="22"/>
      <c r="DQ34" s="22"/>
      <c r="DR34" s="22"/>
      <c r="DS34" s="22"/>
      <c r="DT34" s="22"/>
      <c r="DU34" s="23"/>
      <c r="DV34" s="23"/>
      <c r="DW34" s="23"/>
      <c r="DX34" s="23"/>
      <c r="DY34" s="23"/>
      <c r="DZ34" s="23"/>
      <c r="EA34" s="23"/>
      <c r="EB34" s="23"/>
      <c r="EC34" s="23"/>
      <c r="ED34" s="23"/>
      <c r="EE34" s="23"/>
      <c r="EF34" s="23"/>
      <c r="EG34" s="23"/>
      <c r="EH34" s="23"/>
      <c r="EI34" s="23"/>
      <c r="EJ34" s="23"/>
      <c r="EK34" s="23"/>
      <c r="EL34" s="23"/>
      <c r="EM34" s="23"/>
      <c r="EN34" s="23"/>
      <c r="EO34" s="23"/>
      <c r="EP34" s="23"/>
      <c r="EQ34" s="23"/>
      <c r="ER34" s="23"/>
      <c r="ES34" s="23"/>
      <c r="ET34" s="23"/>
      <c r="EU34" s="23"/>
      <c r="EV34" s="23"/>
      <c r="EW34" s="23"/>
      <c r="EX34" s="23"/>
      <c r="EY34" s="23"/>
      <c r="EZ34" s="23"/>
      <c r="FA34" s="23"/>
      <c r="FB34" s="23"/>
      <c r="FC34" s="23"/>
      <c r="FD34" s="23"/>
      <c r="FE34" s="23"/>
      <c r="FF34" s="23"/>
      <c r="FG34" s="23"/>
      <c r="FH34" s="23"/>
      <c r="FI34" s="23"/>
      <c r="FJ34" s="23"/>
      <c r="FK34" s="23"/>
      <c r="FL34" s="23"/>
      <c r="FM34" s="23"/>
      <c r="FN34" s="23"/>
      <c r="FO34" s="23"/>
      <c r="FP34" s="23"/>
      <c r="FQ34" s="23"/>
      <c r="FR34" s="23"/>
      <c r="FS34" s="23"/>
      <c r="FT34" s="23"/>
      <c r="FU34" s="23"/>
      <c r="FV34" s="23"/>
      <c r="FW34" s="23"/>
      <c r="FX34" s="23"/>
    </row>
    <row r="35" spans="1:185" s="25" customFormat="1" ht="15.75" x14ac:dyDescent="0.25">
      <c r="A35" s="29" t="s">
        <v>44</v>
      </c>
      <c r="B35" s="30" t="s">
        <v>24</v>
      </c>
      <c r="C35" s="21">
        <f>GSVA_const!C35</f>
        <v>1639604</v>
      </c>
      <c r="D35" s="21">
        <f>GSVA_const!D35</f>
        <v>1665286.7279591653</v>
      </c>
      <c r="E35" s="21">
        <f>GSVA_const!E35</f>
        <v>1799458.7346908476</v>
      </c>
      <c r="F35" s="21">
        <f>GSVA_const!F35</f>
        <v>2044099.625334844</v>
      </c>
      <c r="G35" s="21">
        <f>GSVA_const!G35</f>
        <v>1913109.8164427506</v>
      </c>
      <c r="H35" s="21">
        <f>GSVA_const!H35</f>
        <v>1735661.8561812444</v>
      </c>
      <c r="I35" s="21">
        <f>GSVA_const!I35</f>
        <v>1691180.7263744897</v>
      </c>
      <c r="J35" s="21">
        <f>GSVA_const!J35</f>
        <v>1785065.8472202376</v>
      </c>
      <c r="K35" s="21">
        <f>GSVA_const!K35</f>
        <v>1943213.0853401083</v>
      </c>
      <c r="L35" s="21">
        <f>GSVA_const!L35</f>
        <v>2395605.1404272248</v>
      </c>
      <c r="M35" s="21">
        <f>GSVA_const!M35</f>
        <v>3133414.9067517086</v>
      </c>
      <c r="N35" s="21">
        <f>GSVA_const!N35</f>
        <v>3160983.1240541344</v>
      </c>
      <c r="O35" s="21">
        <f>GSVA_const!O35</f>
        <v>4402423.3042218816</v>
      </c>
      <c r="P35" s="21">
        <f>GSVA_const!P35</f>
        <v>5302759.2222018782</v>
      </c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23"/>
      <c r="AM35" s="23"/>
      <c r="AN35" s="23"/>
      <c r="AO35" s="23"/>
      <c r="AP35" s="23"/>
      <c r="AQ35" s="23"/>
      <c r="AR35" s="23"/>
      <c r="AS35" s="23"/>
      <c r="AT35" s="23"/>
      <c r="AU35" s="23"/>
      <c r="AV35" s="23"/>
      <c r="AW35" s="23"/>
      <c r="AX35" s="23"/>
      <c r="AY35" s="23"/>
      <c r="AZ35" s="23"/>
      <c r="BA35" s="23"/>
      <c r="BB35" s="23"/>
      <c r="BC35" s="23"/>
      <c r="BD35" s="23"/>
      <c r="BE35" s="23"/>
      <c r="BF35" s="23"/>
      <c r="BG35" s="23"/>
      <c r="BH35" s="23"/>
      <c r="BI35" s="23"/>
      <c r="BJ35" s="23"/>
      <c r="BK35" s="23"/>
      <c r="BL35" s="23"/>
      <c r="BM35" s="23"/>
      <c r="BN35" s="23"/>
      <c r="BO35" s="23"/>
      <c r="BP35" s="23"/>
      <c r="BQ35" s="23"/>
      <c r="BR35" s="23"/>
      <c r="BS35" s="23"/>
      <c r="BT35" s="23"/>
      <c r="BU35" s="23"/>
      <c r="BV35" s="23"/>
      <c r="BW35" s="23"/>
      <c r="BX35" s="23"/>
      <c r="BY35" s="23"/>
      <c r="BZ35" s="23"/>
      <c r="CA35" s="23"/>
      <c r="CB35" s="23"/>
      <c r="CC35" s="23"/>
      <c r="CD35" s="23"/>
      <c r="CE35" s="23"/>
      <c r="CF35" s="23"/>
      <c r="CG35" s="23"/>
      <c r="CH35" s="23"/>
      <c r="CI35" s="23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  <c r="CZ35" s="23"/>
      <c r="DA35" s="23"/>
      <c r="DB35" s="22"/>
      <c r="DC35" s="22"/>
      <c r="DD35" s="22"/>
      <c r="DE35" s="22"/>
      <c r="DF35" s="22"/>
      <c r="DG35" s="22"/>
      <c r="DH35" s="22"/>
      <c r="DI35" s="22"/>
      <c r="DJ35" s="22"/>
      <c r="DK35" s="22"/>
      <c r="DL35" s="22"/>
      <c r="DM35" s="22"/>
      <c r="DN35" s="22"/>
      <c r="DO35" s="22"/>
      <c r="DP35" s="22"/>
      <c r="DQ35" s="22"/>
      <c r="DR35" s="22"/>
      <c r="DS35" s="22"/>
      <c r="DT35" s="22"/>
      <c r="DU35" s="23"/>
      <c r="DV35" s="23"/>
      <c r="DW35" s="23"/>
      <c r="DX35" s="23"/>
      <c r="DY35" s="23"/>
      <c r="DZ35" s="23"/>
      <c r="EA35" s="23"/>
      <c r="EB35" s="23"/>
      <c r="EC35" s="23"/>
      <c r="ED35" s="23"/>
      <c r="EE35" s="23"/>
      <c r="EF35" s="23"/>
      <c r="EG35" s="23"/>
      <c r="EH35" s="23"/>
      <c r="EI35" s="23"/>
      <c r="EJ35" s="23"/>
      <c r="EK35" s="23"/>
      <c r="EL35" s="23"/>
      <c r="EM35" s="23"/>
      <c r="EN35" s="23"/>
      <c r="EO35" s="23"/>
      <c r="EP35" s="23"/>
      <c r="EQ35" s="23"/>
      <c r="ER35" s="23"/>
      <c r="ES35" s="23"/>
      <c r="ET35" s="23"/>
      <c r="EU35" s="23"/>
      <c r="EV35" s="23"/>
      <c r="EW35" s="23"/>
      <c r="EX35" s="23"/>
      <c r="EY35" s="23"/>
      <c r="EZ35" s="23"/>
      <c r="FA35" s="23"/>
      <c r="FB35" s="23"/>
      <c r="FC35" s="23"/>
      <c r="FD35" s="23"/>
      <c r="FE35" s="23"/>
      <c r="FF35" s="23"/>
      <c r="FG35" s="23"/>
      <c r="FH35" s="23"/>
      <c r="FI35" s="23"/>
      <c r="FJ35" s="23"/>
      <c r="FK35" s="23"/>
      <c r="FL35" s="23"/>
      <c r="FM35" s="23"/>
      <c r="FN35" s="23"/>
      <c r="FO35" s="23"/>
      <c r="FP35" s="23"/>
      <c r="FQ35" s="23"/>
      <c r="FR35" s="23"/>
      <c r="FS35" s="23"/>
      <c r="FT35" s="23"/>
      <c r="FU35" s="23"/>
      <c r="FV35" s="23"/>
      <c r="FW35" s="23"/>
      <c r="FX35" s="23"/>
    </row>
    <row r="36" spans="1:185" s="25" customFormat="1" ht="15.75" x14ac:dyDescent="0.25">
      <c r="A36" s="29" t="s">
        <v>45</v>
      </c>
      <c r="B36" s="30" t="s">
        <v>63</v>
      </c>
      <c r="C36" s="21">
        <f>C33+C34-C35</f>
        <v>55495219.819609858</v>
      </c>
      <c r="D36" s="21">
        <f t="shared" ref="D36:M36" si="28">D33+D34-D35</f>
        <v>58655161.275839247</v>
      </c>
      <c r="E36" s="21">
        <f t="shared" si="28"/>
        <v>63994016.263253704</v>
      </c>
      <c r="F36" s="21">
        <f t="shared" si="28"/>
        <v>67128352.034415454</v>
      </c>
      <c r="G36" s="21">
        <f t="shared" si="28"/>
        <v>74994348.31671381</v>
      </c>
      <c r="H36" s="21">
        <f t="shared" si="28"/>
        <v>85139409.671375096</v>
      </c>
      <c r="I36" s="21">
        <f t="shared" si="28"/>
        <v>91565726.166371077</v>
      </c>
      <c r="J36" s="21">
        <f t="shared" si="28"/>
        <v>97730149.256979018</v>
      </c>
      <c r="K36" s="21">
        <f t="shared" si="28"/>
        <v>103437971.4910104</v>
      </c>
      <c r="L36" s="21">
        <f t="shared" si="28"/>
        <v>99659468.50027366</v>
      </c>
      <c r="M36" s="21">
        <f t="shared" si="28"/>
        <v>111048948.78923206</v>
      </c>
      <c r="N36" s="21">
        <f t="shared" ref="N36" si="29">N33+N34-N35</f>
        <v>123127570.46752921</v>
      </c>
      <c r="O36" s="21">
        <f t="shared" ref="O36" si="30">O33+O34-O35</f>
        <v>130422443.37180535</v>
      </c>
      <c r="P36" s="21">
        <f t="shared" ref="P36" si="31">P33+P34-P35</f>
        <v>139872385.84730586</v>
      </c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23"/>
      <c r="BA36" s="23"/>
      <c r="BB36" s="23"/>
      <c r="BC36" s="23"/>
      <c r="BD36" s="23"/>
      <c r="BE36" s="23"/>
      <c r="BF36" s="23"/>
      <c r="BG36" s="23"/>
      <c r="BH36" s="23"/>
      <c r="BI36" s="23"/>
      <c r="BJ36" s="23"/>
      <c r="BK36" s="23"/>
      <c r="BL36" s="23"/>
      <c r="BM36" s="23"/>
      <c r="BN36" s="23"/>
      <c r="BO36" s="23"/>
      <c r="BP36" s="23"/>
      <c r="BQ36" s="23"/>
      <c r="BR36" s="23"/>
      <c r="BS36" s="23"/>
      <c r="BT36" s="23"/>
      <c r="BU36" s="23"/>
      <c r="BV36" s="23"/>
      <c r="BW36" s="23"/>
      <c r="BX36" s="23"/>
      <c r="BY36" s="23"/>
      <c r="BZ36" s="23"/>
      <c r="CA36" s="23"/>
      <c r="CB36" s="23"/>
      <c r="CC36" s="23"/>
      <c r="CD36" s="23"/>
      <c r="CE36" s="23"/>
      <c r="CF36" s="23"/>
      <c r="CG36" s="23"/>
      <c r="CH36" s="23"/>
      <c r="CI36" s="23"/>
      <c r="CJ36" s="23"/>
      <c r="CK36" s="23"/>
      <c r="CL36" s="23"/>
      <c r="CM36" s="23"/>
      <c r="CN36" s="23"/>
      <c r="CO36" s="23"/>
      <c r="CP36" s="23"/>
      <c r="CQ36" s="23"/>
      <c r="CR36" s="23"/>
      <c r="CS36" s="23"/>
      <c r="CT36" s="23"/>
      <c r="CU36" s="23"/>
      <c r="CV36" s="23"/>
      <c r="CW36" s="23"/>
      <c r="CX36" s="23"/>
      <c r="CY36" s="23"/>
      <c r="CZ36" s="23"/>
      <c r="DA36" s="23"/>
      <c r="DB36" s="22"/>
      <c r="DC36" s="22"/>
      <c r="DD36" s="22"/>
      <c r="DE36" s="22"/>
      <c r="DF36" s="22"/>
      <c r="DG36" s="22"/>
      <c r="DH36" s="22"/>
      <c r="DI36" s="22"/>
      <c r="DJ36" s="22"/>
      <c r="DK36" s="22"/>
      <c r="DL36" s="22"/>
      <c r="DM36" s="22"/>
      <c r="DN36" s="22"/>
      <c r="DO36" s="22"/>
      <c r="DP36" s="22"/>
      <c r="DQ36" s="22"/>
      <c r="DR36" s="22"/>
      <c r="DS36" s="22"/>
      <c r="DT36" s="22"/>
      <c r="DU36" s="23"/>
      <c r="DV36" s="23"/>
      <c r="DW36" s="23"/>
      <c r="DX36" s="23"/>
      <c r="DY36" s="23"/>
      <c r="DZ36" s="23"/>
      <c r="EA36" s="23"/>
      <c r="EB36" s="23"/>
      <c r="EC36" s="23"/>
      <c r="ED36" s="23"/>
      <c r="EE36" s="23"/>
      <c r="EF36" s="23"/>
      <c r="EG36" s="23"/>
      <c r="EH36" s="23"/>
      <c r="EI36" s="23"/>
      <c r="EJ36" s="23"/>
      <c r="EK36" s="23"/>
      <c r="EL36" s="23"/>
      <c r="EM36" s="23"/>
      <c r="EN36" s="23"/>
      <c r="EO36" s="23"/>
      <c r="EP36" s="23"/>
      <c r="EQ36" s="23"/>
      <c r="ER36" s="23"/>
      <c r="ES36" s="23"/>
      <c r="ET36" s="23"/>
      <c r="EU36" s="23"/>
      <c r="EV36" s="23"/>
      <c r="EW36" s="23"/>
      <c r="EX36" s="23"/>
      <c r="EY36" s="23"/>
      <c r="EZ36" s="23"/>
      <c r="FA36" s="23"/>
      <c r="FB36" s="23"/>
      <c r="FC36" s="23"/>
      <c r="FD36" s="23"/>
      <c r="FE36" s="23"/>
      <c r="FF36" s="23"/>
      <c r="FG36" s="23"/>
      <c r="FH36" s="23"/>
      <c r="FI36" s="23"/>
      <c r="FJ36" s="23"/>
      <c r="FK36" s="23"/>
      <c r="FL36" s="23"/>
      <c r="FM36" s="23"/>
      <c r="FN36" s="23"/>
      <c r="FO36" s="23"/>
      <c r="FP36" s="23"/>
      <c r="FQ36" s="23"/>
      <c r="FR36" s="23"/>
      <c r="FS36" s="23"/>
      <c r="FT36" s="23"/>
      <c r="FU36" s="23"/>
      <c r="FV36" s="23"/>
      <c r="FW36" s="23"/>
      <c r="FX36" s="23"/>
    </row>
    <row r="37" spans="1:185" s="25" customFormat="1" ht="15.75" x14ac:dyDescent="0.25">
      <c r="A37" s="29" t="s">
        <v>46</v>
      </c>
      <c r="B37" s="30" t="s">
        <v>42</v>
      </c>
      <c r="C37" s="21">
        <f>GSVA_cur!C37</f>
        <v>614820</v>
      </c>
      <c r="D37" s="21">
        <f>GSVA_cur!D37</f>
        <v>621510</v>
      </c>
      <c r="E37" s="21">
        <f>GSVA_cur!E37</f>
        <v>628270</v>
      </c>
      <c r="F37" s="21">
        <f>GSVA_cur!F37</f>
        <v>635100</v>
      </c>
      <c r="G37" s="21">
        <f>GSVA_cur!G37</f>
        <v>642010</v>
      </c>
      <c r="H37" s="21">
        <f>GSVA_cur!H37</f>
        <v>649000</v>
      </c>
      <c r="I37" s="21">
        <f>GSVA_cur!I37</f>
        <v>650570</v>
      </c>
      <c r="J37" s="21">
        <f>GSVA_cur!J37</f>
        <v>655800</v>
      </c>
      <c r="K37" s="21">
        <f>GSVA_cur!K37</f>
        <v>661040</v>
      </c>
      <c r="L37" s="21">
        <f>GSVA_cur!L37</f>
        <v>666270</v>
      </c>
      <c r="M37" s="21">
        <f>GSVA_cur!M37</f>
        <v>670920</v>
      </c>
      <c r="N37" s="21">
        <f>GSVA_cur!N37</f>
        <v>675150</v>
      </c>
      <c r="O37" s="21">
        <f>GSVA_cur!O37</f>
        <v>679390</v>
      </c>
      <c r="P37" s="21">
        <f>GSVA_cur!P37</f>
        <v>683620</v>
      </c>
      <c r="Q37" s="1"/>
      <c r="R37" s="1"/>
      <c r="S37" s="1"/>
      <c r="T37" s="1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DB37" s="24"/>
      <c r="DC37" s="24"/>
      <c r="DD37" s="24"/>
      <c r="DE37" s="24"/>
      <c r="DF37" s="24"/>
      <c r="DG37" s="24"/>
      <c r="DH37" s="24"/>
      <c r="DI37" s="24"/>
      <c r="DJ37" s="24"/>
      <c r="DK37" s="24"/>
      <c r="DL37" s="24"/>
      <c r="DM37" s="24"/>
      <c r="DN37" s="24"/>
      <c r="DO37" s="24"/>
      <c r="DP37" s="24"/>
      <c r="DQ37" s="24"/>
      <c r="DR37" s="24"/>
      <c r="DS37" s="24"/>
      <c r="DT37" s="24"/>
    </row>
    <row r="38" spans="1:185" s="25" customFormat="1" ht="15.75" x14ac:dyDescent="0.25">
      <c r="A38" s="29" t="s">
        <v>47</v>
      </c>
      <c r="B38" s="30" t="s">
        <v>64</v>
      </c>
      <c r="C38" s="21">
        <f>C36/C37*1000</f>
        <v>90262.548094742946</v>
      </c>
      <c r="D38" s="21">
        <f t="shared" ref="D38:M38" si="32">D36/D37*1000</f>
        <v>94375.249434183279</v>
      </c>
      <c r="E38" s="21">
        <f t="shared" si="32"/>
        <v>101857.5075417475</v>
      </c>
      <c r="F38" s="21">
        <f t="shared" si="32"/>
        <v>105697.29496837578</v>
      </c>
      <c r="G38" s="21">
        <f t="shared" si="32"/>
        <v>116811.80716299404</v>
      </c>
      <c r="H38" s="21">
        <f t="shared" si="32"/>
        <v>131185.53108070121</v>
      </c>
      <c r="I38" s="21">
        <f t="shared" si="32"/>
        <v>140746.92372284472</v>
      </c>
      <c r="J38" s="21">
        <f t="shared" si="32"/>
        <v>149024.32030646389</v>
      </c>
      <c r="K38" s="21">
        <f t="shared" si="32"/>
        <v>156477.62842038364</v>
      </c>
      <c r="L38" s="21">
        <f t="shared" si="32"/>
        <v>149578.20178046986</v>
      </c>
      <c r="M38" s="21">
        <f t="shared" si="32"/>
        <v>165517.42203128847</v>
      </c>
      <c r="N38" s="21">
        <f t="shared" ref="N38" si="33">N36/N37*1000</f>
        <v>182370.68868774231</v>
      </c>
      <c r="O38" s="21">
        <f t="shared" ref="O38" si="34">O36/O37*1000</f>
        <v>191969.9191507166</v>
      </c>
      <c r="P38" s="21">
        <f t="shared" ref="P38" si="35">P36/P37*1000</f>
        <v>204605.4618754657</v>
      </c>
      <c r="Q38" s="3"/>
      <c r="R38" s="3"/>
      <c r="S38" s="3"/>
      <c r="T38" s="3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BU38" s="23"/>
      <c r="BV38" s="23"/>
      <c r="BW38" s="23"/>
      <c r="BX38" s="23"/>
      <c r="DB38" s="24"/>
      <c r="DC38" s="24"/>
      <c r="DD38" s="24"/>
      <c r="DE38" s="24"/>
      <c r="DF38" s="24"/>
      <c r="DG38" s="24"/>
      <c r="DH38" s="24"/>
      <c r="DI38" s="24"/>
      <c r="DJ38" s="24"/>
      <c r="DK38" s="24"/>
      <c r="DL38" s="24"/>
      <c r="DM38" s="24"/>
      <c r="DN38" s="24"/>
      <c r="DO38" s="24"/>
      <c r="DP38" s="24"/>
      <c r="DQ38" s="24"/>
      <c r="DR38" s="24"/>
      <c r="DS38" s="24"/>
      <c r="DT38" s="24"/>
    </row>
    <row r="39" spans="1:185" x14ac:dyDescent="0.25">
      <c r="A39" s="2" t="s">
        <v>75</v>
      </c>
      <c r="S39" s="2"/>
      <c r="X39" s="2"/>
      <c r="AE39" s="2"/>
      <c r="AJ39" s="2"/>
      <c r="AM39" s="2"/>
      <c r="AR39" s="2"/>
      <c r="AU39" s="2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5" x14ac:dyDescent="0.25">
      <c r="G40" s="2"/>
      <c r="H40" s="2"/>
      <c r="I40" s="2"/>
      <c r="J40" s="2"/>
      <c r="K40" s="2"/>
      <c r="L40" s="2"/>
      <c r="M40" s="2"/>
      <c r="N40" s="2"/>
      <c r="O40" s="2"/>
      <c r="P40" s="2"/>
      <c r="S40" s="2"/>
      <c r="X40" s="2"/>
      <c r="AE40" s="2"/>
      <c r="AJ40" s="2"/>
      <c r="AM40" s="2"/>
      <c r="AR40" s="2"/>
      <c r="AU40" s="2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</row>
    <row r="41" spans="1:185" x14ac:dyDescent="0.25">
      <c r="G41" s="2"/>
      <c r="H41" s="2"/>
      <c r="I41" s="2"/>
      <c r="J41" s="2"/>
      <c r="K41" s="2"/>
      <c r="L41" s="2"/>
      <c r="M41" s="2"/>
      <c r="N41" s="2"/>
      <c r="O41" s="2"/>
      <c r="P41" s="2"/>
      <c r="S41" s="2"/>
      <c r="X41" s="2"/>
      <c r="AE41" s="2"/>
      <c r="AJ41" s="2"/>
      <c r="AM41" s="2"/>
      <c r="AR41" s="2"/>
      <c r="AU41" s="2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</row>
    <row r="42" spans="1:185" x14ac:dyDescent="0.25"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5" x14ac:dyDescent="0.25"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5" x14ac:dyDescent="0.25">
      <c r="G44" s="2"/>
      <c r="H44" s="2"/>
      <c r="I44" s="2"/>
      <c r="J44" s="2"/>
      <c r="K44" s="2"/>
      <c r="L44" s="2"/>
      <c r="M44" s="2"/>
      <c r="N44" s="2"/>
      <c r="O44" s="2"/>
      <c r="P44" s="2"/>
      <c r="S44" s="2"/>
      <c r="X44" s="2"/>
      <c r="AE44" s="2"/>
      <c r="AJ44" s="2"/>
      <c r="AM44" s="2"/>
      <c r="AR44" s="2"/>
      <c r="AU44" s="2"/>
      <c r="CL44" s="1"/>
      <c r="CM44" s="1"/>
      <c r="CN44" s="1"/>
      <c r="CO44" s="1"/>
      <c r="CP44" s="1"/>
      <c r="CQ44" s="1"/>
      <c r="CR44" s="1"/>
      <c r="CS44" s="1"/>
      <c r="CT44" s="1"/>
      <c r="CU44" s="1"/>
      <c r="CV44" s="1"/>
      <c r="CW44" s="1"/>
      <c r="CX44" s="1"/>
      <c r="CY44" s="1"/>
      <c r="CZ44" s="1"/>
      <c r="DA44" s="1"/>
      <c r="DB44" s="1"/>
      <c r="DC44" s="1"/>
      <c r="DD44" s="1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</row>
    <row r="45" spans="1:185" x14ac:dyDescent="0.25">
      <c r="G45" s="2"/>
      <c r="H45" s="2"/>
      <c r="I45" s="2"/>
      <c r="J45" s="2"/>
      <c r="K45" s="2"/>
      <c r="L45" s="2"/>
      <c r="M45" s="2"/>
      <c r="N45" s="2"/>
      <c r="O45" s="2"/>
      <c r="P45" s="2"/>
      <c r="S45" s="2"/>
      <c r="X45" s="2"/>
      <c r="AE45" s="2"/>
      <c r="AJ45" s="2"/>
      <c r="AM45" s="2"/>
      <c r="AR45" s="2"/>
      <c r="AU45" s="2"/>
      <c r="CL45" s="1"/>
      <c r="CM45" s="1"/>
      <c r="CN45" s="1"/>
      <c r="CO45" s="1"/>
      <c r="CP45" s="1"/>
      <c r="CQ45" s="1"/>
      <c r="CR45" s="1"/>
      <c r="CS45" s="1"/>
      <c r="CT45" s="1"/>
      <c r="CU45" s="1"/>
      <c r="CV45" s="1"/>
      <c r="CW45" s="1"/>
      <c r="CX45" s="1"/>
      <c r="CY45" s="1"/>
      <c r="CZ45" s="1"/>
      <c r="DA45" s="1"/>
      <c r="DB45" s="1"/>
      <c r="DC45" s="1"/>
      <c r="DD45" s="1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</row>
    <row r="46" spans="1:185" x14ac:dyDescent="0.25">
      <c r="G46" s="2"/>
      <c r="H46" s="2"/>
      <c r="I46" s="2"/>
      <c r="J46" s="2"/>
      <c r="K46" s="2"/>
      <c r="L46" s="2"/>
      <c r="M46" s="2"/>
      <c r="N46" s="2"/>
      <c r="O46" s="2"/>
      <c r="P46" s="2"/>
      <c r="S46" s="2"/>
      <c r="X46" s="2"/>
      <c r="AE46" s="2"/>
      <c r="AJ46" s="2"/>
      <c r="AM46" s="2"/>
      <c r="AR46" s="2"/>
      <c r="AU46" s="2"/>
      <c r="CL46" s="1"/>
      <c r="CM46" s="1"/>
      <c r="CN46" s="1"/>
      <c r="CO46" s="1"/>
      <c r="CP46" s="1"/>
      <c r="CQ46" s="1"/>
      <c r="CR46" s="1"/>
      <c r="CS46" s="1"/>
      <c r="CT46" s="1"/>
      <c r="CU46" s="1"/>
      <c r="CV46" s="1"/>
      <c r="CW46" s="1"/>
      <c r="CX46" s="1"/>
      <c r="CY46" s="1"/>
      <c r="CZ46" s="1"/>
      <c r="DA46" s="1"/>
      <c r="DB46" s="1"/>
      <c r="DC46" s="1"/>
      <c r="DD46" s="1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</row>
    <row r="47" spans="1:185" x14ac:dyDescent="0.25"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X47" s="2"/>
      <c r="AE47" s="2"/>
      <c r="AJ47" s="2"/>
      <c r="AM47" s="2"/>
      <c r="AR47" s="2"/>
      <c r="AU47" s="2"/>
      <c r="CL47" s="1"/>
      <c r="CM47" s="1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5" x14ac:dyDescent="0.25">
      <c r="G48" s="2"/>
      <c r="H48" s="2"/>
      <c r="I48" s="2"/>
      <c r="J48" s="2"/>
      <c r="K48" s="2"/>
      <c r="L48" s="2"/>
      <c r="M48" s="2"/>
      <c r="N48" s="2"/>
      <c r="O48" s="2"/>
      <c r="P48" s="2"/>
      <c r="S48" s="2"/>
      <c r="X48" s="2"/>
      <c r="AE48" s="2"/>
      <c r="AJ48" s="2"/>
      <c r="AM48" s="2"/>
      <c r="AR48" s="2"/>
      <c r="AU48" s="2"/>
      <c r="CL48" s="1"/>
      <c r="CM48" s="1"/>
      <c r="CN48" s="1"/>
      <c r="CO48" s="1"/>
      <c r="CP48" s="1"/>
      <c r="CQ48" s="1"/>
      <c r="CR48" s="1"/>
      <c r="CS48" s="1"/>
      <c r="CT48" s="1"/>
      <c r="CU48" s="1"/>
      <c r="CV48" s="1"/>
      <c r="CW48" s="1"/>
      <c r="CX48" s="1"/>
      <c r="CY48" s="1"/>
      <c r="CZ48" s="1"/>
      <c r="DA48" s="1"/>
      <c r="DB48" s="1"/>
      <c r="DC48" s="1"/>
      <c r="DD48" s="1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55" x14ac:dyDescent="0.25">
      <c r="G49" s="2"/>
      <c r="H49" s="2"/>
      <c r="I49" s="2"/>
      <c r="J49" s="2"/>
      <c r="K49" s="2"/>
      <c r="L49" s="2"/>
      <c r="M49" s="2"/>
      <c r="N49" s="2"/>
      <c r="O49" s="2"/>
      <c r="P49" s="2"/>
      <c r="S49" s="2"/>
      <c r="X49" s="2"/>
      <c r="AE49" s="2"/>
      <c r="AJ49" s="2"/>
      <c r="AM49" s="2"/>
      <c r="AR49" s="2"/>
      <c r="AU49" s="2"/>
      <c r="CL49" s="1"/>
      <c r="CM49" s="1"/>
      <c r="CN49" s="1"/>
      <c r="CO49" s="1"/>
      <c r="CP49" s="1"/>
      <c r="CQ49" s="1"/>
      <c r="CR49" s="1"/>
      <c r="CS49" s="1"/>
      <c r="CT49" s="1"/>
      <c r="CU49" s="1"/>
      <c r="CV49" s="1"/>
      <c r="CW49" s="1"/>
      <c r="CX49" s="1"/>
      <c r="CY49" s="1"/>
      <c r="CZ49" s="1"/>
      <c r="DA49" s="1"/>
      <c r="DB49" s="1"/>
      <c r="DC49" s="1"/>
      <c r="DD49" s="1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3:155" x14ac:dyDescent="0.25">
      <c r="G50" s="2"/>
      <c r="H50" s="2"/>
      <c r="I50" s="2"/>
      <c r="J50" s="2"/>
      <c r="K50" s="2"/>
      <c r="L50" s="2"/>
      <c r="M50" s="2"/>
      <c r="N50" s="2"/>
      <c r="O50" s="2"/>
      <c r="P50" s="2"/>
      <c r="S50" s="2"/>
      <c r="X50" s="2"/>
      <c r="AE50" s="2"/>
      <c r="AJ50" s="2"/>
      <c r="AM50" s="2"/>
      <c r="AR50" s="2"/>
      <c r="AU50" s="2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3:155" x14ac:dyDescent="0.25">
      <c r="G51" s="2"/>
      <c r="H51" s="2"/>
      <c r="I51" s="2"/>
      <c r="J51" s="2"/>
      <c r="K51" s="2"/>
      <c r="L51" s="2"/>
      <c r="M51" s="2"/>
      <c r="N51" s="2"/>
      <c r="O51" s="2"/>
      <c r="P51" s="2"/>
      <c r="S51" s="2"/>
      <c r="X51" s="2"/>
      <c r="AE51" s="2"/>
      <c r="AJ51" s="2"/>
      <c r="AM51" s="2"/>
      <c r="AR51" s="2"/>
      <c r="AU51" s="2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3:155" x14ac:dyDescent="0.25">
      <c r="G52" s="2"/>
      <c r="H52" s="2"/>
      <c r="I52" s="2"/>
      <c r="J52" s="2"/>
      <c r="K52" s="2"/>
      <c r="L52" s="2"/>
      <c r="M52" s="2"/>
      <c r="N52" s="2"/>
      <c r="O52" s="2"/>
      <c r="P52" s="2"/>
      <c r="S52" s="2"/>
      <c r="X52" s="2"/>
      <c r="AE52" s="2"/>
      <c r="AJ52" s="2"/>
      <c r="AM52" s="2"/>
      <c r="AR52" s="2"/>
      <c r="AU52" s="2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3:155" x14ac:dyDescent="0.25">
      <c r="C53" s="1"/>
      <c r="G53" s="2"/>
      <c r="I53" s="2"/>
      <c r="J53" s="2"/>
      <c r="K53" s="2"/>
      <c r="L53" s="2"/>
      <c r="M53" s="2"/>
      <c r="N53" s="2"/>
      <c r="P53" s="2"/>
      <c r="S53" s="2"/>
      <c r="T53" s="1"/>
      <c r="W53" s="1"/>
      <c r="X53" s="2"/>
      <c r="AB53" s="1"/>
      <c r="AJ53" s="2"/>
      <c r="AM53" s="2"/>
      <c r="AR53" s="2"/>
      <c r="AU53" s="2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3:155" x14ac:dyDescent="0.25">
      <c r="C54" s="1"/>
      <c r="G54" s="2"/>
      <c r="I54" s="2"/>
      <c r="J54" s="2"/>
      <c r="K54" s="2"/>
      <c r="L54" s="2"/>
      <c r="M54" s="2"/>
      <c r="N54" s="2"/>
      <c r="P54" s="2"/>
      <c r="S54" s="2"/>
      <c r="T54" s="1"/>
      <c r="W54" s="1"/>
      <c r="X54" s="2"/>
      <c r="AB54" s="1"/>
      <c r="AJ54" s="2"/>
      <c r="AM54" s="2"/>
      <c r="AR54" s="2"/>
      <c r="AU54" s="2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3:155" x14ac:dyDescent="0.25">
      <c r="C55" s="1"/>
      <c r="G55" s="2"/>
      <c r="I55" s="2"/>
      <c r="J55" s="2"/>
      <c r="K55" s="2"/>
      <c r="L55" s="2"/>
      <c r="M55" s="2"/>
      <c r="N55" s="2"/>
      <c r="P55" s="2"/>
      <c r="S55" s="2"/>
      <c r="T55" s="1"/>
      <c r="W55" s="1"/>
      <c r="X55" s="2"/>
      <c r="AB55" s="1"/>
      <c r="AJ55" s="2"/>
      <c r="AM55" s="2"/>
      <c r="AR55" s="2"/>
      <c r="AU55" s="2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3:155" x14ac:dyDescent="0.25">
      <c r="C56" s="1"/>
      <c r="G56" s="2"/>
      <c r="I56" s="2"/>
      <c r="J56" s="2"/>
      <c r="K56" s="2"/>
      <c r="L56" s="2"/>
      <c r="M56" s="2"/>
      <c r="N56" s="2"/>
      <c r="P56" s="2"/>
      <c r="S56" s="2"/>
      <c r="T56" s="1"/>
      <c r="W56" s="1"/>
      <c r="X56" s="2"/>
      <c r="AB56" s="1"/>
      <c r="AJ56" s="2"/>
      <c r="AM56" s="2"/>
      <c r="AR56" s="2"/>
      <c r="AU56" s="2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3:155" x14ac:dyDescent="0.25">
      <c r="C57" s="1"/>
      <c r="G57" s="2"/>
      <c r="I57" s="2"/>
      <c r="J57" s="2"/>
      <c r="K57" s="2"/>
      <c r="L57" s="2"/>
      <c r="M57" s="2"/>
      <c r="N57" s="2"/>
      <c r="P57" s="2"/>
      <c r="S57" s="2"/>
      <c r="T57" s="1"/>
      <c r="W57" s="1"/>
      <c r="X57" s="2"/>
      <c r="AB57" s="1"/>
      <c r="AJ57" s="2"/>
      <c r="AM57" s="2"/>
      <c r="AR57" s="2"/>
      <c r="AU57" s="2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3:155" x14ac:dyDescent="0.25">
      <c r="C58" s="1"/>
      <c r="G58" s="2"/>
      <c r="I58" s="2"/>
      <c r="J58" s="2"/>
      <c r="K58" s="2"/>
      <c r="L58" s="2"/>
      <c r="M58" s="2"/>
      <c r="N58" s="2"/>
      <c r="P58" s="2"/>
      <c r="S58" s="2"/>
      <c r="T58" s="1"/>
      <c r="W58" s="1"/>
      <c r="X58" s="2"/>
      <c r="AB58" s="1"/>
      <c r="AJ58" s="2"/>
      <c r="AM58" s="2"/>
      <c r="AR58" s="2"/>
      <c r="AU58" s="2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3:155" x14ac:dyDescent="0.25">
      <c r="C59" s="1"/>
      <c r="G59" s="2"/>
      <c r="I59" s="2"/>
      <c r="J59" s="2"/>
      <c r="K59" s="2"/>
      <c r="L59" s="2"/>
      <c r="M59" s="2"/>
      <c r="N59" s="2"/>
      <c r="P59" s="2"/>
      <c r="S59" s="2"/>
      <c r="T59" s="1"/>
      <c r="W59" s="1"/>
      <c r="X59" s="2"/>
      <c r="AB59" s="1"/>
      <c r="AJ59" s="2"/>
      <c r="AM59" s="2"/>
      <c r="AR59" s="2"/>
      <c r="AU59" s="2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3:155" x14ac:dyDescent="0.25">
      <c r="C60" s="1"/>
      <c r="G60" s="2"/>
      <c r="I60" s="2"/>
      <c r="J60" s="2"/>
      <c r="K60" s="2"/>
      <c r="L60" s="2"/>
      <c r="M60" s="2"/>
      <c r="N60" s="2"/>
      <c r="P60" s="2"/>
      <c r="S60" s="2"/>
      <c r="T60" s="1"/>
      <c r="W60" s="1"/>
      <c r="X60" s="2"/>
      <c r="AB60" s="1"/>
      <c r="AJ60" s="2"/>
      <c r="AM60" s="2"/>
      <c r="AR60" s="2"/>
      <c r="AU60" s="2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3:155" x14ac:dyDescent="0.25">
      <c r="C61" s="1"/>
      <c r="G61" s="2"/>
      <c r="I61" s="2"/>
      <c r="J61" s="2"/>
      <c r="K61" s="2"/>
      <c r="L61" s="2"/>
      <c r="M61" s="2"/>
      <c r="N61" s="2"/>
      <c r="P61" s="2"/>
      <c r="S61" s="2"/>
      <c r="T61" s="1"/>
      <c r="W61" s="1"/>
      <c r="X61" s="2"/>
      <c r="AB61" s="1"/>
      <c r="AJ61" s="2"/>
      <c r="AM61" s="2"/>
      <c r="AR61" s="2"/>
      <c r="AU61" s="2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3:155" x14ac:dyDescent="0.25">
      <c r="C62" s="1"/>
      <c r="G62" s="2"/>
      <c r="I62" s="2"/>
      <c r="J62" s="2"/>
      <c r="K62" s="2"/>
      <c r="L62" s="2"/>
      <c r="M62" s="2"/>
      <c r="N62" s="2"/>
      <c r="P62" s="2"/>
      <c r="S62" s="2"/>
      <c r="T62" s="1"/>
      <c r="W62" s="1"/>
      <c r="X62" s="2"/>
      <c r="AB62" s="1"/>
      <c r="AJ62" s="2"/>
      <c r="AM62" s="2"/>
      <c r="AR62" s="2"/>
      <c r="AU62" s="2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3:155" x14ac:dyDescent="0.25">
      <c r="C63" s="1"/>
      <c r="G63" s="2"/>
      <c r="I63" s="2"/>
      <c r="J63" s="2"/>
      <c r="K63" s="2"/>
      <c r="L63" s="2"/>
      <c r="M63" s="2"/>
      <c r="N63" s="2"/>
      <c r="P63" s="2"/>
      <c r="S63" s="2"/>
      <c r="T63" s="1"/>
      <c r="W63" s="1"/>
      <c r="X63" s="2"/>
      <c r="AB63" s="1"/>
      <c r="AJ63" s="2"/>
      <c r="AM63" s="2"/>
      <c r="AR63" s="2"/>
      <c r="AU63" s="2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3:155" x14ac:dyDescent="0.25">
      <c r="C64" s="1"/>
      <c r="G64" s="2"/>
      <c r="I64" s="2"/>
      <c r="J64" s="2"/>
      <c r="K64" s="2"/>
      <c r="L64" s="2"/>
      <c r="M64" s="2"/>
      <c r="N64" s="2"/>
      <c r="P64" s="2"/>
      <c r="S64" s="2"/>
      <c r="T64" s="1"/>
      <c r="W64" s="1"/>
      <c r="X64" s="2"/>
      <c r="AB64" s="1"/>
      <c r="AJ64" s="2"/>
      <c r="AM64" s="2"/>
      <c r="AR64" s="2"/>
      <c r="AU64" s="2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3:155" x14ac:dyDescent="0.25">
      <c r="C65" s="1"/>
      <c r="G65" s="2"/>
      <c r="I65" s="2"/>
      <c r="J65" s="2"/>
      <c r="K65" s="2"/>
      <c r="L65" s="2"/>
      <c r="M65" s="2"/>
      <c r="N65" s="2"/>
      <c r="P65" s="2"/>
      <c r="S65" s="2"/>
      <c r="T65" s="1"/>
      <c r="W65" s="1"/>
      <c r="X65" s="2"/>
      <c r="AB65" s="1"/>
      <c r="AJ65" s="2"/>
      <c r="AM65" s="2"/>
      <c r="AR65" s="2"/>
      <c r="AU65" s="2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3:155" x14ac:dyDescent="0.25">
      <c r="C66" s="1"/>
      <c r="G66" s="2"/>
      <c r="I66" s="2"/>
      <c r="J66" s="2"/>
      <c r="K66" s="2"/>
      <c r="L66" s="2"/>
      <c r="M66" s="2"/>
      <c r="N66" s="2"/>
      <c r="P66" s="2"/>
      <c r="S66" s="2"/>
      <c r="T66" s="1"/>
      <c r="W66" s="1"/>
      <c r="X66" s="2"/>
      <c r="AB66" s="1"/>
      <c r="AJ66" s="2"/>
      <c r="AM66" s="2"/>
      <c r="AR66" s="2"/>
      <c r="AU66" s="2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3:155" x14ac:dyDescent="0.25">
      <c r="C67" s="1"/>
      <c r="G67" s="2"/>
      <c r="I67" s="2"/>
      <c r="J67" s="2"/>
      <c r="K67" s="2"/>
      <c r="L67" s="2"/>
      <c r="M67" s="2"/>
      <c r="N67" s="2"/>
      <c r="P67" s="2"/>
      <c r="S67" s="2"/>
      <c r="T67" s="1"/>
      <c r="W67" s="1"/>
      <c r="X67" s="2"/>
      <c r="AB67" s="1"/>
      <c r="AJ67" s="2"/>
      <c r="AM67" s="2"/>
      <c r="AR67" s="2"/>
      <c r="AU67" s="2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3:155" x14ac:dyDescent="0.25">
      <c r="C68" s="1"/>
      <c r="G68" s="2"/>
      <c r="I68" s="2"/>
      <c r="J68" s="2"/>
      <c r="K68" s="2"/>
      <c r="L68" s="2"/>
      <c r="M68" s="2"/>
      <c r="N68" s="2"/>
      <c r="P68" s="2"/>
      <c r="S68" s="2"/>
      <c r="T68" s="1"/>
      <c r="W68" s="1"/>
      <c r="X68" s="2"/>
      <c r="AB68" s="1"/>
      <c r="AJ68" s="2"/>
      <c r="AM68" s="2"/>
      <c r="AR68" s="2"/>
      <c r="AU68" s="2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3:155" x14ac:dyDescent="0.25">
      <c r="C69" s="1"/>
      <c r="G69" s="2"/>
      <c r="I69" s="2"/>
      <c r="J69" s="2"/>
      <c r="K69" s="2"/>
      <c r="L69" s="2"/>
      <c r="M69" s="2"/>
      <c r="N69" s="2"/>
      <c r="P69" s="2"/>
      <c r="S69" s="2"/>
      <c r="T69" s="1"/>
      <c r="W69" s="1"/>
      <c r="X69" s="2"/>
      <c r="AB69" s="1"/>
      <c r="AJ69" s="2"/>
      <c r="AM69" s="2"/>
      <c r="AR69" s="2"/>
      <c r="AU69" s="2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3:155" x14ac:dyDescent="0.25">
      <c r="C70" s="1"/>
      <c r="G70" s="2"/>
      <c r="I70" s="2"/>
      <c r="J70" s="2"/>
      <c r="K70" s="2"/>
      <c r="L70" s="2"/>
      <c r="M70" s="2"/>
      <c r="N70" s="2"/>
      <c r="P70" s="2"/>
      <c r="S70" s="2"/>
      <c r="T70" s="1"/>
      <c r="W70" s="1"/>
      <c r="X70" s="2"/>
      <c r="AB70" s="1"/>
      <c r="AJ70" s="2"/>
      <c r="AM70" s="2"/>
      <c r="AR70" s="2"/>
      <c r="AU70" s="2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3:155" x14ac:dyDescent="0.25">
      <c r="C71" s="1"/>
      <c r="G71" s="2"/>
      <c r="I71" s="2"/>
      <c r="J71" s="2"/>
      <c r="K71" s="2"/>
      <c r="L71" s="2"/>
      <c r="M71" s="2"/>
      <c r="N71" s="2"/>
      <c r="P71" s="2"/>
      <c r="S71" s="2"/>
      <c r="T71" s="1"/>
      <c r="W71" s="1"/>
      <c r="X71" s="2"/>
      <c r="AB71" s="1"/>
      <c r="AJ71" s="2"/>
      <c r="AM71" s="2"/>
      <c r="AR71" s="2"/>
      <c r="AU71" s="2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3:155" x14ac:dyDescent="0.25">
      <c r="C72" s="1"/>
      <c r="G72" s="2"/>
      <c r="I72" s="2"/>
      <c r="J72" s="2"/>
      <c r="K72" s="2"/>
      <c r="L72" s="2"/>
      <c r="M72" s="2"/>
      <c r="N72" s="2"/>
      <c r="P72" s="2"/>
      <c r="S72" s="2"/>
      <c r="T72" s="1"/>
      <c r="W72" s="1"/>
      <c r="X72" s="2"/>
      <c r="AB72" s="1"/>
      <c r="AJ72" s="2"/>
      <c r="AM72" s="2"/>
      <c r="AR72" s="2"/>
      <c r="AU72" s="2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3:155" x14ac:dyDescent="0.25">
      <c r="C73" s="1"/>
      <c r="G73" s="2"/>
      <c r="I73" s="2"/>
      <c r="J73" s="2"/>
      <c r="K73" s="2"/>
      <c r="L73" s="2"/>
      <c r="M73" s="2"/>
      <c r="N73" s="2"/>
      <c r="P73" s="2"/>
      <c r="S73" s="2"/>
      <c r="T73" s="1"/>
      <c r="W73" s="1"/>
      <c r="X73" s="2"/>
      <c r="AB73" s="1"/>
      <c r="AJ73" s="2"/>
      <c r="AM73" s="2"/>
      <c r="AR73" s="2"/>
      <c r="AU73" s="2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3:155" x14ac:dyDescent="0.25">
      <c r="C74" s="1"/>
      <c r="G74" s="2"/>
      <c r="I74" s="2"/>
      <c r="J74" s="2"/>
      <c r="K74" s="2"/>
      <c r="L74" s="2"/>
      <c r="M74" s="2"/>
      <c r="N74" s="2"/>
      <c r="P74" s="2"/>
      <c r="S74" s="2"/>
      <c r="T74" s="1"/>
      <c r="W74" s="1"/>
      <c r="X74" s="2"/>
      <c r="AB74" s="1"/>
      <c r="AJ74" s="2"/>
      <c r="AM74" s="2"/>
      <c r="AR74" s="2"/>
      <c r="AU74" s="2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3:155" x14ac:dyDescent="0.25">
      <c r="C75" s="1"/>
      <c r="G75" s="2"/>
      <c r="I75" s="2"/>
      <c r="J75" s="2"/>
      <c r="K75" s="2"/>
      <c r="L75" s="2"/>
      <c r="M75" s="2"/>
      <c r="N75" s="2"/>
      <c r="P75" s="2"/>
      <c r="S75" s="2"/>
      <c r="T75" s="1"/>
      <c r="W75" s="1"/>
      <c r="X75" s="2"/>
      <c r="AB75" s="1"/>
      <c r="AJ75" s="2"/>
      <c r="AM75" s="2"/>
      <c r="AR75" s="2"/>
      <c r="AU75" s="2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3:155" x14ac:dyDescent="0.25">
      <c r="C76" s="1"/>
      <c r="G76" s="2"/>
      <c r="I76" s="2"/>
      <c r="J76" s="2"/>
      <c r="K76" s="2"/>
      <c r="L76" s="2"/>
      <c r="M76" s="2"/>
      <c r="N76" s="2"/>
      <c r="P76" s="2"/>
      <c r="S76" s="2"/>
      <c r="T76" s="1"/>
      <c r="W76" s="1"/>
      <c r="X76" s="2"/>
      <c r="AB76" s="1"/>
      <c r="AJ76" s="2"/>
      <c r="AM76" s="2"/>
      <c r="AR76" s="2"/>
      <c r="AU76" s="2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3:155" x14ac:dyDescent="0.25">
      <c r="C77" s="1"/>
      <c r="G77" s="2"/>
      <c r="I77" s="2"/>
      <c r="J77" s="2"/>
      <c r="K77" s="2"/>
      <c r="L77" s="2"/>
      <c r="M77" s="2"/>
      <c r="N77" s="2"/>
      <c r="P77" s="2"/>
      <c r="S77" s="2"/>
      <c r="T77" s="1"/>
      <c r="W77" s="1"/>
      <c r="X77" s="2"/>
      <c r="AB77" s="1"/>
      <c r="AJ77" s="2"/>
      <c r="AM77" s="2"/>
      <c r="AR77" s="2"/>
      <c r="AU77" s="2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3:155" x14ac:dyDescent="0.25">
      <c r="C78" s="1"/>
      <c r="G78" s="2"/>
      <c r="I78" s="2"/>
      <c r="J78" s="2"/>
      <c r="K78" s="2"/>
      <c r="L78" s="2"/>
      <c r="M78" s="2"/>
      <c r="N78" s="2"/>
      <c r="P78" s="2"/>
      <c r="S78" s="2"/>
      <c r="T78" s="1"/>
      <c r="W78" s="1"/>
      <c r="X78" s="2"/>
      <c r="AB78" s="1"/>
      <c r="AJ78" s="2"/>
      <c r="AM78" s="2"/>
      <c r="AR78" s="2"/>
      <c r="AU78" s="2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3:155" x14ac:dyDescent="0.25">
      <c r="C79" s="1"/>
      <c r="G79" s="2"/>
      <c r="I79" s="2"/>
      <c r="J79" s="2"/>
      <c r="K79" s="2"/>
      <c r="L79" s="2"/>
      <c r="M79" s="2"/>
      <c r="N79" s="2"/>
      <c r="P79" s="2"/>
      <c r="S79" s="2"/>
      <c r="T79" s="1"/>
      <c r="W79" s="1"/>
      <c r="X79" s="2"/>
      <c r="AB79" s="1"/>
      <c r="AJ79" s="2"/>
      <c r="AM79" s="2"/>
      <c r="AR79" s="2"/>
      <c r="AU79" s="2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3:155" x14ac:dyDescent="0.25">
      <c r="C80" s="1"/>
      <c r="G80" s="2"/>
      <c r="I80" s="2"/>
      <c r="J80" s="2"/>
      <c r="K80" s="2"/>
      <c r="L80" s="2"/>
      <c r="M80" s="2"/>
      <c r="N80" s="2"/>
      <c r="P80" s="2"/>
      <c r="S80" s="2"/>
      <c r="T80" s="1"/>
      <c r="W80" s="1"/>
      <c r="X80" s="2"/>
      <c r="AB80" s="1"/>
      <c r="AJ80" s="2"/>
      <c r="AM80" s="2"/>
      <c r="AR80" s="2"/>
      <c r="AU80" s="2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3:155" x14ac:dyDescent="0.25">
      <c r="C81" s="1"/>
      <c r="G81" s="2"/>
      <c r="I81" s="2"/>
      <c r="J81" s="2"/>
      <c r="K81" s="2"/>
      <c r="L81" s="2"/>
      <c r="M81" s="2"/>
      <c r="N81" s="2"/>
      <c r="P81" s="2"/>
      <c r="S81" s="2"/>
      <c r="T81" s="1"/>
      <c r="W81" s="1"/>
      <c r="X81" s="2"/>
      <c r="AB81" s="1"/>
      <c r="AJ81" s="2"/>
      <c r="AM81" s="2"/>
      <c r="AR81" s="2"/>
      <c r="AU81" s="2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3:155" x14ac:dyDescent="0.25">
      <c r="C82" s="1"/>
      <c r="G82" s="2"/>
      <c r="I82" s="2"/>
      <c r="J82" s="2"/>
      <c r="K82" s="2"/>
      <c r="L82" s="2"/>
      <c r="M82" s="2"/>
      <c r="N82" s="2"/>
      <c r="P82" s="2"/>
      <c r="S82" s="2"/>
      <c r="T82" s="1"/>
      <c r="W82" s="1"/>
      <c r="X82" s="2"/>
      <c r="AB82" s="1"/>
      <c r="AJ82" s="2"/>
      <c r="AM82" s="2"/>
      <c r="AR82" s="2"/>
      <c r="AU82" s="2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3:155" x14ac:dyDescent="0.25">
      <c r="C83" s="1"/>
      <c r="G83" s="2"/>
      <c r="I83" s="2"/>
      <c r="J83" s="2"/>
      <c r="K83" s="2"/>
      <c r="L83" s="2"/>
      <c r="M83" s="2"/>
      <c r="N83" s="2"/>
      <c r="P83" s="2"/>
      <c r="S83" s="2"/>
      <c r="T83" s="1"/>
      <c r="W83" s="1"/>
      <c r="X83" s="2"/>
      <c r="AB83" s="1"/>
      <c r="AJ83" s="2"/>
      <c r="AM83" s="2"/>
      <c r="AR83" s="2"/>
      <c r="AU83" s="2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3:155" x14ac:dyDescent="0.25">
      <c r="C84" s="1"/>
      <c r="G84" s="2"/>
      <c r="I84" s="2"/>
      <c r="J84" s="2"/>
      <c r="K84" s="2"/>
      <c r="L84" s="2"/>
      <c r="M84" s="2"/>
      <c r="N84" s="2"/>
      <c r="P84" s="2"/>
      <c r="S84" s="2"/>
      <c r="T84" s="1"/>
      <c r="W84" s="1"/>
      <c r="X84" s="2"/>
      <c r="AB84" s="1"/>
      <c r="AJ84" s="2"/>
      <c r="AM84" s="2"/>
      <c r="AR84" s="2"/>
      <c r="AU84" s="2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3:155" x14ac:dyDescent="0.25">
      <c r="C85" s="1"/>
      <c r="G85" s="2"/>
      <c r="I85" s="2"/>
      <c r="J85" s="2"/>
      <c r="K85" s="2"/>
      <c r="L85" s="2"/>
      <c r="M85" s="2"/>
      <c r="N85" s="2"/>
      <c r="P85" s="2"/>
      <c r="S85" s="2"/>
      <c r="T85" s="1"/>
      <c r="W85" s="1"/>
      <c r="X85" s="2"/>
      <c r="AB85" s="1"/>
      <c r="AJ85" s="2"/>
      <c r="AM85" s="2"/>
      <c r="AR85" s="2"/>
      <c r="AU85" s="2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3:155" x14ac:dyDescent="0.25">
      <c r="C86" s="1"/>
      <c r="G86" s="2"/>
      <c r="I86" s="2"/>
      <c r="J86" s="2"/>
      <c r="K86" s="2"/>
      <c r="L86" s="2"/>
      <c r="M86" s="2"/>
      <c r="N86" s="2"/>
      <c r="P86" s="2"/>
      <c r="S86" s="2"/>
      <c r="T86" s="1"/>
      <c r="W86" s="1"/>
      <c r="X86" s="2"/>
      <c r="AB86" s="1"/>
      <c r="AJ86" s="2"/>
      <c r="AM86" s="2"/>
      <c r="AR86" s="2"/>
      <c r="AU86" s="2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3:155" x14ac:dyDescent="0.25">
      <c r="C87" s="1"/>
      <c r="G87" s="2"/>
      <c r="I87" s="2"/>
      <c r="J87" s="2"/>
      <c r="K87" s="2"/>
      <c r="L87" s="2"/>
      <c r="M87" s="2"/>
      <c r="N87" s="2"/>
      <c r="P87" s="2"/>
      <c r="S87" s="2"/>
      <c r="T87" s="1"/>
      <c r="W87" s="1"/>
      <c r="X87" s="2"/>
      <c r="AB87" s="1"/>
      <c r="AJ87" s="2"/>
      <c r="AM87" s="2"/>
      <c r="AR87" s="2"/>
      <c r="AU87" s="2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3:155" x14ac:dyDescent="0.25">
      <c r="C88" s="1"/>
      <c r="G88" s="2"/>
      <c r="I88" s="2"/>
      <c r="J88" s="2"/>
      <c r="K88" s="2"/>
      <c r="L88" s="2"/>
      <c r="M88" s="2"/>
      <c r="N88" s="2"/>
      <c r="P88" s="2"/>
      <c r="S88" s="2"/>
      <c r="T88" s="1"/>
      <c r="W88" s="1"/>
      <c r="X88" s="2"/>
      <c r="AB88" s="1"/>
      <c r="AJ88" s="2"/>
      <c r="AM88" s="2"/>
      <c r="AR88" s="2"/>
      <c r="AU88" s="2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3:155" x14ac:dyDescent="0.25">
      <c r="C89" s="1"/>
      <c r="G89" s="2"/>
      <c r="I89" s="2"/>
      <c r="J89" s="2"/>
      <c r="K89" s="2"/>
      <c r="L89" s="2"/>
      <c r="M89" s="2"/>
      <c r="N89" s="2"/>
      <c r="P89" s="2"/>
      <c r="S89" s="2"/>
      <c r="T89" s="1"/>
      <c r="W89" s="1"/>
      <c r="X89" s="2"/>
      <c r="AB89" s="1"/>
      <c r="AJ89" s="2"/>
      <c r="AM89" s="2"/>
      <c r="AR89" s="2"/>
      <c r="AU89" s="2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3:155" x14ac:dyDescent="0.25">
      <c r="C90" s="1"/>
      <c r="G90" s="2"/>
      <c r="I90" s="2"/>
      <c r="J90" s="2"/>
      <c r="K90" s="2"/>
      <c r="L90" s="2"/>
      <c r="M90" s="2"/>
      <c r="N90" s="2"/>
      <c r="P90" s="2"/>
      <c r="S90" s="2"/>
      <c r="T90" s="1"/>
      <c r="W90" s="1"/>
      <c r="X90" s="2"/>
      <c r="AB90" s="1"/>
      <c r="AJ90" s="2"/>
      <c r="AM90" s="2"/>
      <c r="AR90" s="2"/>
      <c r="AU90" s="2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3:155" x14ac:dyDescent="0.25">
      <c r="C91" s="1"/>
      <c r="G91" s="2"/>
      <c r="I91" s="2"/>
      <c r="J91" s="2"/>
      <c r="K91" s="2"/>
      <c r="L91" s="2"/>
      <c r="M91" s="2"/>
      <c r="N91" s="2"/>
      <c r="P91" s="2"/>
      <c r="S91" s="2"/>
      <c r="T91" s="1"/>
      <c r="W91" s="1"/>
      <c r="X91" s="2"/>
      <c r="AB91" s="1"/>
      <c r="AJ91" s="2"/>
      <c r="AM91" s="2"/>
      <c r="AR91" s="2"/>
      <c r="AU91" s="2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3:155" x14ac:dyDescent="0.25">
      <c r="C92" s="1"/>
      <c r="G92" s="2"/>
      <c r="I92" s="2"/>
      <c r="J92" s="2"/>
      <c r="K92" s="2"/>
      <c r="L92" s="2"/>
      <c r="M92" s="2"/>
      <c r="N92" s="2"/>
      <c r="P92" s="2"/>
      <c r="S92" s="2"/>
      <c r="T92" s="1"/>
      <c r="W92" s="1"/>
      <c r="X92" s="2"/>
      <c r="AB92" s="1"/>
      <c r="AJ92" s="2"/>
      <c r="AM92" s="2"/>
      <c r="AR92" s="2"/>
      <c r="AU92" s="2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3:155" x14ac:dyDescent="0.25">
      <c r="C93" s="1"/>
      <c r="G93" s="2"/>
      <c r="I93" s="2"/>
      <c r="J93" s="2"/>
      <c r="K93" s="2"/>
      <c r="L93" s="2"/>
      <c r="M93" s="2"/>
      <c r="N93" s="2"/>
      <c r="P93" s="2"/>
      <c r="S93" s="2"/>
      <c r="T93" s="1"/>
      <c r="W93" s="1"/>
      <c r="X93" s="2"/>
      <c r="AB93" s="1"/>
      <c r="AJ93" s="2"/>
      <c r="AM93" s="2"/>
      <c r="AR93" s="2"/>
      <c r="AU93" s="2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3:155" x14ac:dyDescent="0.25">
      <c r="C94" s="1"/>
      <c r="G94" s="2"/>
      <c r="I94" s="2"/>
      <c r="J94" s="2"/>
      <c r="K94" s="2"/>
      <c r="L94" s="2"/>
      <c r="M94" s="2"/>
      <c r="N94" s="2"/>
      <c r="P94" s="2"/>
      <c r="S94" s="2"/>
      <c r="T94" s="1"/>
      <c r="W94" s="1"/>
      <c r="X94" s="2"/>
      <c r="AB94" s="1"/>
      <c r="AJ94" s="2"/>
      <c r="AM94" s="2"/>
      <c r="AR94" s="2"/>
      <c r="AU94" s="2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3:155" x14ac:dyDescent="0.25">
      <c r="C95" s="1"/>
      <c r="G95" s="2"/>
      <c r="I95" s="2"/>
      <c r="J95" s="2"/>
      <c r="K95" s="2"/>
      <c r="L95" s="2"/>
      <c r="M95" s="2"/>
      <c r="N95" s="2"/>
      <c r="P95" s="2"/>
      <c r="S95" s="2"/>
      <c r="T95" s="1"/>
      <c r="W95" s="1"/>
      <c r="X95" s="2"/>
      <c r="AB95" s="1"/>
      <c r="AJ95" s="2"/>
      <c r="AM95" s="2"/>
      <c r="AR95" s="2"/>
      <c r="AU95" s="2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3:155" x14ac:dyDescent="0.25">
      <c r="C96" s="1"/>
      <c r="G96" s="2"/>
      <c r="I96" s="2"/>
      <c r="J96" s="2"/>
      <c r="K96" s="2"/>
      <c r="L96" s="2"/>
      <c r="M96" s="2"/>
      <c r="N96" s="2"/>
      <c r="P96" s="2"/>
      <c r="S96" s="2"/>
      <c r="T96" s="1"/>
      <c r="W96" s="1"/>
      <c r="X96" s="2"/>
      <c r="AB96" s="1"/>
      <c r="AJ96" s="2"/>
      <c r="AM96" s="2"/>
      <c r="AR96" s="2"/>
      <c r="AU96" s="2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3:155" x14ac:dyDescent="0.25">
      <c r="C97" s="1"/>
      <c r="G97" s="2"/>
      <c r="I97" s="2"/>
      <c r="J97" s="2"/>
      <c r="K97" s="2"/>
      <c r="L97" s="2"/>
      <c r="M97" s="2"/>
      <c r="N97" s="2"/>
      <c r="P97" s="2"/>
      <c r="S97" s="2"/>
      <c r="T97" s="1"/>
      <c r="W97" s="1"/>
      <c r="X97" s="2"/>
      <c r="AB97" s="1"/>
      <c r="AJ97" s="2"/>
      <c r="AM97" s="2"/>
      <c r="AR97" s="2"/>
      <c r="AU97" s="2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3:155" x14ac:dyDescent="0.25">
      <c r="C98" s="1"/>
      <c r="G98" s="2"/>
      <c r="I98" s="2"/>
      <c r="J98" s="2"/>
      <c r="K98" s="2"/>
      <c r="L98" s="2"/>
      <c r="M98" s="2"/>
      <c r="N98" s="2"/>
      <c r="P98" s="2"/>
      <c r="S98" s="2"/>
      <c r="T98" s="1"/>
      <c r="W98" s="1"/>
      <c r="X98" s="2"/>
      <c r="AB98" s="1"/>
      <c r="AJ98" s="2"/>
      <c r="AM98" s="2"/>
      <c r="AR98" s="2"/>
      <c r="AU98" s="2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3:155" x14ac:dyDescent="0.25">
      <c r="C99" s="1"/>
      <c r="G99" s="2"/>
      <c r="I99" s="2"/>
      <c r="J99" s="2"/>
      <c r="K99" s="2"/>
      <c r="L99" s="2"/>
      <c r="M99" s="2"/>
      <c r="N99" s="2"/>
      <c r="P99" s="2"/>
      <c r="S99" s="2"/>
      <c r="T99" s="1"/>
      <c r="W99" s="1"/>
      <c r="X99" s="2"/>
      <c r="AB99" s="1"/>
      <c r="AJ99" s="2"/>
      <c r="AM99" s="2"/>
      <c r="AR99" s="2"/>
      <c r="AU99" s="2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3:155" x14ac:dyDescent="0.25">
      <c r="C100" s="1"/>
      <c r="G100" s="2"/>
      <c r="I100" s="2"/>
      <c r="J100" s="2"/>
      <c r="K100" s="2"/>
      <c r="L100" s="2"/>
      <c r="M100" s="2"/>
      <c r="N100" s="2"/>
      <c r="P100" s="2"/>
      <c r="S100" s="2"/>
      <c r="T100" s="1"/>
      <c r="W100" s="1"/>
      <c r="X100" s="2"/>
      <c r="AB100" s="1"/>
      <c r="AJ100" s="2"/>
      <c r="AM100" s="2"/>
      <c r="AR100" s="2"/>
      <c r="AU100" s="2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3:155" x14ac:dyDescent="0.25">
      <c r="C101" s="1"/>
      <c r="G101" s="2"/>
      <c r="I101" s="2"/>
      <c r="J101" s="2"/>
      <c r="K101" s="2"/>
      <c r="L101" s="2"/>
      <c r="M101" s="2"/>
      <c r="N101" s="2"/>
      <c r="P101" s="2"/>
      <c r="S101" s="2"/>
      <c r="T101" s="1"/>
      <c r="W101" s="1"/>
      <c r="X101" s="2"/>
      <c r="AB101" s="1"/>
      <c r="AJ101" s="2"/>
      <c r="AM101" s="2"/>
      <c r="AR101" s="2"/>
      <c r="AU101" s="2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3:155" x14ac:dyDescent="0.25">
      <c r="C102" s="1"/>
      <c r="G102" s="2"/>
      <c r="I102" s="2"/>
      <c r="J102" s="2"/>
      <c r="K102" s="2"/>
      <c r="L102" s="2"/>
      <c r="M102" s="2"/>
      <c r="N102" s="2"/>
      <c r="P102" s="2"/>
      <c r="S102" s="2"/>
      <c r="T102" s="1"/>
      <c r="W102" s="1"/>
      <c r="X102" s="2"/>
      <c r="AB102" s="1"/>
      <c r="AJ102" s="2"/>
      <c r="AM102" s="2"/>
      <c r="AR102" s="2"/>
      <c r="AU102" s="2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3:155" x14ac:dyDescent="0.25">
      <c r="C103" s="1"/>
      <c r="G103" s="2"/>
      <c r="I103" s="2"/>
      <c r="J103" s="2"/>
      <c r="K103" s="2"/>
      <c r="L103" s="2"/>
      <c r="M103" s="2"/>
      <c r="N103" s="2"/>
      <c r="P103" s="2"/>
      <c r="S103" s="2"/>
      <c r="T103" s="1"/>
      <c r="W103" s="1"/>
      <c r="X103" s="2"/>
      <c r="AB103" s="1"/>
      <c r="AJ103" s="2"/>
      <c r="AM103" s="2"/>
      <c r="AR103" s="2"/>
      <c r="AU103" s="2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3:155" x14ac:dyDescent="0.25">
      <c r="C104" s="1"/>
      <c r="G104" s="2"/>
      <c r="I104" s="2"/>
      <c r="J104" s="2"/>
      <c r="K104" s="2"/>
      <c r="L104" s="2"/>
      <c r="M104" s="2"/>
      <c r="N104" s="2"/>
      <c r="P104" s="2"/>
      <c r="S104" s="2"/>
      <c r="T104" s="1"/>
      <c r="W104" s="1"/>
      <c r="X104" s="2"/>
      <c r="AB104" s="1"/>
      <c r="AJ104" s="2"/>
      <c r="AM104" s="2"/>
      <c r="AR104" s="2"/>
      <c r="AU104" s="2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3:155" x14ac:dyDescent="0.25">
      <c r="C105" s="1"/>
      <c r="G105" s="2"/>
      <c r="I105" s="2"/>
      <c r="J105" s="2"/>
      <c r="K105" s="2"/>
      <c r="L105" s="2"/>
      <c r="M105" s="2"/>
      <c r="N105" s="2"/>
      <c r="P105" s="2"/>
      <c r="S105" s="2"/>
      <c r="T105" s="1"/>
      <c r="W105" s="1"/>
      <c r="X105" s="2"/>
      <c r="AB105" s="1"/>
      <c r="AJ105" s="2"/>
      <c r="AM105" s="2"/>
      <c r="AR105" s="2"/>
      <c r="AU105" s="2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3:155" x14ac:dyDescent="0.25">
      <c r="C106" s="1"/>
      <c r="G106" s="2"/>
      <c r="I106" s="2"/>
      <c r="J106" s="2"/>
      <c r="K106" s="2"/>
      <c r="L106" s="2"/>
      <c r="M106" s="2"/>
      <c r="N106" s="2"/>
      <c r="P106" s="2"/>
      <c r="S106" s="2"/>
      <c r="T106" s="1"/>
      <c r="W106" s="1"/>
      <c r="X106" s="2"/>
      <c r="AB106" s="1"/>
      <c r="AJ106" s="2"/>
      <c r="AM106" s="2"/>
      <c r="AR106" s="2"/>
      <c r="AU106" s="2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3:155" x14ac:dyDescent="0.25">
      <c r="C107" s="1"/>
      <c r="G107" s="2"/>
      <c r="I107" s="2"/>
      <c r="J107" s="2"/>
      <c r="K107" s="2"/>
      <c r="L107" s="2"/>
      <c r="M107" s="2"/>
      <c r="N107" s="2"/>
      <c r="P107" s="2"/>
      <c r="S107" s="2"/>
      <c r="T107" s="1"/>
      <c r="W107" s="1"/>
      <c r="X107" s="2"/>
      <c r="AB107" s="1"/>
      <c r="AJ107" s="2"/>
      <c r="AM107" s="2"/>
      <c r="AR107" s="2"/>
      <c r="AU107" s="2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3:155" x14ac:dyDescent="0.25">
      <c r="C108" s="1"/>
      <c r="G108" s="2"/>
      <c r="I108" s="2"/>
      <c r="J108" s="2"/>
      <c r="K108" s="2"/>
      <c r="L108" s="2"/>
      <c r="M108" s="2"/>
      <c r="N108" s="2"/>
      <c r="P108" s="2"/>
      <c r="S108" s="2"/>
      <c r="T108" s="1"/>
      <c r="W108" s="1"/>
      <c r="X108" s="2"/>
      <c r="AB108" s="1"/>
      <c r="AJ108" s="2"/>
      <c r="AM108" s="2"/>
      <c r="AR108" s="2"/>
      <c r="AU108" s="2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3:155" x14ac:dyDescent="0.25">
      <c r="C109" s="1"/>
      <c r="G109" s="2"/>
      <c r="I109" s="2"/>
      <c r="J109" s="2"/>
      <c r="K109" s="2"/>
      <c r="L109" s="2"/>
      <c r="M109" s="2"/>
      <c r="N109" s="2"/>
      <c r="P109" s="2"/>
      <c r="S109" s="2"/>
      <c r="T109" s="1"/>
      <c r="W109" s="1"/>
      <c r="X109" s="2"/>
      <c r="AB109" s="1"/>
      <c r="AJ109" s="2"/>
      <c r="AM109" s="2"/>
      <c r="AR109" s="2"/>
      <c r="AU109" s="2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3:155" x14ac:dyDescent="0.25">
      <c r="C110" s="1"/>
      <c r="G110" s="2"/>
      <c r="I110" s="2"/>
      <c r="J110" s="2"/>
      <c r="K110" s="2"/>
      <c r="L110" s="2"/>
      <c r="M110" s="2"/>
      <c r="N110" s="2"/>
      <c r="P110" s="2"/>
      <c r="S110" s="2"/>
      <c r="T110" s="1"/>
      <c r="W110" s="1"/>
      <c r="X110" s="2"/>
      <c r="AB110" s="1"/>
      <c r="AJ110" s="2"/>
      <c r="AM110" s="2"/>
      <c r="AR110" s="2"/>
      <c r="AU110" s="2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3:155" x14ac:dyDescent="0.25">
      <c r="C111" s="1"/>
      <c r="G111" s="2"/>
      <c r="I111" s="2"/>
      <c r="J111" s="2"/>
      <c r="K111" s="2"/>
      <c r="L111" s="2"/>
      <c r="M111" s="2"/>
      <c r="N111" s="2"/>
      <c r="P111" s="2"/>
      <c r="S111" s="2"/>
      <c r="T111" s="1"/>
      <c r="W111" s="1"/>
      <c r="X111" s="2"/>
      <c r="AB111" s="1"/>
      <c r="AJ111" s="2"/>
      <c r="AM111" s="2"/>
      <c r="AR111" s="2"/>
      <c r="AU111" s="2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3:155" x14ac:dyDescent="0.25">
      <c r="C112" s="1"/>
      <c r="G112" s="2"/>
      <c r="I112" s="2"/>
      <c r="J112" s="2"/>
      <c r="K112" s="2"/>
      <c r="L112" s="2"/>
      <c r="M112" s="2"/>
      <c r="N112" s="2"/>
      <c r="P112" s="2"/>
      <c r="S112" s="2"/>
      <c r="T112" s="1"/>
      <c r="W112" s="1"/>
      <c r="X112" s="2"/>
      <c r="AB112" s="1"/>
      <c r="AJ112" s="2"/>
      <c r="AM112" s="2"/>
      <c r="AR112" s="2"/>
      <c r="AU112" s="2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3:155" x14ac:dyDescent="0.25">
      <c r="C113" s="1"/>
      <c r="G113" s="2"/>
      <c r="I113" s="2"/>
      <c r="J113" s="2"/>
      <c r="K113" s="2"/>
      <c r="L113" s="2"/>
      <c r="M113" s="2"/>
      <c r="N113" s="2"/>
      <c r="P113" s="2"/>
      <c r="S113" s="2"/>
      <c r="T113" s="1"/>
      <c r="W113" s="1"/>
      <c r="X113" s="2"/>
      <c r="AB113" s="1"/>
      <c r="AJ113" s="2"/>
      <c r="AM113" s="2"/>
      <c r="AR113" s="2"/>
      <c r="AU113" s="2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3:155" x14ac:dyDescent="0.25">
      <c r="C114" s="1"/>
      <c r="G114" s="2"/>
      <c r="I114" s="2"/>
      <c r="J114" s="2"/>
      <c r="K114" s="2"/>
      <c r="L114" s="2"/>
      <c r="M114" s="2"/>
      <c r="N114" s="2"/>
      <c r="P114" s="2"/>
      <c r="S114" s="2"/>
      <c r="T114" s="1"/>
      <c r="W114" s="1"/>
      <c r="X114" s="2"/>
      <c r="AB114" s="1"/>
      <c r="AJ114" s="2"/>
      <c r="AM114" s="2"/>
      <c r="AR114" s="2"/>
      <c r="AU114" s="2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3:155" x14ac:dyDescent="0.25">
      <c r="C115" s="1"/>
      <c r="G115" s="2"/>
      <c r="I115" s="2"/>
      <c r="J115" s="2"/>
      <c r="K115" s="2"/>
      <c r="L115" s="2"/>
      <c r="M115" s="2"/>
      <c r="N115" s="2"/>
      <c r="P115" s="2"/>
      <c r="S115" s="2"/>
      <c r="T115" s="1"/>
      <c r="W115" s="1"/>
      <c r="X115" s="2"/>
      <c r="AB115" s="1"/>
      <c r="AJ115" s="2"/>
      <c r="AM115" s="2"/>
      <c r="AR115" s="2"/>
      <c r="AU115" s="2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3:155" x14ac:dyDescent="0.25">
      <c r="C116" s="1"/>
      <c r="G116" s="2"/>
      <c r="I116" s="2"/>
      <c r="J116" s="2"/>
      <c r="K116" s="2"/>
      <c r="L116" s="2"/>
      <c r="M116" s="2"/>
      <c r="N116" s="2"/>
      <c r="P116" s="2"/>
      <c r="S116" s="2"/>
      <c r="T116" s="1"/>
      <c r="W116" s="1"/>
      <c r="X116" s="2"/>
      <c r="AB116" s="1"/>
      <c r="AJ116" s="2"/>
      <c r="AM116" s="2"/>
      <c r="AR116" s="2"/>
      <c r="AU116" s="2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3:155" x14ac:dyDescent="0.25">
      <c r="C117" s="1"/>
      <c r="G117" s="2"/>
      <c r="I117" s="2"/>
      <c r="J117" s="2"/>
      <c r="K117" s="2"/>
      <c r="L117" s="2"/>
      <c r="M117" s="2"/>
      <c r="N117" s="2"/>
      <c r="P117" s="2"/>
      <c r="S117" s="2"/>
      <c r="T117" s="1"/>
      <c r="W117" s="1"/>
      <c r="X117" s="2"/>
      <c r="AB117" s="1"/>
      <c r="AJ117" s="2"/>
      <c r="AM117" s="2"/>
      <c r="AR117" s="2"/>
      <c r="AU117" s="2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3:155" x14ac:dyDescent="0.25">
      <c r="C118" s="1"/>
      <c r="G118" s="2"/>
      <c r="I118" s="2"/>
      <c r="J118" s="2"/>
      <c r="K118" s="2"/>
      <c r="L118" s="2"/>
      <c r="M118" s="2"/>
      <c r="N118" s="2"/>
      <c r="P118" s="2"/>
      <c r="S118" s="2"/>
      <c r="T118" s="1"/>
      <c r="W118" s="1"/>
      <c r="X118" s="2"/>
      <c r="AB118" s="1"/>
      <c r="AJ118" s="2"/>
      <c r="AM118" s="2"/>
      <c r="AR118" s="2"/>
      <c r="AU118" s="2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2025-03-19T11:22:57Z</dcterms:modified>
</cp:coreProperties>
</file>