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29D2E617-4A26-47A8-B348-B42D6F9662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32" i="10" s="1"/>
  <c r="P16" i="1"/>
  <c r="P17" i="1"/>
  <c r="P16" i="11"/>
  <c r="P17" i="11"/>
  <c r="P32" i="11" s="1"/>
  <c r="P16" i="12"/>
  <c r="P17" i="12"/>
  <c r="P16" i="10"/>
  <c r="P17" i="10"/>
  <c r="P6" i="1"/>
  <c r="P12" i="1" s="1"/>
  <c r="P6" i="11"/>
  <c r="P6" i="12"/>
  <c r="P12" i="12" s="1"/>
  <c r="P6" i="10"/>
  <c r="P33" i="10" l="1"/>
  <c r="P32" i="12"/>
  <c r="P33" i="12"/>
  <c r="P33" i="11"/>
  <c r="P32" i="1"/>
  <c r="P36" i="10"/>
  <c r="P36" i="11"/>
  <c r="P12" i="11"/>
  <c r="P33" i="1"/>
  <c r="P12" i="10"/>
  <c r="P36" i="12"/>
  <c r="C34" i="11"/>
  <c r="D34" i="11"/>
  <c r="E34" i="11"/>
  <c r="F34" i="11"/>
  <c r="G34" i="11"/>
  <c r="H34" i="11"/>
  <c r="I34" i="11"/>
  <c r="J34" i="11"/>
  <c r="K34" i="11"/>
  <c r="L34" i="11"/>
  <c r="M34" i="11"/>
  <c r="N34" i="11"/>
  <c r="O34" i="11"/>
  <c r="O6" i="1"/>
  <c r="O16" i="1"/>
  <c r="O17" i="1"/>
  <c r="O20" i="1"/>
  <c r="O37" i="1"/>
  <c r="O6" i="11"/>
  <c r="O16" i="11"/>
  <c r="O17" i="11"/>
  <c r="O20" i="11"/>
  <c r="O35" i="11"/>
  <c r="O37" i="11"/>
  <c r="O6" i="12"/>
  <c r="O12" i="12" s="1"/>
  <c r="O16" i="12"/>
  <c r="O17" i="12"/>
  <c r="O20" i="12"/>
  <c r="O34" i="12"/>
  <c r="O35" i="12"/>
  <c r="O37" i="12"/>
  <c r="O6" i="10"/>
  <c r="O12" i="10" s="1"/>
  <c r="O16" i="10"/>
  <c r="O17" i="10"/>
  <c r="O20" i="10"/>
  <c r="P38" i="11" l="1"/>
  <c r="P38" i="12"/>
  <c r="O32" i="12"/>
  <c r="P36" i="1"/>
  <c r="P38" i="10"/>
  <c r="O12" i="1"/>
  <c r="O33" i="12"/>
  <c r="O32" i="11"/>
  <c r="O33" i="11"/>
  <c r="O12" i="11"/>
  <c r="O32" i="1"/>
  <c r="O33" i="1"/>
  <c r="O33" i="10"/>
  <c r="O32" i="10"/>
  <c r="O36" i="12" l="1"/>
  <c r="P38" i="1"/>
  <c r="O36" i="1"/>
  <c r="O38" i="1" s="1"/>
  <c r="O38" i="12"/>
  <c r="O36" i="11"/>
  <c r="O36" i="10"/>
  <c r="I2" i="1"/>
  <c r="I2" i="11"/>
  <c r="I2" i="12"/>
  <c r="I2" i="10"/>
  <c r="O38" i="11" l="1"/>
  <c r="O38" i="10"/>
  <c r="N34" i="12" l="1"/>
  <c r="N35" i="12"/>
  <c r="N37" i="12"/>
  <c r="N35" i="11"/>
  <c r="N37" i="11"/>
  <c r="N37" i="1"/>
  <c r="N20" i="1" l="1"/>
  <c r="N20" i="11"/>
  <c r="N20" i="12"/>
  <c r="N20" i="10"/>
  <c r="N16" i="1"/>
  <c r="N17" i="1"/>
  <c r="N16" i="11"/>
  <c r="N17" i="11"/>
  <c r="N16" i="12"/>
  <c r="N17" i="12"/>
  <c r="N16" i="10"/>
  <c r="N17" i="10"/>
  <c r="N6" i="1"/>
  <c r="N6" i="11"/>
  <c r="N6" i="12"/>
  <c r="N6" i="10"/>
  <c r="N12" i="12" l="1"/>
  <c r="N12" i="11"/>
  <c r="N32" i="1"/>
  <c r="N32" i="12"/>
  <c r="N33" i="12"/>
  <c r="N32" i="11"/>
  <c r="N33" i="11"/>
  <c r="N33" i="1"/>
  <c r="N12" i="1"/>
  <c r="N32" i="10"/>
  <c r="N33" i="10"/>
  <c r="N12" i="10"/>
  <c r="M34" i="12"/>
  <c r="M35" i="12"/>
  <c r="M37" i="12"/>
  <c r="M20" i="12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20" i="11"/>
  <c r="D37" i="1"/>
  <c r="E37" i="1"/>
  <c r="F37" i="1"/>
  <c r="G37" i="1"/>
  <c r="H37" i="1"/>
  <c r="I37" i="1"/>
  <c r="J37" i="1"/>
  <c r="K37" i="1"/>
  <c r="L37" i="1"/>
  <c r="M37" i="1"/>
  <c r="M20" i="1"/>
  <c r="M20" i="10"/>
  <c r="N36" i="1" l="1"/>
  <c r="N36" i="12"/>
  <c r="N36" i="11"/>
  <c r="N36" i="10"/>
  <c r="M16" i="1"/>
  <c r="M17" i="1"/>
  <c r="M16" i="11"/>
  <c r="M17" i="11"/>
  <c r="M16" i="12"/>
  <c r="M17" i="12"/>
  <c r="M16" i="10"/>
  <c r="M17" i="10"/>
  <c r="M6" i="1"/>
  <c r="M6" i="11"/>
  <c r="M6" i="12"/>
  <c r="M6" i="10"/>
  <c r="M32" i="12" l="1"/>
  <c r="M12" i="12"/>
  <c r="N38" i="12"/>
  <c r="M32" i="11"/>
  <c r="N38" i="11"/>
  <c r="M12" i="11"/>
  <c r="M32" i="1"/>
  <c r="N38" i="1"/>
  <c r="M32" i="10"/>
  <c r="N38" i="10"/>
  <c r="M33" i="12"/>
  <c r="M33" i="11"/>
  <c r="M33" i="1"/>
  <c r="M12" i="1"/>
  <c r="M12" i="10"/>
  <c r="M33" i="10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M36" i="1" l="1"/>
  <c r="M36" i="12"/>
  <c r="M36" i="11"/>
  <c r="M36" i="10"/>
  <c r="L20" i="1"/>
  <c r="L20" i="11"/>
  <c r="L20" i="12"/>
  <c r="L20" i="10"/>
  <c r="L16" i="1"/>
  <c r="L17" i="1"/>
  <c r="L16" i="11"/>
  <c r="L17" i="11"/>
  <c r="L16" i="12"/>
  <c r="L17" i="12"/>
  <c r="L16" i="10"/>
  <c r="L17" i="10"/>
  <c r="L6" i="1"/>
  <c r="L6" i="11"/>
  <c r="L6" i="12"/>
  <c r="L6" i="10"/>
  <c r="M38" i="12" l="1"/>
  <c r="M38" i="11"/>
  <c r="M38" i="1"/>
  <c r="M38" i="10"/>
  <c r="L33" i="12"/>
  <c r="L12" i="11"/>
  <c r="L12" i="1"/>
  <c r="L32" i="12"/>
  <c r="L32" i="11"/>
  <c r="L32" i="1"/>
  <c r="L33" i="10"/>
  <c r="L12" i="10"/>
  <c r="L32" i="10"/>
  <c r="L12" i="12"/>
  <c r="L33" i="11"/>
  <c r="L33" i="1"/>
  <c r="K20" i="1"/>
  <c r="K20" i="11"/>
  <c r="K20" i="12"/>
  <c r="K20" i="10"/>
  <c r="K17" i="1"/>
  <c r="K17" i="11"/>
  <c r="K17" i="12"/>
  <c r="K17" i="10"/>
  <c r="K16" i="1"/>
  <c r="K16" i="11"/>
  <c r="K16" i="12"/>
  <c r="K16" i="10"/>
  <c r="K6" i="1"/>
  <c r="K6" i="11"/>
  <c r="K6" i="12"/>
  <c r="K6" i="10"/>
  <c r="L36" i="1" l="1"/>
  <c r="L36" i="11"/>
  <c r="L38" i="11" s="1"/>
  <c r="L36" i="10"/>
  <c r="K32" i="12"/>
  <c r="K33" i="12"/>
  <c r="L36" i="12"/>
  <c r="K32" i="11"/>
  <c r="K33" i="11"/>
  <c r="K12" i="1"/>
  <c r="K32" i="1"/>
  <c r="K12" i="12"/>
  <c r="K12" i="11"/>
  <c r="K33" i="1"/>
  <c r="K32" i="10"/>
  <c r="K12" i="10"/>
  <c r="K33" i="10"/>
  <c r="K36" i="1" l="1"/>
  <c r="K36" i="11"/>
  <c r="L38" i="10"/>
  <c r="L38" i="12"/>
  <c r="K36" i="12"/>
  <c r="L38" i="1"/>
  <c r="K36" i="10"/>
  <c r="K38" i="11" l="1"/>
  <c r="K38" i="12"/>
  <c r="K38" i="1"/>
  <c r="K38" i="10"/>
  <c r="D20" i="1"/>
  <c r="E20" i="1"/>
  <c r="F20" i="1"/>
  <c r="G20" i="1"/>
  <c r="H20" i="1"/>
  <c r="I20" i="1"/>
  <c r="J20" i="1"/>
  <c r="D20" i="11"/>
  <c r="E20" i="11"/>
  <c r="F20" i="11"/>
  <c r="G20" i="11"/>
  <c r="H20" i="11"/>
  <c r="I20" i="11"/>
  <c r="J20" i="11"/>
  <c r="D20" i="12"/>
  <c r="E20" i="12"/>
  <c r="F20" i="12"/>
  <c r="G20" i="12"/>
  <c r="H20" i="12"/>
  <c r="I20" i="12"/>
  <c r="J20" i="12"/>
  <c r="D20" i="10"/>
  <c r="E20" i="10"/>
  <c r="F20" i="10"/>
  <c r="G20" i="10"/>
  <c r="H20" i="10"/>
  <c r="I20" i="10"/>
  <c r="J20" i="10"/>
  <c r="D16" i="1"/>
  <c r="E16" i="1"/>
  <c r="F16" i="1"/>
  <c r="G16" i="1"/>
  <c r="H16" i="1"/>
  <c r="I16" i="1"/>
  <c r="J16" i="1"/>
  <c r="D17" i="1"/>
  <c r="E17" i="1"/>
  <c r="F17" i="1"/>
  <c r="G17" i="1"/>
  <c r="H17" i="1"/>
  <c r="I17" i="1"/>
  <c r="J17" i="1"/>
  <c r="D16" i="11"/>
  <c r="E16" i="11"/>
  <c r="F16" i="11"/>
  <c r="G16" i="11"/>
  <c r="H16" i="11"/>
  <c r="I16" i="11"/>
  <c r="J16" i="11"/>
  <c r="D17" i="11"/>
  <c r="E17" i="11"/>
  <c r="F17" i="11"/>
  <c r="G17" i="11"/>
  <c r="H17" i="11"/>
  <c r="I17" i="11"/>
  <c r="J17" i="11"/>
  <c r="D16" i="12"/>
  <c r="E16" i="12"/>
  <c r="F16" i="12"/>
  <c r="G16" i="12"/>
  <c r="H16" i="12"/>
  <c r="I16" i="12"/>
  <c r="J16" i="12"/>
  <c r="D17" i="12"/>
  <c r="E17" i="12"/>
  <c r="F17" i="12"/>
  <c r="G17" i="12"/>
  <c r="H17" i="12"/>
  <c r="I17" i="12"/>
  <c r="J17" i="12"/>
  <c r="D16" i="10"/>
  <c r="E16" i="10"/>
  <c r="F16" i="10"/>
  <c r="G16" i="10"/>
  <c r="H16" i="10"/>
  <c r="I16" i="10"/>
  <c r="J16" i="10"/>
  <c r="D17" i="10"/>
  <c r="E17" i="10"/>
  <c r="F17" i="10"/>
  <c r="G17" i="10"/>
  <c r="H17" i="10"/>
  <c r="I17" i="10"/>
  <c r="J17" i="10"/>
  <c r="D6" i="1"/>
  <c r="E6" i="1"/>
  <c r="F6" i="1"/>
  <c r="G6" i="1"/>
  <c r="H6" i="1"/>
  <c r="I6" i="1"/>
  <c r="J6" i="1"/>
  <c r="D6" i="11"/>
  <c r="E6" i="11"/>
  <c r="F6" i="11"/>
  <c r="G6" i="11"/>
  <c r="H6" i="11"/>
  <c r="I6" i="11"/>
  <c r="J6" i="11"/>
  <c r="D6" i="12"/>
  <c r="E6" i="12"/>
  <c r="F6" i="12"/>
  <c r="G6" i="12"/>
  <c r="H6" i="12"/>
  <c r="I6" i="12"/>
  <c r="J6" i="12"/>
  <c r="D6" i="10"/>
  <c r="E6" i="10"/>
  <c r="F6" i="10"/>
  <c r="G6" i="10"/>
  <c r="H6" i="10"/>
  <c r="I6" i="10"/>
  <c r="J6" i="10"/>
  <c r="J32" i="12" l="1"/>
  <c r="E32" i="12"/>
  <c r="F32" i="12"/>
  <c r="I32" i="12"/>
  <c r="D33" i="12"/>
  <c r="E33" i="12"/>
  <c r="F33" i="12"/>
  <c r="D32" i="12"/>
  <c r="G33" i="12"/>
  <c r="J33" i="12"/>
  <c r="I33" i="12"/>
  <c r="H32" i="12"/>
  <c r="H33" i="12"/>
  <c r="G32" i="12"/>
  <c r="I33" i="11"/>
  <c r="D32" i="11"/>
  <c r="F33" i="11"/>
  <c r="I32" i="11"/>
  <c r="G33" i="11"/>
  <c r="J32" i="11"/>
  <c r="E33" i="11"/>
  <c r="H32" i="11"/>
  <c r="G32" i="11"/>
  <c r="E12" i="12"/>
  <c r="F32" i="11"/>
  <c r="H33" i="11"/>
  <c r="D33" i="11"/>
  <c r="E12" i="11"/>
  <c r="J33" i="11"/>
  <c r="E32" i="11"/>
  <c r="J12" i="12"/>
  <c r="H12" i="12"/>
  <c r="D12" i="12"/>
  <c r="J12" i="11"/>
  <c r="F12" i="11"/>
  <c r="G12" i="11"/>
  <c r="H12" i="11"/>
  <c r="D12" i="11"/>
  <c r="I12" i="11"/>
  <c r="I33" i="1"/>
  <c r="H32" i="1"/>
  <c r="E32" i="1"/>
  <c r="G32" i="1"/>
  <c r="I32" i="1"/>
  <c r="E12" i="1"/>
  <c r="F12" i="1"/>
  <c r="G33" i="1"/>
  <c r="D12" i="1"/>
  <c r="E33" i="1"/>
  <c r="I12" i="1"/>
  <c r="H33" i="1"/>
  <c r="J12" i="1"/>
  <c r="H32" i="10"/>
  <c r="G32" i="10"/>
  <c r="J32" i="10"/>
  <c r="I32" i="10"/>
  <c r="F12" i="10"/>
  <c r="G12" i="10"/>
  <c r="J33" i="10"/>
  <c r="H12" i="10"/>
  <c r="D12" i="10"/>
  <c r="I12" i="10"/>
  <c r="E12" i="10"/>
  <c r="E32" i="10"/>
  <c r="G33" i="10"/>
  <c r="J12" i="10"/>
  <c r="E33" i="10"/>
  <c r="I33" i="10"/>
  <c r="D33" i="10"/>
  <c r="H33" i="10"/>
  <c r="F33" i="10"/>
  <c r="I12" i="12"/>
  <c r="G12" i="12"/>
  <c r="F12" i="12"/>
  <c r="F33" i="1"/>
  <c r="D33" i="1"/>
  <c r="J32" i="1"/>
  <c r="J33" i="1"/>
  <c r="F32" i="1"/>
  <c r="D32" i="1"/>
  <c r="G12" i="1"/>
  <c r="H12" i="1"/>
  <c r="F32" i="10"/>
  <c r="D32" i="10"/>
  <c r="C35" i="12"/>
  <c r="C34" i="12"/>
  <c r="J36" i="1" l="1"/>
  <c r="I36" i="1"/>
  <c r="E36" i="1"/>
  <c r="H36" i="1"/>
  <c r="G36" i="1"/>
  <c r="D36" i="1"/>
  <c r="F36" i="1"/>
  <c r="F36" i="12"/>
  <c r="I36" i="12"/>
  <c r="E36" i="12"/>
  <c r="D36" i="12"/>
  <c r="J36" i="12"/>
  <c r="H36" i="12"/>
  <c r="G36" i="12"/>
  <c r="E36" i="11"/>
  <c r="J36" i="11"/>
  <c r="G36" i="11"/>
  <c r="I36" i="11"/>
  <c r="F36" i="11"/>
  <c r="H36" i="11"/>
  <c r="D36" i="11"/>
  <c r="F36" i="10"/>
  <c r="E36" i="10"/>
  <c r="J36" i="10"/>
  <c r="G36" i="10"/>
  <c r="I36" i="10"/>
  <c r="D36" i="10"/>
  <c r="H36" i="10"/>
  <c r="D38" i="12" l="1"/>
  <c r="I38" i="12"/>
  <c r="H38" i="12"/>
  <c r="J38" i="12"/>
  <c r="E38" i="12"/>
  <c r="G38" i="12"/>
  <c r="F38" i="12"/>
  <c r="G38" i="11"/>
  <c r="I38" i="11"/>
  <c r="J38" i="11"/>
  <c r="H38" i="11"/>
  <c r="F38" i="11"/>
  <c r="D38" i="11"/>
  <c r="E38" i="11"/>
  <c r="I38" i="1"/>
  <c r="I38" i="10"/>
  <c r="J38" i="1"/>
  <c r="J38" i="10"/>
  <c r="H38" i="1" l="1"/>
  <c r="H38" i="10"/>
  <c r="C35" i="11"/>
  <c r="C37" i="12"/>
  <c r="C37" i="11"/>
  <c r="C37" i="1"/>
  <c r="G38" i="1" l="1"/>
  <c r="G38" i="10"/>
  <c r="C20" i="12"/>
  <c r="C17" i="12"/>
  <c r="C16" i="12"/>
  <c r="C6" i="12"/>
  <c r="C20" i="11"/>
  <c r="C17" i="11"/>
  <c r="C16" i="11"/>
  <c r="C6" i="11"/>
  <c r="C20" i="1"/>
  <c r="C17" i="1"/>
  <c r="C16" i="1"/>
  <c r="C6" i="1"/>
  <c r="C20" i="10"/>
  <c r="C17" i="10"/>
  <c r="C16" i="10"/>
  <c r="C6" i="10"/>
  <c r="C33" i="12" l="1"/>
  <c r="C32" i="12"/>
  <c r="C33" i="11"/>
  <c r="C32" i="1"/>
  <c r="C33" i="1"/>
  <c r="C12" i="10"/>
  <c r="C32" i="11"/>
  <c r="C12" i="12"/>
  <c r="C12" i="11"/>
  <c r="C12" i="1"/>
  <c r="C33" i="10"/>
  <c r="C32" i="10"/>
  <c r="C36" i="1" l="1"/>
  <c r="C36" i="12"/>
  <c r="C36" i="11"/>
  <c r="C36" i="10"/>
  <c r="C38" i="1" l="1"/>
  <c r="C38" i="12"/>
  <c r="C38" i="11"/>
  <c r="C38" i="10"/>
  <c r="E38" i="1"/>
  <c r="D38" i="1"/>
  <c r="F38" i="1"/>
  <c r="E38" i="10"/>
  <c r="F38" i="10"/>
  <c r="D38" i="10"/>
</calcChain>
</file>

<file path=xl/sharedStrings.xml><?xml version="1.0" encoding="utf-8"?>
<sst xmlns="http://schemas.openxmlformats.org/spreadsheetml/2006/main" count="284" uniqueCount="78">
  <si>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</si>
  <si>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</si>
  <si>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</si>
  <si>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</si>
  <si>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</si>
  <si>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</si>
  <si>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</si>
  <si>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</si>
  <si>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</si>
  <si>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</si>
  <si>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</si>
  <si>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</si>
  <si>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</si>
  <si>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</si>
  <si>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</si>
  <si>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</si>
  <si>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</si>
  <si>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</si>
  <si>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</si>
  <si>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</si>
  <si>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</si>
  <si>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</si>
  <si>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</si>
  <si>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</si>
  <si>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</si>
  <si>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</si>
  <si>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</si>
  <si>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</si>
  <si>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</si>
  <si>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</si>
  <si>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</si>
  <si>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</si>
  <si>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</si>
  <si>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</si>
  <si>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</si>
  <si>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</si>
  <si>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</si>
  <si>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</si>
  <si>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</si>
  <si>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</si>
  <si>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</si>
  <si>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</si>
  <si>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</si>
  <si>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</si>
  <si>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</si>
  <si>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</si>
  <si>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</si>
  <si>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</si>
  <si>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</si>
  <si>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</si>
  <si>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</si>
  <si>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</si>
  <si>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</si>
  <si>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</si>
  <si>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</si>
  <si>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</si>
  <si>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</si>
  <si>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</si>
  <si>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</si>
  <si>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</si>
  <si>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</si>
  <si>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</si>
  <si>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</si>
  <si>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</si>
  <si>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</si>
  <si>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</si>
  <si>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Madhya Pradesh</t>
  </si>
  <si>
    <t>2016-17</t>
  </si>
  <si>
    <t>2017-18</t>
  </si>
  <si>
    <t>2018-19</t>
  </si>
  <si>
    <t>2019-20</t>
  </si>
  <si>
    <t xml:space="preserve">Trade &amp; repair services 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</si>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</sst>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50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1" fontId="4" fillId="0" borderId="1" xfId="0" applyNumberFormat="1" applyFont="1" applyBorder="1" applyAlignment="1">
      <alignment horizontal="right" vertical="center"/>
    </xf>
    <xf numFmtId="1" fontId="17" fillId="0" borderId="1" xfId="0" applyNumberFormat="1" applyFont="1" applyBorder="1" applyAlignment="1" applyProtection="1">
      <alignment horizontal="right" vertical="center"/>
      <protection locked="0"/>
    </xf>
    <xf numFmtId="1" fontId="17" fillId="0" borderId="1" xfId="0" applyNumberFormat="1" applyFont="1" applyBorder="1" applyAlignment="1">
      <alignment horizontal="right"/>
    </xf>
    <xf numFmtId="1" fontId="17" fillId="0" borderId="1" xfId="0" applyNumberFormat="1" applyFont="1" applyBorder="1"/>
    <xf numFmtId="1" fontId="17" fillId="0" borderId="1" xfId="0" applyNumberFormat="1" applyFont="1" applyBorder="1" applyAlignment="1" applyProtection="1">
      <alignment horizontal="right"/>
      <protection locked="0"/>
    </xf>
    <xf numFmtId="1" fontId="17" fillId="0" borderId="1" xfId="0" applyNumberFormat="1" applyFont="1" applyBorder="1" applyProtection="1">
      <protection locked="0"/>
    </xf>
    <xf numFmtId="1" fontId="17" fillId="0" borderId="1" xfId="0" applyNumberFormat="1" applyFont="1" applyBorder="1" applyAlignment="1">
      <alignment horizontal="right" vertical="center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0" fontId="7" fillId="3" borderId="0" xfId="0" applyFont="1" applyFill="1" applyProtection="1">
      <protection locked="0"/>
    </xf>
    <xf numFmtId="0" fontId="7" fillId="3" borderId="0" xfId="0" applyFont="1" applyFill="1"/>
    <xf numFmtId="1" fontId="7" fillId="3" borderId="0" xfId="0" applyNumberFormat="1" applyFont="1" applyFill="1"/>
    <xf numFmtId="1" fontId="7" fillId="3" borderId="0" xfId="0" applyNumberFormat="1" applyFont="1" applyFill="1" applyProtection="1">
      <protection locked="0"/>
    </xf>
    <xf numFmtId="0" fontId="7" fillId="4" borderId="0" xfId="0" applyFont="1" applyFill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0" fontId="7" fillId="0" borderId="1" xfId="0" applyFont="1" applyBorder="1" applyProtection="1">
      <protection locked="0"/>
    </xf>
    <xf numFmtId="0" fontId="7" fillId="0" borderId="1" xfId="0" applyFont="1" applyBorder="1"/>
    <xf numFmtId="1" fontId="7" fillId="3" borderId="1" xfId="0" applyNumberFormat="1" applyFont="1" applyFill="1" applyBorder="1"/>
    <xf numFmtId="1" fontId="7" fillId="0" borderId="1" xfId="0" applyNumberFormat="1" applyFont="1" applyBorder="1" applyProtection="1">
      <protection locked="0"/>
    </xf>
    <xf numFmtId="1" fontId="7" fillId="3" borderId="1" xfId="0" applyNumberFormat="1" applyFont="1" applyFill="1" applyBorder="1" applyProtection="1">
      <protection locked="0"/>
    </xf>
    <xf numFmtId="1" fontId="7" fillId="0" borderId="1" xfId="0" applyNumberFormat="1" applyFont="1" applyBorder="1"/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3" borderId="1" xfId="0" applyFont="1" applyFill="1" applyBorder="1" applyProtection="1">
      <protection locked="0"/>
    </xf>
    <xf numFmtId="0" fontId="12" fillId="4" borderId="0" xfId="0" quotePrefix="1" applyFont="1" applyFill="1" applyAlignment="1">
      <alignment vertical="center"/>
    </xf>
    <xf numFmtId="0" fontId="7" fillId="4" borderId="0" xfId="0" applyFont="1" applyFill="1" applyAlignment="1" applyProtection="1">
      <alignment vertical="center" wrapText="1"/>
      <protection locked="0"/>
    </xf>
    <xf numFmtId="1" fontId="7" fillId="4" borderId="0" xfId="0" applyNumberFormat="1" applyFont="1" applyFill="1" applyProtection="1">
      <protection locked="0"/>
    </xf>
    <xf numFmtId="0" fontId="7" fillId="4" borderId="0" xfId="0" applyFont="1" applyFill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5"/>
  <sheetViews>
    <sheetView tabSelected="1" zoomScale="112" zoomScaleNormal="112" zoomScaleSheetLayoutView="100" workbookViewId="0">
      <pane xSplit="2" ySplit="5" topLeftCell="C16" activePane="bottomRight" state="frozen"/>
      <selection activeCell="AS9" sqref="AS9"/>
      <selection pane="topRight" activeCell="AS9" sqref="AS9"/>
      <selection pane="bottomLeft" activeCell="AS9" sqref="AS9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6" width="10.71093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13" t="s">
        <v>66</v>
      </c>
      <c r="AX1" s="3"/>
    </row>
    <row r="2" spans="1:192" ht="15.75" x14ac:dyDescent="0.25">
      <c r="A2" s="14" t="s">
        <v>48</v>
      </c>
      <c r="I2" s="1" t="str">
        <f>[1]GSVA_cur!$I$3</f>
        <v>As on 17.03.2025</v>
      </c>
    </row>
    <row r="3" spans="1:192" ht="15.75" x14ac:dyDescent="0.25">
      <c r="A3" s="14"/>
    </row>
    <row r="4" spans="1:192" ht="15.75" x14ac:dyDescent="0.25">
      <c r="A4" s="14"/>
      <c r="E4" s="15"/>
      <c r="F4" s="15" t="s">
        <v>57</v>
      </c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35" t="s">
        <v>0</v>
      </c>
      <c r="B5" s="36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8" t="s">
        <v>65</v>
      </c>
      <c r="H5" s="38" t="s">
        <v>67</v>
      </c>
      <c r="I5" s="38" t="s">
        <v>68</v>
      </c>
      <c r="J5" s="38" t="s">
        <v>69</v>
      </c>
      <c r="K5" s="38" t="s">
        <v>70</v>
      </c>
      <c r="L5" s="38" t="s">
        <v>72</v>
      </c>
      <c r="M5" s="38" t="s">
        <v>73</v>
      </c>
      <c r="N5" s="38" t="s">
        <v>74</v>
      </c>
      <c r="O5" s="38" t="s">
        <v>75</v>
      </c>
      <c r="P5" s="38" t="s">
        <v>77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17" customFormat="1" ht="15.75" x14ac:dyDescent="0.25">
      <c r="A6" s="21" t="s">
        <v>26</v>
      </c>
      <c r="B6" s="22" t="s">
        <v>2</v>
      </c>
      <c r="C6" s="39">
        <f>SUM(C7:C10)</f>
        <v>9107231</v>
      </c>
      <c r="D6" s="39">
        <f t="shared" ref="D6:N6" si="0">SUM(D7:D10)</f>
        <v>12640262</v>
      </c>
      <c r="E6" s="39">
        <f t="shared" si="0"/>
        <v>14855955</v>
      </c>
      <c r="F6" s="39">
        <f t="shared" si="0"/>
        <v>16506801</v>
      </c>
      <c r="G6" s="39">
        <f t="shared" si="0"/>
        <v>17797472</v>
      </c>
      <c r="H6" s="39">
        <f t="shared" si="0"/>
        <v>24314512</v>
      </c>
      <c r="I6" s="39">
        <f t="shared" si="0"/>
        <v>27411828</v>
      </c>
      <c r="J6" s="39">
        <f t="shared" si="0"/>
        <v>29908635</v>
      </c>
      <c r="K6" s="39">
        <f t="shared" si="0"/>
        <v>36421685</v>
      </c>
      <c r="L6" s="39">
        <f t="shared" si="0"/>
        <v>40466191</v>
      </c>
      <c r="M6" s="39">
        <f t="shared" si="0"/>
        <v>45383059</v>
      </c>
      <c r="N6" s="39">
        <f t="shared" si="0"/>
        <v>48368821</v>
      </c>
      <c r="O6" s="39">
        <f t="shared" ref="O6:P6" si="1">SUM(O7:O10)</f>
        <v>53159559</v>
      </c>
      <c r="P6" s="39">
        <f t="shared" si="1"/>
        <v>58998242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M6" s="18"/>
      <c r="FN6" s="18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FZ6" s="18"/>
      <c r="GA6" s="18"/>
      <c r="GB6" s="18"/>
      <c r="GC6" s="18"/>
      <c r="GD6" s="18"/>
      <c r="GE6" s="18"/>
      <c r="GF6" s="18"/>
      <c r="GJ6" s="16"/>
    </row>
    <row r="7" spans="1:192" ht="15.75" x14ac:dyDescent="0.25">
      <c r="A7" s="23">
        <v>1.1000000000000001</v>
      </c>
      <c r="B7" s="24" t="s">
        <v>59</v>
      </c>
      <c r="C7" s="40">
        <v>7333369</v>
      </c>
      <c r="D7" s="40">
        <v>10540450</v>
      </c>
      <c r="E7" s="40">
        <v>12457846</v>
      </c>
      <c r="F7" s="40">
        <v>13094566</v>
      </c>
      <c r="G7" s="40">
        <v>13477296</v>
      </c>
      <c r="H7" s="40">
        <v>18913732</v>
      </c>
      <c r="I7" s="40">
        <v>20671175</v>
      </c>
      <c r="J7" s="40">
        <v>22009101</v>
      </c>
      <c r="K7" s="40">
        <v>27474470</v>
      </c>
      <c r="L7" s="40">
        <v>30491653</v>
      </c>
      <c r="M7" s="40">
        <v>34464886</v>
      </c>
      <c r="N7" s="40">
        <v>36453943</v>
      </c>
      <c r="O7" s="40">
        <v>40025818</v>
      </c>
      <c r="P7" s="40">
        <v>44349959</v>
      </c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3">
        <v>1.2</v>
      </c>
      <c r="B8" s="24" t="s">
        <v>60</v>
      </c>
      <c r="C8" s="40">
        <v>897640</v>
      </c>
      <c r="D8" s="40">
        <v>1129978</v>
      </c>
      <c r="E8" s="40">
        <v>1363179</v>
      </c>
      <c r="F8" s="40">
        <v>1936439</v>
      </c>
      <c r="G8" s="40">
        <v>2734888</v>
      </c>
      <c r="H8" s="40">
        <v>3702364</v>
      </c>
      <c r="I8" s="40">
        <v>4985202</v>
      </c>
      <c r="J8" s="40">
        <v>5857690</v>
      </c>
      <c r="K8" s="40">
        <v>6587041</v>
      </c>
      <c r="L8" s="40">
        <v>7381532</v>
      </c>
      <c r="M8" s="40">
        <v>8030031</v>
      </c>
      <c r="N8" s="40">
        <v>8704773</v>
      </c>
      <c r="O8" s="40">
        <v>9551194</v>
      </c>
      <c r="P8" s="40">
        <v>10690960</v>
      </c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3">
        <v>1.3</v>
      </c>
      <c r="B9" s="24" t="s">
        <v>61</v>
      </c>
      <c r="C9" s="40">
        <v>811315</v>
      </c>
      <c r="D9" s="40">
        <v>892627</v>
      </c>
      <c r="E9" s="40">
        <v>939534</v>
      </c>
      <c r="F9" s="40">
        <v>1354519</v>
      </c>
      <c r="G9" s="40">
        <v>1446152</v>
      </c>
      <c r="H9" s="40">
        <v>1516701</v>
      </c>
      <c r="I9" s="40">
        <v>1557466</v>
      </c>
      <c r="J9" s="40">
        <v>1785592</v>
      </c>
      <c r="K9" s="40">
        <v>2050781</v>
      </c>
      <c r="L9" s="40">
        <v>2197348</v>
      </c>
      <c r="M9" s="40">
        <v>2394579</v>
      </c>
      <c r="N9" s="40">
        <v>2623176</v>
      </c>
      <c r="O9" s="40">
        <v>2908477</v>
      </c>
      <c r="P9" s="40">
        <v>3140944</v>
      </c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3">
        <v>1.4</v>
      </c>
      <c r="B10" s="24" t="s">
        <v>62</v>
      </c>
      <c r="C10" s="40">
        <v>64907</v>
      </c>
      <c r="D10" s="40">
        <v>77207</v>
      </c>
      <c r="E10" s="40">
        <v>95396</v>
      </c>
      <c r="F10" s="40">
        <v>121277</v>
      </c>
      <c r="G10" s="40">
        <v>139136</v>
      </c>
      <c r="H10" s="40">
        <v>181715</v>
      </c>
      <c r="I10" s="40">
        <v>197985</v>
      </c>
      <c r="J10" s="40">
        <v>256252</v>
      </c>
      <c r="K10" s="40">
        <v>309393</v>
      </c>
      <c r="L10" s="40">
        <v>395658</v>
      </c>
      <c r="M10" s="40">
        <v>493563</v>
      </c>
      <c r="N10" s="40">
        <v>586929</v>
      </c>
      <c r="O10" s="40">
        <v>674070</v>
      </c>
      <c r="P10" s="40">
        <v>816379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5" t="s">
        <v>31</v>
      </c>
      <c r="B11" s="24" t="s">
        <v>3</v>
      </c>
      <c r="C11" s="40">
        <v>1171195</v>
      </c>
      <c r="D11" s="40">
        <v>1260187</v>
      </c>
      <c r="E11" s="40">
        <v>1548066</v>
      </c>
      <c r="F11" s="40">
        <v>1438932</v>
      </c>
      <c r="G11" s="40">
        <v>1614060</v>
      </c>
      <c r="H11" s="40">
        <v>1801901</v>
      </c>
      <c r="I11" s="40">
        <v>2180342</v>
      </c>
      <c r="J11" s="40">
        <v>2490805</v>
      </c>
      <c r="K11" s="40">
        <v>2528311</v>
      </c>
      <c r="L11" s="40">
        <v>2792609</v>
      </c>
      <c r="M11" s="40">
        <v>3449929</v>
      </c>
      <c r="N11" s="40">
        <v>3602131</v>
      </c>
      <c r="O11" s="40">
        <v>4183577</v>
      </c>
      <c r="P11" s="40">
        <v>4668775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6" customFormat="1" ht="15.75" x14ac:dyDescent="0.25">
      <c r="A12" s="26"/>
      <c r="B12" s="27" t="s">
        <v>28</v>
      </c>
      <c r="C12" s="41">
        <f>C6+C11</f>
        <v>10278426</v>
      </c>
      <c r="D12" s="41">
        <f t="shared" ref="D12:N12" si="2">D6+D11</f>
        <v>13900449</v>
      </c>
      <c r="E12" s="41">
        <f t="shared" si="2"/>
        <v>16404021</v>
      </c>
      <c r="F12" s="41">
        <f t="shared" si="2"/>
        <v>17945733</v>
      </c>
      <c r="G12" s="41">
        <f t="shared" si="2"/>
        <v>19411532</v>
      </c>
      <c r="H12" s="41">
        <f t="shared" si="2"/>
        <v>26116413</v>
      </c>
      <c r="I12" s="41">
        <f t="shared" si="2"/>
        <v>29592170</v>
      </c>
      <c r="J12" s="41">
        <f t="shared" si="2"/>
        <v>32399440</v>
      </c>
      <c r="K12" s="41">
        <f t="shared" si="2"/>
        <v>38949996</v>
      </c>
      <c r="L12" s="41">
        <f t="shared" si="2"/>
        <v>43258800</v>
      </c>
      <c r="M12" s="41">
        <f t="shared" si="2"/>
        <v>48832988</v>
      </c>
      <c r="N12" s="41">
        <f t="shared" si="2"/>
        <v>51970952</v>
      </c>
      <c r="O12" s="41">
        <f t="shared" ref="O12:P12" si="3">O6+O11</f>
        <v>57343136</v>
      </c>
      <c r="P12" s="41">
        <f t="shared" si="3"/>
        <v>63667017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7"/>
      <c r="GH12" s="17"/>
      <c r="GI12" s="17"/>
    </row>
    <row r="13" spans="1:192" s="1" customFormat="1" ht="15.75" x14ac:dyDescent="0.25">
      <c r="A13" s="28" t="s">
        <v>32</v>
      </c>
      <c r="B13" s="29" t="s">
        <v>4</v>
      </c>
      <c r="C13" s="42">
        <v>3828625</v>
      </c>
      <c r="D13" s="42">
        <v>4171724</v>
      </c>
      <c r="E13" s="42">
        <v>4018450</v>
      </c>
      <c r="F13" s="42">
        <v>4233489</v>
      </c>
      <c r="G13" s="42">
        <v>5191200</v>
      </c>
      <c r="H13" s="42">
        <v>5732405</v>
      </c>
      <c r="I13" s="42">
        <v>6425200</v>
      </c>
      <c r="J13" s="42">
        <v>8592662</v>
      </c>
      <c r="K13" s="42">
        <v>7194548</v>
      </c>
      <c r="L13" s="42">
        <v>6742672</v>
      </c>
      <c r="M13" s="42">
        <v>9075883</v>
      </c>
      <c r="N13" s="42">
        <v>9211496</v>
      </c>
      <c r="O13" s="42">
        <v>9493311</v>
      </c>
      <c r="P13" s="42">
        <v>10123315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5" t="s">
        <v>33</v>
      </c>
      <c r="B14" s="24" t="s">
        <v>5</v>
      </c>
      <c r="C14" s="40">
        <v>903127</v>
      </c>
      <c r="D14" s="40">
        <v>1011624</v>
      </c>
      <c r="E14" s="40">
        <v>1234439</v>
      </c>
      <c r="F14" s="40">
        <v>1569957</v>
      </c>
      <c r="G14" s="40">
        <v>2152703</v>
      </c>
      <c r="H14" s="40">
        <v>2014851</v>
      </c>
      <c r="I14" s="40">
        <v>2474331</v>
      </c>
      <c r="J14" s="40">
        <v>2845583</v>
      </c>
      <c r="K14" s="40">
        <v>3278348</v>
      </c>
      <c r="L14" s="40">
        <v>3137013</v>
      </c>
      <c r="M14" s="40">
        <v>3591794</v>
      </c>
      <c r="N14" s="40">
        <v>3954611</v>
      </c>
      <c r="O14" s="40">
        <v>3929945</v>
      </c>
      <c r="P14" s="40">
        <v>4237155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5" t="s">
        <v>34</v>
      </c>
      <c r="B15" s="24" t="s">
        <v>6</v>
      </c>
      <c r="C15" s="40">
        <v>3495447</v>
      </c>
      <c r="D15" s="40">
        <v>3499404</v>
      </c>
      <c r="E15" s="40">
        <v>4080463</v>
      </c>
      <c r="F15" s="40">
        <v>4217923</v>
      </c>
      <c r="G15" s="40">
        <v>4372493</v>
      </c>
      <c r="H15" s="40">
        <v>4894443</v>
      </c>
      <c r="I15" s="40">
        <v>5472716</v>
      </c>
      <c r="J15" s="40">
        <v>6471102</v>
      </c>
      <c r="K15" s="40">
        <v>6390779</v>
      </c>
      <c r="L15" s="40">
        <v>6419952</v>
      </c>
      <c r="M15" s="40">
        <v>8886341</v>
      </c>
      <c r="N15" s="40">
        <v>10618597</v>
      </c>
      <c r="O15" s="40">
        <v>11495490</v>
      </c>
      <c r="P15" s="40">
        <v>12954658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6" customFormat="1" ht="15.75" x14ac:dyDescent="0.25">
      <c r="A16" s="26"/>
      <c r="B16" s="27" t="s">
        <v>29</v>
      </c>
      <c r="C16" s="41">
        <f>+C13+C14+C15</f>
        <v>8227199</v>
      </c>
      <c r="D16" s="41">
        <f t="shared" ref="D16:K16" si="4">+D13+D14+D15</f>
        <v>8682752</v>
      </c>
      <c r="E16" s="41">
        <f t="shared" si="4"/>
        <v>9333352</v>
      </c>
      <c r="F16" s="41">
        <f t="shared" si="4"/>
        <v>10021369</v>
      </c>
      <c r="G16" s="41">
        <f t="shared" si="4"/>
        <v>11716396</v>
      </c>
      <c r="H16" s="41">
        <f t="shared" si="4"/>
        <v>12641699</v>
      </c>
      <c r="I16" s="41">
        <f t="shared" si="4"/>
        <v>14372247</v>
      </c>
      <c r="J16" s="41">
        <f t="shared" si="4"/>
        <v>17909347</v>
      </c>
      <c r="K16" s="41">
        <f t="shared" si="4"/>
        <v>16863675</v>
      </c>
      <c r="L16" s="41">
        <f t="shared" ref="L16:M16" si="5">+L13+L14+L15</f>
        <v>16299637</v>
      </c>
      <c r="M16" s="41">
        <f t="shared" si="5"/>
        <v>21554018</v>
      </c>
      <c r="N16" s="41">
        <f t="shared" ref="N16" si="6">+N13+N14+N15</f>
        <v>23784704</v>
      </c>
      <c r="O16" s="41">
        <f t="shared" ref="O16:P16" si="7">+O13+O14+O15</f>
        <v>24918746</v>
      </c>
      <c r="P16" s="41">
        <f t="shared" si="7"/>
        <v>27315128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8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8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9"/>
      <c r="FN16" s="19"/>
      <c r="FO16" s="19"/>
      <c r="FP16" s="19"/>
      <c r="FQ16" s="18"/>
      <c r="FR16" s="19"/>
      <c r="FS16" s="19"/>
      <c r="FT16" s="19"/>
      <c r="FU16" s="19"/>
      <c r="FV16" s="19"/>
      <c r="FW16" s="19"/>
      <c r="FX16" s="19"/>
      <c r="FY16" s="19"/>
      <c r="FZ16" s="19"/>
      <c r="GA16" s="19"/>
      <c r="GB16" s="19"/>
      <c r="GC16" s="19"/>
      <c r="GD16" s="19"/>
      <c r="GE16" s="19"/>
      <c r="GF16" s="19"/>
      <c r="GG16" s="17"/>
      <c r="GH16" s="17"/>
      <c r="GI16" s="17"/>
    </row>
    <row r="17" spans="1:192" s="17" customFormat="1" ht="15.75" x14ac:dyDescent="0.25">
      <c r="A17" s="21" t="s">
        <v>35</v>
      </c>
      <c r="B17" s="22" t="s">
        <v>7</v>
      </c>
      <c r="C17" s="39">
        <f>C18+C19</f>
        <v>3378935</v>
      </c>
      <c r="D17" s="39">
        <f t="shared" ref="D17:K17" si="8">D18+D19</f>
        <v>4128368</v>
      </c>
      <c r="E17" s="39">
        <f t="shared" si="8"/>
        <v>4714291</v>
      </c>
      <c r="F17" s="39">
        <f t="shared" si="8"/>
        <v>5195677</v>
      </c>
      <c r="G17" s="39">
        <f t="shared" si="8"/>
        <v>5728413</v>
      </c>
      <c r="H17" s="39">
        <f t="shared" si="8"/>
        <v>6689079</v>
      </c>
      <c r="I17" s="39">
        <f t="shared" si="8"/>
        <v>7504153</v>
      </c>
      <c r="J17" s="39">
        <f t="shared" si="8"/>
        <v>8923666</v>
      </c>
      <c r="K17" s="39">
        <f t="shared" si="8"/>
        <v>9755029</v>
      </c>
      <c r="L17" s="39">
        <f t="shared" ref="L17:M17" si="9">L18+L19</f>
        <v>8042594</v>
      </c>
      <c r="M17" s="39">
        <f t="shared" si="9"/>
        <v>10075337</v>
      </c>
      <c r="N17" s="39">
        <f t="shared" ref="N17" si="10">N18+N19</f>
        <v>12282691</v>
      </c>
      <c r="O17" s="39">
        <f t="shared" ref="O17:P17" si="11">O18+O19</f>
        <v>12989487</v>
      </c>
      <c r="P17" s="39">
        <f t="shared" si="11"/>
        <v>14880480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J17" s="16"/>
    </row>
    <row r="18" spans="1:192" ht="15.75" x14ac:dyDescent="0.25">
      <c r="A18" s="23">
        <v>6.1</v>
      </c>
      <c r="B18" s="24" t="s">
        <v>71</v>
      </c>
      <c r="C18" s="40">
        <v>3149375</v>
      </c>
      <c r="D18" s="40">
        <v>3873696</v>
      </c>
      <c r="E18" s="40">
        <v>4427944</v>
      </c>
      <c r="F18" s="40">
        <v>4904669</v>
      </c>
      <c r="G18" s="40">
        <v>5388487</v>
      </c>
      <c r="H18" s="40">
        <v>6184250</v>
      </c>
      <c r="I18" s="40">
        <v>7115148</v>
      </c>
      <c r="J18" s="40">
        <v>8458925</v>
      </c>
      <c r="K18" s="40">
        <v>9293801</v>
      </c>
      <c r="L18" s="40">
        <v>7829471</v>
      </c>
      <c r="M18" s="40">
        <v>9749875</v>
      </c>
      <c r="N18" s="40">
        <v>11817829</v>
      </c>
      <c r="O18" s="40">
        <v>12429045</v>
      </c>
      <c r="P18" s="40">
        <v>14253943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3">
        <v>6.2</v>
      </c>
      <c r="B19" s="24" t="s">
        <v>9</v>
      </c>
      <c r="C19" s="40">
        <v>229560</v>
      </c>
      <c r="D19" s="40">
        <v>254672</v>
      </c>
      <c r="E19" s="40">
        <v>286347</v>
      </c>
      <c r="F19" s="40">
        <v>291008</v>
      </c>
      <c r="G19" s="40">
        <v>339926</v>
      </c>
      <c r="H19" s="40">
        <v>504829</v>
      </c>
      <c r="I19" s="40">
        <v>389005</v>
      </c>
      <c r="J19" s="40">
        <v>464741</v>
      </c>
      <c r="K19" s="40">
        <v>461228</v>
      </c>
      <c r="L19" s="40">
        <v>213123</v>
      </c>
      <c r="M19" s="40">
        <v>325462</v>
      </c>
      <c r="N19" s="40">
        <v>464862</v>
      </c>
      <c r="O19" s="40">
        <v>560442</v>
      </c>
      <c r="P19" s="40">
        <v>626537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7" customFormat="1" ht="30" x14ac:dyDescent="0.25">
      <c r="A20" s="30" t="s">
        <v>36</v>
      </c>
      <c r="B20" s="31" t="s">
        <v>10</v>
      </c>
      <c r="C20" s="39">
        <f>SUM(C21:C27)</f>
        <v>1831100</v>
      </c>
      <c r="D20" s="39">
        <f t="shared" ref="D20:N20" si="12">SUM(D21:D27)</f>
        <v>2199730</v>
      </c>
      <c r="E20" s="39">
        <f t="shared" si="12"/>
        <v>2505024</v>
      </c>
      <c r="F20" s="39">
        <f t="shared" si="12"/>
        <v>2857008</v>
      </c>
      <c r="G20" s="39">
        <f t="shared" si="12"/>
        <v>3233217</v>
      </c>
      <c r="H20" s="39">
        <f t="shared" si="12"/>
        <v>3409237</v>
      </c>
      <c r="I20" s="39">
        <f t="shared" si="12"/>
        <v>3665482</v>
      </c>
      <c r="J20" s="39">
        <f t="shared" si="12"/>
        <v>4099996</v>
      </c>
      <c r="K20" s="39">
        <f t="shared" si="12"/>
        <v>4469969</v>
      </c>
      <c r="L20" s="39">
        <f t="shared" si="12"/>
        <v>4229425</v>
      </c>
      <c r="M20" s="39">
        <f t="shared" si="12"/>
        <v>5664256</v>
      </c>
      <c r="N20" s="39">
        <f t="shared" si="12"/>
        <v>6269020</v>
      </c>
      <c r="O20" s="39">
        <f t="shared" ref="O20:P20" si="13">SUM(O21:O27)</f>
        <v>7060276</v>
      </c>
      <c r="P20" s="39">
        <f t="shared" si="13"/>
        <v>7993309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J20" s="16"/>
    </row>
    <row r="21" spans="1:192" ht="15.75" x14ac:dyDescent="0.25">
      <c r="A21" s="23">
        <v>7.1</v>
      </c>
      <c r="B21" s="24" t="s">
        <v>11</v>
      </c>
      <c r="C21" s="6">
        <v>318980</v>
      </c>
      <c r="D21" s="6">
        <v>436666</v>
      </c>
      <c r="E21" s="6">
        <v>457243</v>
      </c>
      <c r="F21" s="6">
        <v>498747</v>
      </c>
      <c r="G21" s="7">
        <v>594377</v>
      </c>
      <c r="H21" s="8">
        <v>662857</v>
      </c>
      <c r="I21" s="8">
        <v>720334</v>
      </c>
      <c r="J21" s="8">
        <v>761174</v>
      </c>
      <c r="K21" s="9">
        <v>799043</v>
      </c>
      <c r="L21" s="9">
        <v>714058</v>
      </c>
      <c r="M21" s="9">
        <v>846449</v>
      </c>
      <c r="N21" s="9">
        <v>1000250</v>
      </c>
      <c r="O21" s="9">
        <v>1087189</v>
      </c>
      <c r="P21" s="9">
        <v>1341348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3">
        <v>7.2</v>
      </c>
      <c r="B22" s="24" t="s">
        <v>12</v>
      </c>
      <c r="C22" s="10">
        <v>949685</v>
      </c>
      <c r="D22" s="10">
        <v>1096094</v>
      </c>
      <c r="E22" s="10">
        <v>1209997</v>
      </c>
      <c r="F22" s="10">
        <v>1362895</v>
      </c>
      <c r="G22" s="7">
        <v>1445845</v>
      </c>
      <c r="H22" s="8">
        <v>1585089</v>
      </c>
      <c r="I22" s="8">
        <v>1791541</v>
      </c>
      <c r="J22" s="8">
        <v>2029635</v>
      </c>
      <c r="K22" s="11">
        <v>2172087</v>
      </c>
      <c r="L22" s="11">
        <v>1881661</v>
      </c>
      <c r="M22" s="11">
        <v>2885695</v>
      </c>
      <c r="N22" s="11">
        <v>2978401</v>
      </c>
      <c r="O22" s="11">
        <v>3311938</v>
      </c>
      <c r="P22" s="11">
        <v>3624771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3">
        <v>7.3</v>
      </c>
      <c r="B23" s="24" t="s">
        <v>13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8">
        <v>0</v>
      </c>
      <c r="I23" s="8">
        <v>0</v>
      </c>
      <c r="J23" s="8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3">
        <v>7.4</v>
      </c>
      <c r="B24" s="24" t="s">
        <v>14</v>
      </c>
      <c r="C24" s="10">
        <v>4209</v>
      </c>
      <c r="D24" s="10">
        <v>8197</v>
      </c>
      <c r="E24" s="10">
        <v>6141</v>
      </c>
      <c r="F24" s="10">
        <v>11647</v>
      </c>
      <c r="G24" s="10">
        <v>23449</v>
      </c>
      <c r="H24" s="8">
        <v>22702</v>
      </c>
      <c r="I24" s="8">
        <v>24138</v>
      </c>
      <c r="J24" s="8">
        <v>15824</v>
      </c>
      <c r="K24" s="11">
        <v>31259</v>
      </c>
      <c r="L24" s="11">
        <v>14612</v>
      </c>
      <c r="M24" s="11">
        <v>16670</v>
      </c>
      <c r="N24" s="11">
        <v>23603</v>
      </c>
      <c r="O24" s="11">
        <v>25116</v>
      </c>
      <c r="P24" s="11">
        <v>29566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3">
        <v>7.5</v>
      </c>
      <c r="B25" s="24" t="s">
        <v>15</v>
      </c>
      <c r="C25" s="10">
        <v>25479</v>
      </c>
      <c r="D25" s="10">
        <v>29362</v>
      </c>
      <c r="E25" s="10">
        <v>32489</v>
      </c>
      <c r="F25" s="10">
        <v>36508</v>
      </c>
      <c r="G25" s="10">
        <v>38407</v>
      </c>
      <c r="H25" s="8">
        <v>70975</v>
      </c>
      <c r="I25" s="8">
        <v>71246</v>
      </c>
      <c r="J25" s="8">
        <v>79852</v>
      </c>
      <c r="K25" s="11">
        <v>86619</v>
      </c>
      <c r="L25" s="11">
        <v>53269</v>
      </c>
      <c r="M25" s="11">
        <v>88027</v>
      </c>
      <c r="N25" s="11">
        <v>112785</v>
      </c>
      <c r="O25" s="11">
        <v>123004</v>
      </c>
      <c r="P25" s="11">
        <v>131620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3">
        <v>7.6</v>
      </c>
      <c r="B26" s="24" t="s">
        <v>16</v>
      </c>
      <c r="C26" s="10">
        <v>18514</v>
      </c>
      <c r="D26" s="10">
        <v>23059</v>
      </c>
      <c r="E26" s="10">
        <v>26256</v>
      </c>
      <c r="F26" s="10">
        <v>27663</v>
      </c>
      <c r="G26" s="10">
        <v>30792</v>
      </c>
      <c r="H26" s="8">
        <v>31085</v>
      </c>
      <c r="I26" s="8">
        <v>41614</v>
      </c>
      <c r="J26" s="8">
        <v>96367</v>
      </c>
      <c r="K26" s="11">
        <v>100826</v>
      </c>
      <c r="L26" s="11">
        <v>141375</v>
      </c>
      <c r="M26" s="11">
        <v>111617</v>
      </c>
      <c r="N26" s="11">
        <v>114116</v>
      </c>
      <c r="O26" s="11">
        <v>114538</v>
      </c>
      <c r="P26" s="11">
        <v>127407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23">
        <v>7.7</v>
      </c>
      <c r="B27" s="24" t="s">
        <v>17</v>
      </c>
      <c r="C27" s="6">
        <v>514233</v>
      </c>
      <c r="D27" s="6">
        <v>606352</v>
      </c>
      <c r="E27" s="6">
        <v>772898</v>
      </c>
      <c r="F27" s="6">
        <v>919548</v>
      </c>
      <c r="G27" s="7">
        <v>1100347</v>
      </c>
      <c r="H27" s="12">
        <v>1036529</v>
      </c>
      <c r="I27" s="12">
        <v>1016609</v>
      </c>
      <c r="J27" s="12">
        <v>1117144</v>
      </c>
      <c r="K27" s="11">
        <v>1280135</v>
      </c>
      <c r="L27" s="11">
        <v>1424450</v>
      </c>
      <c r="M27" s="11">
        <v>1715798</v>
      </c>
      <c r="N27" s="11">
        <v>2039865</v>
      </c>
      <c r="O27" s="11">
        <v>2398491</v>
      </c>
      <c r="P27" s="11">
        <v>2738597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5" t="s">
        <v>37</v>
      </c>
      <c r="B28" s="24" t="s">
        <v>18</v>
      </c>
      <c r="C28" s="6">
        <v>1593654</v>
      </c>
      <c r="D28" s="6">
        <v>1732129</v>
      </c>
      <c r="E28" s="6">
        <v>1920614</v>
      </c>
      <c r="F28" s="6">
        <v>1997284</v>
      </c>
      <c r="G28" s="7">
        <v>2334264</v>
      </c>
      <c r="H28" s="8">
        <v>2234695</v>
      </c>
      <c r="I28" s="8">
        <v>2424337</v>
      </c>
      <c r="J28" s="8">
        <v>2771281</v>
      </c>
      <c r="K28" s="11">
        <v>3071308</v>
      </c>
      <c r="L28" s="11">
        <v>3127346</v>
      </c>
      <c r="M28" s="11">
        <v>3398498</v>
      </c>
      <c r="N28" s="11">
        <v>4234984</v>
      </c>
      <c r="O28" s="11">
        <v>4730595</v>
      </c>
      <c r="P28" s="11">
        <v>5330768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5" t="s">
        <v>38</v>
      </c>
      <c r="B29" s="24" t="s">
        <v>19</v>
      </c>
      <c r="C29" s="6">
        <v>1639308</v>
      </c>
      <c r="D29" s="6">
        <v>1945857</v>
      </c>
      <c r="E29" s="6">
        <v>2279709</v>
      </c>
      <c r="F29" s="6">
        <v>2609400</v>
      </c>
      <c r="G29" s="7">
        <v>2875364</v>
      </c>
      <c r="H29" s="8">
        <v>3220022</v>
      </c>
      <c r="I29" s="8">
        <v>3636934</v>
      </c>
      <c r="J29" s="8">
        <v>4074751</v>
      </c>
      <c r="K29" s="11">
        <v>4487214</v>
      </c>
      <c r="L29" s="11">
        <v>4394806</v>
      </c>
      <c r="M29" s="11">
        <v>4913130</v>
      </c>
      <c r="N29" s="11">
        <v>5563421</v>
      </c>
      <c r="O29" s="11">
        <v>6206836</v>
      </c>
      <c r="P29" s="11">
        <v>6859004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5" t="s">
        <v>39</v>
      </c>
      <c r="B30" s="24" t="s">
        <v>54</v>
      </c>
      <c r="C30" s="6">
        <v>1629141</v>
      </c>
      <c r="D30" s="6">
        <v>1907083</v>
      </c>
      <c r="E30" s="6">
        <v>2164636</v>
      </c>
      <c r="F30" s="6">
        <v>2309187</v>
      </c>
      <c r="G30" s="7">
        <v>2509825</v>
      </c>
      <c r="H30" s="8">
        <v>2942089</v>
      </c>
      <c r="I30" s="8">
        <v>3285778</v>
      </c>
      <c r="J30" s="8">
        <v>3821383</v>
      </c>
      <c r="K30" s="11">
        <v>4470266</v>
      </c>
      <c r="L30" s="11">
        <v>4500502</v>
      </c>
      <c r="M30" s="11">
        <v>4680436</v>
      </c>
      <c r="N30" s="11">
        <v>5310995</v>
      </c>
      <c r="O30" s="11">
        <v>6319580</v>
      </c>
      <c r="P30" s="11">
        <v>7180536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5" t="s">
        <v>40</v>
      </c>
      <c r="B31" s="24" t="s">
        <v>20</v>
      </c>
      <c r="C31" s="6">
        <v>1791096</v>
      </c>
      <c r="D31" s="6">
        <v>2145512</v>
      </c>
      <c r="E31" s="6">
        <v>2359317</v>
      </c>
      <c r="F31" s="6">
        <v>2684370</v>
      </c>
      <c r="G31" s="7">
        <v>3008495</v>
      </c>
      <c r="H31" s="8">
        <v>3508424</v>
      </c>
      <c r="I31" s="8">
        <v>3864468</v>
      </c>
      <c r="J31" s="8">
        <v>4352081</v>
      </c>
      <c r="K31" s="11">
        <v>4893386</v>
      </c>
      <c r="L31" s="11">
        <v>5577248</v>
      </c>
      <c r="M31" s="11">
        <v>6622869</v>
      </c>
      <c r="N31" s="11">
        <v>7789414</v>
      </c>
      <c r="O31" s="11">
        <v>9149807</v>
      </c>
      <c r="P31" s="11">
        <v>10294816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6" customFormat="1" ht="15.75" x14ac:dyDescent="0.25">
      <c r="A32" s="26"/>
      <c r="B32" s="27" t="s">
        <v>30</v>
      </c>
      <c r="C32" s="41">
        <f>C17+C20+C28+C29+C30+C31</f>
        <v>11863234</v>
      </c>
      <c r="D32" s="41">
        <f t="shared" ref="D32:J32" si="14">D17+D20+D28+D29+D30+D31</f>
        <v>14058679</v>
      </c>
      <c r="E32" s="41">
        <f t="shared" si="14"/>
        <v>15943591</v>
      </c>
      <c r="F32" s="41">
        <f t="shared" si="14"/>
        <v>17652926</v>
      </c>
      <c r="G32" s="41">
        <f t="shared" si="14"/>
        <v>19689578</v>
      </c>
      <c r="H32" s="41">
        <f t="shared" si="14"/>
        <v>22003546</v>
      </c>
      <c r="I32" s="41">
        <f t="shared" si="14"/>
        <v>24381152</v>
      </c>
      <c r="J32" s="41">
        <f t="shared" si="14"/>
        <v>28043158</v>
      </c>
      <c r="K32" s="41">
        <f t="shared" ref="K32:L32" si="15">K17+K20+K28+K29+K30+K31</f>
        <v>31147172</v>
      </c>
      <c r="L32" s="41">
        <f t="shared" si="15"/>
        <v>29871921</v>
      </c>
      <c r="M32" s="41">
        <f t="shared" ref="M32:N32" si="16">M17+M20+M28+M29+M30+M31</f>
        <v>35354526</v>
      </c>
      <c r="N32" s="41">
        <f t="shared" si="16"/>
        <v>41450525</v>
      </c>
      <c r="O32" s="41">
        <f t="shared" ref="O32:P32" si="17">O17+O20+O28+O29+O30+O31</f>
        <v>46456581</v>
      </c>
      <c r="P32" s="41">
        <f t="shared" si="17"/>
        <v>52538913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  <c r="FK32" s="19"/>
      <c r="FL32" s="19"/>
      <c r="FM32" s="19"/>
      <c r="FN32" s="19"/>
      <c r="FO32" s="19"/>
      <c r="FP32" s="19"/>
      <c r="FQ32" s="19"/>
      <c r="FR32" s="19"/>
      <c r="FS32" s="19"/>
      <c r="FT32" s="19"/>
      <c r="FU32" s="19"/>
      <c r="FV32" s="19"/>
      <c r="FW32" s="19"/>
      <c r="FX32" s="19"/>
      <c r="FY32" s="19"/>
      <c r="FZ32" s="19"/>
      <c r="GA32" s="19"/>
      <c r="GB32" s="19"/>
      <c r="GC32" s="19"/>
      <c r="GD32" s="19"/>
      <c r="GE32" s="19"/>
      <c r="GF32" s="19"/>
      <c r="GG32" s="17"/>
      <c r="GH32" s="17"/>
      <c r="GI32" s="17"/>
    </row>
    <row r="33" spans="1:192" s="17" customFormat="1" ht="15.75" x14ac:dyDescent="0.25">
      <c r="A33" s="21" t="s">
        <v>27</v>
      </c>
      <c r="B33" s="32" t="s">
        <v>41</v>
      </c>
      <c r="C33" s="39">
        <f t="shared" ref="C33" si="18">C6+C11+C13+C14+C15+C17+C20+C28+C29+C30+C31</f>
        <v>30368859</v>
      </c>
      <c r="D33" s="39">
        <f t="shared" ref="D33:J33" si="19">D6+D11+D13+D14+D15+D17+D20+D28+D29+D30+D31</f>
        <v>36641880</v>
      </c>
      <c r="E33" s="39">
        <f t="shared" si="19"/>
        <v>41680964</v>
      </c>
      <c r="F33" s="39">
        <f t="shared" si="19"/>
        <v>45620028</v>
      </c>
      <c r="G33" s="39">
        <f t="shared" si="19"/>
        <v>50817506</v>
      </c>
      <c r="H33" s="39">
        <f t="shared" si="19"/>
        <v>60761658</v>
      </c>
      <c r="I33" s="39">
        <f t="shared" si="19"/>
        <v>68345569</v>
      </c>
      <c r="J33" s="39">
        <f t="shared" si="19"/>
        <v>78351945</v>
      </c>
      <c r="K33" s="39">
        <f t="shared" ref="K33:L33" si="20">K6+K11+K13+K14+K15+K17+K20+K28+K29+K30+K31</f>
        <v>86960843</v>
      </c>
      <c r="L33" s="39">
        <f t="shared" si="20"/>
        <v>89430358</v>
      </c>
      <c r="M33" s="39">
        <f t="shared" ref="M33:N33" si="21">M6+M11+M13+M14+M15+M17+M20+M28+M29+M30+M31</f>
        <v>105741532</v>
      </c>
      <c r="N33" s="39">
        <f t="shared" si="21"/>
        <v>117206181</v>
      </c>
      <c r="O33" s="39">
        <f t="shared" ref="O33:P33" si="22">O6+O11+O13+O14+O15+O17+O20+O28+O29+O30+O31</f>
        <v>128718463</v>
      </c>
      <c r="P33" s="39">
        <f t="shared" si="22"/>
        <v>143521058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J33" s="16"/>
    </row>
    <row r="34" spans="1:192" ht="15.75" x14ac:dyDescent="0.25">
      <c r="A34" s="43" t="s">
        <v>43</v>
      </c>
      <c r="B34" s="44" t="s">
        <v>25</v>
      </c>
      <c r="C34" s="37">
        <v>2983400</v>
      </c>
      <c r="D34" s="37">
        <v>3717500</v>
      </c>
      <c r="E34" s="37">
        <v>4203348</v>
      </c>
      <c r="F34" s="37">
        <v>4694615</v>
      </c>
      <c r="G34" s="37">
        <v>5731487</v>
      </c>
      <c r="H34" s="37">
        <v>6635925</v>
      </c>
      <c r="I34" s="37">
        <v>6926302</v>
      </c>
      <c r="J34" s="37">
        <v>7626182</v>
      </c>
      <c r="K34" s="37">
        <v>8648054</v>
      </c>
      <c r="L34" s="37">
        <v>9097737</v>
      </c>
      <c r="M34" s="37">
        <v>11027221</v>
      </c>
      <c r="N34" s="37">
        <v>11889452</v>
      </c>
      <c r="O34" s="37">
        <v>14422507</v>
      </c>
      <c r="P34" s="37">
        <v>16016340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92" ht="15.75" x14ac:dyDescent="0.25">
      <c r="A35" s="43" t="s">
        <v>44</v>
      </c>
      <c r="B35" s="44" t="s">
        <v>24</v>
      </c>
      <c r="C35" s="37">
        <v>1796100</v>
      </c>
      <c r="D35" s="37">
        <v>2266900</v>
      </c>
      <c r="E35" s="37">
        <v>1935968</v>
      </c>
      <c r="F35" s="37">
        <v>2320739</v>
      </c>
      <c r="G35" s="37">
        <v>2442242</v>
      </c>
      <c r="H35" s="37">
        <v>2415302</v>
      </c>
      <c r="I35" s="37">
        <v>2643479</v>
      </c>
      <c r="J35" s="37">
        <v>2997654</v>
      </c>
      <c r="K35" s="37">
        <v>2823397</v>
      </c>
      <c r="L35" s="37">
        <v>3906323</v>
      </c>
      <c r="M35" s="37">
        <v>6651949</v>
      </c>
      <c r="N35" s="37">
        <v>6914383</v>
      </c>
      <c r="O35" s="37">
        <v>7760073</v>
      </c>
      <c r="P35" s="37">
        <v>9197858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92" s="16" customFormat="1" ht="15.75" x14ac:dyDescent="0.25">
      <c r="A36" s="33" t="s">
        <v>45</v>
      </c>
      <c r="B36" s="34" t="s">
        <v>55</v>
      </c>
      <c r="C36" s="41">
        <f>C33+C34-C35</f>
        <v>31556159</v>
      </c>
      <c r="D36" s="41">
        <f t="shared" ref="D36:M36" si="23">D33+D34-D35</f>
        <v>38092480</v>
      </c>
      <c r="E36" s="41">
        <f t="shared" si="23"/>
        <v>43948344</v>
      </c>
      <c r="F36" s="41">
        <f t="shared" si="23"/>
        <v>47993904</v>
      </c>
      <c r="G36" s="41">
        <f t="shared" si="23"/>
        <v>54106751</v>
      </c>
      <c r="H36" s="41">
        <f t="shared" si="23"/>
        <v>64982281</v>
      </c>
      <c r="I36" s="41">
        <f t="shared" si="23"/>
        <v>72628392</v>
      </c>
      <c r="J36" s="41">
        <f t="shared" si="23"/>
        <v>82980473</v>
      </c>
      <c r="K36" s="41">
        <f t="shared" si="23"/>
        <v>92785500</v>
      </c>
      <c r="L36" s="41">
        <f t="shared" si="23"/>
        <v>94621772</v>
      </c>
      <c r="M36" s="41">
        <f t="shared" si="23"/>
        <v>110116804</v>
      </c>
      <c r="N36" s="41">
        <f>N33+N34-N35</f>
        <v>122181250</v>
      </c>
      <c r="O36" s="41">
        <f>O33+O34-O35</f>
        <v>135380897</v>
      </c>
      <c r="P36" s="41">
        <f>P33+P34-P35</f>
        <v>150339540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19"/>
      <c r="FT36" s="19"/>
      <c r="FU36" s="19"/>
      <c r="FV36" s="19"/>
      <c r="FW36" s="19"/>
      <c r="FX36" s="19"/>
      <c r="FY36" s="19"/>
      <c r="FZ36" s="19"/>
      <c r="GA36" s="19"/>
      <c r="GB36" s="19"/>
      <c r="GC36" s="19"/>
      <c r="GD36" s="19"/>
      <c r="GE36" s="19"/>
    </row>
    <row r="37" spans="1:192" ht="15.75" x14ac:dyDescent="0.25">
      <c r="A37" s="43" t="s">
        <v>46</v>
      </c>
      <c r="B37" s="44" t="s">
        <v>42</v>
      </c>
      <c r="C37" s="37">
        <v>733480</v>
      </c>
      <c r="D37" s="37">
        <v>745840</v>
      </c>
      <c r="E37" s="37">
        <v>758190</v>
      </c>
      <c r="F37" s="37">
        <v>770550</v>
      </c>
      <c r="G37" s="37">
        <v>782910</v>
      </c>
      <c r="H37" s="37">
        <v>794720</v>
      </c>
      <c r="I37" s="37">
        <v>806140</v>
      </c>
      <c r="J37" s="37">
        <v>817560</v>
      </c>
      <c r="K37" s="37">
        <v>828980</v>
      </c>
      <c r="L37" s="37">
        <v>840400</v>
      </c>
      <c r="M37" s="37">
        <v>851180</v>
      </c>
      <c r="N37" s="37">
        <v>861490</v>
      </c>
      <c r="O37" s="37">
        <v>871800</v>
      </c>
      <c r="P37" s="37">
        <v>882120</v>
      </c>
      <c r="S37" s="2"/>
      <c r="T37" s="1"/>
      <c r="W37" s="1"/>
      <c r="X37" s="1"/>
      <c r="Y37" s="1"/>
      <c r="Z37" s="1"/>
      <c r="AA37" s="1"/>
      <c r="AF37" s="2"/>
      <c r="AI37" s="2"/>
      <c r="AN37" s="2"/>
      <c r="AQ37" s="2"/>
      <c r="AV37" s="2"/>
      <c r="AY37" s="2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16" customFormat="1" ht="15.75" x14ac:dyDescent="0.25">
      <c r="A38" s="33" t="s">
        <v>47</v>
      </c>
      <c r="B38" s="34" t="s">
        <v>58</v>
      </c>
      <c r="C38" s="41">
        <f>C36/C37*1000</f>
        <v>43022.521404809951</v>
      </c>
      <c r="D38" s="41">
        <f t="shared" ref="D38:E38" si="24">D36/D37*1000</f>
        <v>51073.259680360403</v>
      </c>
      <c r="E38" s="41">
        <f t="shared" si="24"/>
        <v>57964.816207019343</v>
      </c>
      <c r="F38" s="41">
        <f t="shared" ref="F38:G38" si="25">F36/F37*1000</f>
        <v>62285.25598598404</v>
      </c>
      <c r="G38" s="41">
        <f t="shared" si="25"/>
        <v>69109.79678379379</v>
      </c>
      <c r="H38" s="41">
        <f t="shared" ref="H38:M38" si="26">H36/H37*1000</f>
        <v>81767.516861284472</v>
      </c>
      <c r="I38" s="41">
        <f t="shared" si="26"/>
        <v>90094.01840871312</v>
      </c>
      <c r="J38" s="41">
        <f t="shared" si="26"/>
        <v>101497.71637555654</v>
      </c>
      <c r="K38" s="41">
        <f t="shared" si="26"/>
        <v>111927.30825834158</v>
      </c>
      <c r="L38" s="41">
        <f t="shared" si="26"/>
        <v>112591.35173726796</v>
      </c>
      <c r="M38" s="41">
        <f t="shared" si="26"/>
        <v>129369.58575154492</v>
      </c>
      <c r="N38" s="41">
        <f>N36/N37*1000</f>
        <v>141825.50000580389</v>
      </c>
      <c r="O38" s="41">
        <f>O36/O37*1000</f>
        <v>155288.93897682955</v>
      </c>
      <c r="P38" s="41">
        <f>P36/P37*1000</f>
        <v>170429.80546864372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CB38" s="19"/>
      <c r="CC38" s="19"/>
      <c r="CD38" s="19"/>
      <c r="CE38" s="19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</row>
    <row r="39" spans="1:192" ht="15.75" x14ac:dyDescent="0.25">
      <c r="A39" s="46" t="s">
        <v>76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S39" s="2"/>
      <c r="T39" s="1"/>
      <c r="W39" s="3"/>
      <c r="X39" s="3"/>
      <c r="Y39" s="3"/>
      <c r="Z39" s="3"/>
      <c r="AA39" s="3"/>
      <c r="AF39" s="2"/>
      <c r="AI39" s="2"/>
      <c r="AN39" s="2"/>
      <c r="AQ39" s="2"/>
      <c r="AV39" s="2"/>
      <c r="AY39" s="2"/>
      <c r="CB39" s="4"/>
      <c r="CC39" s="4"/>
      <c r="CD39" s="4"/>
      <c r="CE39" s="4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x14ac:dyDescent="0.25">
      <c r="S40" s="2"/>
      <c r="T40" s="1"/>
      <c r="W40" s="1"/>
      <c r="AF40" s="2"/>
      <c r="AI40" s="2"/>
      <c r="AN40" s="2"/>
      <c r="AQ40" s="2"/>
      <c r="AV40" s="2"/>
      <c r="AY40" s="2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2" s="16" customFormat="1" x14ac:dyDescent="0.25">
      <c r="A41" s="3"/>
      <c r="B41" s="3"/>
      <c r="C41" s="1"/>
      <c r="D41" s="2"/>
      <c r="E41" s="2"/>
      <c r="F41" s="2"/>
      <c r="G41" s="2"/>
      <c r="H41" s="1"/>
      <c r="I41" s="2"/>
      <c r="J41" s="2"/>
      <c r="K41" s="1"/>
      <c r="L41" s="2"/>
      <c r="M41" s="2"/>
      <c r="N41" s="2"/>
      <c r="O41" s="2"/>
      <c r="P41" s="1"/>
      <c r="Q41" s="2"/>
      <c r="R41" s="2"/>
      <c r="S41" s="1"/>
      <c r="T41" s="2"/>
      <c r="U41" s="2"/>
      <c r="V41" s="2"/>
      <c r="W41" s="2"/>
      <c r="X41" s="2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</row>
    <row r="42" spans="1:192" s="16" customFormat="1" x14ac:dyDescent="0.25">
      <c r="A42" s="3"/>
      <c r="B42" s="3"/>
      <c r="C42" s="1"/>
      <c r="D42" s="2"/>
      <c r="E42" s="2"/>
      <c r="F42" s="2"/>
      <c r="G42" s="2"/>
      <c r="H42" s="1"/>
      <c r="I42" s="2"/>
      <c r="J42" s="2"/>
      <c r="K42" s="1"/>
      <c r="L42" s="2"/>
      <c r="M42" s="2"/>
      <c r="N42" s="2"/>
      <c r="O42" s="2"/>
      <c r="P42" s="1"/>
      <c r="Q42" s="2"/>
      <c r="R42" s="2"/>
      <c r="S42" s="1"/>
      <c r="T42" s="2"/>
      <c r="U42" s="2"/>
      <c r="V42" s="2"/>
      <c r="W42" s="2"/>
      <c r="X42" s="2"/>
      <c r="DE42" s="17"/>
      <c r="DF42" s="17"/>
      <c r="DG42" s="17"/>
      <c r="DH42" s="17"/>
      <c r="DI42" s="17"/>
      <c r="DJ42" s="17"/>
      <c r="DK42" s="17"/>
      <c r="DL42" s="17"/>
      <c r="DM42" s="17"/>
      <c r="DN42" s="17"/>
      <c r="DO42" s="17"/>
      <c r="DP42" s="17"/>
      <c r="DQ42" s="17"/>
      <c r="DR42" s="17"/>
      <c r="DS42" s="17"/>
      <c r="DT42" s="17"/>
      <c r="DU42" s="17"/>
      <c r="DV42" s="17"/>
      <c r="DW42" s="17"/>
    </row>
    <row r="43" spans="1:192" x14ac:dyDescent="0.25">
      <c r="A43" s="3"/>
      <c r="B43" s="3"/>
      <c r="C43" s="1"/>
      <c r="G43" s="2"/>
      <c r="I43" s="2"/>
      <c r="J43" s="2"/>
      <c r="L43" s="2"/>
      <c r="M43" s="2"/>
      <c r="N43" s="2"/>
      <c r="O43" s="2"/>
      <c r="AF43" s="2"/>
      <c r="AI43" s="2"/>
      <c r="AN43" s="2"/>
      <c r="AQ43" s="2"/>
      <c r="AV43" s="2"/>
      <c r="AY43" s="2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A44" s="3"/>
      <c r="B44" s="3"/>
      <c r="C44" s="1"/>
      <c r="G44" s="2"/>
      <c r="I44" s="2"/>
      <c r="J44" s="2"/>
      <c r="L44" s="2"/>
      <c r="M44" s="2"/>
      <c r="N44" s="2"/>
      <c r="O44" s="2"/>
      <c r="AF44" s="2"/>
      <c r="AI44" s="2"/>
      <c r="AN44" s="2"/>
      <c r="AQ44" s="2"/>
      <c r="AV44" s="2"/>
      <c r="AY44" s="2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s="16" customFormat="1" x14ac:dyDescent="0.25">
      <c r="A45" s="3"/>
      <c r="B45" s="3"/>
      <c r="C45" s="1"/>
      <c r="D45" s="2"/>
      <c r="E45" s="2"/>
      <c r="F45" s="2"/>
      <c r="G45" s="2"/>
      <c r="H45" s="1"/>
      <c r="I45" s="2"/>
      <c r="J45" s="2"/>
      <c r="K45" s="1"/>
      <c r="L45" s="2"/>
      <c r="M45" s="2"/>
      <c r="N45" s="2"/>
      <c r="O45" s="2"/>
      <c r="P45" s="1"/>
      <c r="Q45" s="2"/>
      <c r="R45" s="2"/>
      <c r="S45" s="1"/>
      <c r="T45" s="2"/>
      <c r="U45" s="2"/>
      <c r="V45" s="2"/>
      <c r="W45" s="2"/>
      <c r="X45" s="2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7"/>
      <c r="DV45" s="17"/>
      <c r="DW45" s="17"/>
    </row>
    <row r="46" spans="1:192" s="16" customFormat="1" x14ac:dyDescent="0.25">
      <c r="A46" s="3"/>
      <c r="B46" s="3"/>
      <c r="C46" s="1"/>
      <c r="D46" s="2"/>
      <c r="E46" s="2"/>
      <c r="F46" s="2"/>
      <c r="G46" s="2"/>
      <c r="H46" s="1"/>
      <c r="I46" s="2"/>
      <c r="J46" s="2"/>
      <c r="K46" s="1"/>
      <c r="L46" s="2"/>
      <c r="M46" s="2"/>
      <c r="N46" s="2"/>
      <c r="O46" s="2"/>
      <c r="P46" s="1"/>
      <c r="Q46" s="2"/>
      <c r="R46" s="2"/>
      <c r="S46" s="1"/>
      <c r="T46" s="2"/>
      <c r="U46" s="2"/>
      <c r="V46" s="2"/>
      <c r="W46" s="2"/>
      <c r="X46" s="2"/>
      <c r="DE46" s="17"/>
      <c r="DF46" s="17"/>
      <c r="DG46" s="17"/>
      <c r="DH46" s="17"/>
      <c r="DI46" s="17"/>
      <c r="DJ46" s="17"/>
      <c r="DK46" s="17"/>
      <c r="DL46" s="17"/>
      <c r="DM46" s="17"/>
      <c r="DN46" s="17"/>
      <c r="DO46" s="17"/>
      <c r="DP46" s="17"/>
      <c r="DQ46" s="17"/>
      <c r="DR46" s="17"/>
      <c r="DS46" s="17"/>
      <c r="DT46" s="17"/>
      <c r="DU46" s="17"/>
      <c r="DV46" s="17"/>
      <c r="DW46" s="17"/>
    </row>
    <row r="47" spans="1:192" s="16" customFormat="1" x14ac:dyDescent="0.25">
      <c r="A47" s="2"/>
      <c r="B47" s="2"/>
      <c r="C47" s="1"/>
      <c r="D47" s="2"/>
      <c r="E47" s="2"/>
      <c r="F47" s="2"/>
      <c r="G47" s="2"/>
      <c r="H47" s="1"/>
      <c r="I47" s="2"/>
      <c r="J47" s="2"/>
      <c r="K47" s="1"/>
      <c r="L47" s="2"/>
      <c r="M47" s="2"/>
      <c r="N47" s="2"/>
      <c r="O47" s="2"/>
      <c r="P47" s="1"/>
      <c r="Q47" s="2"/>
      <c r="R47" s="2"/>
      <c r="S47" s="1"/>
      <c r="T47" s="2"/>
      <c r="U47" s="2"/>
      <c r="V47" s="2"/>
      <c r="W47" s="2"/>
      <c r="X47" s="2"/>
      <c r="DE47" s="17"/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7"/>
      <c r="DV47" s="17"/>
      <c r="DW47" s="17"/>
    </row>
    <row r="48" spans="1:192" x14ac:dyDescent="0.25">
      <c r="C48" s="1"/>
      <c r="G48" s="2"/>
      <c r="I48" s="2"/>
      <c r="J48" s="2"/>
      <c r="L48" s="2"/>
      <c r="M48" s="2"/>
      <c r="N48" s="2"/>
      <c r="O48" s="2"/>
      <c r="AF48" s="2"/>
      <c r="AI48" s="2"/>
      <c r="AN48" s="2"/>
      <c r="AQ48" s="2"/>
      <c r="AV48" s="2"/>
      <c r="AY48" s="2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I49" s="2"/>
      <c r="J49" s="2"/>
      <c r="L49" s="2"/>
      <c r="M49" s="2"/>
      <c r="N49" s="2"/>
      <c r="O49" s="2"/>
      <c r="AF49" s="2"/>
      <c r="AI49" s="2"/>
      <c r="AN49" s="2"/>
      <c r="AQ49" s="2"/>
      <c r="AV49" s="2"/>
      <c r="AY49" s="2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I50" s="2"/>
      <c r="J50" s="2"/>
      <c r="L50" s="2"/>
      <c r="M50" s="2"/>
      <c r="N50" s="2"/>
      <c r="O50" s="2"/>
      <c r="AF50" s="2"/>
      <c r="AI50" s="2"/>
      <c r="AN50" s="2"/>
      <c r="AQ50" s="2"/>
      <c r="AV50" s="2"/>
      <c r="AY50" s="2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I51" s="2"/>
      <c r="J51" s="2"/>
      <c r="L51" s="2"/>
      <c r="M51" s="2"/>
      <c r="N51" s="2"/>
      <c r="O51" s="2"/>
      <c r="AF51" s="2"/>
      <c r="AI51" s="2"/>
      <c r="AN51" s="2"/>
      <c r="AQ51" s="2"/>
      <c r="AV51" s="2"/>
      <c r="AY51" s="2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I52" s="2"/>
      <c r="J52" s="2"/>
      <c r="L52" s="2"/>
      <c r="M52" s="2"/>
      <c r="N52" s="2"/>
      <c r="O52" s="2"/>
      <c r="AF52" s="2"/>
      <c r="AI52" s="2"/>
      <c r="AN52" s="2"/>
      <c r="AQ52" s="2"/>
      <c r="AV52" s="2"/>
      <c r="AY52" s="2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I53" s="2"/>
      <c r="J53" s="2"/>
      <c r="L53" s="2"/>
      <c r="M53" s="2"/>
      <c r="N53" s="2"/>
      <c r="O53" s="2"/>
      <c r="AF53" s="2"/>
      <c r="AI53" s="2"/>
      <c r="AN53" s="2"/>
      <c r="AQ53" s="2"/>
      <c r="AV53" s="2"/>
      <c r="AY53" s="2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I54" s="2"/>
      <c r="J54" s="2"/>
      <c r="L54" s="2"/>
      <c r="M54" s="2"/>
      <c r="N54" s="2"/>
      <c r="O54" s="2"/>
      <c r="AF54" s="2"/>
      <c r="AI54" s="2"/>
      <c r="AN54" s="2"/>
      <c r="AQ54" s="2"/>
      <c r="AV54" s="2"/>
      <c r="AY54" s="2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I55" s="2"/>
      <c r="J55" s="2"/>
      <c r="L55" s="2"/>
      <c r="M55" s="2"/>
      <c r="N55" s="2"/>
      <c r="O55" s="2"/>
      <c r="AF55" s="2"/>
      <c r="AI55" s="2"/>
      <c r="AN55" s="2"/>
      <c r="AQ55" s="2"/>
      <c r="AV55" s="2"/>
      <c r="AY55" s="2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I56" s="2"/>
      <c r="J56" s="2"/>
      <c r="L56" s="2"/>
      <c r="M56" s="2"/>
      <c r="N56" s="2"/>
      <c r="O56" s="2"/>
      <c r="AF56" s="2"/>
      <c r="AI56" s="2"/>
      <c r="AN56" s="2"/>
      <c r="AQ56" s="2"/>
      <c r="AV56" s="2"/>
      <c r="AY56" s="2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I57" s="2"/>
      <c r="J57" s="2"/>
      <c r="L57" s="2"/>
      <c r="M57" s="2"/>
      <c r="N57" s="2"/>
      <c r="O57" s="2"/>
      <c r="AF57" s="2"/>
      <c r="AI57" s="2"/>
      <c r="AN57" s="2"/>
      <c r="AQ57" s="2"/>
      <c r="AV57" s="2"/>
      <c r="AY57" s="2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I58" s="2"/>
      <c r="J58" s="2"/>
      <c r="L58" s="2"/>
      <c r="M58" s="2"/>
      <c r="N58" s="2"/>
      <c r="O58" s="2"/>
      <c r="AF58" s="2"/>
      <c r="AI58" s="2"/>
      <c r="AN58" s="2"/>
      <c r="AQ58" s="2"/>
      <c r="AV58" s="2"/>
      <c r="AY58" s="2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I59" s="2"/>
      <c r="J59" s="2"/>
      <c r="L59" s="2"/>
      <c r="M59" s="2"/>
      <c r="N59" s="2"/>
      <c r="O59" s="2"/>
      <c r="AF59" s="2"/>
      <c r="AI59" s="2"/>
      <c r="AN59" s="2"/>
      <c r="AQ59" s="2"/>
      <c r="AV59" s="2"/>
      <c r="AY59" s="2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I60" s="2"/>
      <c r="J60" s="2"/>
      <c r="L60" s="2"/>
      <c r="M60" s="2"/>
      <c r="N60" s="2"/>
      <c r="O60" s="2"/>
      <c r="AF60" s="2"/>
      <c r="AI60" s="2"/>
      <c r="AN60" s="2"/>
      <c r="AQ60" s="2"/>
      <c r="AV60" s="2"/>
      <c r="AY60" s="2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I61" s="2"/>
      <c r="J61" s="2"/>
      <c r="L61" s="2"/>
      <c r="M61" s="2"/>
      <c r="N61" s="2"/>
      <c r="O61" s="2"/>
      <c r="AF61" s="2"/>
      <c r="AI61" s="2"/>
      <c r="AN61" s="2"/>
      <c r="AQ61" s="2"/>
      <c r="AV61" s="2"/>
      <c r="AY61" s="2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I62" s="2"/>
      <c r="J62" s="2"/>
      <c r="L62" s="2"/>
      <c r="M62" s="2"/>
      <c r="N62" s="2"/>
      <c r="O62" s="2"/>
      <c r="AF62" s="2"/>
      <c r="AI62" s="2"/>
      <c r="AN62" s="2"/>
      <c r="AQ62" s="2"/>
      <c r="AV62" s="2"/>
      <c r="AY62" s="2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I63" s="2"/>
      <c r="J63" s="2"/>
      <c r="L63" s="2"/>
      <c r="M63" s="2"/>
      <c r="N63" s="2"/>
      <c r="O63" s="2"/>
      <c r="AF63" s="2"/>
      <c r="AI63" s="2"/>
      <c r="AN63" s="2"/>
      <c r="AQ63" s="2"/>
      <c r="AV63" s="2"/>
      <c r="AY63" s="2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I64" s="2"/>
      <c r="J64" s="2"/>
      <c r="L64" s="2"/>
      <c r="M64" s="2"/>
      <c r="N64" s="2"/>
      <c r="O64" s="2"/>
      <c r="AF64" s="2"/>
      <c r="AI64" s="2"/>
      <c r="AN64" s="2"/>
      <c r="AQ64" s="2"/>
      <c r="AV64" s="2"/>
      <c r="AY64" s="2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I65" s="2"/>
      <c r="J65" s="2"/>
      <c r="L65" s="2"/>
      <c r="M65" s="2"/>
      <c r="N65" s="2"/>
      <c r="O65" s="2"/>
      <c r="AF65" s="2"/>
      <c r="AI65" s="2"/>
      <c r="AN65" s="2"/>
      <c r="AQ65" s="2"/>
      <c r="AV65" s="2"/>
      <c r="AY65" s="2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I66" s="2"/>
      <c r="J66" s="2"/>
      <c r="L66" s="2"/>
      <c r="M66" s="2"/>
      <c r="N66" s="2"/>
      <c r="O66" s="2"/>
      <c r="AF66" s="2"/>
      <c r="AI66" s="2"/>
      <c r="AN66" s="2"/>
      <c r="AQ66" s="2"/>
      <c r="AV66" s="2"/>
      <c r="AY66" s="2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I67" s="2"/>
      <c r="J67" s="2"/>
      <c r="L67" s="2"/>
      <c r="M67" s="2"/>
      <c r="N67" s="2"/>
      <c r="O67" s="2"/>
      <c r="AF67" s="2"/>
      <c r="AI67" s="2"/>
      <c r="AN67" s="2"/>
      <c r="AQ67" s="2"/>
      <c r="AV67" s="2"/>
      <c r="AY67" s="2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I68" s="2"/>
      <c r="J68" s="2"/>
      <c r="L68" s="2"/>
      <c r="M68" s="2"/>
      <c r="N68" s="2"/>
      <c r="O68" s="2"/>
      <c r="AF68" s="2"/>
      <c r="AI68" s="2"/>
      <c r="AN68" s="2"/>
      <c r="AQ68" s="2"/>
      <c r="AV68" s="2"/>
      <c r="AY68" s="2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I69" s="2"/>
      <c r="J69" s="2"/>
      <c r="L69" s="2"/>
      <c r="M69" s="2"/>
      <c r="N69" s="2"/>
      <c r="O69" s="2"/>
      <c r="AF69" s="2"/>
      <c r="AI69" s="2"/>
      <c r="AN69" s="2"/>
      <c r="AQ69" s="2"/>
      <c r="AV69" s="2"/>
      <c r="AY69" s="2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I70" s="2"/>
      <c r="J70" s="2"/>
      <c r="L70" s="2"/>
      <c r="M70" s="2"/>
      <c r="N70" s="2"/>
      <c r="O70" s="2"/>
      <c r="AF70" s="2"/>
      <c r="AI70" s="2"/>
      <c r="AN70" s="2"/>
      <c r="AQ70" s="2"/>
      <c r="AV70" s="2"/>
      <c r="AY70" s="2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I71" s="2"/>
      <c r="J71" s="2"/>
      <c r="L71" s="2"/>
      <c r="M71" s="2"/>
      <c r="N71" s="2"/>
      <c r="O71" s="2"/>
      <c r="AF71" s="2"/>
      <c r="AI71" s="2"/>
      <c r="AN71" s="2"/>
      <c r="AQ71" s="2"/>
      <c r="AV71" s="2"/>
      <c r="AY71" s="2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I72" s="2"/>
      <c r="J72" s="2"/>
      <c r="L72" s="2"/>
      <c r="M72" s="2"/>
      <c r="N72" s="2"/>
      <c r="O72" s="2"/>
      <c r="AF72" s="2"/>
      <c r="AI72" s="2"/>
      <c r="AN72" s="2"/>
      <c r="AQ72" s="2"/>
      <c r="AV72" s="2"/>
      <c r="AY72" s="2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I73" s="2"/>
      <c r="J73" s="2"/>
      <c r="L73" s="2"/>
      <c r="M73" s="2"/>
      <c r="N73" s="2"/>
      <c r="O73" s="2"/>
      <c r="AF73" s="2"/>
      <c r="AI73" s="2"/>
      <c r="AN73" s="2"/>
      <c r="AQ73" s="2"/>
      <c r="AV73" s="2"/>
      <c r="AY73" s="2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I74" s="2"/>
      <c r="J74" s="2"/>
      <c r="L74" s="2"/>
      <c r="M74" s="2"/>
      <c r="N74" s="2"/>
      <c r="O74" s="2"/>
      <c r="AF74" s="2"/>
      <c r="AI74" s="2"/>
      <c r="AN74" s="2"/>
      <c r="AQ74" s="2"/>
      <c r="AV74" s="2"/>
      <c r="AY74" s="2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I75" s="2"/>
      <c r="J75" s="2"/>
      <c r="L75" s="2"/>
      <c r="M75" s="2"/>
      <c r="N75" s="2"/>
      <c r="O75" s="2"/>
      <c r="AF75" s="2"/>
      <c r="AI75" s="2"/>
      <c r="AN75" s="2"/>
      <c r="AQ75" s="2"/>
      <c r="AV75" s="2"/>
      <c r="AY75" s="2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I76" s="2"/>
      <c r="J76" s="2"/>
      <c r="L76" s="2"/>
      <c r="M76" s="2"/>
      <c r="N76" s="2"/>
      <c r="O76" s="2"/>
      <c r="AF76" s="2"/>
      <c r="AI76" s="2"/>
      <c r="AN76" s="2"/>
      <c r="AQ76" s="2"/>
      <c r="AV76" s="2"/>
      <c r="AY76" s="2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I77" s="2"/>
      <c r="J77" s="2"/>
      <c r="L77" s="2"/>
      <c r="M77" s="2"/>
      <c r="N77" s="2"/>
      <c r="O77" s="2"/>
      <c r="AF77" s="2"/>
      <c r="AI77" s="2"/>
      <c r="AN77" s="2"/>
      <c r="AQ77" s="2"/>
      <c r="AV77" s="2"/>
      <c r="AY77" s="2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I78" s="2"/>
      <c r="J78" s="2"/>
      <c r="L78" s="2"/>
      <c r="M78" s="2"/>
      <c r="N78" s="2"/>
      <c r="O78" s="2"/>
      <c r="AF78" s="2"/>
      <c r="AI78" s="2"/>
      <c r="AN78" s="2"/>
      <c r="AQ78" s="2"/>
      <c r="AV78" s="2"/>
      <c r="AY78" s="2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I79" s="2"/>
      <c r="J79" s="2"/>
      <c r="L79" s="2"/>
      <c r="M79" s="2"/>
      <c r="N79" s="2"/>
      <c r="O79" s="2"/>
      <c r="AF79" s="2"/>
      <c r="AI79" s="2"/>
      <c r="AN79" s="2"/>
      <c r="AQ79" s="2"/>
      <c r="AV79" s="2"/>
      <c r="AY79" s="2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I80" s="2"/>
      <c r="J80" s="2"/>
      <c r="L80" s="2"/>
      <c r="M80" s="2"/>
      <c r="N80" s="2"/>
      <c r="O80" s="2"/>
      <c r="AF80" s="2"/>
      <c r="AI80" s="2"/>
      <c r="AN80" s="2"/>
      <c r="AQ80" s="2"/>
      <c r="AV80" s="2"/>
      <c r="AY80" s="2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I81" s="2"/>
      <c r="J81" s="2"/>
      <c r="L81" s="2"/>
      <c r="M81" s="2"/>
      <c r="N81" s="2"/>
      <c r="O81" s="2"/>
      <c r="AF81" s="2"/>
      <c r="AI81" s="2"/>
      <c r="AN81" s="2"/>
      <c r="AQ81" s="2"/>
      <c r="AV81" s="2"/>
      <c r="AY81" s="2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I82" s="2"/>
      <c r="J82" s="2"/>
      <c r="L82" s="2"/>
      <c r="M82" s="2"/>
      <c r="N82" s="2"/>
      <c r="O82" s="2"/>
      <c r="AF82" s="2"/>
      <c r="AI82" s="2"/>
      <c r="AN82" s="2"/>
      <c r="AQ82" s="2"/>
      <c r="AV82" s="2"/>
      <c r="AY82" s="2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I83" s="2"/>
      <c r="J83" s="2"/>
      <c r="L83" s="2"/>
      <c r="M83" s="2"/>
      <c r="N83" s="2"/>
      <c r="O83" s="2"/>
      <c r="AF83" s="2"/>
      <c r="AI83" s="2"/>
      <c r="AN83" s="2"/>
      <c r="AQ83" s="2"/>
      <c r="AV83" s="2"/>
      <c r="AY83" s="2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I84" s="2"/>
      <c r="J84" s="2"/>
      <c r="L84" s="2"/>
      <c r="M84" s="2"/>
      <c r="N84" s="2"/>
      <c r="O84" s="2"/>
      <c r="AF84" s="2"/>
      <c r="AI84" s="2"/>
      <c r="AN84" s="2"/>
      <c r="AQ84" s="2"/>
      <c r="AV84" s="2"/>
      <c r="AY84" s="2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I85" s="2"/>
      <c r="J85" s="2"/>
      <c r="L85" s="2"/>
      <c r="M85" s="2"/>
      <c r="N85" s="2"/>
      <c r="O85" s="2"/>
      <c r="AF85" s="2"/>
      <c r="AI85" s="2"/>
      <c r="AN85" s="2"/>
      <c r="AQ85" s="2"/>
      <c r="AV85" s="2"/>
      <c r="AY85" s="2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I86" s="2"/>
      <c r="J86" s="2"/>
      <c r="L86" s="2"/>
      <c r="M86" s="2"/>
      <c r="N86" s="2"/>
      <c r="O86" s="2"/>
      <c r="AF86" s="2"/>
      <c r="AI86" s="2"/>
      <c r="AN86" s="2"/>
      <c r="AQ86" s="2"/>
      <c r="AV86" s="2"/>
      <c r="AY86" s="2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I87" s="2"/>
      <c r="J87" s="2"/>
      <c r="L87" s="2"/>
      <c r="M87" s="2"/>
      <c r="N87" s="2"/>
      <c r="O87" s="2"/>
      <c r="AF87" s="2"/>
      <c r="AI87" s="2"/>
      <c r="AN87" s="2"/>
      <c r="AQ87" s="2"/>
      <c r="AV87" s="2"/>
      <c r="AY87" s="2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I88" s="2"/>
      <c r="J88" s="2"/>
      <c r="L88" s="2"/>
      <c r="M88" s="2"/>
      <c r="N88" s="2"/>
      <c r="O88" s="2"/>
      <c r="AF88" s="2"/>
      <c r="AI88" s="2"/>
      <c r="AN88" s="2"/>
      <c r="AQ88" s="2"/>
      <c r="AV88" s="2"/>
      <c r="AY88" s="2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I89" s="2"/>
      <c r="J89" s="2"/>
      <c r="L89" s="2"/>
      <c r="M89" s="2"/>
      <c r="N89" s="2"/>
      <c r="O89" s="2"/>
      <c r="AF89" s="2"/>
      <c r="AI89" s="2"/>
      <c r="AN89" s="2"/>
      <c r="AQ89" s="2"/>
      <c r="AV89" s="2"/>
      <c r="AY89" s="2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I90" s="2"/>
      <c r="J90" s="2"/>
      <c r="L90" s="2"/>
      <c r="M90" s="2"/>
      <c r="N90" s="2"/>
      <c r="O90" s="2"/>
      <c r="AF90" s="2"/>
      <c r="AI90" s="2"/>
      <c r="AN90" s="2"/>
      <c r="AQ90" s="2"/>
      <c r="AV90" s="2"/>
      <c r="AY90" s="2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I91" s="2"/>
      <c r="J91" s="2"/>
      <c r="L91" s="2"/>
      <c r="M91" s="2"/>
      <c r="N91" s="2"/>
      <c r="O91" s="2"/>
      <c r="AF91" s="2"/>
      <c r="AI91" s="2"/>
      <c r="AN91" s="2"/>
      <c r="AQ91" s="2"/>
      <c r="AV91" s="2"/>
      <c r="AY91" s="2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I92" s="2"/>
      <c r="J92" s="2"/>
      <c r="L92" s="2"/>
      <c r="M92" s="2"/>
      <c r="N92" s="2"/>
      <c r="O92" s="2"/>
      <c r="AF92" s="2"/>
      <c r="AI92" s="2"/>
      <c r="AN92" s="2"/>
      <c r="AQ92" s="2"/>
      <c r="AV92" s="2"/>
      <c r="AY92" s="2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I93" s="2"/>
      <c r="J93" s="2"/>
      <c r="L93" s="2"/>
      <c r="M93" s="2"/>
      <c r="N93" s="2"/>
      <c r="O93" s="2"/>
      <c r="AF93" s="2"/>
      <c r="AI93" s="2"/>
      <c r="AN93" s="2"/>
      <c r="AQ93" s="2"/>
      <c r="AV93" s="2"/>
      <c r="AY93" s="2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I94" s="2"/>
      <c r="J94" s="2"/>
      <c r="L94" s="2"/>
      <c r="M94" s="2"/>
      <c r="N94" s="2"/>
      <c r="O94" s="2"/>
      <c r="AF94" s="2"/>
      <c r="AI94" s="2"/>
      <c r="AN94" s="2"/>
      <c r="AQ94" s="2"/>
      <c r="AV94" s="2"/>
      <c r="AY94" s="2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I95" s="2"/>
      <c r="J95" s="2"/>
      <c r="L95" s="2"/>
      <c r="M95" s="2"/>
      <c r="N95" s="2"/>
      <c r="O95" s="2"/>
      <c r="AF95" s="2"/>
      <c r="AI95" s="2"/>
      <c r="AN95" s="2"/>
      <c r="AQ95" s="2"/>
      <c r="AV95" s="2"/>
      <c r="AY95" s="2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I96" s="2"/>
      <c r="J96" s="2"/>
      <c r="L96" s="2"/>
      <c r="M96" s="2"/>
      <c r="N96" s="2"/>
      <c r="O96" s="2"/>
      <c r="AF96" s="2"/>
      <c r="AI96" s="2"/>
      <c r="AN96" s="2"/>
      <c r="AQ96" s="2"/>
      <c r="AV96" s="2"/>
      <c r="AY96" s="2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I97" s="2"/>
      <c r="J97" s="2"/>
      <c r="L97" s="2"/>
      <c r="M97" s="2"/>
      <c r="N97" s="2"/>
      <c r="O97" s="2"/>
      <c r="AF97" s="2"/>
      <c r="AI97" s="2"/>
      <c r="AN97" s="2"/>
      <c r="AQ97" s="2"/>
      <c r="AV97" s="2"/>
      <c r="AY97" s="2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I98" s="2"/>
      <c r="J98" s="2"/>
      <c r="L98" s="2"/>
      <c r="M98" s="2"/>
      <c r="N98" s="2"/>
      <c r="O98" s="2"/>
      <c r="AF98" s="2"/>
      <c r="AI98" s="2"/>
      <c r="AN98" s="2"/>
      <c r="AQ98" s="2"/>
      <c r="AV98" s="2"/>
      <c r="AY98" s="2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I99" s="2"/>
      <c r="J99" s="2"/>
      <c r="L99" s="2"/>
      <c r="M99" s="2"/>
      <c r="N99" s="2"/>
      <c r="O99" s="2"/>
      <c r="AF99" s="2"/>
      <c r="AI99" s="2"/>
      <c r="AN99" s="2"/>
      <c r="AQ99" s="2"/>
      <c r="AV99" s="2"/>
      <c r="AY99" s="2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I100" s="2"/>
      <c r="J100" s="2"/>
      <c r="L100" s="2"/>
      <c r="M100" s="2"/>
      <c r="N100" s="2"/>
      <c r="O100" s="2"/>
      <c r="AF100" s="2"/>
      <c r="AI100" s="2"/>
      <c r="AN100" s="2"/>
      <c r="AQ100" s="2"/>
      <c r="AV100" s="2"/>
      <c r="AY100" s="2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I101" s="2"/>
      <c r="J101" s="2"/>
      <c r="L101" s="2"/>
      <c r="M101" s="2"/>
      <c r="N101" s="2"/>
      <c r="O101" s="2"/>
      <c r="AF101" s="2"/>
      <c r="AI101" s="2"/>
      <c r="AN101" s="2"/>
      <c r="AQ101" s="2"/>
      <c r="AV101" s="2"/>
      <c r="AY101" s="2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I102" s="2"/>
      <c r="J102" s="2"/>
      <c r="L102" s="2"/>
      <c r="M102" s="2"/>
      <c r="N102" s="2"/>
      <c r="O102" s="2"/>
      <c r="AF102" s="2"/>
      <c r="AI102" s="2"/>
      <c r="AN102" s="2"/>
      <c r="AQ102" s="2"/>
      <c r="AV102" s="2"/>
      <c r="AY102" s="2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I103" s="2"/>
      <c r="J103" s="2"/>
      <c r="L103" s="2"/>
      <c r="M103" s="2"/>
      <c r="N103" s="2"/>
      <c r="O103" s="2"/>
      <c r="AF103" s="2"/>
      <c r="AI103" s="2"/>
      <c r="AN103" s="2"/>
      <c r="AQ103" s="2"/>
      <c r="AV103" s="2"/>
      <c r="AY103" s="2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I104" s="2"/>
      <c r="J104" s="2"/>
      <c r="L104" s="2"/>
      <c r="M104" s="2"/>
      <c r="N104" s="2"/>
      <c r="O104" s="2"/>
      <c r="AF104" s="2"/>
      <c r="AI104" s="2"/>
      <c r="AN104" s="2"/>
      <c r="AQ104" s="2"/>
      <c r="AV104" s="2"/>
      <c r="AY104" s="2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I105" s="2"/>
      <c r="J105" s="2"/>
      <c r="L105" s="2"/>
      <c r="M105" s="2"/>
      <c r="N105" s="2"/>
      <c r="O105" s="2"/>
      <c r="AF105" s="2"/>
      <c r="AI105" s="2"/>
      <c r="AN105" s="2"/>
      <c r="AQ105" s="2"/>
      <c r="AV105" s="2"/>
      <c r="AY105" s="2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I106" s="2"/>
      <c r="J106" s="2"/>
      <c r="L106" s="2"/>
      <c r="M106" s="2"/>
      <c r="N106" s="2"/>
      <c r="O106" s="2"/>
      <c r="AF106" s="2"/>
      <c r="AI106" s="2"/>
      <c r="AN106" s="2"/>
      <c r="AQ106" s="2"/>
      <c r="AV106" s="2"/>
      <c r="AY106" s="2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I107" s="2"/>
      <c r="J107" s="2"/>
      <c r="L107" s="2"/>
      <c r="M107" s="2"/>
      <c r="N107" s="2"/>
      <c r="O107" s="2"/>
      <c r="AF107" s="2"/>
      <c r="AI107" s="2"/>
      <c r="AN107" s="2"/>
      <c r="AQ107" s="2"/>
      <c r="AV107" s="2"/>
      <c r="AY107" s="2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I108" s="2"/>
      <c r="J108" s="2"/>
      <c r="L108" s="2"/>
      <c r="M108" s="2"/>
      <c r="N108" s="2"/>
      <c r="O108" s="2"/>
      <c r="AF108" s="2"/>
      <c r="AI108" s="2"/>
      <c r="AN108" s="2"/>
      <c r="AQ108" s="2"/>
      <c r="AV108" s="2"/>
      <c r="AY108" s="2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I109" s="2"/>
      <c r="J109" s="2"/>
      <c r="L109" s="2"/>
      <c r="M109" s="2"/>
      <c r="N109" s="2"/>
      <c r="O109" s="2"/>
      <c r="AF109" s="2"/>
      <c r="AI109" s="2"/>
      <c r="AN109" s="2"/>
      <c r="AQ109" s="2"/>
      <c r="AV109" s="2"/>
      <c r="AY109" s="2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I110" s="2"/>
      <c r="J110" s="2"/>
      <c r="L110" s="2"/>
      <c r="M110" s="2"/>
      <c r="N110" s="2"/>
      <c r="O110" s="2"/>
      <c r="AF110" s="2"/>
      <c r="AI110" s="2"/>
      <c r="AN110" s="2"/>
      <c r="AQ110" s="2"/>
      <c r="AV110" s="2"/>
      <c r="AY110" s="2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I111" s="2"/>
      <c r="J111" s="2"/>
      <c r="L111" s="2"/>
      <c r="M111" s="2"/>
      <c r="N111" s="2"/>
      <c r="O111" s="2"/>
      <c r="AF111" s="2"/>
      <c r="AI111" s="2"/>
      <c r="AN111" s="2"/>
      <c r="AQ111" s="2"/>
      <c r="AV111" s="2"/>
      <c r="AY111" s="2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I112" s="2"/>
      <c r="J112" s="2"/>
      <c r="L112" s="2"/>
      <c r="M112" s="2"/>
      <c r="N112" s="2"/>
      <c r="O112" s="2"/>
      <c r="AF112" s="2"/>
      <c r="AI112" s="2"/>
      <c r="AN112" s="2"/>
      <c r="AQ112" s="2"/>
      <c r="AV112" s="2"/>
      <c r="AY112" s="2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I113" s="2"/>
      <c r="J113" s="2"/>
      <c r="L113" s="2"/>
      <c r="M113" s="2"/>
      <c r="N113" s="2"/>
      <c r="O113" s="2"/>
      <c r="AF113" s="2"/>
      <c r="AI113" s="2"/>
      <c r="AN113" s="2"/>
      <c r="AQ113" s="2"/>
      <c r="AV113" s="2"/>
      <c r="AY113" s="2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I114" s="2"/>
      <c r="J114" s="2"/>
      <c r="L114" s="2"/>
      <c r="M114" s="2"/>
      <c r="N114" s="2"/>
      <c r="O114" s="2"/>
      <c r="AF114" s="2"/>
      <c r="AI114" s="2"/>
      <c r="AN114" s="2"/>
      <c r="AQ114" s="2"/>
      <c r="AV114" s="2"/>
      <c r="AY114" s="2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I115" s="2"/>
      <c r="J115" s="2"/>
      <c r="L115" s="2"/>
      <c r="M115" s="2"/>
      <c r="N115" s="2"/>
      <c r="O115" s="2"/>
      <c r="AF115" s="2"/>
      <c r="AI115" s="2"/>
      <c r="AN115" s="2"/>
      <c r="AQ115" s="2"/>
      <c r="AV115" s="2"/>
      <c r="AY115" s="2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I116" s="2"/>
      <c r="J116" s="2"/>
      <c r="L116" s="2"/>
      <c r="M116" s="2"/>
      <c r="N116" s="2"/>
      <c r="O116" s="2"/>
      <c r="AF116" s="2"/>
      <c r="AI116" s="2"/>
      <c r="AN116" s="2"/>
      <c r="AQ116" s="2"/>
      <c r="AV116" s="2"/>
      <c r="AY116" s="2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I117" s="2"/>
      <c r="J117" s="2"/>
      <c r="L117" s="2"/>
      <c r="M117" s="2"/>
      <c r="N117" s="2"/>
      <c r="O117" s="2"/>
      <c r="AF117" s="2"/>
      <c r="AI117" s="2"/>
      <c r="AN117" s="2"/>
      <c r="AQ117" s="2"/>
      <c r="AV117" s="2"/>
      <c r="AY117" s="2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I118" s="2"/>
      <c r="J118" s="2"/>
      <c r="L118" s="2"/>
      <c r="M118" s="2"/>
      <c r="N118" s="2"/>
      <c r="O118" s="2"/>
      <c r="AF118" s="2"/>
      <c r="AI118" s="2"/>
      <c r="AN118" s="2"/>
      <c r="AQ118" s="2"/>
      <c r="AV118" s="2"/>
      <c r="AY118" s="2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I119" s="2"/>
      <c r="J119" s="2"/>
      <c r="L119" s="2"/>
      <c r="M119" s="2"/>
      <c r="N119" s="2"/>
      <c r="O119" s="2"/>
      <c r="AF119" s="2"/>
      <c r="AI119" s="2"/>
      <c r="AN119" s="2"/>
      <c r="AQ119" s="2"/>
      <c r="AV119" s="2"/>
      <c r="AY119" s="2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I120" s="2"/>
      <c r="J120" s="2"/>
      <c r="L120" s="2"/>
      <c r="M120" s="2"/>
      <c r="N120" s="2"/>
      <c r="O120" s="2"/>
      <c r="AF120" s="2"/>
      <c r="AI120" s="2"/>
      <c r="AN120" s="2"/>
      <c r="AQ120" s="2"/>
      <c r="AV120" s="2"/>
      <c r="AY120" s="2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I121" s="2"/>
      <c r="J121" s="2"/>
      <c r="L121" s="2"/>
      <c r="M121" s="2"/>
      <c r="N121" s="2"/>
      <c r="O121" s="2"/>
      <c r="AF121" s="2"/>
      <c r="AI121" s="2"/>
      <c r="AN121" s="2"/>
      <c r="AQ121" s="2"/>
      <c r="AV121" s="2"/>
      <c r="AY121" s="2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I122" s="2"/>
      <c r="J122" s="2"/>
      <c r="L122" s="2"/>
      <c r="M122" s="2"/>
      <c r="N122" s="2"/>
      <c r="O122" s="2"/>
      <c r="AF122" s="2"/>
      <c r="AI122" s="2"/>
      <c r="AN122" s="2"/>
      <c r="AQ122" s="2"/>
      <c r="AV122" s="2"/>
      <c r="AY122" s="2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I123" s="2"/>
      <c r="J123" s="2"/>
      <c r="L123" s="2"/>
      <c r="M123" s="2"/>
      <c r="N123" s="2"/>
      <c r="O123" s="2"/>
      <c r="AF123" s="2"/>
      <c r="AI123" s="2"/>
      <c r="AN123" s="2"/>
      <c r="AQ123" s="2"/>
      <c r="AV123" s="2"/>
      <c r="AY123" s="2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I124" s="2"/>
      <c r="J124" s="2"/>
      <c r="L124" s="2"/>
      <c r="M124" s="2"/>
      <c r="N124" s="2"/>
      <c r="O124" s="2"/>
      <c r="AF124" s="2"/>
      <c r="AI124" s="2"/>
      <c r="AN124" s="2"/>
      <c r="AQ124" s="2"/>
      <c r="AV124" s="2"/>
      <c r="AY124" s="2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3:159" x14ac:dyDescent="0.25">
      <c r="C125" s="1"/>
      <c r="G125" s="2"/>
      <c r="I125" s="2"/>
      <c r="J125" s="2"/>
      <c r="L125" s="2"/>
      <c r="M125" s="2"/>
      <c r="N125" s="2"/>
      <c r="O125" s="2"/>
      <c r="AF125" s="2"/>
      <c r="AI125" s="2"/>
      <c r="AN125" s="2"/>
      <c r="AQ125" s="2"/>
      <c r="AV125" s="2"/>
      <c r="AY125" s="2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C124"/>
  <sheetViews>
    <sheetView zoomScale="112" zoomScaleNormal="112" zoomScaleSheetLayoutView="100" workbookViewId="0">
      <pane xSplit="2" ySplit="5" topLeftCell="C24" activePane="bottomRight" state="frozen"/>
      <selection activeCell="S23" sqref="S23"/>
      <selection pane="topRight" activeCell="S23" sqref="S23"/>
      <selection pane="bottomLeft" activeCell="S23" sqref="S23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3" width="12.28515625" style="2" customWidth="1"/>
    <col min="4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0.85546875" style="2" customWidth="1"/>
    <col min="31" max="31" width="10.85546875" style="1" customWidth="1"/>
    <col min="32" max="32" width="11" style="2" customWidth="1"/>
    <col min="33" max="35" width="11.42578125" style="2" customWidth="1"/>
    <col min="36" max="63" width="9.140625" style="2" customWidth="1"/>
    <col min="64" max="64" width="12.42578125" style="2" customWidth="1"/>
    <col min="65" max="86" width="9.140625" style="2" customWidth="1"/>
    <col min="87" max="87" width="12.140625" style="2" customWidth="1"/>
    <col min="88" max="91" width="9.140625" style="2" customWidth="1"/>
    <col min="92" max="96" width="9.140625" style="2" hidden="1" customWidth="1"/>
    <col min="97" max="97" width="9.140625" style="2" customWidth="1"/>
    <col min="98" max="102" width="9.140625" style="2" hidden="1" customWidth="1"/>
    <col min="103" max="103" width="9.140625" style="2" customWidth="1"/>
    <col min="104" max="108" width="9.140625" style="2" hidden="1" customWidth="1"/>
    <col min="109" max="109" width="9.140625" style="2" customWidth="1"/>
    <col min="110" max="114" width="9.140625" style="2" hidden="1" customWidth="1"/>
    <col min="115" max="115" width="9.140625" style="2" customWidth="1"/>
    <col min="116" max="120" width="9.140625" style="2" hidden="1" customWidth="1"/>
    <col min="121" max="121" width="9.140625" style="1" customWidth="1"/>
    <col min="122" max="126" width="9.140625" style="1" hidden="1" customWidth="1"/>
    <col min="127" max="127" width="9.140625" style="1" customWidth="1"/>
    <col min="128" max="132" width="9.140625" style="1" hidden="1" customWidth="1"/>
    <col min="133" max="133" width="9.140625" style="1" customWidth="1"/>
    <col min="134" max="138" width="9.140625" style="1" hidden="1" customWidth="1"/>
    <col min="139" max="139" width="9.140625" style="1" customWidth="1"/>
    <col min="140" max="169" width="9.140625" style="2" customWidth="1"/>
    <col min="170" max="170" width="9.140625" style="2" hidden="1" customWidth="1"/>
    <col min="171" max="178" width="9.140625" style="2" customWidth="1"/>
    <col min="179" max="179" width="9.140625" style="2" hidden="1" customWidth="1"/>
    <col min="180" max="184" width="9.140625" style="2" customWidth="1"/>
    <col min="185" max="185" width="9.140625" style="2" hidden="1" customWidth="1"/>
    <col min="186" max="195" width="9.140625" style="2" customWidth="1"/>
    <col min="196" max="196" width="9.140625" style="2"/>
    <col min="197" max="199" width="8.85546875" style="2"/>
    <col min="200" max="200" width="12.7109375" style="2" bestFit="1" customWidth="1"/>
    <col min="201" max="16384" width="8.85546875" style="2"/>
  </cols>
  <sheetData>
    <row r="1" spans="1:172" ht="18.75" x14ac:dyDescent="0.3">
      <c r="A1" s="2" t="s">
        <v>53</v>
      </c>
      <c r="B1" s="13" t="s">
        <v>66</v>
      </c>
      <c r="AD1" s="3"/>
    </row>
    <row r="2" spans="1:172" ht="15.75" x14ac:dyDescent="0.25">
      <c r="A2" s="14" t="s">
        <v>49</v>
      </c>
      <c r="I2" s="1" t="str">
        <f>[1]GSVA_cur!$I$3</f>
        <v>As on 17.03.2025</v>
      </c>
    </row>
    <row r="3" spans="1:172" ht="15.75" x14ac:dyDescent="0.25">
      <c r="A3" s="14"/>
    </row>
    <row r="4" spans="1:172" ht="15.75" x14ac:dyDescent="0.25">
      <c r="A4" s="14"/>
      <c r="E4" s="15"/>
      <c r="F4" s="15" t="s">
        <v>57</v>
      </c>
      <c r="S4" s="2"/>
      <c r="AE4" s="2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</row>
    <row r="5" spans="1:172" ht="15.75" x14ac:dyDescent="0.25">
      <c r="A5" s="35" t="s">
        <v>0</v>
      </c>
      <c r="B5" s="36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8" t="s">
        <v>65</v>
      </c>
      <c r="H5" s="38" t="s">
        <v>67</v>
      </c>
      <c r="I5" s="38" t="s">
        <v>68</v>
      </c>
      <c r="J5" s="38" t="s">
        <v>69</v>
      </c>
      <c r="K5" s="38" t="s">
        <v>70</v>
      </c>
      <c r="L5" s="38" t="s">
        <v>72</v>
      </c>
      <c r="M5" s="38" t="s">
        <v>73</v>
      </c>
      <c r="N5" s="38" t="s">
        <v>74</v>
      </c>
      <c r="O5" s="38" t="s">
        <v>75</v>
      </c>
      <c r="P5" s="38" t="s">
        <v>77</v>
      </c>
      <c r="S5" s="2"/>
      <c r="AE5" s="2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</row>
    <row r="6" spans="1:172" s="17" customFormat="1" ht="15.75" x14ac:dyDescent="0.25">
      <c r="A6" s="21" t="s">
        <v>26</v>
      </c>
      <c r="B6" s="22" t="s">
        <v>2</v>
      </c>
      <c r="C6" s="39">
        <f>SUM(C7:C10)</f>
        <v>9107231</v>
      </c>
      <c r="D6" s="39">
        <f t="shared" ref="D6:N6" si="0">SUM(D7:D10)</f>
        <v>11339017</v>
      </c>
      <c r="E6" s="39">
        <f t="shared" si="0"/>
        <v>11320844</v>
      </c>
      <c r="F6" s="39">
        <f t="shared" si="0"/>
        <v>12025714</v>
      </c>
      <c r="G6" s="39">
        <f t="shared" si="0"/>
        <v>11975929</v>
      </c>
      <c r="H6" s="39">
        <f t="shared" si="0"/>
        <v>15109824</v>
      </c>
      <c r="I6" s="39">
        <f t="shared" si="0"/>
        <v>15142817</v>
      </c>
      <c r="J6" s="39">
        <f t="shared" si="0"/>
        <v>15194942</v>
      </c>
      <c r="K6" s="39">
        <f t="shared" si="0"/>
        <v>17117781</v>
      </c>
      <c r="L6" s="39">
        <f t="shared" si="0"/>
        <v>17981281</v>
      </c>
      <c r="M6" s="39">
        <f t="shared" si="0"/>
        <v>19009790</v>
      </c>
      <c r="N6" s="39">
        <f t="shared" si="0"/>
        <v>20057820</v>
      </c>
      <c r="O6" s="39">
        <f t="shared" ref="O6:P6" si="1">SUM(O7:O10)</f>
        <v>20715152</v>
      </c>
      <c r="P6" s="39">
        <f t="shared" si="1"/>
        <v>21377817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P6" s="16"/>
    </row>
    <row r="7" spans="1:172" ht="15.75" x14ac:dyDescent="0.25">
      <c r="A7" s="23">
        <v>1.1000000000000001</v>
      </c>
      <c r="B7" s="24" t="s">
        <v>59</v>
      </c>
      <c r="C7" s="6">
        <v>7333369</v>
      </c>
      <c r="D7" s="6">
        <v>9395310</v>
      </c>
      <c r="E7" s="6">
        <v>9213657</v>
      </c>
      <c r="F7" s="6">
        <v>9332505</v>
      </c>
      <c r="G7" s="7">
        <v>8949745</v>
      </c>
      <c r="H7" s="8">
        <v>11775864</v>
      </c>
      <c r="I7" s="10">
        <v>11506489</v>
      </c>
      <c r="J7" s="10">
        <v>11235468</v>
      </c>
      <c r="K7" s="9">
        <v>12788264</v>
      </c>
      <c r="L7" s="9">
        <v>13352313</v>
      </c>
      <c r="M7" s="9">
        <v>14095889</v>
      </c>
      <c r="N7" s="9">
        <v>14810245</v>
      </c>
      <c r="O7" s="9">
        <v>15075626</v>
      </c>
      <c r="P7" s="9">
        <v>15316523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1"/>
      <c r="FN7" s="1"/>
      <c r="FO7" s="1"/>
    </row>
    <row r="8" spans="1:172" ht="15.75" x14ac:dyDescent="0.25">
      <c r="A8" s="23">
        <v>1.2</v>
      </c>
      <c r="B8" s="24" t="s">
        <v>60</v>
      </c>
      <c r="C8" s="6">
        <v>897640</v>
      </c>
      <c r="D8" s="6">
        <v>1048901</v>
      </c>
      <c r="E8" s="6">
        <v>1225832</v>
      </c>
      <c r="F8" s="6">
        <v>1504669</v>
      </c>
      <c r="G8" s="7">
        <v>1819357</v>
      </c>
      <c r="H8" s="8">
        <v>2124432</v>
      </c>
      <c r="I8" s="10">
        <v>2426487</v>
      </c>
      <c r="J8" s="10">
        <v>2610519</v>
      </c>
      <c r="K8" s="9">
        <v>2865670</v>
      </c>
      <c r="L8" s="9">
        <v>3068890</v>
      </c>
      <c r="M8" s="9">
        <v>3281547</v>
      </c>
      <c r="N8" s="9">
        <v>3525304</v>
      </c>
      <c r="O8" s="9">
        <v>3801854</v>
      </c>
      <c r="P8" s="9">
        <v>4121008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1"/>
      <c r="FN8" s="1"/>
      <c r="FO8" s="1"/>
    </row>
    <row r="9" spans="1:172" ht="15.75" x14ac:dyDescent="0.25">
      <c r="A9" s="23">
        <v>1.3</v>
      </c>
      <c r="B9" s="24" t="s">
        <v>61</v>
      </c>
      <c r="C9" s="6">
        <v>811315</v>
      </c>
      <c r="D9" s="6">
        <v>821431</v>
      </c>
      <c r="E9" s="6">
        <v>798487</v>
      </c>
      <c r="F9" s="6">
        <v>1094607</v>
      </c>
      <c r="G9" s="7">
        <v>1107856</v>
      </c>
      <c r="H9" s="8">
        <v>1090146</v>
      </c>
      <c r="I9" s="10">
        <v>1086382</v>
      </c>
      <c r="J9" s="10">
        <v>1199868</v>
      </c>
      <c r="K9" s="9">
        <v>1291103</v>
      </c>
      <c r="L9" s="9">
        <v>1345844</v>
      </c>
      <c r="M9" s="9">
        <v>1380114</v>
      </c>
      <c r="N9" s="9">
        <v>1428047</v>
      </c>
      <c r="O9" s="9">
        <v>1508906</v>
      </c>
      <c r="P9" s="9">
        <v>1552882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1"/>
      <c r="FN9" s="1"/>
      <c r="FO9" s="1"/>
    </row>
    <row r="10" spans="1:172" ht="15.75" x14ac:dyDescent="0.25">
      <c r="A10" s="23">
        <v>1.4</v>
      </c>
      <c r="B10" s="24" t="s">
        <v>62</v>
      </c>
      <c r="C10" s="6">
        <v>64907</v>
      </c>
      <c r="D10" s="6">
        <v>73375</v>
      </c>
      <c r="E10" s="6">
        <v>82868</v>
      </c>
      <c r="F10" s="6">
        <v>93933</v>
      </c>
      <c r="G10" s="7">
        <v>98971</v>
      </c>
      <c r="H10" s="8">
        <v>119382</v>
      </c>
      <c r="I10" s="10">
        <v>123459</v>
      </c>
      <c r="J10" s="10">
        <v>149087</v>
      </c>
      <c r="K10" s="9">
        <v>172744</v>
      </c>
      <c r="L10" s="9">
        <v>214234</v>
      </c>
      <c r="M10" s="9">
        <v>252240</v>
      </c>
      <c r="N10" s="9">
        <v>294224</v>
      </c>
      <c r="O10" s="9">
        <v>328766</v>
      </c>
      <c r="P10" s="9">
        <v>387404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1"/>
      <c r="FN10" s="1"/>
      <c r="FO10" s="1"/>
    </row>
    <row r="11" spans="1:172" ht="15.75" x14ac:dyDescent="0.25">
      <c r="A11" s="25" t="s">
        <v>31</v>
      </c>
      <c r="B11" s="24" t="s">
        <v>3</v>
      </c>
      <c r="C11" s="6">
        <v>1171195</v>
      </c>
      <c r="D11" s="6">
        <v>1350042</v>
      </c>
      <c r="E11" s="6">
        <v>1215170</v>
      </c>
      <c r="F11" s="6">
        <v>1164893</v>
      </c>
      <c r="G11" s="7">
        <v>1235016</v>
      </c>
      <c r="H11" s="8">
        <v>1340901</v>
      </c>
      <c r="I11" s="10">
        <v>1565886</v>
      </c>
      <c r="J11" s="10">
        <v>1630247</v>
      </c>
      <c r="K11" s="9">
        <v>1415823</v>
      </c>
      <c r="L11" s="9">
        <v>1370804</v>
      </c>
      <c r="M11" s="9">
        <v>1587292</v>
      </c>
      <c r="N11" s="9">
        <v>1692075</v>
      </c>
      <c r="O11" s="9">
        <v>1911150</v>
      </c>
      <c r="P11" s="9">
        <v>2067307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1"/>
      <c r="FN11" s="1"/>
      <c r="FO11" s="1"/>
    </row>
    <row r="12" spans="1:172" s="16" customFormat="1" ht="15.75" x14ac:dyDescent="0.25">
      <c r="A12" s="26"/>
      <c r="B12" s="27" t="s">
        <v>28</v>
      </c>
      <c r="C12" s="41">
        <f>C6+C11</f>
        <v>10278426</v>
      </c>
      <c r="D12" s="41">
        <f t="shared" ref="D12:N12" si="2">D6+D11</f>
        <v>12689059</v>
      </c>
      <c r="E12" s="41">
        <f t="shared" si="2"/>
        <v>12536014</v>
      </c>
      <c r="F12" s="41">
        <f t="shared" si="2"/>
        <v>13190607</v>
      </c>
      <c r="G12" s="41">
        <f t="shared" si="2"/>
        <v>13210945</v>
      </c>
      <c r="H12" s="41">
        <f t="shared" si="2"/>
        <v>16450725</v>
      </c>
      <c r="I12" s="41">
        <f t="shared" si="2"/>
        <v>16708703</v>
      </c>
      <c r="J12" s="41">
        <f t="shared" si="2"/>
        <v>16825189</v>
      </c>
      <c r="K12" s="41">
        <f t="shared" si="2"/>
        <v>18533604</v>
      </c>
      <c r="L12" s="41">
        <f t="shared" si="2"/>
        <v>19352085</v>
      </c>
      <c r="M12" s="41">
        <f t="shared" si="2"/>
        <v>20597082</v>
      </c>
      <c r="N12" s="41">
        <f t="shared" si="2"/>
        <v>21749895</v>
      </c>
      <c r="O12" s="41">
        <f t="shared" ref="O12:P12" si="3">O6+O11</f>
        <v>22626302</v>
      </c>
      <c r="P12" s="41">
        <f t="shared" si="3"/>
        <v>23445124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7"/>
      <c r="FN12" s="17"/>
      <c r="FO12" s="17"/>
    </row>
    <row r="13" spans="1:172" s="1" customFormat="1" ht="15.75" x14ac:dyDescent="0.25">
      <c r="A13" s="28" t="s">
        <v>32</v>
      </c>
      <c r="B13" s="29" t="s">
        <v>4</v>
      </c>
      <c r="C13" s="6">
        <v>3828625</v>
      </c>
      <c r="D13" s="6">
        <v>3950229</v>
      </c>
      <c r="E13" s="6">
        <v>3665391</v>
      </c>
      <c r="F13" s="6">
        <v>3758955</v>
      </c>
      <c r="G13" s="7">
        <v>4823080</v>
      </c>
      <c r="H13" s="8">
        <v>5320558</v>
      </c>
      <c r="I13" s="8">
        <v>5732036</v>
      </c>
      <c r="J13" s="8">
        <v>7337213</v>
      </c>
      <c r="K13" s="9">
        <v>6182647</v>
      </c>
      <c r="L13" s="9">
        <v>5596915</v>
      </c>
      <c r="M13" s="9">
        <v>6886789</v>
      </c>
      <c r="N13" s="9">
        <v>6490796</v>
      </c>
      <c r="O13" s="9">
        <v>6788836</v>
      </c>
      <c r="P13" s="9">
        <v>7144838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P13" s="2"/>
    </row>
    <row r="14" spans="1:172" ht="30" x14ac:dyDescent="0.25">
      <c r="A14" s="25" t="s">
        <v>33</v>
      </c>
      <c r="B14" s="24" t="s">
        <v>5</v>
      </c>
      <c r="C14" s="6">
        <v>903127</v>
      </c>
      <c r="D14" s="6">
        <v>920388</v>
      </c>
      <c r="E14" s="6">
        <v>1129246</v>
      </c>
      <c r="F14" s="6">
        <v>1420586</v>
      </c>
      <c r="G14" s="7">
        <v>1781130</v>
      </c>
      <c r="H14" s="8">
        <v>1511856</v>
      </c>
      <c r="I14" s="10">
        <v>1747755</v>
      </c>
      <c r="J14" s="10">
        <v>2092600</v>
      </c>
      <c r="K14" s="9">
        <v>2200750</v>
      </c>
      <c r="L14" s="9">
        <v>2106943</v>
      </c>
      <c r="M14" s="9">
        <v>2407321</v>
      </c>
      <c r="N14" s="9">
        <v>2611054</v>
      </c>
      <c r="O14" s="9">
        <v>2549998</v>
      </c>
      <c r="P14" s="9">
        <v>2701897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3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3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3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1"/>
      <c r="FN14" s="1"/>
      <c r="FO14" s="1"/>
    </row>
    <row r="15" spans="1:172" ht="15.75" x14ac:dyDescent="0.25">
      <c r="A15" s="25" t="s">
        <v>34</v>
      </c>
      <c r="B15" s="24" t="s">
        <v>6</v>
      </c>
      <c r="C15" s="6">
        <v>3495447</v>
      </c>
      <c r="D15" s="6">
        <v>3249077</v>
      </c>
      <c r="E15" s="6">
        <v>3519458</v>
      </c>
      <c r="F15" s="6">
        <v>3573333</v>
      </c>
      <c r="G15" s="7">
        <v>3603975</v>
      </c>
      <c r="H15" s="8">
        <v>3741354</v>
      </c>
      <c r="I15" s="10">
        <v>4029161</v>
      </c>
      <c r="J15" s="10">
        <v>4646861</v>
      </c>
      <c r="K15" s="9">
        <v>4386317</v>
      </c>
      <c r="L15" s="9">
        <v>4183461</v>
      </c>
      <c r="M15" s="9">
        <v>5184423</v>
      </c>
      <c r="N15" s="9">
        <v>5600695</v>
      </c>
      <c r="O15" s="9">
        <v>5905217</v>
      </c>
      <c r="P15" s="9">
        <v>6481387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3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3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3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1"/>
      <c r="FN15" s="1"/>
      <c r="FO15" s="1"/>
    </row>
    <row r="16" spans="1:172" s="16" customFormat="1" ht="15.75" x14ac:dyDescent="0.25">
      <c r="A16" s="26"/>
      <c r="B16" s="27" t="s">
        <v>29</v>
      </c>
      <c r="C16" s="41">
        <f>+C13+C14+C15</f>
        <v>8227199</v>
      </c>
      <c r="D16" s="41">
        <f t="shared" ref="D16:K16" si="4">+D13+D14+D15</f>
        <v>8119694</v>
      </c>
      <c r="E16" s="41">
        <f t="shared" si="4"/>
        <v>8314095</v>
      </c>
      <c r="F16" s="41">
        <f t="shared" si="4"/>
        <v>8752874</v>
      </c>
      <c r="G16" s="41">
        <f t="shared" si="4"/>
        <v>10208185</v>
      </c>
      <c r="H16" s="41">
        <f t="shared" si="4"/>
        <v>10573768</v>
      </c>
      <c r="I16" s="41">
        <f t="shared" si="4"/>
        <v>11508952</v>
      </c>
      <c r="J16" s="41">
        <f t="shared" si="4"/>
        <v>14076674</v>
      </c>
      <c r="K16" s="41">
        <f t="shared" si="4"/>
        <v>12769714</v>
      </c>
      <c r="L16" s="41">
        <f t="shared" ref="L16:M16" si="5">+L13+L14+L15</f>
        <v>11887319</v>
      </c>
      <c r="M16" s="41">
        <f t="shared" si="5"/>
        <v>14478533</v>
      </c>
      <c r="N16" s="41">
        <f t="shared" ref="N16" si="6">+N13+N14+N15</f>
        <v>14702545</v>
      </c>
      <c r="O16" s="41">
        <f t="shared" ref="O16:P16" si="7">+O13+O14+O15</f>
        <v>15244051</v>
      </c>
      <c r="P16" s="41">
        <f t="shared" si="7"/>
        <v>16328122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8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8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9"/>
      <c r="ET16" s="19"/>
      <c r="EU16" s="19"/>
      <c r="EV16" s="19"/>
      <c r="EW16" s="18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7"/>
      <c r="FN16" s="17"/>
      <c r="FO16" s="17"/>
    </row>
    <row r="17" spans="1:172" s="17" customFormat="1" ht="15.75" x14ac:dyDescent="0.25">
      <c r="A17" s="21" t="s">
        <v>35</v>
      </c>
      <c r="B17" s="22" t="s">
        <v>7</v>
      </c>
      <c r="C17" s="39">
        <f>C18+C19</f>
        <v>3378935</v>
      </c>
      <c r="D17" s="39">
        <f t="shared" ref="D17:K17" si="8">D18+D19</f>
        <v>3747267</v>
      </c>
      <c r="E17" s="39">
        <f t="shared" si="8"/>
        <v>3890257</v>
      </c>
      <c r="F17" s="39">
        <f t="shared" si="8"/>
        <v>4062768</v>
      </c>
      <c r="G17" s="39">
        <f t="shared" si="8"/>
        <v>4287194</v>
      </c>
      <c r="H17" s="39">
        <f t="shared" si="8"/>
        <v>4830781</v>
      </c>
      <c r="I17" s="39">
        <f t="shared" si="8"/>
        <v>5282407</v>
      </c>
      <c r="J17" s="39">
        <f t="shared" si="8"/>
        <v>6079542</v>
      </c>
      <c r="K17" s="39">
        <f t="shared" si="8"/>
        <v>6301514</v>
      </c>
      <c r="L17" s="39">
        <f t="shared" ref="L17:M17" si="9">L18+L19</f>
        <v>4838760</v>
      </c>
      <c r="M17" s="39">
        <f t="shared" si="9"/>
        <v>5695609</v>
      </c>
      <c r="N17" s="39">
        <f t="shared" ref="N17" si="10">N18+N19</f>
        <v>6471506</v>
      </c>
      <c r="O17" s="39">
        <f t="shared" ref="O17:P17" si="11">O18+O19</f>
        <v>6560080</v>
      </c>
      <c r="P17" s="39">
        <f t="shared" si="11"/>
        <v>7150281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P17" s="16"/>
    </row>
    <row r="18" spans="1:172" ht="15.75" x14ac:dyDescent="0.25">
      <c r="A18" s="23">
        <v>6.1</v>
      </c>
      <c r="B18" s="24" t="s">
        <v>8</v>
      </c>
      <c r="C18" s="10">
        <v>3149375</v>
      </c>
      <c r="D18" s="10">
        <v>3516072</v>
      </c>
      <c r="E18" s="10">
        <v>3654491</v>
      </c>
      <c r="F18" s="10">
        <v>3835896</v>
      </c>
      <c r="G18" s="10">
        <v>4033665</v>
      </c>
      <c r="H18" s="8">
        <v>4467780</v>
      </c>
      <c r="I18" s="10">
        <v>5009543</v>
      </c>
      <c r="J18" s="10">
        <v>5763762</v>
      </c>
      <c r="K18" s="11">
        <v>6004373</v>
      </c>
      <c r="L18" s="11">
        <v>4711604</v>
      </c>
      <c r="M18" s="11">
        <v>5512728</v>
      </c>
      <c r="N18" s="11">
        <v>6226890</v>
      </c>
      <c r="O18" s="11">
        <v>6277315</v>
      </c>
      <c r="P18" s="11">
        <v>6849514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1"/>
      <c r="FN18" s="1"/>
      <c r="FO18" s="1"/>
    </row>
    <row r="19" spans="1:172" ht="15.75" x14ac:dyDescent="0.25">
      <c r="A19" s="23">
        <v>6.2</v>
      </c>
      <c r="B19" s="24" t="s">
        <v>9</v>
      </c>
      <c r="C19" s="10">
        <v>229560</v>
      </c>
      <c r="D19" s="10">
        <v>231195</v>
      </c>
      <c r="E19" s="10">
        <v>235766</v>
      </c>
      <c r="F19" s="10">
        <v>226872</v>
      </c>
      <c r="G19" s="10">
        <v>253529</v>
      </c>
      <c r="H19" s="8">
        <v>363001</v>
      </c>
      <c r="I19" s="10">
        <v>272864</v>
      </c>
      <c r="J19" s="10">
        <v>315780</v>
      </c>
      <c r="K19" s="11">
        <v>297141</v>
      </c>
      <c r="L19" s="11">
        <v>127156</v>
      </c>
      <c r="M19" s="11">
        <v>182881</v>
      </c>
      <c r="N19" s="11">
        <v>244616</v>
      </c>
      <c r="O19" s="11">
        <v>282765</v>
      </c>
      <c r="P19" s="11">
        <v>300767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1"/>
      <c r="FN19" s="1"/>
      <c r="FO19" s="1"/>
    </row>
    <row r="20" spans="1:172" s="17" customFormat="1" ht="30" x14ac:dyDescent="0.25">
      <c r="A20" s="30" t="s">
        <v>36</v>
      </c>
      <c r="B20" s="31" t="s">
        <v>10</v>
      </c>
      <c r="C20" s="39">
        <f>SUM(C21:C27)</f>
        <v>1831100</v>
      </c>
      <c r="D20" s="39">
        <f t="shared" ref="D20:N20" si="12">SUM(D21:D27)</f>
        <v>2083421</v>
      </c>
      <c r="E20" s="39">
        <f t="shared" si="12"/>
        <v>2227561</v>
      </c>
      <c r="F20" s="39">
        <f t="shared" si="12"/>
        <v>2449074</v>
      </c>
      <c r="G20" s="39">
        <f t="shared" si="12"/>
        <v>2756484</v>
      </c>
      <c r="H20" s="39">
        <f t="shared" si="12"/>
        <v>2779176</v>
      </c>
      <c r="I20" s="39">
        <f t="shared" si="12"/>
        <v>2927694</v>
      </c>
      <c r="J20" s="39">
        <f t="shared" si="12"/>
        <v>3192516</v>
      </c>
      <c r="K20" s="39">
        <f t="shared" si="12"/>
        <v>3304762</v>
      </c>
      <c r="L20" s="39">
        <f t="shared" si="12"/>
        <v>2811933</v>
      </c>
      <c r="M20" s="39">
        <f t="shared" si="12"/>
        <v>3487500</v>
      </c>
      <c r="N20" s="39">
        <f t="shared" si="12"/>
        <v>3664171</v>
      </c>
      <c r="O20" s="39">
        <f t="shared" ref="O20:P20" si="13">SUM(O21:O27)</f>
        <v>4060017</v>
      </c>
      <c r="P20" s="39">
        <f t="shared" si="13"/>
        <v>4490169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P20" s="16"/>
    </row>
    <row r="21" spans="1:172" ht="15.75" x14ac:dyDescent="0.25">
      <c r="A21" s="23">
        <v>7.1</v>
      </c>
      <c r="B21" s="24" t="s">
        <v>11</v>
      </c>
      <c r="C21" s="6">
        <v>318980</v>
      </c>
      <c r="D21" s="6">
        <v>417736</v>
      </c>
      <c r="E21" s="6">
        <v>427975</v>
      </c>
      <c r="F21" s="6">
        <v>435426</v>
      </c>
      <c r="G21" s="7">
        <v>505625</v>
      </c>
      <c r="H21" s="8">
        <v>510005</v>
      </c>
      <c r="I21" s="10">
        <v>544573</v>
      </c>
      <c r="J21" s="10">
        <v>562581</v>
      </c>
      <c r="K21" s="9">
        <v>485418</v>
      </c>
      <c r="L21" s="9">
        <v>361981</v>
      </c>
      <c r="M21" s="9">
        <v>464401</v>
      </c>
      <c r="N21" s="9">
        <v>576817</v>
      </c>
      <c r="O21" s="9">
        <v>628869</v>
      </c>
      <c r="P21" s="9">
        <v>757840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1"/>
      <c r="FN21" s="1"/>
      <c r="FO21" s="1"/>
    </row>
    <row r="22" spans="1:172" ht="15.75" x14ac:dyDescent="0.25">
      <c r="A22" s="23">
        <v>7.2</v>
      </c>
      <c r="B22" s="24" t="s">
        <v>12</v>
      </c>
      <c r="C22" s="10">
        <v>949685</v>
      </c>
      <c r="D22" s="10">
        <v>1035960</v>
      </c>
      <c r="E22" s="10">
        <v>1062859</v>
      </c>
      <c r="F22" s="10">
        <v>1163170</v>
      </c>
      <c r="G22" s="10">
        <v>1233142</v>
      </c>
      <c r="H22" s="8">
        <v>1309131</v>
      </c>
      <c r="I22" s="10">
        <v>1450076</v>
      </c>
      <c r="J22" s="10">
        <v>1592900</v>
      </c>
      <c r="K22" s="11">
        <v>1674568</v>
      </c>
      <c r="L22" s="11">
        <v>1317209</v>
      </c>
      <c r="M22" s="11">
        <v>1812586</v>
      </c>
      <c r="N22" s="11">
        <v>1747416</v>
      </c>
      <c r="O22" s="11">
        <v>1905835</v>
      </c>
      <c r="P22" s="11">
        <v>2037345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1"/>
      <c r="FN22" s="1"/>
      <c r="FO22" s="1"/>
    </row>
    <row r="23" spans="1:172" ht="15.75" x14ac:dyDescent="0.25">
      <c r="A23" s="23">
        <v>7.3</v>
      </c>
      <c r="B23" s="24" t="s">
        <v>13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8">
        <v>0</v>
      </c>
      <c r="I23" s="10">
        <v>0</v>
      </c>
      <c r="J23" s="10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1"/>
      <c r="FN23" s="1"/>
      <c r="FO23" s="1"/>
    </row>
    <row r="24" spans="1:172" ht="15.75" x14ac:dyDescent="0.25">
      <c r="A24" s="23">
        <v>7.4</v>
      </c>
      <c r="B24" s="24" t="s">
        <v>14</v>
      </c>
      <c r="C24" s="10">
        <v>4209</v>
      </c>
      <c r="D24" s="10">
        <v>7747</v>
      </c>
      <c r="E24" s="10">
        <v>5395</v>
      </c>
      <c r="F24" s="10">
        <v>9941</v>
      </c>
      <c r="G24" s="10">
        <v>19999</v>
      </c>
      <c r="H24" s="8">
        <v>18750</v>
      </c>
      <c r="I24" s="10">
        <v>19537</v>
      </c>
      <c r="J24" s="10">
        <v>12419</v>
      </c>
      <c r="K24" s="9">
        <v>24099</v>
      </c>
      <c r="L24" s="9">
        <v>10229</v>
      </c>
      <c r="M24" s="9">
        <v>10471</v>
      </c>
      <c r="N24" s="9">
        <v>13848</v>
      </c>
      <c r="O24" s="9">
        <v>14453</v>
      </c>
      <c r="P24" s="9">
        <v>16618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1"/>
      <c r="FN24" s="1"/>
      <c r="FO24" s="1"/>
    </row>
    <row r="25" spans="1:172" ht="15.75" x14ac:dyDescent="0.25">
      <c r="A25" s="23">
        <v>7.5</v>
      </c>
      <c r="B25" s="24" t="s">
        <v>15</v>
      </c>
      <c r="C25" s="10">
        <v>25479</v>
      </c>
      <c r="D25" s="10">
        <v>27751</v>
      </c>
      <c r="E25" s="10">
        <v>28538</v>
      </c>
      <c r="F25" s="10">
        <v>31158</v>
      </c>
      <c r="G25" s="10">
        <v>32898</v>
      </c>
      <c r="H25" s="8">
        <v>59181</v>
      </c>
      <c r="I25" s="10">
        <v>58700</v>
      </c>
      <c r="J25" s="10">
        <v>63800</v>
      </c>
      <c r="K25" s="9">
        <v>67739</v>
      </c>
      <c r="L25" s="9">
        <v>38204</v>
      </c>
      <c r="M25" s="9">
        <v>56187</v>
      </c>
      <c r="N25" s="9">
        <v>65158</v>
      </c>
      <c r="O25" s="9">
        <v>69676</v>
      </c>
      <c r="P25" s="9">
        <v>72822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1"/>
      <c r="FN25" s="1"/>
      <c r="FO25" s="1"/>
    </row>
    <row r="26" spans="1:172" ht="15.75" x14ac:dyDescent="0.25">
      <c r="A26" s="23">
        <v>7.6</v>
      </c>
      <c r="B26" s="24" t="s">
        <v>16</v>
      </c>
      <c r="C26" s="10">
        <v>18514</v>
      </c>
      <c r="D26" s="10">
        <v>21398</v>
      </c>
      <c r="E26" s="10">
        <v>22704</v>
      </c>
      <c r="F26" s="10">
        <v>22822</v>
      </c>
      <c r="G26" s="10">
        <v>24655</v>
      </c>
      <c r="H26" s="8">
        <v>23935</v>
      </c>
      <c r="I26" s="10">
        <v>30943</v>
      </c>
      <c r="J26" s="10">
        <v>67968</v>
      </c>
      <c r="K26" s="9">
        <v>68845</v>
      </c>
      <c r="L26" s="9">
        <v>87739</v>
      </c>
      <c r="M26" s="9">
        <v>65275</v>
      </c>
      <c r="N26" s="9">
        <v>62608</v>
      </c>
      <c r="O26" s="9">
        <v>60202</v>
      </c>
      <c r="P26" s="9">
        <v>65408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1"/>
      <c r="FN26" s="1"/>
      <c r="FO26" s="1"/>
    </row>
    <row r="27" spans="1:172" ht="30" x14ac:dyDescent="0.25">
      <c r="A27" s="23">
        <v>7.7</v>
      </c>
      <c r="B27" s="24" t="s">
        <v>17</v>
      </c>
      <c r="C27" s="6">
        <v>514233</v>
      </c>
      <c r="D27" s="6">
        <v>572829</v>
      </c>
      <c r="E27" s="6">
        <v>680090</v>
      </c>
      <c r="F27" s="6">
        <v>786557</v>
      </c>
      <c r="G27" s="7">
        <v>940165</v>
      </c>
      <c r="H27" s="12">
        <v>858174</v>
      </c>
      <c r="I27" s="7">
        <v>823865</v>
      </c>
      <c r="J27" s="7">
        <v>892848</v>
      </c>
      <c r="K27" s="9">
        <v>984093</v>
      </c>
      <c r="L27" s="9">
        <v>996571</v>
      </c>
      <c r="M27" s="9">
        <v>1078580</v>
      </c>
      <c r="N27" s="9">
        <v>1198324</v>
      </c>
      <c r="O27" s="9">
        <v>1380982</v>
      </c>
      <c r="P27" s="9">
        <v>1540136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1"/>
      <c r="FN27" s="1"/>
      <c r="FO27" s="1"/>
    </row>
    <row r="28" spans="1:172" ht="15.75" x14ac:dyDescent="0.25">
      <c r="A28" s="25" t="s">
        <v>37</v>
      </c>
      <c r="B28" s="24" t="s">
        <v>18</v>
      </c>
      <c r="C28" s="6">
        <v>1593654</v>
      </c>
      <c r="D28" s="6">
        <v>1709455</v>
      </c>
      <c r="E28" s="6">
        <v>1851951</v>
      </c>
      <c r="F28" s="6">
        <v>1894142</v>
      </c>
      <c r="G28" s="7">
        <v>2162322</v>
      </c>
      <c r="H28" s="8">
        <v>2073191</v>
      </c>
      <c r="I28" s="10">
        <v>2094959</v>
      </c>
      <c r="J28" s="10">
        <v>2230996</v>
      </c>
      <c r="K28" s="9">
        <v>2345792</v>
      </c>
      <c r="L28" s="9">
        <v>2372903</v>
      </c>
      <c r="M28" s="9">
        <v>2408024</v>
      </c>
      <c r="N28" s="9">
        <v>2626460</v>
      </c>
      <c r="O28" s="9">
        <v>2728954</v>
      </c>
      <c r="P28" s="9">
        <v>2860431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1"/>
      <c r="FN28" s="1"/>
      <c r="FO28" s="1"/>
    </row>
    <row r="29" spans="1:172" ht="30" x14ac:dyDescent="0.25">
      <c r="A29" s="25" t="s">
        <v>38</v>
      </c>
      <c r="B29" s="24" t="s">
        <v>19</v>
      </c>
      <c r="C29" s="6">
        <v>1639308</v>
      </c>
      <c r="D29" s="6">
        <v>1766586</v>
      </c>
      <c r="E29" s="6">
        <v>1913561</v>
      </c>
      <c r="F29" s="6">
        <v>2055614</v>
      </c>
      <c r="G29" s="7">
        <v>2172544</v>
      </c>
      <c r="H29" s="12">
        <v>2343085</v>
      </c>
      <c r="I29" s="7">
        <v>2518541</v>
      </c>
      <c r="J29" s="7">
        <v>2655054</v>
      </c>
      <c r="K29" s="9">
        <v>2783753</v>
      </c>
      <c r="L29" s="9">
        <v>2690393</v>
      </c>
      <c r="M29" s="9">
        <v>2879292</v>
      </c>
      <c r="N29" s="9">
        <v>3077255</v>
      </c>
      <c r="O29" s="9">
        <v>3309701</v>
      </c>
      <c r="P29" s="9">
        <v>3533757</v>
      </c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1"/>
      <c r="FN29" s="1"/>
      <c r="FO29" s="1"/>
    </row>
    <row r="30" spans="1:172" ht="15.75" x14ac:dyDescent="0.25">
      <c r="A30" s="25" t="s">
        <v>39</v>
      </c>
      <c r="B30" s="24" t="s">
        <v>54</v>
      </c>
      <c r="C30" s="6">
        <v>1629141</v>
      </c>
      <c r="D30" s="6">
        <v>1757503</v>
      </c>
      <c r="E30" s="6">
        <v>1844482</v>
      </c>
      <c r="F30" s="6">
        <v>1873778</v>
      </c>
      <c r="G30" s="7">
        <v>1969121</v>
      </c>
      <c r="H30" s="8">
        <v>2239249</v>
      </c>
      <c r="I30" s="10">
        <v>2424287</v>
      </c>
      <c r="J30" s="10">
        <v>2720353</v>
      </c>
      <c r="K30" s="9">
        <v>3038182</v>
      </c>
      <c r="L30" s="9">
        <v>2895037</v>
      </c>
      <c r="M30" s="9">
        <v>2819543</v>
      </c>
      <c r="N30" s="9">
        <v>2990394</v>
      </c>
      <c r="O30" s="9">
        <v>3380987</v>
      </c>
      <c r="P30" s="9">
        <v>3637846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1"/>
      <c r="FN30" s="1"/>
      <c r="FO30" s="1"/>
    </row>
    <row r="31" spans="1:172" ht="15.75" x14ac:dyDescent="0.25">
      <c r="A31" s="25" t="s">
        <v>40</v>
      </c>
      <c r="B31" s="24" t="s">
        <v>20</v>
      </c>
      <c r="C31" s="6">
        <v>1791096</v>
      </c>
      <c r="D31" s="6">
        <v>1946777</v>
      </c>
      <c r="E31" s="6">
        <v>1954802</v>
      </c>
      <c r="F31" s="6">
        <v>2085150</v>
      </c>
      <c r="G31" s="7">
        <v>2223056</v>
      </c>
      <c r="H31" s="8">
        <v>2457711</v>
      </c>
      <c r="I31" s="10">
        <v>2586063</v>
      </c>
      <c r="J31" s="10">
        <v>2709217</v>
      </c>
      <c r="K31" s="9">
        <v>2940247</v>
      </c>
      <c r="L31" s="9">
        <v>3057282</v>
      </c>
      <c r="M31" s="9">
        <v>3526929</v>
      </c>
      <c r="N31" s="9">
        <v>3989294</v>
      </c>
      <c r="O31" s="9">
        <v>4454883</v>
      </c>
      <c r="P31" s="9">
        <v>4838789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1"/>
      <c r="FN31" s="1"/>
      <c r="FO31" s="1"/>
    </row>
    <row r="32" spans="1:172" s="16" customFormat="1" ht="15.75" x14ac:dyDescent="0.25">
      <c r="A32" s="26"/>
      <c r="B32" s="27" t="s">
        <v>30</v>
      </c>
      <c r="C32" s="41">
        <f>C17+C20+C28+C29+C30+C31</f>
        <v>11863234</v>
      </c>
      <c r="D32" s="41">
        <f t="shared" ref="D32:J32" si="14">D17+D20+D28+D29+D30+D31</f>
        <v>13011009</v>
      </c>
      <c r="E32" s="41">
        <f t="shared" si="14"/>
        <v>13682614</v>
      </c>
      <c r="F32" s="41">
        <f t="shared" si="14"/>
        <v>14420526</v>
      </c>
      <c r="G32" s="41">
        <f t="shared" si="14"/>
        <v>15570721</v>
      </c>
      <c r="H32" s="41">
        <f t="shared" si="14"/>
        <v>16723193</v>
      </c>
      <c r="I32" s="41">
        <f t="shared" si="14"/>
        <v>17833951</v>
      </c>
      <c r="J32" s="41">
        <f t="shared" si="14"/>
        <v>19587678</v>
      </c>
      <c r="K32" s="41">
        <f t="shared" ref="K32:L32" si="15">K17+K20+K28+K29+K30+K31</f>
        <v>20714250</v>
      </c>
      <c r="L32" s="41">
        <f t="shared" si="15"/>
        <v>18666308</v>
      </c>
      <c r="M32" s="41">
        <f t="shared" ref="M32:N32" si="16">M17+M20+M28+M29+M30+M31</f>
        <v>20816897</v>
      </c>
      <c r="N32" s="41">
        <f t="shared" si="16"/>
        <v>22819080</v>
      </c>
      <c r="O32" s="41">
        <f t="shared" ref="O32:P32" si="17">O17+O20+O28+O29+O30+O31</f>
        <v>24494622</v>
      </c>
      <c r="P32" s="41">
        <f t="shared" si="17"/>
        <v>26511273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9"/>
      <c r="DI32" s="19"/>
      <c r="DJ32" s="19"/>
      <c r="DK32" s="19"/>
      <c r="DL32" s="19"/>
      <c r="DM32" s="19"/>
      <c r="DN32" s="19"/>
      <c r="DO32" s="19"/>
      <c r="DP32" s="19"/>
      <c r="DQ32" s="19"/>
      <c r="DR32" s="19"/>
      <c r="DS32" s="19"/>
      <c r="DT32" s="19"/>
      <c r="DU32" s="19"/>
      <c r="DV32" s="19"/>
      <c r="DW32" s="19"/>
      <c r="DX32" s="19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  <c r="FK32" s="19"/>
      <c r="FL32" s="19"/>
      <c r="FM32" s="17"/>
      <c r="FN32" s="17"/>
      <c r="FO32" s="17"/>
    </row>
    <row r="33" spans="1:172" s="17" customFormat="1" ht="15.75" x14ac:dyDescent="0.25">
      <c r="A33" s="21" t="s">
        <v>27</v>
      </c>
      <c r="B33" s="32" t="s">
        <v>41</v>
      </c>
      <c r="C33" s="39">
        <f t="shared" ref="C33" si="18">C6+C11+C13+C14+C15+C17+C20+C28+C29+C30+C31</f>
        <v>30368859</v>
      </c>
      <c r="D33" s="39">
        <f t="shared" ref="D33:J33" si="19">D6+D11+D13+D14+D15+D17+D20+D28+D29+D30+D31</f>
        <v>33819762</v>
      </c>
      <c r="E33" s="39">
        <f t="shared" si="19"/>
        <v>34532723</v>
      </c>
      <c r="F33" s="39">
        <f t="shared" si="19"/>
        <v>36364007</v>
      </c>
      <c r="G33" s="39">
        <f t="shared" si="19"/>
        <v>38989851</v>
      </c>
      <c r="H33" s="39">
        <f t="shared" si="19"/>
        <v>43747686</v>
      </c>
      <c r="I33" s="39">
        <f t="shared" si="19"/>
        <v>46051606</v>
      </c>
      <c r="J33" s="39">
        <f t="shared" si="19"/>
        <v>50489541</v>
      </c>
      <c r="K33" s="39">
        <f t="shared" ref="K33:L33" si="20">K6+K11+K13+K14+K15+K17+K20+K28+K29+K30+K31</f>
        <v>52017568</v>
      </c>
      <c r="L33" s="39">
        <f t="shared" si="20"/>
        <v>49905712</v>
      </c>
      <c r="M33" s="39">
        <f t="shared" ref="M33:N33" si="21">M6+M11+M13+M14+M15+M17+M20+M28+M29+M30+M31</f>
        <v>55892512</v>
      </c>
      <c r="N33" s="39">
        <f t="shared" si="21"/>
        <v>59271520</v>
      </c>
      <c r="O33" s="39">
        <f t="shared" ref="O33:P33" si="22">O6+O11+O13+O14+O15+O17+O20+O28+O29+O30+O31</f>
        <v>62364975</v>
      </c>
      <c r="P33" s="39">
        <f t="shared" si="22"/>
        <v>66284519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P33" s="16"/>
    </row>
    <row r="34" spans="1:172" ht="15.75" x14ac:dyDescent="0.25">
      <c r="A34" s="43" t="s">
        <v>43</v>
      </c>
      <c r="B34" s="44" t="s">
        <v>25</v>
      </c>
      <c r="C34" s="10">
        <v>2983400</v>
      </c>
      <c r="D34" s="10">
        <v>3455800</v>
      </c>
      <c r="E34" s="10">
        <v>3673421</v>
      </c>
      <c r="F34" s="10">
        <v>4018290</v>
      </c>
      <c r="G34" s="10">
        <v>5031011</v>
      </c>
      <c r="H34" s="8">
        <v>5390220</v>
      </c>
      <c r="I34" s="10">
        <v>5876074</v>
      </c>
      <c r="J34" s="10">
        <v>6271049</v>
      </c>
      <c r="K34" s="11">
        <v>6980130</v>
      </c>
      <c r="L34" s="9">
        <v>7201536</v>
      </c>
      <c r="M34" s="9">
        <v>7756778</v>
      </c>
      <c r="N34" s="9">
        <v>7655879</v>
      </c>
      <c r="O34" s="9">
        <v>9334417</v>
      </c>
      <c r="P34" s="9">
        <v>10142990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</row>
    <row r="35" spans="1:172" ht="15.75" x14ac:dyDescent="0.25">
      <c r="A35" s="43" t="s">
        <v>44</v>
      </c>
      <c r="B35" s="44" t="s">
        <v>24</v>
      </c>
      <c r="C35" s="10">
        <v>1796100</v>
      </c>
      <c r="D35" s="10">
        <v>2107300</v>
      </c>
      <c r="E35" s="10">
        <v>1692750</v>
      </c>
      <c r="F35" s="10">
        <v>1987849</v>
      </c>
      <c r="G35" s="10">
        <v>2147288</v>
      </c>
      <c r="H35" s="8">
        <v>2070990</v>
      </c>
      <c r="I35" s="10">
        <v>2217515</v>
      </c>
      <c r="J35" s="10">
        <v>2433394</v>
      </c>
      <c r="K35" s="11">
        <v>2245194</v>
      </c>
      <c r="L35" s="9">
        <v>3046823</v>
      </c>
      <c r="M35" s="9">
        <v>4282809</v>
      </c>
      <c r="N35" s="9">
        <v>4101779</v>
      </c>
      <c r="O35" s="9">
        <v>4535839</v>
      </c>
      <c r="P35" s="9">
        <v>5201465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</row>
    <row r="36" spans="1:172" s="16" customFormat="1" ht="15.75" x14ac:dyDescent="0.25">
      <c r="A36" s="33" t="s">
        <v>45</v>
      </c>
      <c r="B36" s="34" t="s">
        <v>55</v>
      </c>
      <c r="C36" s="41">
        <f>C33+C34-C35</f>
        <v>31556159</v>
      </c>
      <c r="D36" s="41">
        <f t="shared" ref="D36:M36" si="23">D33+D34-D35</f>
        <v>35168262</v>
      </c>
      <c r="E36" s="41">
        <f t="shared" si="23"/>
        <v>36513394</v>
      </c>
      <c r="F36" s="41">
        <f t="shared" si="23"/>
        <v>38394448</v>
      </c>
      <c r="G36" s="41">
        <f t="shared" si="23"/>
        <v>41873574</v>
      </c>
      <c r="H36" s="41">
        <f t="shared" si="23"/>
        <v>47066916</v>
      </c>
      <c r="I36" s="41">
        <f t="shared" si="23"/>
        <v>49710165</v>
      </c>
      <c r="J36" s="41">
        <f t="shared" si="23"/>
        <v>54327196</v>
      </c>
      <c r="K36" s="41">
        <f t="shared" si="23"/>
        <v>56752504</v>
      </c>
      <c r="L36" s="41">
        <f t="shared" si="23"/>
        <v>54060425</v>
      </c>
      <c r="M36" s="41">
        <f t="shared" si="23"/>
        <v>59366481</v>
      </c>
      <c r="N36" s="41">
        <f>N33+N34-N35</f>
        <v>62825620</v>
      </c>
      <c r="O36" s="41">
        <f>O33+O34-O35</f>
        <v>67163553</v>
      </c>
      <c r="P36" s="41">
        <f>P33+P34-P35</f>
        <v>71226044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9"/>
      <c r="DI36" s="19"/>
      <c r="DJ36" s="19"/>
      <c r="DK36" s="19"/>
      <c r="DL36" s="19"/>
      <c r="DM36" s="19"/>
      <c r="DN36" s="19"/>
      <c r="DO36" s="19"/>
      <c r="DP36" s="19"/>
      <c r="DQ36" s="19"/>
      <c r="DR36" s="19"/>
      <c r="DS36" s="19"/>
      <c r="DT36" s="19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</row>
    <row r="37" spans="1:172" s="16" customFormat="1" ht="15.75" x14ac:dyDescent="0.25">
      <c r="A37" s="33" t="s">
        <v>46</v>
      </c>
      <c r="B37" s="34" t="s">
        <v>42</v>
      </c>
      <c r="C37" s="45">
        <f>GSVA_cur!C37</f>
        <v>733480</v>
      </c>
      <c r="D37" s="45">
        <f>GSVA_cur!D37</f>
        <v>745840</v>
      </c>
      <c r="E37" s="45">
        <f>GSVA_cur!E37</f>
        <v>758190</v>
      </c>
      <c r="F37" s="45">
        <f>GSVA_cur!F37</f>
        <v>770550</v>
      </c>
      <c r="G37" s="45">
        <f>GSVA_cur!G37</f>
        <v>782910</v>
      </c>
      <c r="H37" s="45">
        <f>GSVA_cur!H37</f>
        <v>794720</v>
      </c>
      <c r="I37" s="45">
        <f>GSVA_cur!I37</f>
        <v>806140</v>
      </c>
      <c r="J37" s="45">
        <f>GSVA_cur!J37</f>
        <v>817560</v>
      </c>
      <c r="K37" s="45">
        <f>GSVA_cur!K37</f>
        <v>828980</v>
      </c>
      <c r="L37" s="45">
        <f>GSVA_cur!L37</f>
        <v>840400</v>
      </c>
      <c r="M37" s="45">
        <f>GSVA_cur!M37</f>
        <v>851180</v>
      </c>
      <c r="N37" s="45">
        <f>GSVA_cur!N37</f>
        <v>861490</v>
      </c>
      <c r="O37" s="45">
        <f>GSVA_cur!O37</f>
        <v>871800</v>
      </c>
      <c r="P37" s="45">
        <f>GSVA_cur!P37</f>
        <v>882120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CO37" s="17"/>
      <c r="CP37" s="17"/>
      <c r="CQ37" s="17"/>
      <c r="CR37" s="17"/>
      <c r="CS37" s="17"/>
      <c r="CT37" s="17"/>
      <c r="CU37" s="17"/>
      <c r="CV37" s="17"/>
      <c r="CW37" s="17"/>
      <c r="CX37" s="17"/>
      <c r="CY37" s="17"/>
      <c r="CZ37" s="17"/>
      <c r="DA37" s="17"/>
      <c r="DB37" s="17"/>
      <c r="DC37" s="17"/>
      <c r="DD37" s="17"/>
      <c r="DE37" s="17"/>
      <c r="DF37" s="17"/>
      <c r="DG37" s="17"/>
    </row>
    <row r="38" spans="1:172" s="16" customFormat="1" ht="15.75" x14ac:dyDescent="0.25">
      <c r="A38" s="33" t="s">
        <v>47</v>
      </c>
      <c r="B38" s="34" t="s">
        <v>58</v>
      </c>
      <c r="C38" s="41">
        <f>C36/C37*1000</f>
        <v>43022.521404809951</v>
      </c>
      <c r="D38" s="41">
        <f t="shared" ref="D38:F38" si="24">D36/D37*1000</f>
        <v>47152.555507883728</v>
      </c>
      <c r="E38" s="41">
        <f t="shared" si="24"/>
        <v>48158.6330603147</v>
      </c>
      <c r="F38" s="41">
        <f t="shared" si="24"/>
        <v>49827.328531568361</v>
      </c>
      <c r="G38" s="41">
        <f t="shared" ref="G38:M38" si="25">G36/G37*1000</f>
        <v>53484.530788979573</v>
      </c>
      <c r="H38" s="41">
        <f t="shared" si="25"/>
        <v>59224.526877390781</v>
      </c>
      <c r="I38" s="41">
        <f t="shared" si="25"/>
        <v>61664.431736422957</v>
      </c>
      <c r="J38" s="41">
        <f t="shared" si="25"/>
        <v>66450.408532707079</v>
      </c>
      <c r="K38" s="41">
        <f t="shared" si="25"/>
        <v>68460.643200077204</v>
      </c>
      <c r="L38" s="41">
        <f t="shared" si="25"/>
        <v>64327.016896715846</v>
      </c>
      <c r="M38" s="41">
        <f t="shared" si="25"/>
        <v>69746.094833055278</v>
      </c>
      <c r="N38" s="41">
        <f>N36/N37*1000</f>
        <v>72926.696769550428</v>
      </c>
      <c r="O38" s="41">
        <f>O36/O37*1000</f>
        <v>77040.092911218162</v>
      </c>
      <c r="P38" s="41">
        <f>P36/P37*1000</f>
        <v>80744.166326576888</v>
      </c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BH38" s="19"/>
      <c r="BI38" s="19"/>
      <c r="BJ38" s="19"/>
      <c r="BK38" s="19"/>
      <c r="CO38" s="17"/>
      <c r="CP38" s="17"/>
      <c r="CQ38" s="17"/>
      <c r="CR38" s="17"/>
      <c r="CS38" s="17"/>
      <c r="CT38" s="17"/>
      <c r="CU38" s="17"/>
      <c r="CV38" s="17"/>
      <c r="CW38" s="17"/>
      <c r="CX38" s="17"/>
      <c r="CY38" s="17"/>
      <c r="CZ38" s="17"/>
      <c r="DA38" s="17"/>
      <c r="DB38" s="17"/>
      <c r="DC38" s="17"/>
      <c r="DD38" s="17"/>
      <c r="DE38" s="17"/>
      <c r="DF38" s="17"/>
      <c r="DG38" s="17"/>
    </row>
    <row r="39" spans="1:172" x14ac:dyDescent="0.25">
      <c r="A39" s="20" t="s">
        <v>76</v>
      </c>
      <c r="B39" s="20"/>
      <c r="C39" s="20"/>
      <c r="D39" s="20"/>
      <c r="E39" s="20"/>
      <c r="F39" s="20"/>
      <c r="G39" s="49"/>
      <c r="H39" s="49"/>
      <c r="I39" s="49"/>
      <c r="J39" s="49"/>
      <c r="K39" s="49"/>
      <c r="L39" s="49"/>
      <c r="M39" s="49"/>
      <c r="N39" s="49"/>
      <c r="O39" s="49"/>
      <c r="P39" s="49"/>
      <c r="S39" s="2"/>
      <c r="AE39" s="2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</row>
    <row r="40" spans="1:172" s="16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CK40" s="17"/>
      <c r="CL40" s="17"/>
      <c r="CM40" s="17"/>
      <c r="CN40" s="17"/>
      <c r="CO40" s="17"/>
      <c r="CP40" s="17"/>
      <c r="CQ40" s="17"/>
      <c r="CR40" s="17"/>
      <c r="CS40" s="17"/>
      <c r="CT40" s="17"/>
      <c r="CU40" s="17"/>
      <c r="CV40" s="17"/>
      <c r="CW40" s="17"/>
      <c r="CX40" s="17"/>
      <c r="CY40" s="17"/>
      <c r="CZ40" s="17"/>
      <c r="DA40" s="17"/>
      <c r="DB40" s="17"/>
      <c r="DC40" s="17"/>
    </row>
    <row r="41" spans="1:172" s="16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</row>
    <row r="42" spans="1:172" x14ac:dyDescent="0.25"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E42" s="2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</row>
    <row r="43" spans="1:172" x14ac:dyDescent="0.25"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E43" s="2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</row>
    <row r="44" spans="1:172" s="16" customForma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CK44" s="17"/>
      <c r="CL44" s="17"/>
      <c r="CM44" s="17"/>
      <c r="CN44" s="17"/>
      <c r="CO44" s="17"/>
      <c r="CP44" s="17"/>
      <c r="CQ44" s="17"/>
      <c r="CR44" s="17"/>
      <c r="CS44" s="17"/>
      <c r="CT44" s="17"/>
      <c r="CU44" s="17"/>
      <c r="CV44" s="17"/>
      <c r="CW44" s="17"/>
      <c r="CX44" s="17"/>
      <c r="CY44" s="17"/>
      <c r="CZ44" s="17"/>
      <c r="DA44" s="17"/>
      <c r="DB44" s="17"/>
      <c r="DC44" s="17"/>
    </row>
    <row r="45" spans="1:172" s="16" customForma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CK45" s="17"/>
      <c r="CL45" s="17"/>
      <c r="CM45" s="17"/>
      <c r="CN45" s="17"/>
      <c r="CO45" s="17"/>
      <c r="CP45" s="17"/>
      <c r="CQ45" s="17"/>
      <c r="CR45" s="17"/>
      <c r="CS45" s="17"/>
      <c r="CT45" s="17"/>
      <c r="CU45" s="17"/>
      <c r="CV45" s="17"/>
      <c r="CW45" s="17"/>
      <c r="CX45" s="17"/>
      <c r="CY45" s="17"/>
      <c r="CZ45" s="17"/>
      <c r="DA45" s="17"/>
      <c r="DB45" s="17"/>
      <c r="DC45" s="17"/>
    </row>
    <row r="46" spans="1:172" s="16" customForma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CK46" s="17"/>
      <c r="CL46" s="17"/>
      <c r="CM46" s="17"/>
      <c r="CN46" s="17"/>
      <c r="CO46" s="17"/>
      <c r="CP46" s="17"/>
      <c r="CQ46" s="17"/>
      <c r="CR46" s="17"/>
      <c r="CS46" s="17"/>
      <c r="CT46" s="17"/>
      <c r="CU46" s="17"/>
      <c r="CV46" s="17"/>
      <c r="CW46" s="17"/>
      <c r="CX46" s="17"/>
      <c r="CY46" s="17"/>
      <c r="CZ46" s="17"/>
      <c r="DA46" s="17"/>
      <c r="DB46" s="17"/>
      <c r="DC46" s="17"/>
    </row>
    <row r="47" spans="1:172" x14ac:dyDescent="0.25"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E47" s="2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</row>
    <row r="48" spans="1:172" x14ac:dyDescent="0.25"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E48" s="2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</row>
    <row r="49" spans="89:107" s="2" customFormat="1" x14ac:dyDescent="0.25"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</row>
    <row r="50" spans="89:107" s="2" customFormat="1" x14ac:dyDescent="0.25"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</row>
    <row r="51" spans="89:107" s="2" customFormat="1" x14ac:dyDescent="0.25"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</row>
    <row r="52" spans="89:107" s="2" customFormat="1" x14ac:dyDescent="0.25"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</row>
    <row r="53" spans="89:107" s="2" customFormat="1" x14ac:dyDescent="0.25"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</row>
    <row r="54" spans="89:107" s="2" customFormat="1" x14ac:dyDescent="0.25"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</row>
    <row r="55" spans="89:107" s="2" customFormat="1" x14ac:dyDescent="0.25"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</row>
    <row r="56" spans="89:107" s="2" customFormat="1" x14ac:dyDescent="0.25"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</row>
    <row r="57" spans="89:107" s="2" customFormat="1" x14ac:dyDescent="0.25"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</row>
    <row r="58" spans="89:107" s="2" customFormat="1" x14ac:dyDescent="0.25"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</row>
    <row r="59" spans="89:107" s="2" customFormat="1" x14ac:dyDescent="0.25"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</row>
    <row r="60" spans="89:107" s="2" customFormat="1" x14ac:dyDescent="0.25"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</row>
    <row r="61" spans="89:107" s="2" customFormat="1" x14ac:dyDescent="0.25"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</row>
    <row r="62" spans="89:107" s="2" customFormat="1" x14ac:dyDescent="0.25"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</row>
    <row r="63" spans="89:107" s="2" customFormat="1" x14ac:dyDescent="0.25"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</row>
    <row r="64" spans="89:107" s="2" customFormat="1" x14ac:dyDescent="0.25"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</row>
    <row r="65" spans="89:107" s="2" customFormat="1" x14ac:dyDescent="0.25"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</row>
    <row r="66" spans="89:107" s="2" customFormat="1" x14ac:dyDescent="0.25"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</row>
    <row r="67" spans="89:107" s="2" customFormat="1" x14ac:dyDescent="0.25"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</row>
    <row r="68" spans="89:107" s="2" customFormat="1" x14ac:dyDescent="0.25"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</row>
    <row r="69" spans="89:107" s="2" customFormat="1" x14ac:dyDescent="0.25"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</row>
    <row r="70" spans="89:107" s="2" customFormat="1" x14ac:dyDescent="0.25"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</row>
    <row r="71" spans="89:107" s="2" customFormat="1" x14ac:dyDescent="0.25"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</row>
    <row r="72" spans="89:107" s="2" customFormat="1" x14ac:dyDescent="0.25"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</row>
    <row r="73" spans="89:107" s="2" customFormat="1" x14ac:dyDescent="0.25"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</row>
    <row r="74" spans="89:107" s="2" customFormat="1" x14ac:dyDescent="0.25"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</row>
    <row r="75" spans="89:107" s="2" customFormat="1" x14ac:dyDescent="0.25"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</row>
    <row r="76" spans="89:107" s="2" customFormat="1" x14ac:dyDescent="0.25"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</row>
    <row r="77" spans="89:107" s="2" customFormat="1" x14ac:dyDescent="0.25"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</row>
    <row r="78" spans="89:107" s="2" customFormat="1" x14ac:dyDescent="0.25"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</row>
    <row r="79" spans="89:107" s="2" customFormat="1" x14ac:dyDescent="0.25"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</row>
    <row r="80" spans="89:107" s="2" customFormat="1" x14ac:dyDescent="0.25"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</row>
    <row r="81" spans="3:139" x14ac:dyDescent="0.25">
      <c r="G81" s="2"/>
      <c r="H81" s="2"/>
      <c r="I81" s="2"/>
      <c r="J81" s="2"/>
      <c r="K81" s="2"/>
      <c r="L81" s="2"/>
      <c r="M81" s="2"/>
      <c r="N81" s="2"/>
      <c r="O81" s="2"/>
      <c r="P81" s="2"/>
      <c r="S81" s="2"/>
      <c r="AE81" s="2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</row>
    <row r="82" spans="3:139" x14ac:dyDescent="0.25">
      <c r="G82" s="2"/>
      <c r="H82" s="2"/>
      <c r="I82" s="2"/>
      <c r="J82" s="2"/>
      <c r="K82" s="2"/>
      <c r="L82" s="2"/>
      <c r="M82" s="2"/>
      <c r="N82" s="2"/>
      <c r="O82" s="2"/>
      <c r="P82" s="2"/>
      <c r="S82" s="2"/>
      <c r="AE82" s="2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</row>
    <row r="83" spans="3:139" x14ac:dyDescent="0.25">
      <c r="G83" s="2"/>
      <c r="H83" s="2"/>
      <c r="I83" s="2"/>
      <c r="J83" s="2"/>
      <c r="K83" s="2"/>
      <c r="L83" s="2"/>
      <c r="M83" s="2"/>
      <c r="N83" s="2"/>
      <c r="O83" s="2"/>
      <c r="P83" s="2"/>
      <c r="S83" s="2"/>
      <c r="AE83" s="2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</row>
    <row r="84" spans="3:139" x14ac:dyDescent="0.25">
      <c r="G84" s="2"/>
      <c r="H84" s="2"/>
      <c r="I84" s="2"/>
      <c r="J84" s="2"/>
      <c r="K84" s="2"/>
      <c r="L84" s="2"/>
      <c r="M84" s="2"/>
      <c r="N84" s="2"/>
      <c r="O84" s="2"/>
      <c r="P84" s="2"/>
      <c r="S84" s="2"/>
      <c r="AE84" s="2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</row>
    <row r="85" spans="3:139" x14ac:dyDescent="0.25">
      <c r="G85" s="2"/>
      <c r="H85" s="2"/>
      <c r="I85" s="2"/>
      <c r="J85" s="2"/>
      <c r="K85" s="2"/>
      <c r="L85" s="2"/>
      <c r="M85" s="2"/>
      <c r="N85" s="2"/>
      <c r="O85" s="2"/>
      <c r="P85" s="2"/>
      <c r="S85" s="2"/>
      <c r="AE85" s="2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</row>
    <row r="86" spans="3:139" x14ac:dyDescent="0.25">
      <c r="G86" s="2"/>
      <c r="H86" s="2"/>
      <c r="I86" s="2"/>
      <c r="J86" s="2"/>
      <c r="K86" s="2"/>
      <c r="L86" s="2"/>
      <c r="M86" s="2"/>
      <c r="N86" s="2"/>
      <c r="O86" s="2"/>
      <c r="P86" s="2"/>
      <c r="S86" s="2"/>
      <c r="AE86" s="2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</row>
    <row r="87" spans="3:139" x14ac:dyDescent="0.25">
      <c r="G87" s="2"/>
      <c r="H87" s="2"/>
      <c r="I87" s="2"/>
      <c r="J87" s="2"/>
      <c r="K87" s="2"/>
      <c r="L87" s="2"/>
      <c r="M87" s="2"/>
      <c r="N87" s="2"/>
      <c r="O87" s="2"/>
      <c r="P87" s="2"/>
      <c r="S87" s="2"/>
      <c r="AE87" s="2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</row>
    <row r="88" spans="3:139" x14ac:dyDescent="0.25">
      <c r="G88" s="2"/>
      <c r="H88" s="2"/>
      <c r="I88" s="2"/>
      <c r="J88" s="2"/>
      <c r="K88" s="2"/>
      <c r="L88" s="2"/>
      <c r="M88" s="2"/>
      <c r="N88" s="2"/>
      <c r="O88" s="2"/>
      <c r="P88" s="2"/>
      <c r="S88" s="2"/>
      <c r="AE88" s="2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</row>
    <row r="89" spans="3:139" x14ac:dyDescent="0.25">
      <c r="C89" s="1"/>
      <c r="G89" s="2"/>
      <c r="I89" s="2"/>
      <c r="J89" s="2"/>
      <c r="L89" s="2"/>
      <c r="M89" s="2"/>
      <c r="N89" s="2"/>
      <c r="O89" s="2"/>
      <c r="AE89" s="2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</row>
    <row r="90" spans="3:139" x14ac:dyDescent="0.25">
      <c r="C90" s="1"/>
      <c r="G90" s="2"/>
      <c r="I90" s="2"/>
      <c r="J90" s="2"/>
      <c r="L90" s="2"/>
      <c r="M90" s="2"/>
      <c r="N90" s="2"/>
      <c r="O90" s="2"/>
      <c r="AE90" s="2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</row>
    <row r="91" spans="3:139" x14ac:dyDescent="0.25">
      <c r="C91" s="1"/>
      <c r="G91" s="2"/>
      <c r="I91" s="2"/>
      <c r="J91" s="2"/>
      <c r="L91" s="2"/>
      <c r="M91" s="2"/>
      <c r="N91" s="2"/>
      <c r="O91" s="2"/>
      <c r="AE91" s="2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</row>
    <row r="92" spans="3:139" x14ac:dyDescent="0.25">
      <c r="C92" s="1"/>
      <c r="G92" s="2"/>
      <c r="I92" s="2"/>
      <c r="J92" s="2"/>
      <c r="L92" s="2"/>
      <c r="M92" s="2"/>
      <c r="N92" s="2"/>
      <c r="O92" s="2"/>
      <c r="AE92" s="2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</row>
    <row r="93" spans="3:139" x14ac:dyDescent="0.25">
      <c r="C93" s="1"/>
      <c r="G93" s="2"/>
      <c r="I93" s="2"/>
      <c r="J93" s="2"/>
      <c r="L93" s="2"/>
      <c r="M93" s="2"/>
      <c r="N93" s="2"/>
      <c r="O93" s="2"/>
      <c r="AE93" s="2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</row>
    <row r="94" spans="3:139" x14ac:dyDescent="0.25">
      <c r="C94" s="1"/>
      <c r="G94" s="2"/>
      <c r="I94" s="2"/>
      <c r="J94" s="2"/>
      <c r="L94" s="2"/>
      <c r="M94" s="2"/>
      <c r="N94" s="2"/>
      <c r="O94" s="2"/>
      <c r="AE94" s="2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</row>
    <row r="95" spans="3:139" x14ac:dyDescent="0.25">
      <c r="C95" s="1"/>
      <c r="G95" s="2"/>
      <c r="I95" s="2"/>
      <c r="J95" s="2"/>
      <c r="L95" s="2"/>
      <c r="M95" s="2"/>
      <c r="N95" s="2"/>
      <c r="O95" s="2"/>
      <c r="AE95" s="2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</row>
    <row r="96" spans="3:139" x14ac:dyDescent="0.25">
      <c r="C96" s="1"/>
      <c r="G96" s="2"/>
      <c r="I96" s="2"/>
      <c r="J96" s="2"/>
      <c r="L96" s="2"/>
      <c r="M96" s="2"/>
      <c r="N96" s="2"/>
      <c r="O96" s="2"/>
      <c r="AE96" s="2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</row>
    <row r="97" spans="3:139" x14ac:dyDescent="0.25">
      <c r="C97" s="1"/>
      <c r="G97" s="2"/>
      <c r="I97" s="2"/>
      <c r="J97" s="2"/>
      <c r="L97" s="2"/>
      <c r="M97" s="2"/>
      <c r="N97" s="2"/>
      <c r="O97" s="2"/>
      <c r="AE97" s="2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</row>
    <row r="98" spans="3:139" x14ac:dyDescent="0.25">
      <c r="C98" s="1"/>
      <c r="G98" s="2"/>
      <c r="I98" s="2"/>
      <c r="J98" s="2"/>
      <c r="L98" s="2"/>
      <c r="M98" s="2"/>
      <c r="N98" s="2"/>
      <c r="O98" s="2"/>
      <c r="AE98" s="2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</row>
    <row r="99" spans="3:139" x14ac:dyDescent="0.25">
      <c r="C99" s="1"/>
      <c r="G99" s="2"/>
      <c r="I99" s="2"/>
      <c r="J99" s="2"/>
      <c r="L99" s="2"/>
      <c r="M99" s="2"/>
      <c r="N99" s="2"/>
      <c r="O99" s="2"/>
      <c r="AE99" s="2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</row>
    <row r="100" spans="3:139" x14ac:dyDescent="0.25">
      <c r="C100" s="1"/>
      <c r="G100" s="2"/>
      <c r="I100" s="2"/>
      <c r="J100" s="2"/>
      <c r="L100" s="2"/>
      <c r="M100" s="2"/>
      <c r="N100" s="2"/>
      <c r="O100" s="2"/>
      <c r="AE100" s="2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</row>
    <row r="101" spans="3:139" x14ac:dyDescent="0.25">
      <c r="C101" s="1"/>
      <c r="G101" s="2"/>
      <c r="I101" s="2"/>
      <c r="J101" s="2"/>
      <c r="L101" s="2"/>
      <c r="M101" s="2"/>
      <c r="N101" s="2"/>
      <c r="O101" s="2"/>
      <c r="AE101" s="2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</row>
    <row r="102" spans="3:139" x14ac:dyDescent="0.25">
      <c r="C102" s="1"/>
      <c r="G102" s="2"/>
      <c r="I102" s="2"/>
      <c r="J102" s="2"/>
      <c r="L102" s="2"/>
      <c r="M102" s="2"/>
      <c r="N102" s="2"/>
      <c r="O102" s="2"/>
      <c r="AE102" s="2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</row>
    <row r="103" spans="3:139" x14ac:dyDescent="0.25">
      <c r="C103" s="1"/>
      <c r="G103" s="2"/>
      <c r="I103" s="2"/>
      <c r="J103" s="2"/>
      <c r="L103" s="2"/>
      <c r="M103" s="2"/>
      <c r="N103" s="2"/>
      <c r="O103" s="2"/>
      <c r="AE103" s="2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</row>
    <row r="104" spans="3:139" x14ac:dyDescent="0.25">
      <c r="C104" s="1"/>
      <c r="G104" s="2"/>
      <c r="I104" s="2"/>
      <c r="J104" s="2"/>
      <c r="L104" s="2"/>
      <c r="M104" s="2"/>
      <c r="N104" s="2"/>
      <c r="O104" s="2"/>
      <c r="AE104" s="2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</row>
    <row r="105" spans="3:139" x14ac:dyDescent="0.25">
      <c r="C105" s="1"/>
      <c r="G105" s="2"/>
      <c r="I105" s="2"/>
      <c r="J105" s="2"/>
      <c r="L105" s="2"/>
      <c r="M105" s="2"/>
      <c r="N105" s="2"/>
      <c r="O105" s="2"/>
      <c r="AE105" s="2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</row>
    <row r="106" spans="3:139" x14ac:dyDescent="0.25">
      <c r="C106" s="1"/>
      <c r="G106" s="2"/>
      <c r="I106" s="2"/>
      <c r="J106" s="2"/>
      <c r="L106" s="2"/>
      <c r="M106" s="2"/>
      <c r="N106" s="2"/>
      <c r="O106" s="2"/>
      <c r="AE106" s="2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</row>
    <row r="107" spans="3:139" x14ac:dyDescent="0.25">
      <c r="C107" s="1"/>
      <c r="G107" s="2"/>
      <c r="I107" s="2"/>
      <c r="J107" s="2"/>
      <c r="L107" s="2"/>
      <c r="M107" s="2"/>
      <c r="N107" s="2"/>
      <c r="O107" s="2"/>
      <c r="AE107" s="2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</row>
    <row r="108" spans="3:139" x14ac:dyDescent="0.25">
      <c r="C108" s="1"/>
      <c r="G108" s="2"/>
      <c r="I108" s="2"/>
      <c r="J108" s="2"/>
      <c r="L108" s="2"/>
      <c r="M108" s="2"/>
      <c r="N108" s="2"/>
      <c r="O108" s="2"/>
      <c r="AE108" s="2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</row>
    <row r="109" spans="3:139" x14ac:dyDescent="0.25">
      <c r="C109" s="1"/>
      <c r="G109" s="2"/>
      <c r="I109" s="2"/>
      <c r="J109" s="2"/>
      <c r="L109" s="2"/>
      <c r="M109" s="2"/>
      <c r="N109" s="2"/>
      <c r="O109" s="2"/>
      <c r="AE109" s="2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</row>
    <row r="110" spans="3:139" x14ac:dyDescent="0.25">
      <c r="C110" s="1"/>
      <c r="G110" s="2"/>
      <c r="I110" s="2"/>
      <c r="J110" s="2"/>
      <c r="L110" s="2"/>
      <c r="M110" s="2"/>
      <c r="N110" s="2"/>
      <c r="O110" s="2"/>
      <c r="AE110" s="2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</row>
    <row r="111" spans="3:139" x14ac:dyDescent="0.25">
      <c r="C111" s="1"/>
      <c r="G111" s="2"/>
      <c r="I111" s="2"/>
      <c r="J111" s="2"/>
      <c r="L111" s="2"/>
      <c r="M111" s="2"/>
      <c r="N111" s="2"/>
      <c r="O111" s="2"/>
      <c r="AE111" s="2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</row>
    <row r="112" spans="3:139" x14ac:dyDescent="0.25">
      <c r="C112" s="1"/>
      <c r="G112" s="2"/>
      <c r="I112" s="2"/>
      <c r="J112" s="2"/>
      <c r="L112" s="2"/>
      <c r="M112" s="2"/>
      <c r="N112" s="2"/>
      <c r="O112" s="2"/>
      <c r="AE112" s="2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</row>
    <row r="113" spans="3:139" x14ac:dyDescent="0.25">
      <c r="C113" s="1"/>
      <c r="G113" s="2"/>
      <c r="I113" s="2"/>
      <c r="J113" s="2"/>
      <c r="L113" s="2"/>
      <c r="M113" s="2"/>
      <c r="N113" s="2"/>
      <c r="O113" s="2"/>
      <c r="AE113" s="2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</row>
    <row r="114" spans="3:139" x14ac:dyDescent="0.25">
      <c r="C114" s="1"/>
      <c r="G114" s="2"/>
      <c r="I114" s="2"/>
      <c r="J114" s="2"/>
      <c r="L114" s="2"/>
      <c r="M114" s="2"/>
      <c r="N114" s="2"/>
      <c r="O114" s="2"/>
      <c r="AE114" s="2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</row>
    <row r="115" spans="3:139" x14ac:dyDescent="0.25">
      <c r="C115" s="1"/>
      <c r="G115" s="2"/>
      <c r="I115" s="2"/>
      <c r="J115" s="2"/>
      <c r="L115" s="2"/>
      <c r="M115" s="2"/>
      <c r="N115" s="2"/>
      <c r="O115" s="2"/>
      <c r="AE115" s="2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</row>
    <row r="116" spans="3:139" x14ac:dyDescent="0.25">
      <c r="C116" s="1"/>
      <c r="G116" s="2"/>
      <c r="I116" s="2"/>
      <c r="J116" s="2"/>
      <c r="L116" s="2"/>
      <c r="M116" s="2"/>
      <c r="N116" s="2"/>
      <c r="O116" s="2"/>
      <c r="AE116" s="2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</row>
    <row r="117" spans="3:139" x14ac:dyDescent="0.25">
      <c r="C117" s="1"/>
      <c r="G117" s="2"/>
      <c r="I117" s="2"/>
      <c r="J117" s="2"/>
      <c r="L117" s="2"/>
      <c r="M117" s="2"/>
      <c r="N117" s="2"/>
      <c r="O117" s="2"/>
      <c r="AE117" s="2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</row>
    <row r="118" spans="3:139" x14ac:dyDescent="0.25">
      <c r="C118" s="1"/>
      <c r="G118" s="2"/>
      <c r="I118" s="2"/>
      <c r="J118" s="2"/>
      <c r="L118" s="2"/>
      <c r="M118" s="2"/>
      <c r="N118" s="2"/>
      <c r="O118" s="2"/>
      <c r="AE118" s="2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</row>
    <row r="119" spans="3:139" x14ac:dyDescent="0.25">
      <c r="C119" s="1"/>
      <c r="G119" s="2"/>
      <c r="I119" s="2"/>
      <c r="J119" s="2"/>
      <c r="L119" s="2"/>
      <c r="M119" s="2"/>
      <c r="N119" s="2"/>
      <c r="O119" s="2"/>
      <c r="AE119" s="2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</row>
    <row r="120" spans="3:139" x14ac:dyDescent="0.25">
      <c r="C120" s="1"/>
      <c r="G120" s="2"/>
      <c r="I120" s="2"/>
      <c r="J120" s="2"/>
      <c r="L120" s="2"/>
      <c r="M120" s="2"/>
      <c r="N120" s="2"/>
      <c r="O120" s="2"/>
      <c r="AE120" s="2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</row>
    <row r="121" spans="3:139" x14ac:dyDescent="0.25">
      <c r="C121" s="1"/>
      <c r="G121" s="2"/>
      <c r="I121" s="2"/>
      <c r="J121" s="2"/>
      <c r="L121" s="2"/>
      <c r="M121" s="2"/>
      <c r="N121" s="2"/>
      <c r="O121" s="2"/>
      <c r="AE121" s="2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</row>
    <row r="122" spans="3:139" x14ac:dyDescent="0.25">
      <c r="C122" s="1"/>
      <c r="G122" s="2"/>
      <c r="I122" s="2"/>
      <c r="J122" s="2"/>
      <c r="L122" s="2"/>
      <c r="M122" s="2"/>
      <c r="N122" s="2"/>
      <c r="O122" s="2"/>
      <c r="AE122" s="2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</row>
    <row r="123" spans="3:139" x14ac:dyDescent="0.25">
      <c r="C123" s="1"/>
      <c r="G123" s="2"/>
      <c r="I123" s="2"/>
      <c r="J123" s="2"/>
      <c r="L123" s="2"/>
      <c r="M123" s="2"/>
      <c r="N123" s="2"/>
      <c r="O123" s="2"/>
      <c r="AE123" s="2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</row>
    <row r="124" spans="3:139" x14ac:dyDescent="0.25">
      <c r="G124" s="2"/>
      <c r="H124" s="2"/>
      <c r="I124" s="2"/>
      <c r="J124" s="2"/>
      <c r="K124" s="2"/>
      <c r="L124" s="2"/>
      <c r="M124" s="2"/>
      <c r="N124" s="2"/>
      <c r="O124" s="2"/>
      <c r="P124" s="2"/>
      <c r="S124" s="2"/>
      <c r="AE124" s="2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8" manualBreakCount="8">
    <brk id="19" max="1048575" man="1"/>
    <brk id="35" max="1048575" man="1"/>
    <brk id="47" max="1048575" man="1"/>
    <brk id="63" max="1048575" man="1"/>
    <brk id="127" max="95" man="1"/>
    <brk id="163" max="1048575" man="1"/>
    <brk id="187" max="1048575" man="1"/>
    <brk id="195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4"/>
  <sheetViews>
    <sheetView zoomScale="95" zoomScaleNormal="95" zoomScaleSheetLayoutView="100" workbookViewId="0">
      <pane xSplit="2" ySplit="5" topLeftCell="C15" activePane="bottomRight" state="frozen"/>
      <selection activeCell="S23" sqref="S23"/>
      <selection pane="topRight" activeCell="S23" sqref="S23"/>
      <selection pane="bottomLeft" activeCell="S23" sqref="S23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3" width="18.140625" style="2" customWidth="1"/>
    <col min="4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13" t="s">
        <v>66</v>
      </c>
      <c r="AX1" s="3"/>
    </row>
    <row r="2" spans="1:192" ht="15.75" x14ac:dyDescent="0.25">
      <c r="A2" s="14" t="s">
        <v>50</v>
      </c>
      <c r="I2" s="1" t="str">
        <f>[1]GSVA_cur!$I$3</f>
        <v>As on 17.03.2025</v>
      </c>
    </row>
    <row r="3" spans="1:192" ht="15.75" x14ac:dyDescent="0.25">
      <c r="A3" s="14"/>
    </row>
    <row r="4" spans="1:192" ht="15.75" x14ac:dyDescent="0.25">
      <c r="A4" s="14"/>
      <c r="E4" s="15"/>
      <c r="F4" s="15" t="s">
        <v>57</v>
      </c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35" t="s">
        <v>0</v>
      </c>
      <c r="B5" s="36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8" t="s">
        <v>65</v>
      </c>
      <c r="H5" s="38" t="s">
        <v>67</v>
      </c>
      <c r="I5" s="38" t="s">
        <v>68</v>
      </c>
      <c r="J5" s="38" t="s">
        <v>69</v>
      </c>
      <c r="K5" s="38" t="s">
        <v>70</v>
      </c>
      <c r="L5" s="38" t="s">
        <v>72</v>
      </c>
      <c r="M5" s="38" t="s">
        <v>73</v>
      </c>
      <c r="N5" s="38" t="s">
        <v>74</v>
      </c>
      <c r="O5" s="38" t="s">
        <v>75</v>
      </c>
      <c r="P5" s="38" t="s">
        <v>77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17" customFormat="1" ht="15.75" x14ac:dyDescent="0.25">
      <c r="A6" s="21" t="s">
        <v>26</v>
      </c>
      <c r="B6" s="22" t="s">
        <v>2</v>
      </c>
      <c r="C6" s="39">
        <f>SUM(C7:C10)</f>
        <v>8622594</v>
      </c>
      <c r="D6" s="39">
        <f t="shared" ref="D6:N6" si="0">SUM(D7:D10)</f>
        <v>12074749</v>
      </c>
      <c r="E6" s="39">
        <f t="shared" si="0"/>
        <v>14184381</v>
      </c>
      <c r="F6" s="39">
        <f t="shared" si="0"/>
        <v>15748891</v>
      </c>
      <c r="G6" s="39">
        <f t="shared" si="0"/>
        <v>16966297</v>
      </c>
      <c r="H6" s="39">
        <f t="shared" si="0"/>
        <v>23395539</v>
      </c>
      <c r="I6" s="39">
        <f t="shared" si="0"/>
        <v>26409302</v>
      </c>
      <c r="J6" s="39">
        <f t="shared" si="0"/>
        <v>28809865</v>
      </c>
      <c r="K6" s="39">
        <f t="shared" si="0"/>
        <v>35214169</v>
      </c>
      <c r="L6" s="39">
        <f t="shared" si="0"/>
        <v>39113702</v>
      </c>
      <c r="M6" s="39">
        <f t="shared" si="0"/>
        <v>43848548</v>
      </c>
      <c r="N6" s="39">
        <f t="shared" si="0"/>
        <v>46714779</v>
      </c>
      <c r="O6" s="39">
        <f t="shared" ref="O6:P6" si="1">SUM(O7:O10)</f>
        <v>51319933</v>
      </c>
      <c r="P6" s="39">
        <f t="shared" si="1"/>
        <v>56956901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M6" s="18"/>
      <c r="FN6" s="18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FZ6" s="18"/>
      <c r="GA6" s="18"/>
      <c r="GB6" s="18"/>
      <c r="GC6" s="18"/>
      <c r="GD6" s="18"/>
      <c r="GE6" s="18"/>
      <c r="GF6" s="18"/>
      <c r="GJ6" s="16"/>
    </row>
    <row r="7" spans="1:192" ht="15.75" x14ac:dyDescent="0.25">
      <c r="A7" s="23">
        <v>1.1000000000000001</v>
      </c>
      <c r="B7" s="24" t="s">
        <v>59</v>
      </c>
      <c r="C7" s="6">
        <v>6889445</v>
      </c>
      <c r="D7" s="6">
        <v>10022635</v>
      </c>
      <c r="E7" s="6">
        <v>11840900</v>
      </c>
      <c r="F7" s="6">
        <v>12399725</v>
      </c>
      <c r="G7" s="7">
        <v>12714305</v>
      </c>
      <c r="H7" s="8">
        <v>18070927</v>
      </c>
      <c r="I7" s="10">
        <v>19757769</v>
      </c>
      <c r="J7" s="10">
        <v>21016075</v>
      </c>
      <c r="K7" s="11">
        <v>26382633</v>
      </c>
      <c r="L7" s="9">
        <v>29271994</v>
      </c>
      <c r="M7" s="9">
        <v>33091758</v>
      </c>
      <c r="N7" s="9">
        <v>34987584</v>
      </c>
      <c r="O7" s="9">
        <v>38407545</v>
      </c>
      <c r="P7" s="9">
        <v>42571301</v>
      </c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3">
        <v>1.2</v>
      </c>
      <c r="B8" s="24" t="s">
        <v>60</v>
      </c>
      <c r="C8" s="6">
        <v>874851</v>
      </c>
      <c r="D8" s="6">
        <v>1102552</v>
      </c>
      <c r="E8" s="6">
        <v>1331058</v>
      </c>
      <c r="F8" s="6">
        <v>1898159</v>
      </c>
      <c r="G8" s="7">
        <v>2692718</v>
      </c>
      <c r="H8" s="8">
        <v>3652837</v>
      </c>
      <c r="I8" s="10">
        <v>4925345</v>
      </c>
      <c r="J8" s="10">
        <v>5786337</v>
      </c>
      <c r="K8" s="11">
        <v>6511507</v>
      </c>
      <c r="L8" s="9">
        <v>7299435</v>
      </c>
      <c r="M8" s="9">
        <v>7930894</v>
      </c>
      <c r="N8" s="9">
        <v>8589548</v>
      </c>
      <c r="O8" s="9">
        <v>9418427</v>
      </c>
      <c r="P8" s="9">
        <v>10535087</v>
      </c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3">
        <v>1.3</v>
      </c>
      <c r="B9" s="24" t="s">
        <v>61</v>
      </c>
      <c r="C9" s="6">
        <v>801021</v>
      </c>
      <c r="D9" s="6">
        <v>881020</v>
      </c>
      <c r="E9" s="6">
        <v>927108</v>
      </c>
      <c r="F9" s="6">
        <v>1341149</v>
      </c>
      <c r="G9" s="7">
        <v>1432597</v>
      </c>
      <c r="H9" s="8">
        <v>1504871</v>
      </c>
      <c r="I9" s="10">
        <v>1542655</v>
      </c>
      <c r="J9" s="10">
        <v>1769361</v>
      </c>
      <c r="K9" s="11">
        <v>2032693</v>
      </c>
      <c r="L9" s="9">
        <v>2176678</v>
      </c>
      <c r="M9" s="9">
        <v>2368851</v>
      </c>
      <c r="N9" s="9">
        <v>2594467</v>
      </c>
      <c r="O9" s="9">
        <v>2874951</v>
      </c>
      <c r="P9" s="9">
        <v>3101514</v>
      </c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3">
        <v>1.4</v>
      </c>
      <c r="B10" s="24" t="s">
        <v>62</v>
      </c>
      <c r="C10" s="6">
        <v>57277</v>
      </c>
      <c r="D10" s="6">
        <v>68542</v>
      </c>
      <c r="E10" s="6">
        <v>85315</v>
      </c>
      <c r="F10" s="6">
        <v>109858</v>
      </c>
      <c r="G10" s="7">
        <v>126677</v>
      </c>
      <c r="H10" s="8">
        <v>166904</v>
      </c>
      <c r="I10" s="10">
        <v>183533</v>
      </c>
      <c r="J10" s="10">
        <v>238092</v>
      </c>
      <c r="K10" s="11">
        <v>287336</v>
      </c>
      <c r="L10" s="9">
        <v>365595</v>
      </c>
      <c r="M10" s="9">
        <v>457045</v>
      </c>
      <c r="N10" s="9">
        <v>543180</v>
      </c>
      <c r="O10" s="9">
        <v>619010</v>
      </c>
      <c r="P10" s="9">
        <v>748999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5" t="s">
        <v>31</v>
      </c>
      <c r="B11" s="24" t="s">
        <v>3</v>
      </c>
      <c r="C11" s="6">
        <v>1028075</v>
      </c>
      <c r="D11" s="6">
        <v>1099074</v>
      </c>
      <c r="E11" s="6">
        <v>1359900</v>
      </c>
      <c r="F11" s="6">
        <v>1221905</v>
      </c>
      <c r="G11" s="7">
        <v>1350460</v>
      </c>
      <c r="H11" s="8">
        <v>1513100</v>
      </c>
      <c r="I11" s="10">
        <v>1842982</v>
      </c>
      <c r="J11" s="10">
        <v>2100622</v>
      </c>
      <c r="K11" s="11">
        <v>2080468</v>
      </c>
      <c r="L11" s="9">
        <v>2212203</v>
      </c>
      <c r="M11" s="9">
        <v>2881689</v>
      </c>
      <c r="N11" s="9">
        <v>3038066</v>
      </c>
      <c r="O11" s="9">
        <v>3569180</v>
      </c>
      <c r="P11" s="9">
        <v>4041901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6" customFormat="1" ht="15.75" x14ac:dyDescent="0.25">
      <c r="A12" s="26"/>
      <c r="B12" s="27" t="s">
        <v>28</v>
      </c>
      <c r="C12" s="41">
        <f>C6+C11</f>
        <v>9650669</v>
      </c>
      <c r="D12" s="41">
        <f t="shared" ref="D12:N12" si="2">D6+D11</f>
        <v>13173823</v>
      </c>
      <c r="E12" s="41">
        <f t="shared" si="2"/>
        <v>15544281</v>
      </c>
      <c r="F12" s="41">
        <f t="shared" si="2"/>
        <v>16970796</v>
      </c>
      <c r="G12" s="41">
        <f t="shared" si="2"/>
        <v>18316757</v>
      </c>
      <c r="H12" s="41">
        <f t="shared" si="2"/>
        <v>24908639</v>
      </c>
      <c r="I12" s="41">
        <f t="shared" si="2"/>
        <v>28252284</v>
      </c>
      <c r="J12" s="41">
        <f t="shared" si="2"/>
        <v>30910487</v>
      </c>
      <c r="K12" s="41">
        <f t="shared" si="2"/>
        <v>37294637</v>
      </c>
      <c r="L12" s="41">
        <f t="shared" si="2"/>
        <v>41325905</v>
      </c>
      <c r="M12" s="41">
        <f t="shared" si="2"/>
        <v>46730237</v>
      </c>
      <c r="N12" s="41">
        <f t="shared" si="2"/>
        <v>49752845</v>
      </c>
      <c r="O12" s="41">
        <f t="shared" ref="O12:P12" si="3">O6+O11</f>
        <v>54889113</v>
      </c>
      <c r="P12" s="41">
        <f t="shared" si="3"/>
        <v>60998802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7"/>
      <c r="GH12" s="17"/>
      <c r="GI12" s="17"/>
    </row>
    <row r="13" spans="1:192" s="1" customFormat="1" ht="15.75" x14ac:dyDescent="0.25">
      <c r="A13" s="28" t="s">
        <v>32</v>
      </c>
      <c r="B13" s="29" t="s">
        <v>4</v>
      </c>
      <c r="C13" s="6">
        <v>2967896</v>
      </c>
      <c r="D13" s="6">
        <v>2313456</v>
      </c>
      <c r="E13" s="6">
        <v>2852777</v>
      </c>
      <c r="F13" s="6">
        <v>2988587</v>
      </c>
      <c r="G13" s="7">
        <v>3942866</v>
      </c>
      <c r="H13" s="8">
        <v>4453970</v>
      </c>
      <c r="I13" s="8">
        <v>5092755</v>
      </c>
      <c r="J13" s="8">
        <v>7170683</v>
      </c>
      <c r="K13" s="9">
        <v>5641613</v>
      </c>
      <c r="L13" s="9">
        <v>5196351</v>
      </c>
      <c r="M13" s="9">
        <v>7263563</v>
      </c>
      <c r="N13" s="9">
        <v>6989559</v>
      </c>
      <c r="O13" s="9">
        <v>6979722</v>
      </c>
      <c r="P13" s="9">
        <v>7166246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5" t="s">
        <v>33</v>
      </c>
      <c r="B14" s="24" t="s">
        <v>5</v>
      </c>
      <c r="C14" s="6">
        <v>601909</v>
      </c>
      <c r="D14" s="6">
        <v>664195</v>
      </c>
      <c r="E14" s="6">
        <v>760880</v>
      </c>
      <c r="F14" s="6">
        <v>1021951</v>
      </c>
      <c r="G14" s="7">
        <v>1454700</v>
      </c>
      <c r="H14" s="8">
        <v>1348386</v>
      </c>
      <c r="I14" s="10">
        <v>1723914</v>
      </c>
      <c r="J14" s="10">
        <v>1940191</v>
      </c>
      <c r="K14" s="11">
        <v>2282142</v>
      </c>
      <c r="L14" s="9">
        <v>2116957</v>
      </c>
      <c r="M14" s="9">
        <v>2440303</v>
      </c>
      <c r="N14" s="9">
        <v>2637194</v>
      </c>
      <c r="O14" s="9">
        <v>2482153</v>
      </c>
      <c r="P14" s="9">
        <v>2609880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5" t="s">
        <v>34</v>
      </c>
      <c r="B15" s="24" t="s">
        <v>6</v>
      </c>
      <c r="C15" s="6">
        <v>3333178</v>
      </c>
      <c r="D15" s="6">
        <v>3318465</v>
      </c>
      <c r="E15" s="6">
        <v>3833493</v>
      </c>
      <c r="F15" s="6">
        <v>3969868</v>
      </c>
      <c r="G15" s="7">
        <v>4113405</v>
      </c>
      <c r="H15" s="8">
        <v>4596482</v>
      </c>
      <c r="I15" s="10">
        <v>5128344</v>
      </c>
      <c r="J15" s="10">
        <v>6044609</v>
      </c>
      <c r="K15" s="11">
        <v>5909674</v>
      </c>
      <c r="L15" s="9">
        <v>5862156</v>
      </c>
      <c r="M15" s="9">
        <v>8224552</v>
      </c>
      <c r="N15" s="9">
        <v>9649517</v>
      </c>
      <c r="O15" s="9">
        <v>10264701</v>
      </c>
      <c r="P15" s="9">
        <v>11346089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6" customFormat="1" ht="15.75" x14ac:dyDescent="0.25">
      <c r="A16" s="26"/>
      <c r="B16" s="27" t="s">
        <v>29</v>
      </c>
      <c r="C16" s="41">
        <f>+C13+C14+C15</f>
        <v>6902983</v>
      </c>
      <c r="D16" s="41">
        <f t="shared" ref="D16:K16" si="4">+D13+D14+D15</f>
        <v>6296116</v>
      </c>
      <c r="E16" s="41">
        <f t="shared" si="4"/>
        <v>7447150</v>
      </c>
      <c r="F16" s="41">
        <f t="shared" si="4"/>
        <v>7980406</v>
      </c>
      <c r="G16" s="41">
        <f t="shared" si="4"/>
        <v>9510971</v>
      </c>
      <c r="H16" s="41">
        <f t="shared" si="4"/>
        <v>10398838</v>
      </c>
      <c r="I16" s="41">
        <f t="shared" si="4"/>
        <v>11945013</v>
      </c>
      <c r="J16" s="41">
        <f t="shared" si="4"/>
        <v>15155483</v>
      </c>
      <c r="K16" s="41">
        <f t="shared" si="4"/>
        <v>13833429</v>
      </c>
      <c r="L16" s="41">
        <f t="shared" ref="L16:M16" si="5">+L13+L14+L15</f>
        <v>13175464</v>
      </c>
      <c r="M16" s="41">
        <f t="shared" si="5"/>
        <v>17928418</v>
      </c>
      <c r="N16" s="41">
        <f t="shared" ref="N16" si="6">+N13+N14+N15</f>
        <v>19276270</v>
      </c>
      <c r="O16" s="41">
        <f t="shared" ref="O16:P16" si="7">+O13+O14+O15</f>
        <v>19726576</v>
      </c>
      <c r="P16" s="41">
        <f t="shared" si="7"/>
        <v>21122215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8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8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9"/>
      <c r="FN16" s="19"/>
      <c r="FO16" s="19"/>
      <c r="FP16" s="19"/>
      <c r="FQ16" s="18"/>
      <c r="FR16" s="19"/>
      <c r="FS16" s="19"/>
      <c r="FT16" s="19"/>
      <c r="FU16" s="19"/>
      <c r="FV16" s="19"/>
      <c r="FW16" s="19"/>
      <c r="FX16" s="19"/>
      <c r="FY16" s="19"/>
      <c r="FZ16" s="19"/>
      <c r="GA16" s="19"/>
      <c r="GB16" s="19"/>
      <c r="GC16" s="19"/>
      <c r="GD16" s="19"/>
      <c r="GE16" s="19"/>
      <c r="GF16" s="19"/>
      <c r="GG16" s="17"/>
      <c r="GH16" s="17"/>
      <c r="GI16" s="17"/>
    </row>
    <row r="17" spans="1:192" s="17" customFormat="1" ht="15.75" x14ac:dyDescent="0.25">
      <c r="A17" s="21" t="s">
        <v>35</v>
      </c>
      <c r="B17" s="22" t="s">
        <v>7</v>
      </c>
      <c r="C17" s="39">
        <f>C18+C19</f>
        <v>3170303</v>
      </c>
      <c r="D17" s="39">
        <f t="shared" ref="D17:K17" si="8">D18+D19</f>
        <v>3871557</v>
      </c>
      <c r="E17" s="39">
        <f t="shared" si="8"/>
        <v>4409155</v>
      </c>
      <c r="F17" s="39">
        <f t="shared" si="8"/>
        <v>4847465</v>
      </c>
      <c r="G17" s="39">
        <f t="shared" si="8"/>
        <v>5379756</v>
      </c>
      <c r="H17" s="39">
        <f t="shared" si="8"/>
        <v>6284044</v>
      </c>
      <c r="I17" s="39">
        <f t="shared" si="8"/>
        <v>7029256</v>
      </c>
      <c r="J17" s="39">
        <f t="shared" si="8"/>
        <v>8352910</v>
      </c>
      <c r="K17" s="39">
        <f t="shared" si="8"/>
        <v>9118946</v>
      </c>
      <c r="L17" s="39">
        <f t="shared" ref="L17:M17" si="9">L18+L19</f>
        <v>7340073</v>
      </c>
      <c r="M17" s="39">
        <f t="shared" si="9"/>
        <v>9232396</v>
      </c>
      <c r="N17" s="39">
        <f t="shared" ref="N17" si="10">N18+N19</f>
        <v>11267123</v>
      </c>
      <c r="O17" s="39">
        <f t="shared" ref="O17:P17" si="11">O18+O19</f>
        <v>11801330</v>
      </c>
      <c r="P17" s="39">
        <f t="shared" si="11"/>
        <v>13464369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J17" s="16"/>
    </row>
    <row r="18" spans="1:192" ht="15.75" x14ac:dyDescent="0.25">
      <c r="A18" s="23">
        <v>6.1</v>
      </c>
      <c r="B18" s="24" t="s">
        <v>8</v>
      </c>
      <c r="C18" s="10">
        <v>2971285</v>
      </c>
      <c r="D18" s="10">
        <v>3651182</v>
      </c>
      <c r="E18" s="10">
        <v>4161896</v>
      </c>
      <c r="F18" s="10">
        <v>4595989</v>
      </c>
      <c r="G18" s="10">
        <v>5069794</v>
      </c>
      <c r="H18" s="8">
        <v>5817984</v>
      </c>
      <c r="I18" s="6">
        <v>6676449</v>
      </c>
      <c r="J18" s="6">
        <v>7930402</v>
      </c>
      <c r="K18" s="11">
        <v>8704132</v>
      </c>
      <c r="L18" s="11">
        <v>7179191</v>
      </c>
      <c r="M18" s="11">
        <v>8973352</v>
      </c>
      <c r="N18" s="11">
        <v>10884110</v>
      </c>
      <c r="O18" s="11">
        <v>11339905</v>
      </c>
      <c r="P18" s="11">
        <v>12960398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3">
        <v>6.2</v>
      </c>
      <c r="B19" s="24" t="s">
        <v>9</v>
      </c>
      <c r="C19" s="10">
        <v>199018</v>
      </c>
      <c r="D19" s="10">
        <v>220375</v>
      </c>
      <c r="E19" s="10">
        <v>247259</v>
      </c>
      <c r="F19" s="10">
        <v>251476</v>
      </c>
      <c r="G19" s="10">
        <v>309962</v>
      </c>
      <c r="H19" s="8">
        <v>466060</v>
      </c>
      <c r="I19" s="10">
        <v>352807</v>
      </c>
      <c r="J19" s="10">
        <v>422508</v>
      </c>
      <c r="K19" s="11">
        <v>414814</v>
      </c>
      <c r="L19" s="11">
        <v>160882</v>
      </c>
      <c r="M19" s="11">
        <v>259044</v>
      </c>
      <c r="N19" s="11">
        <v>383013</v>
      </c>
      <c r="O19" s="11">
        <v>461425</v>
      </c>
      <c r="P19" s="11">
        <v>503971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7" customFormat="1" ht="30" x14ac:dyDescent="0.25">
      <c r="A20" s="30" t="s">
        <v>36</v>
      </c>
      <c r="B20" s="31" t="s">
        <v>10</v>
      </c>
      <c r="C20" s="39">
        <f>SUM(C21:C27)</f>
        <v>1590743</v>
      </c>
      <c r="D20" s="39">
        <f t="shared" ref="D20:N20" si="12">SUM(D21:D27)</f>
        <v>1931917</v>
      </c>
      <c r="E20" s="39">
        <f t="shared" si="12"/>
        <v>2112616</v>
      </c>
      <c r="F20" s="39">
        <f t="shared" si="12"/>
        <v>2419119</v>
      </c>
      <c r="G20" s="39">
        <f t="shared" si="12"/>
        <v>2745124</v>
      </c>
      <c r="H20" s="39">
        <f t="shared" si="12"/>
        <v>2859476</v>
      </c>
      <c r="I20" s="39">
        <f t="shared" si="12"/>
        <v>3002087</v>
      </c>
      <c r="J20" s="39">
        <f t="shared" si="12"/>
        <v>3283684</v>
      </c>
      <c r="K20" s="39">
        <f t="shared" si="12"/>
        <v>3525313</v>
      </c>
      <c r="L20" s="39">
        <f t="shared" si="12"/>
        <v>3238018</v>
      </c>
      <c r="M20" s="39">
        <f t="shared" si="12"/>
        <v>4520023</v>
      </c>
      <c r="N20" s="39">
        <f t="shared" si="12"/>
        <v>4935673</v>
      </c>
      <c r="O20" s="39">
        <f t="shared" ref="O20:P20" si="13">SUM(O21:O27)</f>
        <v>5558413</v>
      </c>
      <c r="P20" s="39">
        <f t="shared" si="13"/>
        <v>6261932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J20" s="16"/>
    </row>
    <row r="21" spans="1:192" ht="15.75" x14ac:dyDescent="0.25">
      <c r="A21" s="23">
        <v>7.1</v>
      </c>
      <c r="B21" s="24" t="s">
        <v>11</v>
      </c>
      <c r="C21" s="6">
        <v>274398</v>
      </c>
      <c r="D21" s="6">
        <v>385122</v>
      </c>
      <c r="E21" s="6">
        <v>394508</v>
      </c>
      <c r="F21" s="6">
        <v>421695</v>
      </c>
      <c r="G21" s="7">
        <v>502796</v>
      </c>
      <c r="H21" s="8">
        <v>560590</v>
      </c>
      <c r="I21" s="10">
        <v>596067</v>
      </c>
      <c r="J21" s="10">
        <v>618554</v>
      </c>
      <c r="K21" s="9">
        <v>636953</v>
      </c>
      <c r="L21" s="9">
        <v>561754</v>
      </c>
      <c r="M21" s="9">
        <v>646168</v>
      </c>
      <c r="N21" s="9">
        <v>751049</v>
      </c>
      <c r="O21" s="9">
        <v>796545</v>
      </c>
      <c r="P21" s="9">
        <v>980410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3">
        <v>7.2</v>
      </c>
      <c r="B22" s="24" t="s">
        <v>12</v>
      </c>
      <c r="C22" s="10">
        <v>857362</v>
      </c>
      <c r="D22" s="10">
        <v>991027</v>
      </c>
      <c r="E22" s="10">
        <v>1080450</v>
      </c>
      <c r="F22" s="10">
        <v>1227961</v>
      </c>
      <c r="G22" s="10">
        <v>1306616</v>
      </c>
      <c r="H22" s="8">
        <v>1413901</v>
      </c>
      <c r="I22" s="10">
        <v>1583868</v>
      </c>
      <c r="J22" s="10">
        <v>1775621</v>
      </c>
      <c r="K22" s="11">
        <v>1874702</v>
      </c>
      <c r="L22" s="11">
        <v>1570418</v>
      </c>
      <c r="M22" s="11">
        <v>2548302</v>
      </c>
      <c r="N22" s="11">
        <v>2589051</v>
      </c>
      <c r="O22" s="11">
        <v>2885650</v>
      </c>
      <c r="P22" s="11">
        <v>3151181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3">
        <v>7.3</v>
      </c>
      <c r="B23" s="24" t="s">
        <v>13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8">
        <v>0</v>
      </c>
      <c r="I23" s="10">
        <v>0</v>
      </c>
      <c r="J23" s="10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3">
        <v>7.4</v>
      </c>
      <c r="B24" s="24" t="s">
        <v>14</v>
      </c>
      <c r="C24" s="10">
        <v>1121</v>
      </c>
      <c r="D24" s="10">
        <v>4611</v>
      </c>
      <c r="E24" s="10">
        <v>3000</v>
      </c>
      <c r="F24" s="10">
        <v>7780</v>
      </c>
      <c r="G24" s="10">
        <v>19325</v>
      </c>
      <c r="H24" s="8">
        <v>19129</v>
      </c>
      <c r="I24" s="10">
        <v>20273</v>
      </c>
      <c r="J24" s="10">
        <v>11179</v>
      </c>
      <c r="K24" s="11">
        <v>19053</v>
      </c>
      <c r="L24" s="9">
        <v>1896</v>
      </c>
      <c r="M24" s="9">
        <v>1189</v>
      </c>
      <c r="N24" s="9">
        <v>7466</v>
      </c>
      <c r="O24" s="9">
        <v>7358</v>
      </c>
      <c r="P24" s="9">
        <v>9675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3">
        <v>7.5</v>
      </c>
      <c r="B25" s="24" t="s">
        <v>15</v>
      </c>
      <c r="C25" s="10">
        <v>22590</v>
      </c>
      <c r="D25" s="10">
        <v>26548</v>
      </c>
      <c r="E25" s="10">
        <v>27959</v>
      </c>
      <c r="F25" s="10">
        <v>32220</v>
      </c>
      <c r="G25" s="10">
        <v>33618</v>
      </c>
      <c r="H25" s="8">
        <v>61541</v>
      </c>
      <c r="I25" s="10">
        <v>61345</v>
      </c>
      <c r="J25" s="10">
        <v>67406</v>
      </c>
      <c r="K25" s="11">
        <v>70957</v>
      </c>
      <c r="L25" s="9">
        <v>42546</v>
      </c>
      <c r="M25" s="9">
        <v>72952</v>
      </c>
      <c r="N25" s="9">
        <v>94968</v>
      </c>
      <c r="O25" s="9">
        <v>103569</v>
      </c>
      <c r="P25" s="9">
        <v>107788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3">
        <v>7.6</v>
      </c>
      <c r="B26" s="24" t="s">
        <v>16</v>
      </c>
      <c r="C26" s="10">
        <v>15850</v>
      </c>
      <c r="D26" s="10">
        <v>19965</v>
      </c>
      <c r="E26" s="10">
        <v>22210</v>
      </c>
      <c r="F26" s="10">
        <v>21697</v>
      </c>
      <c r="G26" s="10">
        <v>25857</v>
      </c>
      <c r="H26" s="8">
        <v>26113</v>
      </c>
      <c r="I26" s="10">
        <v>34993</v>
      </c>
      <c r="J26" s="10">
        <v>87877</v>
      </c>
      <c r="K26" s="11">
        <v>91388</v>
      </c>
      <c r="L26" s="9">
        <v>126879</v>
      </c>
      <c r="M26" s="9">
        <v>98752</v>
      </c>
      <c r="N26" s="9">
        <v>100521</v>
      </c>
      <c r="O26" s="9">
        <v>98768</v>
      </c>
      <c r="P26" s="9">
        <v>111088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23">
        <v>7.7</v>
      </c>
      <c r="B27" s="24" t="s">
        <v>17</v>
      </c>
      <c r="C27" s="6">
        <v>419422</v>
      </c>
      <c r="D27" s="6">
        <v>504644</v>
      </c>
      <c r="E27" s="6">
        <v>584489</v>
      </c>
      <c r="F27" s="6">
        <v>707766</v>
      </c>
      <c r="G27" s="7">
        <v>856912</v>
      </c>
      <c r="H27" s="12">
        <v>778202</v>
      </c>
      <c r="I27" s="7">
        <v>705541</v>
      </c>
      <c r="J27" s="7">
        <v>723047</v>
      </c>
      <c r="K27" s="11">
        <v>832260</v>
      </c>
      <c r="L27" s="9">
        <v>934525</v>
      </c>
      <c r="M27" s="9">
        <v>1152660</v>
      </c>
      <c r="N27" s="9">
        <v>1392618</v>
      </c>
      <c r="O27" s="9">
        <v>1666523</v>
      </c>
      <c r="P27" s="9">
        <v>1901790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5" t="s">
        <v>37</v>
      </c>
      <c r="B28" s="24" t="s">
        <v>18</v>
      </c>
      <c r="C28" s="6">
        <v>1568489</v>
      </c>
      <c r="D28" s="6">
        <v>1701445</v>
      </c>
      <c r="E28" s="6">
        <v>1888732</v>
      </c>
      <c r="F28" s="6">
        <v>1960598</v>
      </c>
      <c r="G28" s="7">
        <v>2286276</v>
      </c>
      <c r="H28" s="8">
        <v>2184352</v>
      </c>
      <c r="I28" s="10">
        <v>2371994</v>
      </c>
      <c r="J28" s="10">
        <v>2706678</v>
      </c>
      <c r="K28" s="11">
        <v>3001351</v>
      </c>
      <c r="L28" s="9">
        <v>3045679</v>
      </c>
      <c r="M28" s="9">
        <v>3309011</v>
      </c>
      <c r="N28" s="9">
        <v>4134827</v>
      </c>
      <c r="O28" s="9">
        <v>4617671</v>
      </c>
      <c r="P28" s="9">
        <v>5204953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5" t="s">
        <v>38</v>
      </c>
      <c r="B29" s="24" t="s">
        <v>19</v>
      </c>
      <c r="C29" s="6">
        <v>1243638</v>
      </c>
      <c r="D29" s="6">
        <v>1480665</v>
      </c>
      <c r="E29" s="6">
        <v>1742312</v>
      </c>
      <c r="F29" s="6">
        <v>2015574</v>
      </c>
      <c r="G29" s="7">
        <v>2245124</v>
      </c>
      <c r="H29" s="12">
        <v>2536709</v>
      </c>
      <c r="I29" s="7">
        <v>2878101</v>
      </c>
      <c r="J29" s="7">
        <v>3226722</v>
      </c>
      <c r="K29" s="11">
        <v>3586409</v>
      </c>
      <c r="L29" s="9">
        <v>3432310</v>
      </c>
      <c r="M29" s="9">
        <v>3802600</v>
      </c>
      <c r="N29" s="9">
        <v>4283936</v>
      </c>
      <c r="O29" s="9">
        <v>4767660</v>
      </c>
      <c r="P29" s="9">
        <v>5213186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5" t="s">
        <v>39</v>
      </c>
      <c r="B30" s="24" t="s">
        <v>54</v>
      </c>
      <c r="C30" s="6">
        <v>1256945</v>
      </c>
      <c r="D30" s="6">
        <v>1482897</v>
      </c>
      <c r="E30" s="6">
        <v>1697956</v>
      </c>
      <c r="F30" s="6">
        <v>1825311</v>
      </c>
      <c r="G30" s="7">
        <v>2010944</v>
      </c>
      <c r="H30" s="8">
        <v>2380512</v>
      </c>
      <c r="I30" s="10">
        <v>2694217</v>
      </c>
      <c r="J30" s="10">
        <v>3155194</v>
      </c>
      <c r="K30" s="11">
        <v>3717462</v>
      </c>
      <c r="L30" s="9">
        <v>3730821</v>
      </c>
      <c r="M30" s="9">
        <v>3862597</v>
      </c>
      <c r="N30" s="9">
        <v>4347768</v>
      </c>
      <c r="O30" s="9">
        <v>5271989</v>
      </c>
      <c r="P30" s="9">
        <v>6018434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5" t="s">
        <v>40</v>
      </c>
      <c r="B31" s="24" t="s">
        <v>20</v>
      </c>
      <c r="C31" s="6">
        <v>1666034</v>
      </c>
      <c r="D31" s="6">
        <v>2004704</v>
      </c>
      <c r="E31" s="6">
        <v>2201946</v>
      </c>
      <c r="F31" s="6">
        <v>2509555</v>
      </c>
      <c r="G31" s="7">
        <v>2819224</v>
      </c>
      <c r="H31" s="8">
        <v>3293687</v>
      </c>
      <c r="I31" s="10">
        <v>3620304</v>
      </c>
      <c r="J31" s="10">
        <v>4071238</v>
      </c>
      <c r="K31" s="11">
        <v>4578666</v>
      </c>
      <c r="L31" s="9">
        <v>5205758</v>
      </c>
      <c r="M31" s="9">
        <v>6169616</v>
      </c>
      <c r="N31" s="9">
        <v>7251391</v>
      </c>
      <c r="O31" s="9">
        <v>8506421</v>
      </c>
      <c r="P31" s="9">
        <v>9522119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6" customFormat="1" ht="15.75" x14ac:dyDescent="0.25">
      <c r="A32" s="26"/>
      <c r="B32" s="27" t="s">
        <v>30</v>
      </c>
      <c r="C32" s="41">
        <f>C17+C20+C28+C29+C30+C31</f>
        <v>10496152</v>
      </c>
      <c r="D32" s="41">
        <f t="shared" ref="D32:J32" si="14">D17+D20+D28+D29+D30+D31</f>
        <v>12473185</v>
      </c>
      <c r="E32" s="41">
        <f t="shared" si="14"/>
        <v>14052717</v>
      </c>
      <c r="F32" s="41">
        <f t="shared" si="14"/>
        <v>15577622</v>
      </c>
      <c r="G32" s="41">
        <f t="shared" si="14"/>
        <v>17486448</v>
      </c>
      <c r="H32" s="41">
        <f t="shared" si="14"/>
        <v>19538780</v>
      </c>
      <c r="I32" s="41">
        <f t="shared" si="14"/>
        <v>21595959</v>
      </c>
      <c r="J32" s="41">
        <f t="shared" si="14"/>
        <v>24796426</v>
      </c>
      <c r="K32" s="41">
        <f t="shared" ref="K32:P32" si="15">K17+K20+K28+K29+K30+K31</f>
        <v>27528147</v>
      </c>
      <c r="L32" s="41">
        <f t="shared" si="15"/>
        <v>25992659</v>
      </c>
      <c r="M32" s="41">
        <f t="shared" si="15"/>
        <v>30896243</v>
      </c>
      <c r="N32" s="41">
        <f t="shared" si="15"/>
        <v>36220718</v>
      </c>
      <c r="O32" s="41">
        <f t="shared" si="15"/>
        <v>40523484</v>
      </c>
      <c r="P32" s="41">
        <f t="shared" si="15"/>
        <v>45684993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  <c r="FK32" s="19"/>
      <c r="FL32" s="19"/>
      <c r="FM32" s="19"/>
      <c r="FN32" s="19"/>
      <c r="FO32" s="19"/>
      <c r="FP32" s="19"/>
      <c r="FQ32" s="19"/>
      <c r="FR32" s="19"/>
      <c r="FS32" s="19"/>
      <c r="FT32" s="19"/>
      <c r="FU32" s="19"/>
      <c r="FV32" s="19"/>
      <c r="FW32" s="19"/>
      <c r="FX32" s="19"/>
      <c r="FY32" s="19"/>
      <c r="FZ32" s="19"/>
      <c r="GA32" s="19"/>
      <c r="GB32" s="19"/>
      <c r="GC32" s="19"/>
      <c r="GD32" s="19"/>
      <c r="GE32" s="19"/>
      <c r="GF32" s="19"/>
      <c r="GG32" s="17"/>
      <c r="GH32" s="17"/>
      <c r="GI32" s="17"/>
    </row>
    <row r="33" spans="1:192" s="17" customFormat="1" ht="15.75" x14ac:dyDescent="0.25">
      <c r="A33" s="21" t="s">
        <v>27</v>
      </c>
      <c r="B33" s="32" t="s">
        <v>51</v>
      </c>
      <c r="C33" s="39">
        <f t="shared" ref="C33:J33" si="16">C6+C11+C13+C14+C15+C17+C20+C28+C29+C30+C31</f>
        <v>27049804</v>
      </c>
      <c r="D33" s="39">
        <f t="shared" si="16"/>
        <v>31943124</v>
      </c>
      <c r="E33" s="39">
        <f t="shared" si="16"/>
        <v>37044148</v>
      </c>
      <c r="F33" s="39">
        <f t="shared" si="16"/>
        <v>40528824</v>
      </c>
      <c r="G33" s="39">
        <f t="shared" si="16"/>
        <v>45314176</v>
      </c>
      <c r="H33" s="39">
        <f t="shared" si="16"/>
        <v>54846257</v>
      </c>
      <c r="I33" s="39">
        <f t="shared" si="16"/>
        <v>61793256</v>
      </c>
      <c r="J33" s="39">
        <f t="shared" si="16"/>
        <v>70862396</v>
      </c>
      <c r="K33" s="39">
        <f t="shared" ref="K33:L33" si="17">K6+K11+K13+K14+K15+K17+K20+K28+K29+K30+K31</f>
        <v>78656213</v>
      </c>
      <c r="L33" s="39">
        <f t="shared" si="17"/>
        <v>80494028</v>
      </c>
      <c r="M33" s="39">
        <f t="shared" ref="M33:N33" si="18">M6+M11+M13+M14+M15+M17+M20+M28+M29+M30+M31</f>
        <v>95554898</v>
      </c>
      <c r="N33" s="39">
        <f t="shared" si="18"/>
        <v>105249833</v>
      </c>
      <c r="O33" s="39">
        <f t="shared" ref="O33" si="19">O6+O11+O13+O14+O15+O17+O20+O28+O29+O30+O31</f>
        <v>115139173</v>
      </c>
      <c r="P33" s="39">
        <f t="shared" ref="P33" si="20">P6+P11+P13+P14+P15+P17+P20+P28+P29+P30+P31</f>
        <v>127806010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J33" s="16"/>
    </row>
    <row r="34" spans="1:192" s="16" customFormat="1" ht="15.75" x14ac:dyDescent="0.25">
      <c r="A34" s="33" t="s">
        <v>43</v>
      </c>
      <c r="B34" s="34" t="s">
        <v>25</v>
      </c>
      <c r="C34" s="45">
        <f>GSVA_cur!C34</f>
        <v>2983400</v>
      </c>
      <c r="D34" s="45">
        <f>GSVA_cur!D34</f>
        <v>3717500</v>
      </c>
      <c r="E34" s="45">
        <f>GSVA_cur!E34</f>
        <v>4203348</v>
      </c>
      <c r="F34" s="45">
        <f>GSVA_cur!F34</f>
        <v>4694615</v>
      </c>
      <c r="G34" s="45">
        <f>GSVA_cur!G34</f>
        <v>5731487</v>
      </c>
      <c r="H34" s="45">
        <f>GSVA_cur!H34</f>
        <v>6635925</v>
      </c>
      <c r="I34" s="45">
        <f>GSVA_cur!I34</f>
        <v>6926302</v>
      </c>
      <c r="J34" s="45">
        <f>GSVA_cur!J34</f>
        <v>7626182</v>
      </c>
      <c r="K34" s="45">
        <f>GSVA_cur!K34</f>
        <v>8648054</v>
      </c>
      <c r="L34" s="45">
        <f>GSVA_cur!L34</f>
        <v>9097737</v>
      </c>
      <c r="M34" s="45">
        <f>GSVA_cur!M34</f>
        <v>11027221</v>
      </c>
      <c r="N34" s="45">
        <f>GSVA_cur!N34</f>
        <v>11889452</v>
      </c>
      <c r="O34" s="45">
        <f>GSVA_cur!O34</f>
        <v>14422507</v>
      </c>
      <c r="P34" s="45">
        <f>GSVA_cur!P34</f>
        <v>16016340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9"/>
      <c r="EC34" s="19"/>
      <c r="ED34" s="19"/>
      <c r="EE34" s="19"/>
      <c r="EF34" s="19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19"/>
      <c r="EV34" s="19"/>
      <c r="EW34" s="19"/>
      <c r="EX34" s="19"/>
      <c r="EY34" s="19"/>
      <c r="EZ34" s="19"/>
      <c r="FA34" s="19"/>
      <c r="FB34" s="19"/>
      <c r="FC34" s="19"/>
      <c r="FD34" s="19"/>
      <c r="FE34" s="19"/>
      <c r="FF34" s="19"/>
      <c r="FG34" s="19"/>
      <c r="FH34" s="19"/>
      <c r="FI34" s="19"/>
      <c r="FJ34" s="19"/>
      <c r="FK34" s="19"/>
      <c r="FL34" s="19"/>
      <c r="FM34" s="19"/>
      <c r="FN34" s="19"/>
      <c r="FO34" s="19"/>
      <c r="FP34" s="19"/>
      <c r="FQ34" s="19"/>
      <c r="FR34" s="19"/>
      <c r="FS34" s="19"/>
      <c r="FT34" s="19"/>
      <c r="FU34" s="19"/>
      <c r="FV34" s="19"/>
      <c r="FW34" s="19"/>
      <c r="FX34" s="19"/>
      <c r="FY34" s="19"/>
      <c r="FZ34" s="19"/>
      <c r="GA34" s="19"/>
      <c r="GB34" s="19"/>
      <c r="GC34" s="19"/>
      <c r="GD34" s="19"/>
      <c r="GE34" s="19"/>
    </row>
    <row r="35" spans="1:192" s="16" customFormat="1" ht="15.75" x14ac:dyDescent="0.25">
      <c r="A35" s="33" t="s">
        <v>44</v>
      </c>
      <c r="B35" s="34" t="s">
        <v>24</v>
      </c>
      <c r="C35" s="45">
        <f>GSVA_cur!C35</f>
        <v>1796100</v>
      </c>
      <c r="D35" s="45">
        <f>GSVA_cur!D35</f>
        <v>2266900</v>
      </c>
      <c r="E35" s="45">
        <f>GSVA_cur!E35</f>
        <v>1935968</v>
      </c>
      <c r="F35" s="45">
        <f>GSVA_cur!F35</f>
        <v>2320739</v>
      </c>
      <c r="G35" s="45">
        <f>GSVA_cur!G35</f>
        <v>2442242</v>
      </c>
      <c r="H35" s="45">
        <f>GSVA_cur!H35</f>
        <v>2415302</v>
      </c>
      <c r="I35" s="45">
        <f>GSVA_cur!I35</f>
        <v>2643479</v>
      </c>
      <c r="J35" s="45">
        <f>GSVA_cur!J35</f>
        <v>2997654</v>
      </c>
      <c r="K35" s="45">
        <f>GSVA_cur!K35</f>
        <v>2823397</v>
      </c>
      <c r="L35" s="45">
        <f>GSVA_cur!L35</f>
        <v>3906323</v>
      </c>
      <c r="M35" s="45">
        <f>GSVA_cur!M35</f>
        <v>6651949</v>
      </c>
      <c r="N35" s="45">
        <f>GSVA_cur!N35</f>
        <v>6914383</v>
      </c>
      <c r="O35" s="45">
        <f>GSVA_cur!O35</f>
        <v>7760073</v>
      </c>
      <c r="P35" s="45">
        <f>GSVA_cur!P35</f>
        <v>9197858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9"/>
      <c r="DC35" s="19"/>
      <c r="DD35" s="19"/>
      <c r="DE35" s="19"/>
      <c r="DF35" s="19"/>
      <c r="DG35" s="19"/>
      <c r="DH35" s="19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9"/>
      <c r="EC35" s="19"/>
      <c r="ED35" s="19"/>
      <c r="EE35" s="19"/>
      <c r="EF35" s="19"/>
      <c r="EG35" s="19"/>
      <c r="EH35" s="19"/>
      <c r="EI35" s="19"/>
      <c r="EJ35" s="19"/>
      <c r="EK35" s="19"/>
      <c r="EL35" s="19"/>
      <c r="EM35" s="19"/>
      <c r="EN35" s="19"/>
      <c r="EO35" s="19"/>
      <c r="EP35" s="19"/>
      <c r="EQ35" s="19"/>
      <c r="ER35" s="19"/>
      <c r="ES35" s="19"/>
      <c r="ET35" s="19"/>
      <c r="EU35" s="19"/>
      <c r="EV35" s="19"/>
      <c r="EW35" s="19"/>
      <c r="EX35" s="19"/>
      <c r="EY35" s="19"/>
      <c r="EZ35" s="19"/>
      <c r="FA35" s="19"/>
      <c r="FB35" s="19"/>
      <c r="FC35" s="19"/>
      <c r="FD35" s="19"/>
      <c r="FE35" s="19"/>
      <c r="FF35" s="19"/>
      <c r="FG35" s="19"/>
      <c r="FH35" s="19"/>
      <c r="FI35" s="19"/>
      <c r="FJ35" s="19"/>
      <c r="FK35" s="19"/>
      <c r="FL35" s="19"/>
      <c r="FM35" s="19"/>
      <c r="FN35" s="19"/>
      <c r="FO35" s="19"/>
      <c r="FP35" s="19"/>
      <c r="FQ35" s="19"/>
      <c r="FR35" s="19"/>
      <c r="FS35" s="19"/>
      <c r="FT35" s="19"/>
      <c r="FU35" s="19"/>
      <c r="FV35" s="19"/>
      <c r="FW35" s="19"/>
      <c r="FX35" s="19"/>
      <c r="FY35" s="19"/>
      <c r="FZ35" s="19"/>
      <c r="GA35" s="19"/>
      <c r="GB35" s="19"/>
      <c r="GC35" s="19"/>
      <c r="GD35" s="19"/>
      <c r="GE35" s="19"/>
    </row>
    <row r="36" spans="1:192" s="16" customFormat="1" ht="15.75" x14ac:dyDescent="0.25">
      <c r="A36" s="33" t="s">
        <v>45</v>
      </c>
      <c r="B36" s="34" t="s">
        <v>63</v>
      </c>
      <c r="C36" s="41">
        <f>C33+C34-C35</f>
        <v>28237104</v>
      </c>
      <c r="D36" s="41">
        <f t="shared" ref="D36:M36" si="21">D33+D34-D35</f>
        <v>33393724</v>
      </c>
      <c r="E36" s="41">
        <f t="shared" si="21"/>
        <v>39311528</v>
      </c>
      <c r="F36" s="41">
        <f t="shared" si="21"/>
        <v>42902700</v>
      </c>
      <c r="G36" s="41">
        <f t="shared" si="21"/>
        <v>48603421</v>
      </c>
      <c r="H36" s="41">
        <f t="shared" si="21"/>
        <v>59066880</v>
      </c>
      <c r="I36" s="41">
        <f t="shared" si="21"/>
        <v>66076079</v>
      </c>
      <c r="J36" s="41">
        <f t="shared" si="21"/>
        <v>75490924</v>
      </c>
      <c r="K36" s="41">
        <f t="shared" si="21"/>
        <v>84480870</v>
      </c>
      <c r="L36" s="41">
        <f t="shared" si="21"/>
        <v>85685442</v>
      </c>
      <c r="M36" s="41">
        <f t="shared" si="21"/>
        <v>99930170</v>
      </c>
      <c r="N36" s="41">
        <f>N33+N34-N35</f>
        <v>110224902</v>
      </c>
      <c r="O36" s="41">
        <f>O33+O34-O35</f>
        <v>121801607</v>
      </c>
      <c r="P36" s="41">
        <f>P33+P34-P35</f>
        <v>134624492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19"/>
      <c r="FT36" s="19"/>
      <c r="FU36" s="19"/>
      <c r="FV36" s="19"/>
      <c r="FW36" s="19"/>
      <c r="FX36" s="19"/>
      <c r="FY36" s="19"/>
      <c r="FZ36" s="19"/>
      <c r="GA36" s="19"/>
      <c r="GB36" s="19"/>
      <c r="GC36" s="19"/>
      <c r="GD36" s="19"/>
      <c r="GE36" s="19"/>
    </row>
    <row r="37" spans="1:192" s="16" customFormat="1" ht="15.75" x14ac:dyDescent="0.25">
      <c r="A37" s="33" t="s">
        <v>46</v>
      </c>
      <c r="B37" s="34" t="s">
        <v>42</v>
      </c>
      <c r="C37" s="45">
        <f>GSVA_cur!C37</f>
        <v>733480</v>
      </c>
      <c r="D37" s="45">
        <f>GSVA_cur!D37</f>
        <v>745840</v>
      </c>
      <c r="E37" s="45">
        <f>GSVA_cur!E37</f>
        <v>758190</v>
      </c>
      <c r="F37" s="45">
        <f>GSVA_cur!F37</f>
        <v>770550</v>
      </c>
      <c r="G37" s="45">
        <f>GSVA_cur!G37</f>
        <v>782910</v>
      </c>
      <c r="H37" s="45">
        <f>GSVA_cur!H37</f>
        <v>794720</v>
      </c>
      <c r="I37" s="45">
        <f>GSVA_cur!I37</f>
        <v>806140</v>
      </c>
      <c r="J37" s="45">
        <f>GSVA_cur!J37</f>
        <v>817560</v>
      </c>
      <c r="K37" s="45">
        <f>GSVA_cur!K37</f>
        <v>828980</v>
      </c>
      <c r="L37" s="45">
        <f>GSVA_cur!L37</f>
        <v>840400</v>
      </c>
      <c r="M37" s="45">
        <f>GSVA_cur!M37</f>
        <v>851180</v>
      </c>
      <c r="N37" s="45">
        <f>GSVA_cur!N37</f>
        <v>861490</v>
      </c>
      <c r="O37" s="45">
        <f>GSVA_cur!O37</f>
        <v>871800</v>
      </c>
      <c r="P37" s="45">
        <f>GSVA_cur!P37</f>
        <v>882120</v>
      </c>
      <c r="Q37" s="2"/>
      <c r="R37" s="2"/>
      <c r="S37" s="2"/>
      <c r="T37" s="1"/>
      <c r="U37" s="2"/>
      <c r="V37" s="2"/>
      <c r="W37" s="1"/>
      <c r="X37" s="1"/>
      <c r="Y37" s="1"/>
      <c r="Z37" s="1"/>
      <c r="AA37" s="1"/>
      <c r="AB37" s="2"/>
      <c r="DI37" s="17"/>
      <c r="DJ37" s="17"/>
      <c r="DK37" s="17"/>
      <c r="DL37" s="17"/>
      <c r="DM37" s="17"/>
      <c r="DN37" s="17"/>
      <c r="DO37" s="17"/>
      <c r="DP37" s="17"/>
      <c r="DQ37" s="17"/>
      <c r="DR37" s="17"/>
      <c r="DS37" s="17"/>
      <c r="DT37" s="17"/>
      <c r="DU37" s="17"/>
      <c r="DV37" s="17"/>
      <c r="DW37" s="17"/>
      <c r="DX37" s="17"/>
      <c r="DY37" s="17"/>
      <c r="DZ37" s="17"/>
      <c r="EA37" s="17"/>
    </row>
    <row r="38" spans="1:192" s="16" customFormat="1" ht="15.75" x14ac:dyDescent="0.25">
      <c r="A38" s="33" t="s">
        <v>47</v>
      </c>
      <c r="B38" s="34" t="s">
        <v>64</v>
      </c>
      <c r="C38" s="41">
        <f>C36/C37*1000</f>
        <v>38497.442329715872</v>
      </c>
      <c r="D38" s="41">
        <f t="shared" ref="D38:M38" si="22">D36/D37*1000</f>
        <v>44773.307948085385</v>
      </c>
      <c r="E38" s="41">
        <f t="shared" si="22"/>
        <v>51849.177646764008</v>
      </c>
      <c r="F38" s="41">
        <f t="shared" si="22"/>
        <v>55678.022191940821</v>
      </c>
      <c r="G38" s="41">
        <f t="shared" si="22"/>
        <v>62080.470296713545</v>
      </c>
      <c r="H38" s="41">
        <f t="shared" si="22"/>
        <v>74324.139319508758</v>
      </c>
      <c r="I38" s="41">
        <f t="shared" si="22"/>
        <v>81966.009626119529</v>
      </c>
      <c r="J38" s="41">
        <f t="shared" si="22"/>
        <v>92336.8609031753</v>
      </c>
      <c r="K38" s="41">
        <f t="shared" si="22"/>
        <v>101909.41880383121</v>
      </c>
      <c r="L38" s="41">
        <f t="shared" si="22"/>
        <v>101957.9271775345</v>
      </c>
      <c r="M38" s="41">
        <f t="shared" si="22"/>
        <v>117401.92438732114</v>
      </c>
      <c r="N38" s="41">
        <f>N36/N37*1000</f>
        <v>127946.81540122346</v>
      </c>
      <c r="O38" s="41">
        <f>O36/O37*1000</f>
        <v>139712.78618949302</v>
      </c>
      <c r="P38" s="41">
        <f>P36/P37*1000</f>
        <v>152614.71455130822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CB38" s="19"/>
      <c r="CC38" s="19"/>
      <c r="CD38" s="19"/>
      <c r="CE38" s="19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</row>
    <row r="39" spans="1:192" x14ac:dyDescent="0.25">
      <c r="A39" s="20" t="s">
        <v>76</v>
      </c>
      <c r="B39" s="20"/>
      <c r="C39" s="20"/>
      <c r="D39" s="20"/>
      <c r="E39" s="20"/>
      <c r="F39" s="20"/>
      <c r="G39" s="49"/>
      <c r="H39" s="49"/>
      <c r="I39" s="49"/>
      <c r="J39" s="49"/>
      <c r="K39" s="49"/>
      <c r="L39" s="49"/>
      <c r="M39" s="49"/>
      <c r="N39" s="49"/>
      <c r="O39" s="49"/>
      <c r="P39" s="49"/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16" customFormat="1" x14ac:dyDescent="0.25">
      <c r="A40" s="3"/>
      <c r="B40" s="3"/>
      <c r="C40" s="1"/>
      <c r="D40" s="2"/>
      <c r="E40" s="2"/>
      <c r="F40" s="2"/>
      <c r="G40" s="2"/>
      <c r="H40" s="1"/>
      <c r="I40" s="2"/>
      <c r="J40" s="2"/>
      <c r="K40" s="1"/>
      <c r="L40" s="2"/>
      <c r="M40" s="2"/>
      <c r="N40" s="2"/>
      <c r="O40" s="2"/>
      <c r="P40" s="1"/>
      <c r="Q40" s="2"/>
      <c r="R40" s="2"/>
      <c r="S40" s="1"/>
      <c r="T40" s="2"/>
      <c r="U40" s="2"/>
      <c r="V40" s="2"/>
      <c r="W40" s="2"/>
      <c r="X40" s="2"/>
      <c r="DE40" s="17"/>
      <c r="DF40" s="17"/>
      <c r="DG40" s="17"/>
      <c r="DH40" s="17"/>
      <c r="DI40" s="17"/>
      <c r="DJ40" s="17"/>
      <c r="DK40" s="17"/>
      <c r="DL40" s="17"/>
      <c r="DM40" s="17"/>
      <c r="DN40" s="17"/>
      <c r="DO40" s="17"/>
      <c r="DP40" s="17"/>
      <c r="DQ40" s="17"/>
      <c r="DR40" s="17"/>
      <c r="DS40" s="17"/>
      <c r="DT40" s="17"/>
      <c r="DU40" s="17"/>
      <c r="DV40" s="17"/>
      <c r="DW40" s="17"/>
    </row>
    <row r="41" spans="1:192" s="16" customFormat="1" x14ac:dyDescent="0.25">
      <c r="A41" s="3"/>
      <c r="B41" s="3"/>
      <c r="C41" s="1"/>
      <c r="D41" s="2"/>
      <c r="E41" s="2"/>
      <c r="F41" s="2"/>
      <c r="G41" s="2"/>
      <c r="H41" s="1"/>
      <c r="I41" s="2"/>
      <c r="J41" s="2"/>
      <c r="K41" s="1"/>
      <c r="L41" s="2"/>
      <c r="M41" s="2"/>
      <c r="N41" s="2"/>
      <c r="O41" s="2"/>
      <c r="P41" s="1"/>
      <c r="Q41" s="2"/>
      <c r="R41" s="2"/>
      <c r="S41" s="1"/>
      <c r="T41" s="2"/>
      <c r="U41" s="2"/>
      <c r="V41" s="2"/>
      <c r="W41" s="2"/>
      <c r="X41" s="2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</row>
    <row r="42" spans="1:192" x14ac:dyDescent="0.25">
      <c r="A42" s="3"/>
      <c r="B42" s="3"/>
      <c r="C42" s="1"/>
      <c r="G42" s="2"/>
      <c r="I42" s="2"/>
      <c r="J42" s="2"/>
      <c r="L42" s="2"/>
      <c r="M42" s="2"/>
      <c r="N42" s="2"/>
      <c r="O42" s="2"/>
      <c r="AF42" s="2"/>
      <c r="AI42" s="2"/>
      <c r="AN42" s="2"/>
      <c r="AQ42" s="2"/>
      <c r="AV42" s="2"/>
      <c r="AY42" s="2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A43" s="3"/>
      <c r="B43" s="3"/>
      <c r="C43" s="1"/>
      <c r="G43" s="2"/>
      <c r="I43" s="2"/>
      <c r="J43" s="2"/>
      <c r="L43" s="2"/>
      <c r="M43" s="2"/>
      <c r="N43" s="2"/>
      <c r="O43" s="2"/>
      <c r="AF43" s="2"/>
      <c r="AI43" s="2"/>
      <c r="AN43" s="2"/>
      <c r="AQ43" s="2"/>
      <c r="AV43" s="2"/>
      <c r="AY43" s="2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16" customFormat="1" x14ac:dyDescent="0.25">
      <c r="A44" s="3"/>
      <c r="B44" s="3"/>
      <c r="C44" s="1"/>
      <c r="D44" s="2"/>
      <c r="E44" s="2"/>
      <c r="F44" s="2"/>
      <c r="G44" s="2"/>
      <c r="H44" s="1"/>
      <c r="I44" s="2"/>
      <c r="J44" s="2"/>
      <c r="K44" s="1"/>
      <c r="L44" s="2"/>
      <c r="M44" s="2"/>
      <c r="N44" s="2"/>
      <c r="O44" s="2"/>
      <c r="P44" s="1"/>
      <c r="Q44" s="2"/>
      <c r="R44" s="2"/>
      <c r="S44" s="1"/>
      <c r="T44" s="2"/>
      <c r="U44" s="2"/>
      <c r="V44" s="2"/>
      <c r="W44" s="2"/>
      <c r="X44" s="2"/>
      <c r="DE44" s="17"/>
      <c r="DF44" s="17"/>
      <c r="DG44" s="17"/>
      <c r="DH44" s="17"/>
      <c r="DI44" s="17"/>
      <c r="DJ44" s="17"/>
      <c r="DK44" s="17"/>
      <c r="DL44" s="17"/>
      <c r="DM44" s="17"/>
      <c r="DN44" s="17"/>
      <c r="DO44" s="17"/>
      <c r="DP44" s="17"/>
      <c r="DQ44" s="17"/>
      <c r="DR44" s="17"/>
      <c r="DS44" s="17"/>
      <c r="DT44" s="17"/>
      <c r="DU44" s="17"/>
      <c r="DV44" s="17"/>
      <c r="DW44" s="17"/>
    </row>
    <row r="45" spans="1:192" s="16" customFormat="1" x14ac:dyDescent="0.25">
      <c r="A45" s="2"/>
      <c r="B45" s="2"/>
      <c r="C45" s="1"/>
      <c r="D45" s="2"/>
      <c r="E45" s="2"/>
      <c r="F45" s="2"/>
      <c r="G45" s="2"/>
      <c r="H45" s="1"/>
      <c r="I45" s="2"/>
      <c r="J45" s="2"/>
      <c r="K45" s="1"/>
      <c r="L45" s="2"/>
      <c r="M45" s="2"/>
      <c r="N45" s="2"/>
      <c r="O45" s="2"/>
      <c r="P45" s="1"/>
      <c r="Q45" s="2"/>
      <c r="R45" s="2"/>
      <c r="S45" s="1"/>
      <c r="T45" s="2"/>
      <c r="U45" s="2"/>
      <c r="V45" s="2"/>
      <c r="W45" s="2"/>
      <c r="X45" s="2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7"/>
      <c r="DV45" s="17"/>
      <c r="DW45" s="17"/>
    </row>
    <row r="46" spans="1:192" s="16" customFormat="1" x14ac:dyDescent="0.25">
      <c r="A46" s="2"/>
      <c r="B46" s="2"/>
      <c r="C46" s="1"/>
      <c r="D46" s="2"/>
      <c r="E46" s="2"/>
      <c r="F46" s="2"/>
      <c r="G46" s="2"/>
      <c r="H46" s="1"/>
      <c r="I46" s="2"/>
      <c r="J46" s="2"/>
      <c r="K46" s="1"/>
      <c r="L46" s="2"/>
      <c r="M46" s="2"/>
      <c r="N46" s="2"/>
      <c r="O46" s="2"/>
      <c r="P46" s="1"/>
      <c r="Q46" s="2"/>
      <c r="R46" s="2"/>
      <c r="S46" s="1"/>
      <c r="T46" s="2"/>
      <c r="U46" s="2"/>
      <c r="V46" s="2"/>
      <c r="W46" s="2"/>
      <c r="X46" s="2"/>
      <c r="DE46" s="17"/>
      <c r="DF46" s="17"/>
      <c r="DG46" s="17"/>
      <c r="DH46" s="17"/>
      <c r="DI46" s="17"/>
      <c r="DJ46" s="17"/>
      <c r="DK46" s="17"/>
      <c r="DL46" s="17"/>
      <c r="DM46" s="17"/>
      <c r="DN46" s="17"/>
      <c r="DO46" s="17"/>
      <c r="DP46" s="17"/>
      <c r="DQ46" s="17"/>
      <c r="DR46" s="17"/>
      <c r="DS46" s="17"/>
      <c r="DT46" s="17"/>
      <c r="DU46" s="17"/>
      <c r="DV46" s="17"/>
      <c r="DW46" s="17"/>
    </row>
    <row r="47" spans="1:192" x14ac:dyDescent="0.25">
      <c r="C47" s="1"/>
      <c r="G47" s="2"/>
      <c r="I47" s="2"/>
      <c r="J47" s="2"/>
      <c r="L47" s="2"/>
      <c r="M47" s="2"/>
      <c r="N47" s="2"/>
      <c r="O47" s="2"/>
      <c r="AF47" s="2"/>
      <c r="AI47" s="2"/>
      <c r="AN47" s="2"/>
      <c r="AQ47" s="2"/>
      <c r="AV47" s="2"/>
      <c r="AY47" s="2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C48" s="1"/>
      <c r="G48" s="2"/>
      <c r="I48" s="2"/>
      <c r="J48" s="2"/>
      <c r="L48" s="2"/>
      <c r="M48" s="2"/>
      <c r="N48" s="2"/>
      <c r="O48" s="2"/>
      <c r="AF48" s="2"/>
      <c r="AI48" s="2"/>
      <c r="AN48" s="2"/>
      <c r="AQ48" s="2"/>
      <c r="AV48" s="2"/>
      <c r="AY48" s="2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I49" s="2"/>
      <c r="J49" s="2"/>
      <c r="L49" s="2"/>
      <c r="M49" s="2"/>
      <c r="N49" s="2"/>
      <c r="O49" s="2"/>
      <c r="AF49" s="2"/>
      <c r="AI49" s="2"/>
      <c r="AN49" s="2"/>
      <c r="AQ49" s="2"/>
      <c r="AV49" s="2"/>
      <c r="AY49" s="2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I50" s="2"/>
      <c r="J50" s="2"/>
      <c r="L50" s="2"/>
      <c r="M50" s="2"/>
      <c r="N50" s="2"/>
      <c r="O50" s="2"/>
      <c r="AF50" s="2"/>
      <c r="AI50" s="2"/>
      <c r="AN50" s="2"/>
      <c r="AQ50" s="2"/>
      <c r="AV50" s="2"/>
      <c r="AY50" s="2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I51" s="2"/>
      <c r="J51" s="2"/>
      <c r="L51" s="2"/>
      <c r="M51" s="2"/>
      <c r="N51" s="2"/>
      <c r="O51" s="2"/>
      <c r="AF51" s="2"/>
      <c r="AI51" s="2"/>
      <c r="AN51" s="2"/>
      <c r="AQ51" s="2"/>
      <c r="AV51" s="2"/>
      <c r="AY51" s="2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I52" s="2"/>
      <c r="J52" s="2"/>
      <c r="L52" s="2"/>
      <c r="M52" s="2"/>
      <c r="N52" s="2"/>
      <c r="O52" s="2"/>
      <c r="AF52" s="2"/>
      <c r="AI52" s="2"/>
      <c r="AN52" s="2"/>
      <c r="AQ52" s="2"/>
      <c r="AV52" s="2"/>
      <c r="AY52" s="2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I53" s="2"/>
      <c r="J53" s="2"/>
      <c r="L53" s="2"/>
      <c r="M53" s="2"/>
      <c r="N53" s="2"/>
      <c r="O53" s="2"/>
      <c r="AF53" s="2"/>
      <c r="AI53" s="2"/>
      <c r="AN53" s="2"/>
      <c r="AQ53" s="2"/>
      <c r="AV53" s="2"/>
      <c r="AY53" s="2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I54" s="2"/>
      <c r="J54" s="2"/>
      <c r="L54" s="2"/>
      <c r="M54" s="2"/>
      <c r="N54" s="2"/>
      <c r="O54" s="2"/>
      <c r="AF54" s="2"/>
      <c r="AI54" s="2"/>
      <c r="AN54" s="2"/>
      <c r="AQ54" s="2"/>
      <c r="AV54" s="2"/>
      <c r="AY54" s="2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I55" s="2"/>
      <c r="J55" s="2"/>
      <c r="L55" s="2"/>
      <c r="M55" s="2"/>
      <c r="N55" s="2"/>
      <c r="O55" s="2"/>
      <c r="AF55" s="2"/>
      <c r="AI55" s="2"/>
      <c r="AN55" s="2"/>
      <c r="AQ55" s="2"/>
      <c r="AV55" s="2"/>
      <c r="AY55" s="2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I56" s="2"/>
      <c r="J56" s="2"/>
      <c r="L56" s="2"/>
      <c r="M56" s="2"/>
      <c r="N56" s="2"/>
      <c r="O56" s="2"/>
      <c r="AF56" s="2"/>
      <c r="AI56" s="2"/>
      <c r="AN56" s="2"/>
      <c r="AQ56" s="2"/>
      <c r="AV56" s="2"/>
      <c r="AY56" s="2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I57" s="2"/>
      <c r="J57" s="2"/>
      <c r="L57" s="2"/>
      <c r="M57" s="2"/>
      <c r="N57" s="2"/>
      <c r="O57" s="2"/>
      <c r="AF57" s="2"/>
      <c r="AI57" s="2"/>
      <c r="AN57" s="2"/>
      <c r="AQ57" s="2"/>
      <c r="AV57" s="2"/>
      <c r="AY57" s="2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I58" s="2"/>
      <c r="J58" s="2"/>
      <c r="L58" s="2"/>
      <c r="M58" s="2"/>
      <c r="N58" s="2"/>
      <c r="O58" s="2"/>
      <c r="AF58" s="2"/>
      <c r="AI58" s="2"/>
      <c r="AN58" s="2"/>
      <c r="AQ58" s="2"/>
      <c r="AV58" s="2"/>
      <c r="AY58" s="2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I59" s="2"/>
      <c r="J59" s="2"/>
      <c r="L59" s="2"/>
      <c r="M59" s="2"/>
      <c r="N59" s="2"/>
      <c r="O59" s="2"/>
      <c r="AF59" s="2"/>
      <c r="AI59" s="2"/>
      <c r="AN59" s="2"/>
      <c r="AQ59" s="2"/>
      <c r="AV59" s="2"/>
      <c r="AY59" s="2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I60" s="2"/>
      <c r="J60" s="2"/>
      <c r="L60" s="2"/>
      <c r="M60" s="2"/>
      <c r="N60" s="2"/>
      <c r="O60" s="2"/>
      <c r="AF60" s="2"/>
      <c r="AI60" s="2"/>
      <c r="AN60" s="2"/>
      <c r="AQ60" s="2"/>
      <c r="AV60" s="2"/>
      <c r="AY60" s="2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I61" s="2"/>
      <c r="J61" s="2"/>
      <c r="L61" s="2"/>
      <c r="M61" s="2"/>
      <c r="N61" s="2"/>
      <c r="O61" s="2"/>
      <c r="AF61" s="2"/>
      <c r="AI61" s="2"/>
      <c r="AN61" s="2"/>
      <c r="AQ61" s="2"/>
      <c r="AV61" s="2"/>
      <c r="AY61" s="2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I62" s="2"/>
      <c r="J62" s="2"/>
      <c r="L62" s="2"/>
      <c r="M62" s="2"/>
      <c r="N62" s="2"/>
      <c r="O62" s="2"/>
      <c r="AF62" s="2"/>
      <c r="AI62" s="2"/>
      <c r="AN62" s="2"/>
      <c r="AQ62" s="2"/>
      <c r="AV62" s="2"/>
      <c r="AY62" s="2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I63" s="2"/>
      <c r="J63" s="2"/>
      <c r="L63" s="2"/>
      <c r="M63" s="2"/>
      <c r="N63" s="2"/>
      <c r="O63" s="2"/>
      <c r="AF63" s="2"/>
      <c r="AI63" s="2"/>
      <c r="AN63" s="2"/>
      <c r="AQ63" s="2"/>
      <c r="AV63" s="2"/>
      <c r="AY63" s="2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I64" s="2"/>
      <c r="J64" s="2"/>
      <c r="L64" s="2"/>
      <c r="M64" s="2"/>
      <c r="N64" s="2"/>
      <c r="O64" s="2"/>
      <c r="AF64" s="2"/>
      <c r="AI64" s="2"/>
      <c r="AN64" s="2"/>
      <c r="AQ64" s="2"/>
      <c r="AV64" s="2"/>
      <c r="AY64" s="2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I65" s="2"/>
      <c r="J65" s="2"/>
      <c r="L65" s="2"/>
      <c r="M65" s="2"/>
      <c r="N65" s="2"/>
      <c r="O65" s="2"/>
      <c r="AF65" s="2"/>
      <c r="AI65" s="2"/>
      <c r="AN65" s="2"/>
      <c r="AQ65" s="2"/>
      <c r="AV65" s="2"/>
      <c r="AY65" s="2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I66" s="2"/>
      <c r="J66" s="2"/>
      <c r="L66" s="2"/>
      <c r="M66" s="2"/>
      <c r="N66" s="2"/>
      <c r="O66" s="2"/>
      <c r="AF66" s="2"/>
      <c r="AI66" s="2"/>
      <c r="AN66" s="2"/>
      <c r="AQ66" s="2"/>
      <c r="AV66" s="2"/>
      <c r="AY66" s="2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I67" s="2"/>
      <c r="J67" s="2"/>
      <c r="L67" s="2"/>
      <c r="M67" s="2"/>
      <c r="N67" s="2"/>
      <c r="O67" s="2"/>
      <c r="AF67" s="2"/>
      <c r="AI67" s="2"/>
      <c r="AN67" s="2"/>
      <c r="AQ67" s="2"/>
      <c r="AV67" s="2"/>
      <c r="AY67" s="2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I68" s="2"/>
      <c r="J68" s="2"/>
      <c r="L68" s="2"/>
      <c r="M68" s="2"/>
      <c r="N68" s="2"/>
      <c r="O68" s="2"/>
      <c r="AF68" s="2"/>
      <c r="AI68" s="2"/>
      <c r="AN68" s="2"/>
      <c r="AQ68" s="2"/>
      <c r="AV68" s="2"/>
      <c r="AY68" s="2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I69" s="2"/>
      <c r="J69" s="2"/>
      <c r="L69" s="2"/>
      <c r="M69" s="2"/>
      <c r="N69" s="2"/>
      <c r="O69" s="2"/>
      <c r="AF69" s="2"/>
      <c r="AI69" s="2"/>
      <c r="AN69" s="2"/>
      <c r="AQ69" s="2"/>
      <c r="AV69" s="2"/>
      <c r="AY69" s="2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I70" s="2"/>
      <c r="J70" s="2"/>
      <c r="L70" s="2"/>
      <c r="M70" s="2"/>
      <c r="N70" s="2"/>
      <c r="O70" s="2"/>
      <c r="AF70" s="2"/>
      <c r="AI70" s="2"/>
      <c r="AN70" s="2"/>
      <c r="AQ70" s="2"/>
      <c r="AV70" s="2"/>
      <c r="AY70" s="2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I71" s="2"/>
      <c r="J71" s="2"/>
      <c r="L71" s="2"/>
      <c r="M71" s="2"/>
      <c r="N71" s="2"/>
      <c r="O71" s="2"/>
      <c r="AF71" s="2"/>
      <c r="AI71" s="2"/>
      <c r="AN71" s="2"/>
      <c r="AQ71" s="2"/>
      <c r="AV71" s="2"/>
      <c r="AY71" s="2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I72" s="2"/>
      <c r="J72" s="2"/>
      <c r="L72" s="2"/>
      <c r="M72" s="2"/>
      <c r="N72" s="2"/>
      <c r="O72" s="2"/>
      <c r="AF72" s="2"/>
      <c r="AI72" s="2"/>
      <c r="AN72" s="2"/>
      <c r="AQ72" s="2"/>
      <c r="AV72" s="2"/>
      <c r="AY72" s="2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I73" s="2"/>
      <c r="J73" s="2"/>
      <c r="L73" s="2"/>
      <c r="M73" s="2"/>
      <c r="N73" s="2"/>
      <c r="O73" s="2"/>
      <c r="AF73" s="2"/>
      <c r="AI73" s="2"/>
      <c r="AN73" s="2"/>
      <c r="AQ73" s="2"/>
      <c r="AV73" s="2"/>
      <c r="AY73" s="2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I74" s="2"/>
      <c r="J74" s="2"/>
      <c r="L74" s="2"/>
      <c r="M74" s="2"/>
      <c r="N74" s="2"/>
      <c r="O74" s="2"/>
      <c r="AF74" s="2"/>
      <c r="AI74" s="2"/>
      <c r="AN74" s="2"/>
      <c r="AQ74" s="2"/>
      <c r="AV74" s="2"/>
      <c r="AY74" s="2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I75" s="2"/>
      <c r="J75" s="2"/>
      <c r="L75" s="2"/>
      <c r="M75" s="2"/>
      <c r="N75" s="2"/>
      <c r="O75" s="2"/>
      <c r="AF75" s="2"/>
      <c r="AI75" s="2"/>
      <c r="AN75" s="2"/>
      <c r="AQ75" s="2"/>
      <c r="AV75" s="2"/>
      <c r="AY75" s="2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I76" s="2"/>
      <c r="J76" s="2"/>
      <c r="L76" s="2"/>
      <c r="M76" s="2"/>
      <c r="N76" s="2"/>
      <c r="O76" s="2"/>
      <c r="AF76" s="2"/>
      <c r="AI76" s="2"/>
      <c r="AN76" s="2"/>
      <c r="AQ76" s="2"/>
      <c r="AV76" s="2"/>
      <c r="AY76" s="2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I77" s="2"/>
      <c r="J77" s="2"/>
      <c r="L77" s="2"/>
      <c r="M77" s="2"/>
      <c r="N77" s="2"/>
      <c r="O77" s="2"/>
      <c r="AF77" s="2"/>
      <c r="AI77" s="2"/>
      <c r="AN77" s="2"/>
      <c r="AQ77" s="2"/>
      <c r="AV77" s="2"/>
      <c r="AY77" s="2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I78" s="2"/>
      <c r="J78" s="2"/>
      <c r="L78" s="2"/>
      <c r="M78" s="2"/>
      <c r="N78" s="2"/>
      <c r="O78" s="2"/>
      <c r="AF78" s="2"/>
      <c r="AI78" s="2"/>
      <c r="AN78" s="2"/>
      <c r="AQ78" s="2"/>
      <c r="AV78" s="2"/>
      <c r="AY78" s="2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I79" s="2"/>
      <c r="J79" s="2"/>
      <c r="L79" s="2"/>
      <c r="M79" s="2"/>
      <c r="N79" s="2"/>
      <c r="O79" s="2"/>
      <c r="AF79" s="2"/>
      <c r="AI79" s="2"/>
      <c r="AN79" s="2"/>
      <c r="AQ79" s="2"/>
      <c r="AV79" s="2"/>
      <c r="AY79" s="2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I80" s="2"/>
      <c r="J80" s="2"/>
      <c r="L80" s="2"/>
      <c r="M80" s="2"/>
      <c r="N80" s="2"/>
      <c r="O80" s="2"/>
      <c r="AF80" s="2"/>
      <c r="AI80" s="2"/>
      <c r="AN80" s="2"/>
      <c r="AQ80" s="2"/>
      <c r="AV80" s="2"/>
      <c r="AY80" s="2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I81" s="2"/>
      <c r="J81" s="2"/>
      <c r="L81" s="2"/>
      <c r="M81" s="2"/>
      <c r="N81" s="2"/>
      <c r="O81" s="2"/>
      <c r="AF81" s="2"/>
      <c r="AI81" s="2"/>
      <c r="AN81" s="2"/>
      <c r="AQ81" s="2"/>
      <c r="AV81" s="2"/>
      <c r="AY81" s="2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I82" s="2"/>
      <c r="J82" s="2"/>
      <c r="L82" s="2"/>
      <c r="M82" s="2"/>
      <c r="N82" s="2"/>
      <c r="O82" s="2"/>
      <c r="AF82" s="2"/>
      <c r="AI82" s="2"/>
      <c r="AN82" s="2"/>
      <c r="AQ82" s="2"/>
      <c r="AV82" s="2"/>
      <c r="AY82" s="2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I83" s="2"/>
      <c r="J83" s="2"/>
      <c r="L83" s="2"/>
      <c r="M83" s="2"/>
      <c r="N83" s="2"/>
      <c r="O83" s="2"/>
      <c r="AF83" s="2"/>
      <c r="AI83" s="2"/>
      <c r="AN83" s="2"/>
      <c r="AQ83" s="2"/>
      <c r="AV83" s="2"/>
      <c r="AY83" s="2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I84" s="2"/>
      <c r="J84" s="2"/>
      <c r="L84" s="2"/>
      <c r="M84" s="2"/>
      <c r="N84" s="2"/>
      <c r="O84" s="2"/>
      <c r="AF84" s="2"/>
      <c r="AI84" s="2"/>
      <c r="AN84" s="2"/>
      <c r="AQ84" s="2"/>
      <c r="AV84" s="2"/>
      <c r="AY84" s="2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I85" s="2"/>
      <c r="J85" s="2"/>
      <c r="L85" s="2"/>
      <c r="M85" s="2"/>
      <c r="N85" s="2"/>
      <c r="O85" s="2"/>
      <c r="AF85" s="2"/>
      <c r="AI85" s="2"/>
      <c r="AN85" s="2"/>
      <c r="AQ85" s="2"/>
      <c r="AV85" s="2"/>
      <c r="AY85" s="2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I86" s="2"/>
      <c r="J86" s="2"/>
      <c r="L86" s="2"/>
      <c r="M86" s="2"/>
      <c r="N86" s="2"/>
      <c r="O86" s="2"/>
      <c r="AF86" s="2"/>
      <c r="AI86" s="2"/>
      <c r="AN86" s="2"/>
      <c r="AQ86" s="2"/>
      <c r="AV86" s="2"/>
      <c r="AY86" s="2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I87" s="2"/>
      <c r="J87" s="2"/>
      <c r="L87" s="2"/>
      <c r="M87" s="2"/>
      <c r="N87" s="2"/>
      <c r="O87" s="2"/>
      <c r="AF87" s="2"/>
      <c r="AI87" s="2"/>
      <c r="AN87" s="2"/>
      <c r="AQ87" s="2"/>
      <c r="AV87" s="2"/>
      <c r="AY87" s="2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I88" s="2"/>
      <c r="J88" s="2"/>
      <c r="L88" s="2"/>
      <c r="M88" s="2"/>
      <c r="N88" s="2"/>
      <c r="O88" s="2"/>
      <c r="AF88" s="2"/>
      <c r="AI88" s="2"/>
      <c r="AN88" s="2"/>
      <c r="AQ88" s="2"/>
      <c r="AV88" s="2"/>
      <c r="AY88" s="2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I89" s="2"/>
      <c r="J89" s="2"/>
      <c r="L89" s="2"/>
      <c r="M89" s="2"/>
      <c r="N89" s="2"/>
      <c r="O89" s="2"/>
      <c r="AF89" s="2"/>
      <c r="AI89" s="2"/>
      <c r="AN89" s="2"/>
      <c r="AQ89" s="2"/>
      <c r="AV89" s="2"/>
      <c r="AY89" s="2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I90" s="2"/>
      <c r="J90" s="2"/>
      <c r="L90" s="2"/>
      <c r="M90" s="2"/>
      <c r="N90" s="2"/>
      <c r="O90" s="2"/>
      <c r="AF90" s="2"/>
      <c r="AI90" s="2"/>
      <c r="AN90" s="2"/>
      <c r="AQ90" s="2"/>
      <c r="AV90" s="2"/>
      <c r="AY90" s="2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I91" s="2"/>
      <c r="J91" s="2"/>
      <c r="L91" s="2"/>
      <c r="M91" s="2"/>
      <c r="N91" s="2"/>
      <c r="O91" s="2"/>
      <c r="AF91" s="2"/>
      <c r="AI91" s="2"/>
      <c r="AN91" s="2"/>
      <c r="AQ91" s="2"/>
      <c r="AV91" s="2"/>
      <c r="AY91" s="2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I92" s="2"/>
      <c r="J92" s="2"/>
      <c r="L92" s="2"/>
      <c r="M92" s="2"/>
      <c r="N92" s="2"/>
      <c r="O92" s="2"/>
      <c r="AF92" s="2"/>
      <c r="AI92" s="2"/>
      <c r="AN92" s="2"/>
      <c r="AQ92" s="2"/>
      <c r="AV92" s="2"/>
      <c r="AY92" s="2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I93" s="2"/>
      <c r="J93" s="2"/>
      <c r="L93" s="2"/>
      <c r="M93" s="2"/>
      <c r="N93" s="2"/>
      <c r="O93" s="2"/>
      <c r="AF93" s="2"/>
      <c r="AI93" s="2"/>
      <c r="AN93" s="2"/>
      <c r="AQ93" s="2"/>
      <c r="AV93" s="2"/>
      <c r="AY93" s="2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I94" s="2"/>
      <c r="J94" s="2"/>
      <c r="L94" s="2"/>
      <c r="M94" s="2"/>
      <c r="N94" s="2"/>
      <c r="O94" s="2"/>
      <c r="AF94" s="2"/>
      <c r="AI94" s="2"/>
      <c r="AN94" s="2"/>
      <c r="AQ94" s="2"/>
      <c r="AV94" s="2"/>
      <c r="AY94" s="2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I95" s="2"/>
      <c r="J95" s="2"/>
      <c r="L95" s="2"/>
      <c r="M95" s="2"/>
      <c r="N95" s="2"/>
      <c r="O95" s="2"/>
      <c r="AF95" s="2"/>
      <c r="AI95" s="2"/>
      <c r="AN95" s="2"/>
      <c r="AQ95" s="2"/>
      <c r="AV95" s="2"/>
      <c r="AY95" s="2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I96" s="2"/>
      <c r="J96" s="2"/>
      <c r="L96" s="2"/>
      <c r="M96" s="2"/>
      <c r="N96" s="2"/>
      <c r="O96" s="2"/>
      <c r="AF96" s="2"/>
      <c r="AI96" s="2"/>
      <c r="AN96" s="2"/>
      <c r="AQ96" s="2"/>
      <c r="AV96" s="2"/>
      <c r="AY96" s="2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I97" s="2"/>
      <c r="J97" s="2"/>
      <c r="L97" s="2"/>
      <c r="M97" s="2"/>
      <c r="N97" s="2"/>
      <c r="O97" s="2"/>
      <c r="AF97" s="2"/>
      <c r="AI97" s="2"/>
      <c r="AN97" s="2"/>
      <c r="AQ97" s="2"/>
      <c r="AV97" s="2"/>
      <c r="AY97" s="2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I98" s="2"/>
      <c r="J98" s="2"/>
      <c r="L98" s="2"/>
      <c r="M98" s="2"/>
      <c r="N98" s="2"/>
      <c r="O98" s="2"/>
      <c r="AF98" s="2"/>
      <c r="AI98" s="2"/>
      <c r="AN98" s="2"/>
      <c r="AQ98" s="2"/>
      <c r="AV98" s="2"/>
      <c r="AY98" s="2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I99" s="2"/>
      <c r="J99" s="2"/>
      <c r="L99" s="2"/>
      <c r="M99" s="2"/>
      <c r="N99" s="2"/>
      <c r="O99" s="2"/>
      <c r="AF99" s="2"/>
      <c r="AI99" s="2"/>
      <c r="AN99" s="2"/>
      <c r="AQ99" s="2"/>
      <c r="AV99" s="2"/>
      <c r="AY99" s="2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I100" s="2"/>
      <c r="J100" s="2"/>
      <c r="L100" s="2"/>
      <c r="M100" s="2"/>
      <c r="N100" s="2"/>
      <c r="O100" s="2"/>
      <c r="AF100" s="2"/>
      <c r="AI100" s="2"/>
      <c r="AN100" s="2"/>
      <c r="AQ100" s="2"/>
      <c r="AV100" s="2"/>
      <c r="AY100" s="2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I101" s="2"/>
      <c r="J101" s="2"/>
      <c r="L101" s="2"/>
      <c r="M101" s="2"/>
      <c r="N101" s="2"/>
      <c r="O101" s="2"/>
      <c r="AF101" s="2"/>
      <c r="AI101" s="2"/>
      <c r="AN101" s="2"/>
      <c r="AQ101" s="2"/>
      <c r="AV101" s="2"/>
      <c r="AY101" s="2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I102" s="2"/>
      <c r="J102" s="2"/>
      <c r="L102" s="2"/>
      <c r="M102" s="2"/>
      <c r="N102" s="2"/>
      <c r="O102" s="2"/>
      <c r="AF102" s="2"/>
      <c r="AI102" s="2"/>
      <c r="AN102" s="2"/>
      <c r="AQ102" s="2"/>
      <c r="AV102" s="2"/>
      <c r="AY102" s="2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I103" s="2"/>
      <c r="J103" s="2"/>
      <c r="L103" s="2"/>
      <c r="M103" s="2"/>
      <c r="N103" s="2"/>
      <c r="O103" s="2"/>
      <c r="AF103" s="2"/>
      <c r="AI103" s="2"/>
      <c r="AN103" s="2"/>
      <c r="AQ103" s="2"/>
      <c r="AV103" s="2"/>
      <c r="AY103" s="2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I104" s="2"/>
      <c r="J104" s="2"/>
      <c r="L104" s="2"/>
      <c r="M104" s="2"/>
      <c r="N104" s="2"/>
      <c r="O104" s="2"/>
      <c r="AF104" s="2"/>
      <c r="AI104" s="2"/>
      <c r="AN104" s="2"/>
      <c r="AQ104" s="2"/>
      <c r="AV104" s="2"/>
      <c r="AY104" s="2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I105" s="2"/>
      <c r="J105" s="2"/>
      <c r="L105" s="2"/>
      <c r="M105" s="2"/>
      <c r="N105" s="2"/>
      <c r="O105" s="2"/>
      <c r="AF105" s="2"/>
      <c r="AI105" s="2"/>
      <c r="AN105" s="2"/>
      <c r="AQ105" s="2"/>
      <c r="AV105" s="2"/>
      <c r="AY105" s="2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I106" s="2"/>
      <c r="J106" s="2"/>
      <c r="L106" s="2"/>
      <c r="M106" s="2"/>
      <c r="N106" s="2"/>
      <c r="O106" s="2"/>
      <c r="AF106" s="2"/>
      <c r="AI106" s="2"/>
      <c r="AN106" s="2"/>
      <c r="AQ106" s="2"/>
      <c r="AV106" s="2"/>
      <c r="AY106" s="2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I107" s="2"/>
      <c r="J107" s="2"/>
      <c r="L107" s="2"/>
      <c r="M107" s="2"/>
      <c r="N107" s="2"/>
      <c r="O107" s="2"/>
      <c r="AF107" s="2"/>
      <c r="AI107" s="2"/>
      <c r="AN107" s="2"/>
      <c r="AQ107" s="2"/>
      <c r="AV107" s="2"/>
      <c r="AY107" s="2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I108" s="2"/>
      <c r="J108" s="2"/>
      <c r="L108" s="2"/>
      <c r="M108" s="2"/>
      <c r="N108" s="2"/>
      <c r="O108" s="2"/>
      <c r="AF108" s="2"/>
      <c r="AI108" s="2"/>
      <c r="AN108" s="2"/>
      <c r="AQ108" s="2"/>
      <c r="AV108" s="2"/>
      <c r="AY108" s="2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I109" s="2"/>
      <c r="J109" s="2"/>
      <c r="L109" s="2"/>
      <c r="M109" s="2"/>
      <c r="N109" s="2"/>
      <c r="O109" s="2"/>
      <c r="AF109" s="2"/>
      <c r="AI109" s="2"/>
      <c r="AN109" s="2"/>
      <c r="AQ109" s="2"/>
      <c r="AV109" s="2"/>
      <c r="AY109" s="2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I110" s="2"/>
      <c r="J110" s="2"/>
      <c r="L110" s="2"/>
      <c r="M110" s="2"/>
      <c r="N110" s="2"/>
      <c r="O110" s="2"/>
      <c r="AF110" s="2"/>
      <c r="AI110" s="2"/>
      <c r="AN110" s="2"/>
      <c r="AQ110" s="2"/>
      <c r="AV110" s="2"/>
      <c r="AY110" s="2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I111" s="2"/>
      <c r="J111" s="2"/>
      <c r="L111" s="2"/>
      <c r="M111" s="2"/>
      <c r="N111" s="2"/>
      <c r="O111" s="2"/>
      <c r="AF111" s="2"/>
      <c r="AI111" s="2"/>
      <c r="AN111" s="2"/>
      <c r="AQ111" s="2"/>
      <c r="AV111" s="2"/>
      <c r="AY111" s="2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I112" s="2"/>
      <c r="J112" s="2"/>
      <c r="L112" s="2"/>
      <c r="M112" s="2"/>
      <c r="N112" s="2"/>
      <c r="O112" s="2"/>
      <c r="AF112" s="2"/>
      <c r="AI112" s="2"/>
      <c r="AN112" s="2"/>
      <c r="AQ112" s="2"/>
      <c r="AV112" s="2"/>
      <c r="AY112" s="2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I113" s="2"/>
      <c r="J113" s="2"/>
      <c r="L113" s="2"/>
      <c r="M113" s="2"/>
      <c r="N113" s="2"/>
      <c r="O113" s="2"/>
      <c r="AF113" s="2"/>
      <c r="AI113" s="2"/>
      <c r="AN113" s="2"/>
      <c r="AQ113" s="2"/>
      <c r="AV113" s="2"/>
      <c r="AY113" s="2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I114" s="2"/>
      <c r="J114" s="2"/>
      <c r="L114" s="2"/>
      <c r="M114" s="2"/>
      <c r="N114" s="2"/>
      <c r="O114" s="2"/>
      <c r="AF114" s="2"/>
      <c r="AI114" s="2"/>
      <c r="AN114" s="2"/>
      <c r="AQ114" s="2"/>
      <c r="AV114" s="2"/>
      <c r="AY114" s="2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I115" s="2"/>
      <c r="J115" s="2"/>
      <c r="L115" s="2"/>
      <c r="M115" s="2"/>
      <c r="N115" s="2"/>
      <c r="O115" s="2"/>
      <c r="AF115" s="2"/>
      <c r="AI115" s="2"/>
      <c r="AN115" s="2"/>
      <c r="AQ115" s="2"/>
      <c r="AV115" s="2"/>
      <c r="AY115" s="2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I116" s="2"/>
      <c r="J116" s="2"/>
      <c r="L116" s="2"/>
      <c r="M116" s="2"/>
      <c r="N116" s="2"/>
      <c r="O116" s="2"/>
      <c r="AF116" s="2"/>
      <c r="AI116" s="2"/>
      <c r="AN116" s="2"/>
      <c r="AQ116" s="2"/>
      <c r="AV116" s="2"/>
      <c r="AY116" s="2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I117" s="2"/>
      <c r="J117" s="2"/>
      <c r="L117" s="2"/>
      <c r="M117" s="2"/>
      <c r="N117" s="2"/>
      <c r="O117" s="2"/>
      <c r="AF117" s="2"/>
      <c r="AI117" s="2"/>
      <c r="AN117" s="2"/>
      <c r="AQ117" s="2"/>
      <c r="AV117" s="2"/>
      <c r="AY117" s="2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I118" s="2"/>
      <c r="J118" s="2"/>
      <c r="L118" s="2"/>
      <c r="M118" s="2"/>
      <c r="N118" s="2"/>
      <c r="O118" s="2"/>
      <c r="AF118" s="2"/>
      <c r="AI118" s="2"/>
      <c r="AN118" s="2"/>
      <c r="AQ118" s="2"/>
      <c r="AV118" s="2"/>
      <c r="AY118" s="2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I119" s="2"/>
      <c r="J119" s="2"/>
      <c r="L119" s="2"/>
      <c r="M119" s="2"/>
      <c r="N119" s="2"/>
      <c r="O119" s="2"/>
      <c r="AF119" s="2"/>
      <c r="AI119" s="2"/>
      <c r="AN119" s="2"/>
      <c r="AQ119" s="2"/>
      <c r="AV119" s="2"/>
      <c r="AY119" s="2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I120" s="2"/>
      <c r="J120" s="2"/>
      <c r="L120" s="2"/>
      <c r="M120" s="2"/>
      <c r="N120" s="2"/>
      <c r="O120" s="2"/>
      <c r="AF120" s="2"/>
      <c r="AI120" s="2"/>
      <c r="AN120" s="2"/>
      <c r="AQ120" s="2"/>
      <c r="AV120" s="2"/>
      <c r="AY120" s="2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I121" s="2"/>
      <c r="J121" s="2"/>
      <c r="L121" s="2"/>
      <c r="M121" s="2"/>
      <c r="N121" s="2"/>
      <c r="O121" s="2"/>
      <c r="AF121" s="2"/>
      <c r="AI121" s="2"/>
      <c r="AN121" s="2"/>
      <c r="AQ121" s="2"/>
      <c r="AV121" s="2"/>
      <c r="AY121" s="2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I122" s="2"/>
      <c r="J122" s="2"/>
      <c r="L122" s="2"/>
      <c r="M122" s="2"/>
      <c r="N122" s="2"/>
      <c r="O122" s="2"/>
      <c r="AF122" s="2"/>
      <c r="AI122" s="2"/>
      <c r="AN122" s="2"/>
      <c r="AQ122" s="2"/>
      <c r="AV122" s="2"/>
      <c r="AY122" s="2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I123" s="2"/>
      <c r="J123" s="2"/>
      <c r="L123" s="2"/>
      <c r="M123" s="2"/>
      <c r="N123" s="2"/>
      <c r="O123" s="2"/>
      <c r="AF123" s="2"/>
      <c r="AI123" s="2"/>
      <c r="AN123" s="2"/>
      <c r="AQ123" s="2"/>
      <c r="AV123" s="2"/>
      <c r="AY123" s="2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I124" s="2"/>
      <c r="J124" s="2"/>
      <c r="L124" s="2"/>
      <c r="M124" s="2"/>
      <c r="N124" s="2"/>
      <c r="O124" s="2"/>
      <c r="AF124" s="2"/>
      <c r="AI124" s="2"/>
      <c r="AN124" s="2"/>
      <c r="AQ124" s="2"/>
      <c r="AV124" s="2"/>
      <c r="AY124" s="2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W124"/>
  <sheetViews>
    <sheetView zoomScale="106" zoomScaleNormal="106" zoomScaleSheetLayoutView="100" workbookViewId="0">
      <pane xSplit="2" ySplit="5" topLeftCell="C23" activePane="bottomRight" state="frozen"/>
      <selection activeCell="S23" sqref="S23"/>
      <selection pane="topRight" activeCell="S23" sqref="S23"/>
      <selection pane="bottomLeft" activeCell="S23" sqref="S23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3" width="13.5703125" style="2" customWidth="1"/>
    <col min="4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13" t="s">
        <v>66</v>
      </c>
      <c r="AX1" s="3"/>
    </row>
    <row r="2" spans="1:192" ht="15.75" x14ac:dyDescent="0.25">
      <c r="A2" s="14" t="s">
        <v>52</v>
      </c>
      <c r="I2" s="1" t="str">
        <f>[1]GSVA_cur!$I$3</f>
        <v>As on 17.03.2025</v>
      </c>
    </row>
    <row r="3" spans="1:192" ht="15.75" x14ac:dyDescent="0.25">
      <c r="A3" s="14"/>
    </row>
    <row r="4" spans="1:192" ht="15.75" x14ac:dyDescent="0.25">
      <c r="A4" s="14"/>
      <c r="E4" s="15"/>
      <c r="F4" s="15" t="s">
        <v>57</v>
      </c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35" t="s">
        <v>0</v>
      </c>
      <c r="B5" s="36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8" t="s">
        <v>65</v>
      </c>
      <c r="H5" s="38" t="s">
        <v>67</v>
      </c>
      <c r="I5" s="38" t="s">
        <v>68</v>
      </c>
      <c r="J5" s="38" t="s">
        <v>69</v>
      </c>
      <c r="K5" s="38" t="s">
        <v>70</v>
      </c>
      <c r="L5" s="38" t="s">
        <v>72</v>
      </c>
      <c r="M5" s="38" t="s">
        <v>73</v>
      </c>
      <c r="N5" s="38" t="s">
        <v>74</v>
      </c>
      <c r="O5" s="38" t="s">
        <v>75</v>
      </c>
      <c r="P5" s="38" t="s">
        <v>77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17" customFormat="1" ht="15.75" x14ac:dyDescent="0.25">
      <c r="A6" s="21" t="s">
        <v>26</v>
      </c>
      <c r="B6" s="22" t="s">
        <v>2</v>
      </c>
      <c r="C6" s="39">
        <f>SUM(C7:C10)</f>
        <v>8622594</v>
      </c>
      <c r="D6" s="39">
        <f t="shared" ref="D6:N6" si="0">SUM(D7:D10)</f>
        <v>10815428</v>
      </c>
      <c r="E6" s="39">
        <f t="shared" si="0"/>
        <v>10746049</v>
      </c>
      <c r="F6" s="39">
        <f t="shared" si="0"/>
        <v>11407029</v>
      </c>
      <c r="G6" s="39">
        <f t="shared" si="0"/>
        <v>11322918</v>
      </c>
      <c r="H6" s="39">
        <f t="shared" si="0"/>
        <v>14412777</v>
      </c>
      <c r="I6" s="39">
        <f t="shared" si="0"/>
        <v>14402580</v>
      </c>
      <c r="J6" s="39">
        <f t="shared" si="0"/>
        <v>14408277</v>
      </c>
      <c r="K6" s="39">
        <f t="shared" si="0"/>
        <v>16282178</v>
      </c>
      <c r="L6" s="39">
        <f t="shared" si="0"/>
        <v>17083152</v>
      </c>
      <c r="M6" s="39">
        <f t="shared" si="0"/>
        <v>18047870</v>
      </c>
      <c r="N6" s="39">
        <f t="shared" si="0"/>
        <v>19026147</v>
      </c>
      <c r="O6" s="39">
        <f t="shared" ref="O6:P6" si="1">SUM(O7:O10)</f>
        <v>19607242</v>
      </c>
      <c r="P6" s="39">
        <f t="shared" si="1"/>
        <v>20188854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M6" s="18"/>
      <c r="FN6" s="18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FZ6" s="18"/>
      <c r="GA6" s="18"/>
      <c r="GB6" s="18"/>
      <c r="GC6" s="18"/>
      <c r="GD6" s="18"/>
      <c r="GE6" s="18"/>
      <c r="GF6" s="18"/>
      <c r="GJ6" s="16"/>
    </row>
    <row r="7" spans="1:192" ht="15.75" x14ac:dyDescent="0.25">
      <c r="A7" s="23">
        <v>1.1000000000000001</v>
      </c>
      <c r="B7" s="24" t="s">
        <v>59</v>
      </c>
      <c r="C7" s="6">
        <v>6889445</v>
      </c>
      <c r="D7" s="6">
        <v>8916071</v>
      </c>
      <c r="E7" s="6">
        <v>8687182</v>
      </c>
      <c r="F7" s="6">
        <v>8768349</v>
      </c>
      <c r="G7" s="7">
        <v>8357378</v>
      </c>
      <c r="H7" s="8">
        <v>11145635</v>
      </c>
      <c r="I7" s="10">
        <v>10840589</v>
      </c>
      <c r="J7" s="10">
        <v>10532355</v>
      </c>
      <c r="K7" s="11">
        <v>12043288</v>
      </c>
      <c r="L7" s="9">
        <v>12556006</v>
      </c>
      <c r="M7" s="9">
        <v>13245614</v>
      </c>
      <c r="N7" s="9">
        <v>13899309</v>
      </c>
      <c r="O7" s="9">
        <v>14101526</v>
      </c>
      <c r="P7" s="9">
        <v>14274737</v>
      </c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3">
        <v>1.2</v>
      </c>
      <c r="B8" s="24" t="s">
        <v>60</v>
      </c>
      <c r="C8" s="6">
        <v>874851</v>
      </c>
      <c r="D8" s="6">
        <v>1023496</v>
      </c>
      <c r="E8" s="6">
        <v>1197362</v>
      </c>
      <c r="F8" s="6">
        <v>1471714</v>
      </c>
      <c r="G8" s="7">
        <v>1781574</v>
      </c>
      <c r="H8" s="8">
        <v>2081011</v>
      </c>
      <c r="I8" s="10">
        <v>2377128</v>
      </c>
      <c r="J8" s="10">
        <v>2555278</v>
      </c>
      <c r="K8" s="11">
        <v>2807438</v>
      </c>
      <c r="L8" s="9">
        <v>3007219</v>
      </c>
      <c r="M8" s="9">
        <v>3215987</v>
      </c>
      <c r="N8" s="9">
        <v>3455329</v>
      </c>
      <c r="O8" s="9">
        <v>3727460</v>
      </c>
      <c r="P8" s="9">
        <v>4041814</v>
      </c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3">
        <v>1.3</v>
      </c>
      <c r="B9" s="24" t="s">
        <v>61</v>
      </c>
      <c r="C9" s="6">
        <v>801021</v>
      </c>
      <c r="D9" s="6">
        <v>810659</v>
      </c>
      <c r="E9" s="6">
        <v>787482</v>
      </c>
      <c r="F9" s="6">
        <v>1083123</v>
      </c>
      <c r="G9" s="7">
        <v>1095880</v>
      </c>
      <c r="H9" s="8">
        <v>1079937</v>
      </c>
      <c r="I9" s="10">
        <v>1074294</v>
      </c>
      <c r="J9" s="10">
        <v>1187363</v>
      </c>
      <c r="K9" s="11">
        <v>1277299</v>
      </c>
      <c r="L9" s="9">
        <v>1330491</v>
      </c>
      <c r="M9" s="9">
        <v>1363063</v>
      </c>
      <c r="N9" s="9">
        <v>1410490</v>
      </c>
      <c r="O9" s="9">
        <v>1489871</v>
      </c>
      <c r="P9" s="9">
        <v>1532423</v>
      </c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3">
        <v>1.4</v>
      </c>
      <c r="B10" s="24" t="s">
        <v>62</v>
      </c>
      <c r="C10" s="6">
        <v>57277</v>
      </c>
      <c r="D10" s="6">
        <v>65202</v>
      </c>
      <c r="E10" s="6">
        <v>74023</v>
      </c>
      <c r="F10" s="6">
        <v>83843</v>
      </c>
      <c r="G10" s="7">
        <v>88086</v>
      </c>
      <c r="H10" s="8">
        <v>106194</v>
      </c>
      <c r="I10" s="10">
        <v>110569</v>
      </c>
      <c r="J10" s="10">
        <v>133281</v>
      </c>
      <c r="K10" s="11">
        <v>154153</v>
      </c>
      <c r="L10" s="9">
        <v>189436</v>
      </c>
      <c r="M10" s="9">
        <v>223206</v>
      </c>
      <c r="N10" s="9">
        <v>261019</v>
      </c>
      <c r="O10" s="9">
        <v>288385</v>
      </c>
      <c r="P10" s="9">
        <v>339880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5" t="s">
        <v>31</v>
      </c>
      <c r="B11" s="24" t="s">
        <v>3</v>
      </c>
      <c r="C11" s="6">
        <v>1028075</v>
      </c>
      <c r="D11" s="6">
        <v>1196650</v>
      </c>
      <c r="E11" s="6">
        <v>1042842</v>
      </c>
      <c r="F11" s="6">
        <v>977995</v>
      </c>
      <c r="G11" s="7">
        <v>1014412</v>
      </c>
      <c r="H11" s="8">
        <v>1103130</v>
      </c>
      <c r="I11" s="10">
        <v>1295161</v>
      </c>
      <c r="J11" s="10">
        <v>1327137</v>
      </c>
      <c r="K11" s="11">
        <v>1078591</v>
      </c>
      <c r="L11" s="9">
        <v>947512</v>
      </c>
      <c r="M11" s="9">
        <v>1192778</v>
      </c>
      <c r="N11" s="9">
        <v>1318718</v>
      </c>
      <c r="O11" s="9">
        <v>1521168</v>
      </c>
      <c r="P11" s="9">
        <v>1687346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6" customFormat="1" ht="15.75" x14ac:dyDescent="0.25">
      <c r="A12" s="26"/>
      <c r="B12" s="27" t="s">
        <v>28</v>
      </c>
      <c r="C12" s="41">
        <f>C6+C11</f>
        <v>9650669</v>
      </c>
      <c r="D12" s="41">
        <f t="shared" ref="D12:N12" si="2">D6+D11</f>
        <v>12012078</v>
      </c>
      <c r="E12" s="41">
        <f t="shared" si="2"/>
        <v>11788891</v>
      </c>
      <c r="F12" s="41">
        <f t="shared" si="2"/>
        <v>12385024</v>
      </c>
      <c r="G12" s="41">
        <f t="shared" si="2"/>
        <v>12337330</v>
      </c>
      <c r="H12" s="41">
        <f t="shared" si="2"/>
        <v>15515907</v>
      </c>
      <c r="I12" s="41">
        <f t="shared" si="2"/>
        <v>15697741</v>
      </c>
      <c r="J12" s="41">
        <f t="shared" si="2"/>
        <v>15735414</v>
      </c>
      <c r="K12" s="41">
        <f t="shared" si="2"/>
        <v>17360769</v>
      </c>
      <c r="L12" s="41">
        <f t="shared" si="2"/>
        <v>18030664</v>
      </c>
      <c r="M12" s="41">
        <f t="shared" si="2"/>
        <v>19240648</v>
      </c>
      <c r="N12" s="41">
        <f t="shared" si="2"/>
        <v>20344865</v>
      </c>
      <c r="O12" s="41">
        <f t="shared" ref="O12:P12" si="3">O6+O11</f>
        <v>21128410</v>
      </c>
      <c r="P12" s="41">
        <f t="shared" si="3"/>
        <v>21876200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7"/>
      <c r="GH12" s="17"/>
      <c r="GI12" s="17"/>
    </row>
    <row r="13" spans="1:192" s="1" customFormat="1" ht="15.75" x14ac:dyDescent="0.25">
      <c r="A13" s="28" t="s">
        <v>32</v>
      </c>
      <c r="B13" s="29" t="s">
        <v>4</v>
      </c>
      <c r="C13" s="6">
        <v>2967896</v>
      </c>
      <c r="D13" s="6">
        <v>2159834</v>
      </c>
      <c r="E13" s="6">
        <v>2575161</v>
      </c>
      <c r="F13" s="6">
        <v>2640189</v>
      </c>
      <c r="G13" s="7">
        <v>3705230</v>
      </c>
      <c r="H13" s="12">
        <v>4174515</v>
      </c>
      <c r="I13" s="12">
        <v>4564435</v>
      </c>
      <c r="J13" s="12">
        <v>6133886</v>
      </c>
      <c r="K13" s="9">
        <v>4889972</v>
      </c>
      <c r="L13" s="9">
        <v>4328849</v>
      </c>
      <c r="M13" s="9">
        <v>5491143</v>
      </c>
      <c r="N13" s="9">
        <v>5026279</v>
      </c>
      <c r="O13" s="9">
        <v>5260407</v>
      </c>
      <c r="P13" s="9">
        <v>5517776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5" t="s">
        <v>33</v>
      </c>
      <c r="B14" s="24" t="s">
        <v>5</v>
      </c>
      <c r="C14" s="6">
        <v>601909</v>
      </c>
      <c r="D14" s="6">
        <v>585528</v>
      </c>
      <c r="E14" s="6">
        <v>685060</v>
      </c>
      <c r="F14" s="6">
        <v>930720</v>
      </c>
      <c r="G14" s="7">
        <v>1155872</v>
      </c>
      <c r="H14" s="12">
        <v>914702</v>
      </c>
      <c r="I14" s="7">
        <v>1091579</v>
      </c>
      <c r="J14" s="7">
        <v>1325929</v>
      </c>
      <c r="K14" s="11">
        <v>1362203</v>
      </c>
      <c r="L14" s="9">
        <v>1268158</v>
      </c>
      <c r="M14" s="9">
        <v>1529416</v>
      </c>
      <c r="N14" s="9">
        <v>1658569</v>
      </c>
      <c r="O14" s="9">
        <v>1555643</v>
      </c>
      <c r="P14" s="9">
        <v>1649356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5" t="s">
        <v>34</v>
      </c>
      <c r="B15" s="24" t="s">
        <v>6</v>
      </c>
      <c r="C15" s="6">
        <v>3333178</v>
      </c>
      <c r="D15" s="6">
        <v>3076454</v>
      </c>
      <c r="E15" s="6">
        <v>3287065</v>
      </c>
      <c r="F15" s="6">
        <v>3343275</v>
      </c>
      <c r="G15" s="7">
        <v>3362383</v>
      </c>
      <c r="H15" s="12">
        <v>3457073</v>
      </c>
      <c r="I15" s="7">
        <v>3702203</v>
      </c>
      <c r="J15" s="7">
        <v>4253318</v>
      </c>
      <c r="K15" s="11">
        <v>3942929</v>
      </c>
      <c r="L15" s="9">
        <v>3669458</v>
      </c>
      <c r="M15" s="9">
        <v>4604146</v>
      </c>
      <c r="N15" s="9">
        <v>4971672</v>
      </c>
      <c r="O15" s="9">
        <v>5198153</v>
      </c>
      <c r="P15" s="9">
        <v>5694895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6" customFormat="1" ht="15.75" x14ac:dyDescent="0.25">
      <c r="A16" s="26"/>
      <c r="B16" s="27" t="s">
        <v>29</v>
      </c>
      <c r="C16" s="41">
        <f>+C13+C14+C15</f>
        <v>6902983</v>
      </c>
      <c r="D16" s="41">
        <f t="shared" ref="D16:K16" si="4">+D13+D14+D15</f>
        <v>5821816</v>
      </c>
      <c r="E16" s="41">
        <f t="shared" si="4"/>
        <v>6547286</v>
      </c>
      <c r="F16" s="41">
        <f t="shared" si="4"/>
        <v>6914184</v>
      </c>
      <c r="G16" s="41">
        <f t="shared" si="4"/>
        <v>8223485</v>
      </c>
      <c r="H16" s="41">
        <f t="shared" si="4"/>
        <v>8546290</v>
      </c>
      <c r="I16" s="41">
        <f t="shared" si="4"/>
        <v>9358217</v>
      </c>
      <c r="J16" s="41">
        <f t="shared" si="4"/>
        <v>11713133</v>
      </c>
      <c r="K16" s="41">
        <f t="shared" si="4"/>
        <v>10195104</v>
      </c>
      <c r="L16" s="41">
        <f t="shared" ref="L16:M16" si="5">+L13+L14+L15</f>
        <v>9266465</v>
      </c>
      <c r="M16" s="41">
        <f t="shared" si="5"/>
        <v>11624705</v>
      </c>
      <c r="N16" s="41">
        <f t="shared" ref="N16" si="6">+N13+N14+N15</f>
        <v>11656520</v>
      </c>
      <c r="O16" s="41">
        <f t="shared" ref="O16:P16" si="7">+O13+O14+O15</f>
        <v>12014203</v>
      </c>
      <c r="P16" s="41">
        <f t="shared" si="7"/>
        <v>12862027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8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8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9"/>
      <c r="FN16" s="19"/>
      <c r="FO16" s="19"/>
      <c r="FP16" s="19"/>
      <c r="FQ16" s="18"/>
      <c r="FR16" s="19"/>
      <c r="FS16" s="19"/>
      <c r="FT16" s="19"/>
      <c r="FU16" s="19"/>
      <c r="FV16" s="19"/>
      <c r="FW16" s="19"/>
      <c r="FX16" s="19"/>
      <c r="FY16" s="19"/>
      <c r="FZ16" s="19"/>
      <c r="GA16" s="19"/>
      <c r="GB16" s="19"/>
      <c r="GC16" s="19"/>
      <c r="GD16" s="19"/>
      <c r="GE16" s="19"/>
      <c r="GF16" s="19"/>
      <c r="GG16" s="17"/>
      <c r="GH16" s="17"/>
      <c r="GI16" s="17"/>
    </row>
    <row r="17" spans="1:192" s="17" customFormat="1" ht="15.75" x14ac:dyDescent="0.25">
      <c r="A17" s="21" t="s">
        <v>35</v>
      </c>
      <c r="B17" s="22" t="s">
        <v>7</v>
      </c>
      <c r="C17" s="39">
        <f>C18+C19</f>
        <v>3170303</v>
      </c>
      <c r="D17" s="39">
        <f t="shared" ref="D17:K17" si="8">D18+D19</f>
        <v>3505248</v>
      </c>
      <c r="E17" s="39">
        <f t="shared" si="8"/>
        <v>3612409</v>
      </c>
      <c r="F17" s="39">
        <f t="shared" si="8"/>
        <v>3757057</v>
      </c>
      <c r="G17" s="39">
        <f t="shared" si="8"/>
        <v>3975310</v>
      </c>
      <c r="H17" s="39">
        <f t="shared" si="8"/>
        <v>4471950</v>
      </c>
      <c r="I17" s="39">
        <f t="shared" si="8"/>
        <v>4879491</v>
      </c>
      <c r="J17" s="39">
        <f t="shared" si="8"/>
        <v>5617177</v>
      </c>
      <c r="K17" s="39">
        <f t="shared" si="8"/>
        <v>5792176</v>
      </c>
      <c r="L17" s="39">
        <f t="shared" ref="L17:M17" si="9">L18+L19</f>
        <v>4289706</v>
      </c>
      <c r="M17" s="39">
        <f t="shared" si="9"/>
        <v>5094266</v>
      </c>
      <c r="N17" s="39">
        <f t="shared" ref="N17" si="10">N18+N19</f>
        <v>5814751</v>
      </c>
      <c r="O17" s="39">
        <f t="shared" ref="O17:P17" si="11">O18+O19</f>
        <v>5845074</v>
      </c>
      <c r="P17" s="39">
        <f t="shared" si="11"/>
        <v>6369252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J17" s="16"/>
    </row>
    <row r="18" spans="1:192" ht="15.75" x14ac:dyDescent="0.25">
      <c r="A18" s="23">
        <v>6.1</v>
      </c>
      <c r="B18" s="24" t="s">
        <v>8</v>
      </c>
      <c r="C18" s="10">
        <v>2971285</v>
      </c>
      <c r="D18" s="10">
        <v>3306540</v>
      </c>
      <c r="E18" s="10">
        <v>3412494</v>
      </c>
      <c r="F18" s="10">
        <v>3564925</v>
      </c>
      <c r="G18" s="10">
        <v>3748553</v>
      </c>
      <c r="H18" s="8">
        <v>4143212</v>
      </c>
      <c r="I18" s="10">
        <v>4637231</v>
      </c>
      <c r="J18" s="10">
        <v>5335364</v>
      </c>
      <c r="K18" s="11">
        <v>5531998</v>
      </c>
      <c r="L18" s="11">
        <v>4203251</v>
      </c>
      <c r="M18" s="11">
        <v>4958421</v>
      </c>
      <c r="N18" s="11">
        <v>5623137</v>
      </c>
      <c r="O18" s="11">
        <v>5622088</v>
      </c>
      <c r="P18" s="11">
        <v>6136441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3">
        <v>6.2</v>
      </c>
      <c r="B19" s="24" t="s">
        <v>9</v>
      </c>
      <c r="C19" s="10">
        <v>199018</v>
      </c>
      <c r="D19" s="10">
        <v>198708</v>
      </c>
      <c r="E19" s="10">
        <v>199915</v>
      </c>
      <c r="F19" s="10">
        <v>192132</v>
      </c>
      <c r="G19" s="10">
        <v>226757</v>
      </c>
      <c r="H19" s="8">
        <v>328738</v>
      </c>
      <c r="I19" s="10">
        <v>242260</v>
      </c>
      <c r="J19" s="10">
        <v>281813</v>
      </c>
      <c r="K19" s="11">
        <v>260178</v>
      </c>
      <c r="L19" s="11">
        <v>86455</v>
      </c>
      <c r="M19" s="11">
        <v>135845</v>
      </c>
      <c r="N19" s="11">
        <v>191614</v>
      </c>
      <c r="O19" s="11">
        <v>222986</v>
      </c>
      <c r="P19" s="11">
        <v>232811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7" customFormat="1" ht="30" x14ac:dyDescent="0.25">
      <c r="A20" s="30" t="s">
        <v>36</v>
      </c>
      <c r="B20" s="31" t="s">
        <v>10</v>
      </c>
      <c r="C20" s="39">
        <f>SUM(C21:C27)</f>
        <v>1590743</v>
      </c>
      <c r="D20" s="39">
        <f t="shared" ref="D20:N20" si="12">SUM(D21:D27)</f>
        <v>1821239</v>
      </c>
      <c r="E20" s="39">
        <f t="shared" si="12"/>
        <v>1855516</v>
      </c>
      <c r="F20" s="39">
        <f t="shared" si="12"/>
        <v>2059489</v>
      </c>
      <c r="G20" s="39">
        <f t="shared" si="12"/>
        <v>2328252</v>
      </c>
      <c r="H20" s="39">
        <f t="shared" si="12"/>
        <v>2298010</v>
      </c>
      <c r="I20" s="39">
        <f t="shared" si="12"/>
        <v>2358274</v>
      </c>
      <c r="J20" s="39">
        <f t="shared" si="12"/>
        <v>2511091</v>
      </c>
      <c r="K20" s="39">
        <f t="shared" si="12"/>
        <v>2538406</v>
      </c>
      <c r="L20" s="39">
        <f t="shared" si="12"/>
        <v>2029662</v>
      </c>
      <c r="M20" s="39">
        <f t="shared" si="12"/>
        <v>2624142</v>
      </c>
      <c r="N20" s="39">
        <f t="shared" si="12"/>
        <v>2716897</v>
      </c>
      <c r="O20" s="39">
        <f t="shared" ref="O20:P20" si="13">SUM(O21:O27)</f>
        <v>3037701</v>
      </c>
      <c r="P20" s="39">
        <f t="shared" si="13"/>
        <v>3366384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J20" s="16"/>
    </row>
    <row r="21" spans="1:192" ht="15.75" x14ac:dyDescent="0.25">
      <c r="A21" s="23">
        <v>7.1</v>
      </c>
      <c r="B21" s="24" t="s">
        <v>11</v>
      </c>
      <c r="C21" s="6">
        <v>274398</v>
      </c>
      <c r="D21" s="6">
        <v>369399</v>
      </c>
      <c r="E21" s="6">
        <v>370717</v>
      </c>
      <c r="F21" s="6">
        <v>368408</v>
      </c>
      <c r="G21" s="7">
        <v>425930</v>
      </c>
      <c r="H21" s="8">
        <v>422235</v>
      </c>
      <c r="I21" s="10">
        <v>441360</v>
      </c>
      <c r="J21" s="10">
        <v>449040</v>
      </c>
      <c r="K21" s="9">
        <v>359198</v>
      </c>
      <c r="L21" s="9">
        <v>246294</v>
      </c>
      <c r="M21" s="9">
        <v>321078</v>
      </c>
      <c r="N21" s="9">
        <v>406006</v>
      </c>
      <c r="O21" s="9">
        <v>438288</v>
      </c>
      <c r="P21" s="9">
        <v>532547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3">
        <v>7.2</v>
      </c>
      <c r="B22" s="24" t="s">
        <v>12</v>
      </c>
      <c r="C22" s="10">
        <v>857362</v>
      </c>
      <c r="D22" s="10">
        <v>935392</v>
      </c>
      <c r="E22" s="10">
        <v>942975</v>
      </c>
      <c r="F22" s="10">
        <v>1037503</v>
      </c>
      <c r="G22" s="10">
        <v>1103263</v>
      </c>
      <c r="H22" s="8">
        <v>1152159</v>
      </c>
      <c r="I22" s="10">
        <v>1264164</v>
      </c>
      <c r="J22" s="10">
        <v>1369383</v>
      </c>
      <c r="K22" s="11">
        <v>1425476</v>
      </c>
      <c r="L22" s="11">
        <v>1072161</v>
      </c>
      <c r="M22" s="11">
        <v>1559040</v>
      </c>
      <c r="N22" s="11">
        <v>1487563</v>
      </c>
      <c r="O22" s="11">
        <v>1642230</v>
      </c>
      <c r="P22" s="11">
        <v>1767238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3">
        <v>7.3</v>
      </c>
      <c r="B23" s="24" t="s">
        <v>13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8">
        <v>0</v>
      </c>
      <c r="I23" s="10">
        <v>0</v>
      </c>
      <c r="J23" s="10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3">
        <v>7.4</v>
      </c>
      <c r="B24" s="24" t="s">
        <v>14</v>
      </c>
      <c r="C24" s="10">
        <v>1121</v>
      </c>
      <c r="D24" s="10">
        <v>4303</v>
      </c>
      <c r="E24" s="10">
        <v>2477</v>
      </c>
      <c r="F24" s="10">
        <v>6329</v>
      </c>
      <c r="G24" s="10">
        <v>16189</v>
      </c>
      <c r="H24" s="8">
        <v>15501</v>
      </c>
      <c r="I24" s="10">
        <v>16113</v>
      </c>
      <c r="J24" s="10">
        <v>8394</v>
      </c>
      <c r="K24" s="11">
        <v>13900</v>
      </c>
      <c r="L24" s="9">
        <v>224</v>
      </c>
      <c r="M24" s="9">
        <v>-1171</v>
      </c>
      <c r="N24" s="9">
        <v>2239</v>
      </c>
      <c r="O24" s="9">
        <v>2296</v>
      </c>
      <c r="P24" s="9">
        <v>3618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3">
        <v>7.5</v>
      </c>
      <c r="B25" s="24" t="s">
        <v>15</v>
      </c>
      <c r="C25" s="10">
        <v>22590</v>
      </c>
      <c r="D25" s="10">
        <v>25050</v>
      </c>
      <c r="E25" s="10">
        <v>24274</v>
      </c>
      <c r="F25" s="10">
        <v>27368</v>
      </c>
      <c r="G25" s="10">
        <v>28690</v>
      </c>
      <c r="H25" s="8">
        <v>50956</v>
      </c>
      <c r="I25" s="10">
        <v>50286</v>
      </c>
      <c r="J25" s="10">
        <v>53616</v>
      </c>
      <c r="K25" s="11">
        <v>55171</v>
      </c>
      <c r="L25" s="9">
        <v>29756</v>
      </c>
      <c r="M25" s="9">
        <v>44993</v>
      </c>
      <c r="N25" s="9">
        <v>52510</v>
      </c>
      <c r="O25" s="9">
        <v>56491</v>
      </c>
      <c r="P25" s="9">
        <v>57452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3">
        <v>7.6</v>
      </c>
      <c r="B26" s="24" t="s">
        <v>16</v>
      </c>
      <c r="C26" s="10">
        <v>15850</v>
      </c>
      <c r="D26" s="10">
        <v>18481</v>
      </c>
      <c r="E26" s="10">
        <v>19027</v>
      </c>
      <c r="F26" s="10">
        <v>17618</v>
      </c>
      <c r="G26" s="10">
        <v>20269</v>
      </c>
      <c r="H26" s="8">
        <v>19543</v>
      </c>
      <c r="I26" s="10">
        <v>25393</v>
      </c>
      <c r="J26" s="10">
        <v>61220</v>
      </c>
      <c r="K26" s="11">
        <v>61397</v>
      </c>
      <c r="L26" s="9">
        <v>76566</v>
      </c>
      <c r="M26" s="9">
        <v>56377</v>
      </c>
      <c r="N26" s="9">
        <v>53831</v>
      </c>
      <c r="O26" s="9">
        <v>50597</v>
      </c>
      <c r="P26" s="9">
        <v>56197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23">
        <v>7.7</v>
      </c>
      <c r="B27" s="24" t="s">
        <v>17</v>
      </c>
      <c r="C27" s="6">
        <v>419422</v>
      </c>
      <c r="D27" s="6">
        <v>468614</v>
      </c>
      <c r="E27" s="6">
        <v>496046</v>
      </c>
      <c r="F27" s="6">
        <v>602263</v>
      </c>
      <c r="G27" s="7">
        <v>733911</v>
      </c>
      <c r="H27" s="12">
        <v>637616</v>
      </c>
      <c r="I27" s="7">
        <v>560958</v>
      </c>
      <c r="J27" s="7">
        <v>569438</v>
      </c>
      <c r="K27" s="11">
        <v>623264</v>
      </c>
      <c r="L27" s="9">
        <v>604661</v>
      </c>
      <c r="M27" s="9">
        <v>643825</v>
      </c>
      <c r="N27" s="9">
        <v>714748</v>
      </c>
      <c r="O27" s="9">
        <v>847799</v>
      </c>
      <c r="P27" s="9">
        <v>949332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5" t="s">
        <v>37</v>
      </c>
      <c r="B28" s="24" t="s">
        <v>18</v>
      </c>
      <c r="C28" s="6">
        <v>1568489</v>
      </c>
      <c r="D28" s="6">
        <v>1679708</v>
      </c>
      <c r="E28" s="6">
        <v>1821617</v>
      </c>
      <c r="F28" s="6">
        <v>1861623</v>
      </c>
      <c r="G28" s="7">
        <v>2120654</v>
      </c>
      <c r="H28" s="8">
        <v>2029146</v>
      </c>
      <c r="I28" s="10">
        <v>2050343</v>
      </c>
      <c r="J28" s="10">
        <v>2178004</v>
      </c>
      <c r="K28" s="11">
        <v>2289404</v>
      </c>
      <c r="L28" s="9">
        <v>2307645</v>
      </c>
      <c r="M28" s="9">
        <v>2340093</v>
      </c>
      <c r="N28" s="9">
        <v>2553539</v>
      </c>
      <c r="O28" s="9">
        <v>2649427</v>
      </c>
      <c r="P28" s="9">
        <v>2775470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5" t="s">
        <v>38</v>
      </c>
      <c r="B29" s="24" t="s">
        <v>19</v>
      </c>
      <c r="C29" s="6">
        <v>1243638</v>
      </c>
      <c r="D29" s="6">
        <v>1334209</v>
      </c>
      <c r="E29" s="6">
        <v>1434938</v>
      </c>
      <c r="F29" s="6">
        <v>1549140</v>
      </c>
      <c r="G29" s="7">
        <v>1631995</v>
      </c>
      <c r="H29" s="12">
        <v>1767927</v>
      </c>
      <c r="I29" s="7">
        <v>1911316</v>
      </c>
      <c r="J29" s="7">
        <v>2011208</v>
      </c>
      <c r="K29" s="11">
        <v>2104820</v>
      </c>
      <c r="L29" s="9">
        <v>1982848</v>
      </c>
      <c r="M29" s="9">
        <v>2129796</v>
      </c>
      <c r="N29" s="9">
        <v>2283469</v>
      </c>
      <c r="O29" s="9">
        <v>2473440</v>
      </c>
      <c r="P29" s="9">
        <v>2649579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5" t="s">
        <v>39</v>
      </c>
      <c r="B30" s="24" t="s">
        <v>54</v>
      </c>
      <c r="C30" s="6">
        <v>1256945</v>
      </c>
      <c r="D30" s="6">
        <v>1349881</v>
      </c>
      <c r="E30" s="6">
        <v>1409212</v>
      </c>
      <c r="F30" s="6">
        <v>1436141</v>
      </c>
      <c r="G30" s="7">
        <v>1514862</v>
      </c>
      <c r="H30" s="8">
        <v>1729089</v>
      </c>
      <c r="I30" s="10">
        <v>1902325</v>
      </c>
      <c r="J30" s="10">
        <v>2153703</v>
      </c>
      <c r="K30" s="11">
        <v>2408811</v>
      </c>
      <c r="L30" s="9">
        <v>2264814</v>
      </c>
      <c r="M30" s="9">
        <v>2202435</v>
      </c>
      <c r="N30" s="9">
        <v>2309392</v>
      </c>
      <c r="O30" s="9">
        <v>2680899</v>
      </c>
      <c r="P30" s="9">
        <v>2911911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5" t="s">
        <v>40</v>
      </c>
      <c r="B31" s="24" t="s">
        <v>20</v>
      </c>
      <c r="C31" s="6">
        <v>1666034</v>
      </c>
      <c r="D31" s="6">
        <v>1812655</v>
      </c>
      <c r="E31" s="6">
        <v>1809220</v>
      </c>
      <c r="F31" s="6">
        <v>1931590</v>
      </c>
      <c r="G31" s="7">
        <v>2055956</v>
      </c>
      <c r="H31" s="8">
        <v>2268976</v>
      </c>
      <c r="I31" s="10">
        <v>2379377</v>
      </c>
      <c r="J31" s="10">
        <v>2482422</v>
      </c>
      <c r="K31" s="11">
        <v>2689259</v>
      </c>
      <c r="L31" s="9">
        <v>2766597</v>
      </c>
      <c r="M31" s="9">
        <v>3201384</v>
      </c>
      <c r="N31" s="9">
        <v>3626665</v>
      </c>
      <c r="O31" s="9">
        <v>4044870</v>
      </c>
      <c r="P31" s="9">
        <v>4378958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6" customFormat="1" ht="15.75" x14ac:dyDescent="0.25">
      <c r="A32" s="26"/>
      <c r="B32" s="27" t="s">
        <v>30</v>
      </c>
      <c r="C32" s="41">
        <f>C17+C20+C28+C29+C30+C31</f>
        <v>10496152</v>
      </c>
      <c r="D32" s="41">
        <f t="shared" ref="D32:L32" si="14">D17+D20+D28+D29+D30+D31</f>
        <v>11502940</v>
      </c>
      <c r="E32" s="41">
        <f t="shared" si="14"/>
        <v>11942912</v>
      </c>
      <c r="F32" s="41">
        <f t="shared" si="14"/>
        <v>12595040</v>
      </c>
      <c r="G32" s="41">
        <f t="shared" si="14"/>
        <v>13627029</v>
      </c>
      <c r="H32" s="41">
        <f t="shared" si="14"/>
        <v>14565098</v>
      </c>
      <c r="I32" s="41">
        <f t="shared" si="14"/>
        <v>15481126</v>
      </c>
      <c r="J32" s="41">
        <f t="shared" si="14"/>
        <v>16953605</v>
      </c>
      <c r="K32" s="41">
        <f t="shared" si="14"/>
        <v>17822876</v>
      </c>
      <c r="L32" s="41">
        <f t="shared" si="14"/>
        <v>15641272</v>
      </c>
      <c r="M32" s="41">
        <f t="shared" ref="M32:N32" si="15">M17+M20+M28+M29+M30+M31</f>
        <v>17592116</v>
      </c>
      <c r="N32" s="41">
        <f t="shared" si="15"/>
        <v>19304713</v>
      </c>
      <c r="O32" s="41">
        <f t="shared" ref="O32" si="16">O17+O20+O28+O29+O30+O31</f>
        <v>20731411</v>
      </c>
      <c r="P32" s="41">
        <f t="shared" ref="P32" si="17">P17+P20+P28+P29+P30+P31</f>
        <v>22451554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  <c r="FK32" s="19"/>
      <c r="FL32" s="19"/>
      <c r="FM32" s="19"/>
      <c r="FN32" s="19"/>
      <c r="FO32" s="19"/>
      <c r="FP32" s="19"/>
      <c r="FQ32" s="19"/>
      <c r="FR32" s="19"/>
      <c r="FS32" s="19"/>
      <c r="FT32" s="19"/>
      <c r="FU32" s="19"/>
      <c r="FV32" s="19"/>
      <c r="FW32" s="19"/>
      <c r="FX32" s="19"/>
      <c r="FY32" s="19"/>
      <c r="FZ32" s="19"/>
      <c r="GA32" s="19"/>
      <c r="GB32" s="19"/>
      <c r="GC32" s="19"/>
      <c r="GD32" s="19"/>
      <c r="GE32" s="19"/>
      <c r="GF32" s="19"/>
      <c r="GG32" s="17"/>
      <c r="GH32" s="17"/>
      <c r="GI32" s="17"/>
    </row>
    <row r="33" spans="1:192" s="17" customFormat="1" ht="15.75" x14ac:dyDescent="0.25">
      <c r="A33" s="21" t="s">
        <v>27</v>
      </c>
      <c r="B33" s="32" t="s">
        <v>51</v>
      </c>
      <c r="C33" s="39">
        <f t="shared" ref="C33:L33" si="18">C6+C11+C13+C14+C15+C17+C20+C28+C29+C30+C31</f>
        <v>27049804</v>
      </c>
      <c r="D33" s="39">
        <f t="shared" si="18"/>
        <v>29336834</v>
      </c>
      <c r="E33" s="39">
        <f t="shared" si="18"/>
        <v>30279089</v>
      </c>
      <c r="F33" s="39">
        <f t="shared" si="18"/>
        <v>31894248</v>
      </c>
      <c r="G33" s="39">
        <f t="shared" si="18"/>
        <v>34187844</v>
      </c>
      <c r="H33" s="39">
        <f t="shared" si="18"/>
        <v>38627295</v>
      </c>
      <c r="I33" s="39">
        <f t="shared" si="18"/>
        <v>40537084</v>
      </c>
      <c r="J33" s="39">
        <f t="shared" si="18"/>
        <v>44402152</v>
      </c>
      <c r="K33" s="39">
        <f t="shared" si="18"/>
        <v>45378749</v>
      </c>
      <c r="L33" s="39">
        <f t="shared" si="18"/>
        <v>42938401</v>
      </c>
      <c r="M33" s="39">
        <f t="shared" ref="M33:N33" si="19">M6+M11+M13+M14+M15+M17+M20+M28+M29+M30+M31</f>
        <v>48457469</v>
      </c>
      <c r="N33" s="39">
        <f t="shared" si="19"/>
        <v>51306098</v>
      </c>
      <c r="O33" s="39">
        <f t="shared" ref="O33" si="20">O6+O11+O13+O14+O15+O17+O20+O28+O29+O30+O31</f>
        <v>53874024</v>
      </c>
      <c r="P33" s="39">
        <f t="shared" ref="P33" si="21">P6+P11+P13+P14+P15+P17+P20+P28+P29+P30+P31</f>
        <v>57189781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J33" s="16"/>
    </row>
    <row r="34" spans="1:192" s="16" customFormat="1" ht="15.75" x14ac:dyDescent="0.25">
      <c r="A34" s="33" t="s">
        <v>43</v>
      </c>
      <c r="B34" s="34" t="s">
        <v>25</v>
      </c>
      <c r="C34" s="45">
        <f>GSVA_const!C34</f>
        <v>2983400</v>
      </c>
      <c r="D34" s="45">
        <f>GSVA_const!D34</f>
        <v>3455800</v>
      </c>
      <c r="E34" s="45">
        <f>GSVA_const!E34</f>
        <v>3673421</v>
      </c>
      <c r="F34" s="45">
        <f>GSVA_const!F34</f>
        <v>4018290</v>
      </c>
      <c r="G34" s="45">
        <f>GSVA_const!G34</f>
        <v>5031011</v>
      </c>
      <c r="H34" s="45">
        <f>GSVA_const!H34</f>
        <v>5390220</v>
      </c>
      <c r="I34" s="45">
        <f>GSVA_const!I34</f>
        <v>5876074</v>
      </c>
      <c r="J34" s="45">
        <f>GSVA_const!J34</f>
        <v>6271049</v>
      </c>
      <c r="K34" s="45">
        <f>GSVA_const!K34</f>
        <v>6980130</v>
      </c>
      <c r="L34" s="45">
        <f>GSVA_const!L34</f>
        <v>7201536</v>
      </c>
      <c r="M34" s="45">
        <f>GSVA_const!M34</f>
        <v>7756778</v>
      </c>
      <c r="N34" s="45">
        <f>GSVA_const!N34</f>
        <v>7655879</v>
      </c>
      <c r="O34" s="45">
        <f>GSVA_const!O34</f>
        <v>9334417</v>
      </c>
      <c r="P34" s="45">
        <f>GSVA_const!P34</f>
        <v>10142990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9"/>
      <c r="EC34" s="19"/>
      <c r="ED34" s="19"/>
      <c r="EE34" s="19"/>
      <c r="EF34" s="19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19"/>
      <c r="EV34" s="19"/>
      <c r="EW34" s="19"/>
      <c r="EX34" s="19"/>
      <c r="EY34" s="19"/>
      <c r="EZ34" s="19"/>
      <c r="FA34" s="19"/>
      <c r="FB34" s="19"/>
      <c r="FC34" s="19"/>
      <c r="FD34" s="19"/>
      <c r="FE34" s="19"/>
      <c r="FF34" s="19"/>
      <c r="FG34" s="19"/>
      <c r="FH34" s="19"/>
      <c r="FI34" s="19"/>
      <c r="FJ34" s="19"/>
      <c r="FK34" s="19"/>
      <c r="FL34" s="19"/>
      <c r="FM34" s="19"/>
      <c r="FN34" s="19"/>
      <c r="FO34" s="19"/>
      <c r="FP34" s="19"/>
      <c r="FQ34" s="19"/>
      <c r="FR34" s="19"/>
      <c r="FS34" s="19"/>
      <c r="FT34" s="19"/>
      <c r="FU34" s="19"/>
      <c r="FV34" s="19"/>
      <c r="FW34" s="19"/>
      <c r="FX34" s="19"/>
      <c r="FY34" s="19"/>
      <c r="FZ34" s="19"/>
      <c r="GA34" s="19"/>
      <c r="GB34" s="19"/>
      <c r="GC34" s="19"/>
      <c r="GD34" s="19"/>
      <c r="GE34" s="19"/>
    </row>
    <row r="35" spans="1:192" s="16" customFormat="1" ht="15.75" x14ac:dyDescent="0.25">
      <c r="A35" s="33" t="s">
        <v>44</v>
      </c>
      <c r="B35" s="34" t="s">
        <v>24</v>
      </c>
      <c r="C35" s="45">
        <f>GSVA_const!C35</f>
        <v>1796100</v>
      </c>
      <c r="D35" s="45">
        <f>GSVA_const!D35</f>
        <v>2107300</v>
      </c>
      <c r="E35" s="45">
        <f>GSVA_const!E35</f>
        <v>1692750</v>
      </c>
      <c r="F35" s="45">
        <f>GSVA_const!F35</f>
        <v>1987849</v>
      </c>
      <c r="G35" s="45">
        <f>GSVA_const!G35</f>
        <v>2147288</v>
      </c>
      <c r="H35" s="45">
        <f>GSVA_const!H35</f>
        <v>2070990</v>
      </c>
      <c r="I35" s="45">
        <f>GSVA_const!I35</f>
        <v>2217515</v>
      </c>
      <c r="J35" s="45">
        <f>GSVA_const!J35</f>
        <v>2433394</v>
      </c>
      <c r="K35" s="45">
        <f>GSVA_const!K35</f>
        <v>2245194</v>
      </c>
      <c r="L35" s="45">
        <f>GSVA_const!L35</f>
        <v>3046823</v>
      </c>
      <c r="M35" s="45">
        <f>GSVA_const!M35</f>
        <v>4282809</v>
      </c>
      <c r="N35" s="45">
        <f>GSVA_const!N35</f>
        <v>4101779</v>
      </c>
      <c r="O35" s="45">
        <f>GSVA_const!O35</f>
        <v>4535839</v>
      </c>
      <c r="P35" s="45">
        <f>GSVA_const!P35</f>
        <v>5201465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9"/>
      <c r="DC35" s="19"/>
      <c r="DD35" s="19"/>
      <c r="DE35" s="19"/>
      <c r="DF35" s="19"/>
      <c r="DG35" s="19"/>
      <c r="DH35" s="19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9"/>
      <c r="EC35" s="19"/>
      <c r="ED35" s="19"/>
      <c r="EE35" s="19"/>
      <c r="EF35" s="19"/>
      <c r="EG35" s="19"/>
      <c r="EH35" s="19"/>
      <c r="EI35" s="19"/>
      <c r="EJ35" s="19"/>
      <c r="EK35" s="19"/>
      <c r="EL35" s="19"/>
      <c r="EM35" s="19"/>
      <c r="EN35" s="19"/>
      <c r="EO35" s="19"/>
      <c r="EP35" s="19"/>
      <c r="EQ35" s="19"/>
      <c r="ER35" s="19"/>
      <c r="ES35" s="19"/>
      <c r="ET35" s="19"/>
      <c r="EU35" s="19"/>
      <c r="EV35" s="19"/>
      <c r="EW35" s="19"/>
      <c r="EX35" s="19"/>
      <c r="EY35" s="19"/>
      <c r="EZ35" s="19"/>
      <c r="FA35" s="19"/>
      <c r="FB35" s="19"/>
      <c r="FC35" s="19"/>
      <c r="FD35" s="19"/>
      <c r="FE35" s="19"/>
      <c r="FF35" s="19"/>
      <c r="FG35" s="19"/>
      <c r="FH35" s="19"/>
      <c r="FI35" s="19"/>
      <c r="FJ35" s="19"/>
      <c r="FK35" s="19"/>
      <c r="FL35" s="19"/>
      <c r="FM35" s="19"/>
      <c r="FN35" s="19"/>
      <c r="FO35" s="19"/>
      <c r="FP35" s="19"/>
      <c r="FQ35" s="19"/>
      <c r="FR35" s="19"/>
      <c r="FS35" s="19"/>
      <c r="FT35" s="19"/>
      <c r="FU35" s="19"/>
      <c r="FV35" s="19"/>
      <c r="FW35" s="19"/>
      <c r="FX35" s="19"/>
      <c r="FY35" s="19"/>
      <c r="FZ35" s="19"/>
      <c r="GA35" s="19"/>
      <c r="GB35" s="19"/>
      <c r="GC35" s="19"/>
      <c r="GD35" s="19"/>
      <c r="GE35" s="19"/>
    </row>
    <row r="36" spans="1:192" s="16" customFormat="1" ht="15.75" x14ac:dyDescent="0.25">
      <c r="A36" s="33" t="s">
        <v>45</v>
      </c>
      <c r="B36" s="34" t="s">
        <v>63</v>
      </c>
      <c r="C36" s="41">
        <f>C33+C34-C35</f>
        <v>28237104</v>
      </c>
      <c r="D36" s="41">
        <f t="shared" ref="D36:L36" si="22">D33+D34-D35</f>
        <v>30685334</v>
      </c>
      <c r="E36" s="41">
        <f t="shared" si="22"/>
        <v>32259760</v>
      </c>
      <c r="F36" s="41">
        <f t="shared" si="22"/>
        <v>33924689</v>
      </c>
      <c r="G36" s="41">
        <f t="shared" si="22"/>
        <v>37071567</v>
      </c>
      <c r="H36" s="41">
        <f t="shared" si="22"/>
        <v>41946525</v>
      </c>
      <c r="I36" s="41">
        <f t="shared" si="22"/>
        <v>44195643</v>
      </c>
      <c r="J36" s="41">
        <f t="shared" si="22"/>
        <v>48239807</v>
      </c>
      <c r="K36" s="41">
        <f t="shared" si="22"/>
        <v>50113685</v>
      </c>
      <c r="L36" s="41">
        <f t="shared" si="22"/>
        <v>47093114</v>
      </c>
      <c r="M36" s="41">
        <f t="shared" ref="M36" si="23">M33+M34-M35</f>
        <v>51931438</v>
      </c>
      <c r="N36" s="41">
        <f>N33+N34-N35</f>
        <v>54860198</v>
      </c>
      <c r="O36" s="41">
        <f>O33+O34-O35</f>
        <v>58672602</v>
      </c>
      <c r="P36" s="41">
        <f>P33+P34-P35</f>
        <v>62131306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19"/>
      <c r="FT36" s="19"/>
      <c r="FU36" s="19"/>
      <c r="FV36" s="19"/>
      <c r="FW36" s="19"/>
      <c r="FX36" s="19"/>
      <c r="FY36" s="19"/>
      <c r="FZ36" s="19"/>
      <c r="GA36" s="19"/>
      <c r="GB36" s="19"/>
      <c r="GC36" s="19"/>
      <c r="GD36" s="19"/>
      <c r="GE36" s="19"/>
    </row>
    <row r="37" spans="1:192" s="16" customFormat="1" ht="15.75" x14ac:dyDescent="0.25">
      <c r="A37" s="33" t="s">
        <v>46</v>
      </c>
      <c r="B37" s="34" t="s">
        <v>42</v>
      </c>
      <c r="C37" s="45">
        <f>GSVA_cur!C37</f>
        <v>733480</v>
      </c>
      <c r="D37" s="45">
        <f>GSVA_cur!D37</f>
        <v>745840</v>
      </c>
      <c r="E37" s="45">
        <f>GSVA_cur!E37</f>
        <v>758190</v>
      </c>
      <c r="F37" s="45">
        <f>GSVA_cur!F37</f>
        <v>770550</v>
      </c>
      <c r="G37" s="45">
        <f>GSVA_cur!G37</f>
        <v>782910</v>
      </c>
      <c r="H37" s="45">
        <f>GSVA_cur!H37</f>
        <v>794720</v>
      </c>
      <c r="I37" s="45">
        <f>GSVA_cur!I37</f>
        <v>806140</v>
      </c>
      <c r="J37" s="45">
        <f>GSVA_cur!J37</f>
        <v>817560</v>
      </c>
      <c r="K37" s="45">
        <f>GSVA_cur!K37</f>
        <v>828980</v>
      </c>
      <c r="L37" s="45">
        <f>GSVA_cur!L37</f>
        <v>840400</v>
      </c>
      <c r="M37" s="45">
        <f>GSVA_cur!M37</f>
        <v>851180</v>
      </c>
      <c r="N37" s="45">
        <f>GSVA_cur!N37</f>
        <v>861490</v>
      </c>
      <c r="O37" s="45">
        <f>GSVA_cur!O37</f>
        <v>871800</v>
      </c>
      <c r="P37" s="45">
        <f>GSVA_cur!P37</f>
        <v>882120</v>
      </c>
      <c r="Q37" s="2"/>
      <c r="R37" s="2"/>
      <c r="S37" s="2"/>
      <c r="T37" s="1"/>
      <c r="U37" s="2"/>
      <c r="V37" s="2"/>
      <c r="W37" s="1"/>
      <c r="X37" s="1"/>
      <c r="Y37" s="1"/>
      <c r="Z37" s="1"/>
      <c r="AA37" s="1"/>
      <c r="AB37" s="2"/>
      <c r="DI37" s="17"/>
      <c r="DJ37" s="17"/>
      <c r="DK37" s="17"/>
      <c r="DL37" s="17"/>
      <c r="DM37" s="17"/>
      <c r="DN37" s="17"/>
      <c r="DO37" s="17"/>
      <c r="DP37" s="17"/>
      <c r="DQ37" s="17"/>
      <c r="DR37" s="17"/>
      <c r="DS37" s="17"/>
      <c r="DT37" s="17"/>
      <c r="DU37" s="17"/>
      <c r="DV37" s="17"/>
      <c r="DW37" s="17"/>
      <c r="DX37" s="17"/>
      <c r="DY37" s="17"/>
      <c r="DZ37" s="17"/>
      <c r="EA37" s="17"/>
    </row>
    <row r="38" spans="1:192" s="16" customFormat="1" ht="15.75" x14ac:dyDescent="0.25">
      <c r="A38" s="33" t="s">
        <v>47</v>
      </c>
      <c r="B38" s="34" t="s">
        <v>64</v>
      </c>
      <c r="C38" s="41">
        <f>C36/C37*1000</f>
        <v>38497.442329715872</v>
      </c>
      <c r="D38" s="41">
        <f t="shared" ref="D38:L38" si="24">D36/D37*1000</f>
        <v>41141.979513032282</v>
      </c>
      <c r="E38" s="41">
        <f t="shared" si="24"/>
        <v>42548.384969466759</v>
      </c>
      <c r="F38" s="41">
        <f t="shared" si="24"/>
        <v>44026.590097981956</v>
      </c>
      <c r="G38" s="41">
        <f t="shared" si="24"/>
        <v>47350.994367168641</v>
      </c>
      <c r="H38" s="41">
        <f t="shared" si="24"/>
        <v>52781.514244010468</v>
      </c>
      <c r="I38" s="41">
        <f t="shared" si="24"/>
        <v>54823.78122906691</v>
      </c>
      <c r="J38" s="41">
        <f t="shared" si="24"/>
        <v>59004.607612896914</v>
      </c>
      <c r="K38" s="41">
        <f t="shared" si="24"/>
        <v>60452.224420372026</v>
      </c>
      <c r="L38" s="41">
        <f t="shared" si="24"/>
        <v>56036.546882436938</v>
      </c>
      <c r="M38" s="41">
        <f t="shared" ref="M38" si="25">M36/M37*1000</f>
        <v>61011.111633262059</v>
      </c>
      <c r="N38" s="41">
        <f>N36/N37*1000</f>
        <v>63680.597569327561</v>
      </c>
      <c r="O38" s="41">
        <f>O36/O37*1000</f>
        <v>67300.52993805919</v>
      </c>
      <c r="P38" s="41">
        <f>P36/P37*1000</f>
        <v>70434.074729061802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CB38" s="19"/>
      <c r="CC38" s="19"/>
      <c r="CD38" s="19"/>
      <c r="CE38" s="19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</row>
    <row r="39" spans="1:192" x14ac:dyDescent="0.25">
      <c r="A39" s="20" t="s">
        <v>76</v>
      </c>
      <c r="B39" s="20"/>
      <c r="C39" s="20"/>
      <c r="D39" s="20"/>
      <c r="E39" s="20"/>
      <c r="F39" s="20"/>
      <c r="G39" s="49"/>
      <c r="H39" s="49"/>
      <c r="I39" s="49"/>
      <c r="J39" s="49"/>
      <c r="K39" s="49"/>
      <c r="L39" s="49"/>
      <c r="M39" s="49"/>
      <c r="N39" s="49"/>
      <c r="O39" s="49"/>
      <c r="P39" s="49"/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16" customFormat="1" x14ac:dyDescent="0.25">
      <c r="A40" s="2"/>
      <c r="B40" s="2"/>
      <c r="C40" s="1"/>
      <c r="D40" s="2"/>
      <c r="E40" s="2"/>
      <c r="F40" s="2"/>
      <c r="G40" s="2"/>
      <c r="H40" s="1"/>
      <c r="I40" s="2"/>
      <c r="J40" s="2"/>
      <c r="K40" s="1"/>
      <c r="L40" s="2"/>
      <c r="M40" s="2"/>
      <c r="N40" s="2"/>
      <c r="O40" s="2"/>
      <c r="P40" s="1"/>
      <c r="Q40" s="2"/>
      <c r="R40" s="2"/>
      <c r="S40" s="1"/>
      <c r="T40" s="2"/>
      <c r="U40" s="2"/>
      <c r="V40" s="2"/>
      <c r="W40" s="2"/>
      <c r="X40" s="2"/>
      <c r="DE40" s="17"/>
      <c r="DF40" s="17"/>
      <c r="DG40" s="17"/>
      <c r="DH40" s="17"/>
      <c r="DI40" s="17"/>
      <c r="DJ40" s="17"/>
      <c r="DK40" s="17"/>
      <c r="DL40" s="17"/>
      <c r="DM40" s="17"/>
      <c r="DN40" s="17"/>
      <c r="DO40" s="17"/>
      <c r="DP40" s="17"/>
      <c r="DQ40" s="17"/>
      <c r="DR40" s="17"/>
      <c r="DS40" s="17"/>
      <c r="DT40" s="17"/>
      <c r="DU40" s="17"/>
      <c r="DV40" s="17"/>
      <c r="DW40" s="17"/>
    </row>
    <row r="41" spans="1:192" s="16" customFormat="1" x14ac:dyDescent="0.25">
      <c r="A41" s="2"/>
      <c r="B41" s="2"/>
      <c r="C41" s="1"/>
      <c r="D41" s="2"/>
      <c r="E41" s="2"/>
      <c r="F41" s="2"/>
      <c r="G41" s="2"/>
      <c r="H41" s="1"/>
      <c r="I41" s="2"/>
      <c r="J41" s="2"/>
      <c r="K41" s="1"/>
      <c r="L41" s="2"/>
      <c r="M41" s="2"/>
      <c r="N41" s="2"/>
      <c r="O41" s="2"/>
      <c r="P41" s="1"/>
      <c r="Q41" s="2"/>
      <c r="R41" s="2"/>
      <c r="S41" s="1"/>
      <c r="T41" s="2"/>
      <c r="U41" s="2"/>
      <c r="V41" s="2"/>
      <c r="W41" s="2"/>
      <c r="X41" s="2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</row>
    <row r="42" spans="1:192" x14ac:dyDescent="0.25">
      <c r="C42" s="1"/>
      <c r="G42" s="2"/>
      <c r="I42" s="2"/>
      <c r="J42" s="2"/>
      <c r="L42" s="2"/>
      <c r="M42" s="2"/>
      <c r="N42" s="2"/>
      <c r="O42" s="2"/>
      <c r="AF42" s="2"/>
      <c r="AI42" s="2"/>
      <c r="AN42" s="2"/>
      <c r="AQ42" s="2"/>
      <c r="AV42" s="2"/>
      <c r="AY42" s="2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1"/>
      <c r="G43" s="2"/>
      <c r="I43" s="2"/>
      <c r="J43" s="2"/>
      <c r="L43" s="2"/>
      <c r="M43" s="2"/>
      <c r="N43" s="2"/>
      <c r="O43" s="2"/>
      <c r="AF43" s="2"/>
      <c r="AI43" s="2"/>
      <c r="AN43" s="2"/>
      <c r="AQ43" s="2"/>
      <c r="AV43" s="2"/>
      <c r="AY43" s="2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16" customFormat="1" x14ac:dyDescent="0.25">
      <c r="A44" s="2"/>
      <c r="B44" s="2"/>
      <c r="C44" s="1"/>
      <c r="D44" s="2"/>
      <c r="E44" s="2"/>
      <c r="F44" s="2"/>
      <c r="G44" s="2"/>
      <c r="H44" s="1"/>
      <c r="I44" s="2"/>
      <c r="J44" s="2"/>
      <c r="K44" s="1"/>
      <c r="L44" s="2"/>
      <c r="M44" s="2"/>
      <c r="N44" s="2"/>
      <c r="O44" s="2"/>
      <c r="P44" s="1"/>
      <c r="Q44" s="2"/>
      <c r="R44" s="2"/>
      <c r="S44" s="1"/>
      <c r="T44" s="2"/>
      <c r="U44" s="2"/>
      <c r="V44" s="2"/>
      <c r="W44" s="2"/>
      <c r="X44" s="2"/>
      <c r="DE44" s="17"/>
      <c r="DF44" s="17"/>
      <c r="DG44" s="17"/>
      <c r="DH44" s="17"/>
      <c r="DI44" s="17"/>
      <c r="DJ44" s="17"/>
      <c r="DK44" s="17"/>
      <c r="DL44" s="17"/>
      <c r="DM44" s="17"/>
      <c r="DN44" s="17"/>
      <c r="DO44" s="17"/>
      <c r="DP44" s="17"/>
      <c r="DQ44" s="17"/>
      <c r="DR44" s="17"/>
      <c r="DS44" s="17"/>
      <c r="DT44" s="17"/>
      <c r="DU44" s="17"/>
      <c r="DV44" s="17"/>
      <c r="DW44" s="17"/>
    </row>
    <row r="45" spans="1:192" s="16" customFormat="1" x14ac:dyDescent="0.25">
      <c r="A45" s="2"/>
      <c r="B45" s="2"/>
      <c r="C45" s="1"/>
      <c r="D45" s="2"/>
      <c r="E45" s="2"/>
      <c r="F45" s="2"/>
      <c r="G45" s="2"/>
      <c r="H45" s="1"/>
      <c r="I45" s="2"/>
      <c r="J45" s="2"/>
      <c r="K45" s="1"/>
      <c r="L45" s="2"/>
      <c r="M45" s="2"/>
      <c r="N45" s="2"/>
      <c r="O45" s="2"/>
      <c r="P45" s="1"/>
      <c r="Q45" s="2"/>
      <c r="R45" s="2"/>
      <c r="S45" s="1"/>
      <c r="T45" s="2"/>
      <c r="U45" s="2"/>
      <c r="V45" s="2"/>
      <c r="W45" s="2"/>
      <c r="X45" s="2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7"/>
      <c r="DV45" s="17"/>
      <c r="DW45" s="17"/>
    </row>
    <row r="46" spans="1:192" s="16" customFormat="1" x14ac:dyDescent="0.25">
      <c r="A46" s="2"/>
      <c r="B46" s="2"/>
      <c r="C46" s="1"/>
      <c r="D46" s="2"/>
      <c r="E46" s="2"/>
      <c r="F46" s="2"/>
      <c r="G46" s="2"/>
      <c r="H46" s="1"/>
      <c r="I46" s="2"/>
      <c r="J46" s="2"/>
      <c r="K46" s="1"/>
      <c r="L46" s="2"/>
      <c r="M46" s="2"/>
      <c r="N46" s="2"/>
      <c r="O46" s="2"/>
      <c r="P46" s="1"/>
      <c r="Q46" s="2"/>
      <c r="R46" s="2"/>
      <c r="S46" s="1"/>
      <c r="T46" s="2"/>
      <c r="U46" s="2"/>
      <c r="V46" s="2"/>
      <c r="W46" s="2"/>
      <c r="X46" s="2"/>
      <c r="DE46" s="17"/>
      <c r="DF46" s="17"/>
      <c r="DG46" s="17"/>
      <c r="DH46" s="17"/>
      <c r="DI46" s="17"/>
      <c r="DJ46" s="17"/>
      <c r="DK46" s="17"/>
      <c r="DL46" s="17"/>
      <c r="DM46" s="17"/>
      <c r="DN46" s="17"/>
      <c r="DO46" s="17"/>
      <c r="DP46" s="17"/>
      <c r="DQ46" s="17"/>
      <c r="DR46" s="17"/>
      <c r="DS46" s="17"/>
      <c r="DT46" s="17"/>
      <c r="DU46" s="17"/>
      <c r="DV46" s="17"/>
      <c r="DW46" s="17"/>
    </row>
    <row r="47" spans="1:192" x14ac:dyDescent="0.25">
      <c r="C47" s="1"/>
      <c r="G47" s="2"/>
      <c r="I47" s="2"/>
      <c r="J47" s="2"/>
      <c r="L47" s="2"/>
      <c r="M47" s="2"/>
      <c r="N47" s="2"/>
      <c r="O47" s="2"/>
      <c r="AF47" s="2"/>
      <c r="AI47" s="2"/>
      <c r="AN47" s="2"/>
      <c r="AQ47" s="2"/>
      <c r="AV47" s="2"/>
      <c r="AY47" s="2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C48" s="1"/>
      <c r="G48" s="2"/>
      <c r="I48" s="2"/>
      <c r="J48" s="2"/>
      <c r="L48" s="2"/>
      <c r="M48" s="2"/>
      <c r="N48" s="2"/>
      <c r="O48" s="2"/>
      <c r="AF48" s="2"/>
      <c r="AI48" s="2"/>
      <c r="AN48" s="2"/>
      <c r="AQ48" s="2"/>
      <c r="AV48" s="2"/>
      <c r="AY48" s="2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I49" s="2"/>
      <c r="J49" s="2"/>
      <c r="L49" s="2"/>
      <c r="M49" s="2"/>
      <c r="N49" s="2"/>
      <c r="O49" s="2"/>
      <c r="AF49" s="2"/>
      <c r="AI49" s="2"/>
      <c r="AN49" s="2"/>
      <c r="AQ49" s="2"/>
      <c r="AV49" s="2"/>
      <c r="AY49" s="2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I50" s="2"/>
      <c r="J50" s="2"/>
      <c r="L50" s="2"/>
      <c r="M50" s="2"/>
      <c r="N50" s="2"/>
      <c r="O50" s="2"/>
      <c r="AF50" s="2"/>
      <c r="AI50" s="2"/>
      <c r="AN50" s="2"/>
      <c r="AQ50" s="2"/>
      <c r="AV50" s="2"/>
      <c r="AY50" s="2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I51" s="2"/>
      <c r="J51" s="2"/>
      <c r="L51" s="2"/>
      <c r="M51" s="2"/>
      <c r="N51" s="2"/>
      <c r="O51" s="2"/>
      <c r="AF51" s="2"/>
      <c r="AI51" s="2"/>
      <c r="AN51" s="2"/>
      <c r="AQ51" s="2"/>
      <c r="AV51" s="2"/>
      <c r="AY51" s="2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I52" s="2"/>
      <c r="J52" s="2"/>
      <c r="L52" s="2"/>
      <c r="M52" s="2"/>
      <c r="N52" s="2"/>
      <c r="O52" s="2"/>
      <c r="AF52" s="2"/>
      <c r="AI52" s="2"/>
      <c r="AN52" s="2"/>
      <c r="AQ52" s="2"/>
      <c r="AV52" s="2"/>
      <c r="AY52" s="2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I53" s="2"/>
      <c r="J53" s="2"/>
      <c r="L53" s="2"/>
      <c r="M53" s="2"/>
      <c r="N53" s="2"/>
      <c r="O53" s="2"/>
      <c r="AF53" s="2"/>
      <c r="AI53" s="2"/>
      <c r="AN53" s="2"/>
      <c r="AQ53" s="2"/>
      <c r="AV53" s="2"/>
      <c r="AY53" s="2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I54" s="2"/>
      <c r="J54" s="2"/>
      <c r="L54" s="2"/>
      <c r="M54" s="2"/>
      <c r="N54" s="2"/>
      <c r="O54" s="2"/>
      <c r="AF54" s="2"/>
      <c r="AI54" s="2"/>
      <c r="AN54" s="2"/>
      <c r="AQ54" s="2"/>
      <c r="AV54" s="2"/>
      <c r="AY54" s="2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I55" s="2"/>
      <c r="J55" s="2"/>
      <c r="L55" s="2"/>
      <c r="M55" s="2"/>
      <c r="N55" s="2"/>
      <c r="O55" s="2"/>
      <c r="AF55" s="2"/>
      <c r="AI55" s="2"/>
      <c r="AN55" s="2"/>
      <c r="AQ55" s="2"/>
      <c r="AV55" s="2"/>
      <c r="AY55" s="2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I56" s="2"/>
      <c r="J56" s="2"/>
      <c r="L56" s="2"/>
      <c r="M56" s="2"/>
      <c r="N56" s="2"/>
      <c r="O56" s="2"/>
      <c r="AF56" s="2"/>
      <c r="AI56" s="2"/>
      <c r="AN56" s="2"/>
      <c r="AQ56" s="2"/>
      <c r="AV56" s="2"/>
      <c r="AY56" s="2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I57" s="2"/>
      <c r="J57" s="2"/>
      <c r="L57" s="2"/>
      <c r="M57" s="2"/>
      <c r="N57" s="2"/>
      <c r="O57" s="2"/>
      <c r="AF57" s="2"/>
      <c r="AI57" s="2"/>
      <c r="AN57" s="2"/>
      <c r="AQ57" s="2"/>
      <c r="AV57" s="2"/>
      <c r="AY57" s="2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I58" s="2"/>
      <c r="J58" s="2"/>
      <c r="L58" s="2"/>
      <c r="M58" s="2"/>
      <c r="N58" s="2"/>
      <c r="O58" s="2"/>
      <c r="AF58" s="2"/>
      <c r="AI58" s="2"/>
      <c r="AN58" s="2"/>
      <c r="AQ58" s="2"/>
      <c r="AV58" s="2"/>
      <c r="AY58" s="2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I59" s="2"/>
      <c r="J59" s="2"/>
      <c r="L59" s="2"/>
      <c r="M59" s="2"/>
      <c r="N59" s="2"/>
      <c r="O59" s="2"/>
      <c r="AF59" s="2"/>
      <c r="AI59" s="2"/>
      <c r="AN59" s="2"/>
      <c r="AQ59" s="2"/>
      <c r="AV59" s="2"/>
      <c r="AY59" s="2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I60" s="2"/>
      <c r="J60" s="2"/>
      <c r="L60" s="2"/>
      <c r="M60" s="2"/>
      <c r="N60" s="2"/>
      <c r="O60" s="2"/>
      <c r="AF60" s="2"/>
      <c r="AI60" s="2"/>
      <c r="AN60" s="2"/>
      <c r="AQ60" s="2"/>
      <c r="AV60" s="2"/>
      <c r="AY60" s="2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I61" s="2"/>
      <c r="J61" s="2"/>
      <c r="L61" s="2"/>
      <c r="M61" s="2"/>
      <c r="N61" s="2"/>
      <c r="O61" s="2"/>
      <c r="AF61" s="2"/>
      <c r="AI61" s="2"/>
      <c r="AN61" s="2"/>
      <c r="AQ61" s="2"/>
      <c r="AV61" s="2"/>
      <c r="AY61" s="2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I62" s="2"/>
      <c r="J62" s="2"/>
      <c r="L62" s="2"/>
      <c r="M62" s="2"/>
      <c r="N62" s="2"/>
      <c r="O62" s="2"/>
      <c r="AF62" s="2"/>
      <c r="AI62" s="2"/>
      <c r="AN62" s="2"/>
      <c r="AQ62" s="2"/>
      <c r="AV62" s="2"/>
      <c r="AY62" s="2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I63" s="2"/>
      <c r="J63" s="2"/>
      <c r="L63" s="2"/>
      <c r="M63" s="2"/>
      <c r="N63" s="2"/>
      <c r="O63" s="2"/>
      <c r="AF63" s="2"/>
      <c r="AI63" s="2"/>
      <c r="AN63" s="2"/>
      <c r="AQ63" s="2"/>
      <c r="AV63" s="2"/>
      <c r="AY63" s="2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I64" s="2"/>
      <c r="J64" s="2"/>
      <c r="L64" s="2"/>
      <c r="M64" s="2"/>
      <c r="N64" s="2"/>
      <c r="O64" s="2"/>
      <c r="AF64" s="2"/>
      <c r="AI64" s="2"/>
      <c r="AN64" s="2"/>
      <c r="AQ64" s="2"/>
      <c r="AV64" s="2"/>
      <c r="AY64" s="2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I65" s="2"/>
      <c r="J65" s="2"/>
      <c r="L65" s="2"/>
      <c r="M65" s="2"/>
      <c r="N65" s="2"/>
      <c r="O65" s="2"/>
      <c r="AF65" s="2"/>
      <c r="AI65" s="2"/>
      <c r="AN65" s="2"/>
      <c r="AQ65" s="2"/>
      <c r="AV65" s="2"/>
      <c r="AY65" s="2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I66" s="2"/>
      <c r="J66" s="2"/>
      <c r="L66" s="2"/>
      <c r="M66" s="2"/>
      <c r="N66" s="2"/>
      <c r="O66" s="2"/>
      <c r="AF66" s="2"/>
      <c r="AI66" s="2"/>
      <c r="AN66" s="2"/>
      <c r="AQ66" s="2"/>
      <c r="AV66" s="2"/>
      <c r="AY66" s="2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I67" s="2"/>
      <c r="J67" s="2"/>
      <c r="L67" s="2"/>
      <c r="M67" s="2"/>
      <c r="N67" s="2"/>
      <c r="O67" s="2"/>
      <c r="AF67" s="2"/>
      <c r="AI67" s="2"/>
      <c r="AN67" s="2"/>
      <c r="AQ67" s="2"/>
      <c r="AV67" s="2"/>
      <c r="AY67" s="2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I68" s="2"/>
      <c r="J68" s="2"/>
      <c r="L68" s="2"/>
      <c r="M68" s="2"/>
      <c r="N68" s="2"/>
      <c r="O68" s="2"/>
      <c r="AF68" s="2"/>
      <c r="AI68" s="2"/>
      <c r="AN68" s="2"/>
      <c r="AQ68" s="2"/>
      <c r="AV68" s="2"/>
      <c r="AY68" s="2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I69" s="2"/>
      <c r="J69" s="2"/>
      <c r="L69" s="2"/>
      <c r="M69" s="2"/>
      <c r="N69" s="2"/>
      <c r="O69" s="2"/>
      <c r="AF69" s="2"/>
      <c r="AI69" s="2"/>
      <c r="AN69" s="2"/>
      <c r="AQ69" s="2"/>
      <c r="AV69" s="2"/>
      <c r="AY69" s="2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I70" s="2"/>
      <c r="J70" s="2"/>
      <c r="L70" s="2"/>
      <c r="M70" s="2"/>
      <c r="N70" s="2"/>
      <c r="O70" s="2"/>
      <c r="AF70" s="2"/>
      <c r="AI70" s="2"/>
      <c r="AN70" s="2"/>
      <c r="AQ70" s="2"/>
      <c r="AV70" s="2"/>
      <c r="AY70" s="2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I71" s="2"/>
      <c r="J71" s="2"/>
      <c r="L71" s="2"/>
      <c r="M71" s="2"/>
      <c r="N71" s="2"/>
      <c r="O71" s="2"/>
      <c r="AF71" s="2"/>
      <c r="AI71" s="2"/>
      <c r="AN71" s="2"/>
      <c r="AQ71" s="2"/>
      <c r="AV71" s="2"/>
      <c r="AY71" s="2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I72" s="2"/>
      <c r="J72" s="2"/>
      <c r="L72" s="2"/>
      <c r="M72" s="2"/>
      <c r="N72" s="2"/>
      <c r="O72" s="2"/>
      <c r="AF72" s="2"/>
      <c r="AI72" s="2"/>
      <c r="AN72" s="2"/>
      <c r="AQ72" s="2"/>
      <c r="AV72" s="2"/>
      <c r="AY72" s="2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I73" s="2"/>
      <c r="J73" s="2"/>
      <c r="L73" s="2"/>
      <c r="M73" s="2"/>
      <c r="N73" s="2"/>
      <c r="O73" s="2"/>
      <c r="AF73" s="2"/>
      <c r="AI73" s="2"/>
      <c r="AN73" s="2"/>
      <c r="AQ73" s="2"/>
      <c r="AV73" s="2"/>
      <c r="AY73" s="2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I74" s="2"/>
      <c r="J74" s="2"/>
      <c r="L74" s="2"/>
      <c r="M74" s="2"/>
      <c r="N74" s="2"/>
      <c r="O74" s="2"/>
      <c r="AF74" s="2"/>
      <c r="AI74" s="2"/>
      <c r="AN74" s="2"/>
      <c r="AQ74" s="2"/>
      <c r="AV74" s="2"/>
      <c r="AY74" s="2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I75" s="2"/>
      <c r="J75" s="2"/>
      <c r="L75" s="2"/>
      <c r="M75" s="2"/>
      <c r="N75" s="2"/>
      <c r="O75" s="2"/>
      <c r="AF75" s="2"/>
      <c r="AI75" s="2"/>
      <c r="AN75" s="2"/>
      <c r="AQ75" s="2"/>
      <c r="AV75" s="2"/>
      <c r="AY75" s="2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I76" s="2"/>
      <c r="J76" s="2"/>
      <c r="L76" s="2"/>
      <c r="M76" s="2"/>
      <c r="N76" s="2"/>
      <c r="O76" s="2"/>
      <c r="AF76" s="2"/>
      <c r="AI76" s="2"/>
      <c r="AN76" s="2"/>
      <c r="AQ76" s="2"/>
      <c r="AV76" s="2"/>
      <c r="AY76" s="2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I77" s="2"/>
      <c r="J77" s="2"/>
      <c r="L77" s="2"/>
      <c r="M77" s="2"/>
      <c r="N77" s="2"/>
      <c r="O77" s="2"/>
      <c r="AF77" s="2"/>
      <c r="AI77" s="2"/>
      <c r="AN77" s="2"/>
      <c r="AQ77" s="2"/>
      <c r="AV77" s="2"/>
      <c r="AY77" s="2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I78" s="2"/>
      <c r="J78" s="2"/>
      <c r="L78" s="2"/>
      <c r="M78" s="2"/>
      <c r="N78" s="2"/>
      <c r="O78" s="2"/>
      <c r="AF78" s="2"/>
      <c r="AI78" s="2"/>
      <c r="AN78" s="2"/>
      <c r="AQ78" s="2"/>
      <c r="AV78" s="2"/>
      <c r="AY78" s="2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I79" s="2"/>
      <c r="J79" s="2"/>
      <c r="L79" s="2"/>
      <c r="M79" s="2"/>
      <c r="N79" s="2"/>
      <c r="O79" s="2"/>
      <c r="AF79" s="2"/>
      <c r="AI79" s="2"/>
      <c r="AN79" s="2"/>
      <c r="AQ79" s="2"/>
      <c r="AV79" s="2"/>
      <c r="AY79" s="2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I80" s="2"/>
      <c r="J80" s="2"/>
      <c r="L80" s="2"/>
      <c r="M80" s="2"/>
      <c r="N80" s="2"/>
      <c r="O80" s="2"/>
      <c r="AF80" s="2"/>
      <c r="AI80" s="2"/>
      <c r="AN80" s="2"/>
      <c r="AQ80" s="2"/>
      <c r="AV80" s="2"/>
      <c r="AY80" s="2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I81" s="2"/>
      <c r="J81" s="2"/>
      <c r="L81" s="2"/>
      <c r="M81" s="2"/>
      <c r="N81" s="2"/>
      <c r="O81" s="2"/>
      <c r="AF81" s="2"/>
      <c r="AI81" s="2"/>
      <c r="AN81" s="2"/>
      <c r="AQ81" s="2"/>
      <c r="AV81" s="2"/>
      <c r="AY81" s="2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I82" s="2"/>
      <c r="J82" s="2"/>
      <c r="L82" s="2"/>
      <c r="M82" s="2"/>
      <c r="N82" s="2"/>
      <c r="O82" s="2"/>
      <c r="AF82" s="2"/>
      <c r="AI82" s="2"/>
      <c r="AN82" s="2"/>
      <c r="AQ82" s="2"/>
      <c r="AV82" s="2"/>
      <c r="AY82" s="2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I83" s="2"/>
      <c r="J83" s="2"/>
      <c r="L83" s="2"/>
      <c r="M83" s="2"/>
      <c r="N83" s="2"/>
      <c r="O83" s="2"/>
      <c r="AF83" s="2"/>
      <c r="AI83" s="2"/>
      <c r="AN83" s="2"/>
      <c r="AQ83" s="2"/>
      <c r="AV83" s="2"/>
      <c r="AY83" s="2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I84" s="2"/>
      <c r="J84" s="2"/>
      <c r="L84" s="2"/>
      <c r="M84" s="2"/>
      <c r="N84" s="2"/>
      <c r="O84" s="2"/>
      <c r="AF84" s="2"/>
      <c r="AI84" s="2"/>
      <c r="AN84" s="2"/>
      <c r="AQ84" s="2"/>
      <c r="AV84" s="2"/>
      <c r="AY84" s="2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I85" s="2"/>
      <c r="J85" s="2"/>
      <c r="L85" s="2"/>
      <c r="M85" s="2"/>
      <c r="N85" s="2"/>
      <c r="O85" s="2"/>
      <c r="AF85" s="2"/>
      <c r="AI85" s="2"/>
      <c r="AN85" s="2"/>
      <c r="AQ85" s="2"/>
      <c r="AV85" s="2"/>
      <c r="AY85" s="2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I86" s="2"/>
      <c r="J86" s="2"/>
      <c r="L86" s="2"/>
      <c r="M86" s="2"/>
      <c r="N86" s="2"/>
      <c r="O86" s="2"/>
      <c r="AF86" s="2"/>
      <c r="AI86" s="2"/>
      <c r="AN86" s="2"/>
      <c r="AQ86" s="2"/>
      <c r="AV86" s="2"/>
      <c r="AY86" s="2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I87" s="2"/>
      <c r="J87" s="2"/>
      <c r="L87" s="2"/>
      <c r="M87" s="2"/>
      <c r="N87" s="2"/>
      <c r="O87" s="2"/>
      <c r="AF87" s="2"/>
      <c r="AI87" s="2"/>
      <c r="AN87" s="2"/>
      <c r="AQ87" s="2"/>
      <c r="AV87" s="2"/>
      <c r="AY87" s="2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I88" s="2"/>
      <c r="J88" s="2"/>
      <c r="L88" s="2"/>
      <c r="M88" s="2"/>
      <c r="N88" s="2"/>
      <c r="O88" s="2"/>
      <c r="AF88" s="2"/>
      <c r="AI88" s="2"/>
      <c r="AN88" s="2"/>
      <c r="AQ88" s="2"/>
      <c r="AV88" s="2"/>
      <c r="AY88" s="2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I89" s="2"/>
      <c r="J89" s="2"/>
      <c r="L89" s="2"/>
      <c r="M89" s="2"/>
      <c r="N89" s="2"/>
      <c r="O89" s="2"/>
      <c r="AF89" s="2"/>
      <c r="AI89" s="2"/>
      <c r="AN89" s="2"/>
      <c r="AQ89" s="2"/>
      <c r="AV89" s="2"/>
      <c r="AY89" s="2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I90" s="2"/>
      <c r="J90" s="2"/>
      <c r="L90" s="2"/>
      <c r="M90" s="2"/>
      <c r="N90" s="2"/>
      <c r="O90" s="2"/>
      <c r="AF90" s="2"/>
      <c r="AI90" s="2"/>
      <c r="AN90" s="2"/>
      <c r="AQ90" s="2"/>
      <c r="AV90" s="2"/>
      <c r="AY90" s="2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I91" s="2"/>
      <c r="J91" s="2"/>
      <c r="L91" s="2"/>
      <c r="M91" s="2"/>
      <c r="N91" s="2"/>
      <c r="O91" s="2"/>
      <c r="AF91" s="2"/>
      <c r="AI91" s="2"/>
      <c r="AN91" s="2"/>
      <c r="AQ91" s="2"/>
      <c r="AV91" s="2"/>
      <c r="AY91" s="2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I92" s="2"/>
      <c r="J92" s="2"/>
      <c r="L92" s="2"/>
      <c r="M92" s="2"/>
      <c r="N92" s="2"/>
      <c r="O92" s="2"/>
      <c r="AF92" s="2"/>
      <c r="AI92" s="2"/>
      <c r="AN92" s="2"/>
      <c r="AQ92" s="2"/>
      <c r="AV92" s="2"/>
      <c r="AY92" s="2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I93" s="2"/>
      <c r="J93" s="2"/>
      <c r="L93" s="2"/>
      <c r="M93" s="2"/>
      <c r="N93" s="2"/>
      <c r="O93" s="2"/>
      <c r="AF93" s="2"/>
      <c r="AI93" s="2"/>
      <c r="AN93" s="2"/>
      <c r="AQ93" s="2"/>
      <c r="AV93" s="2"/>
      <c r="AY93" s="2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I94" s="2"/>
      <c r="J94" s="2"/>
      <c r="L94" s="2"/>
      <c r="M94" s="2"/>
      <c r="N94" s="2"/>
      <c r="O94" s="2"/>
      <c r="AF94" s="2"/>
      <c r="AI94" s="2"/>
      <c r="AN94" s="2"/>
      <c r="AQ94" s="2"/>
      <c r="AV94" s="2"/>
      <c r="AY94" s="2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I95" s="2"/>
      <c r="J95" s="2"/>
      <c r="L95" s="2"/>
      <c r="M95" s="2"/>
      <c r="N95" s="2"/>
      <c r="O95" s="2"/>
      <c r="AF95" s="2"/>
      <c r="AI95" s="2"/>
      <c r="AN95" s="2"/>
      <c r="AQ95" s="2"/>
      <c r="AV95" s="2"/>
      <c r="AY95" s="2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I96" s="2"/>
      <c r="J96" s="2"/>
      <c r="L96" s="2"/>
      <c r="M96" s="2"/>
      <c r="N96" s="2"/>
      <c r="O96" s="2"/>
      <c r="AF96" s="2"/>
      <c r="AI96" s="2"/>
      <c r="AN96" s="2"/>
      <c r="AQ96" s="2"/>
      <c r="AV96" s="2"/>
      <c r="AY96" s="2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I97" s="2"/>
      <c r="J97" s="2"/>
      <c r="L97" s="2"/>
      <c r="M97" s="2"/>
      <c r="N97" s="2"/>
      <c r="O97" s="2"/>
      <c r="AF97" s="2"/>
      <c r="AI97" s="2"/>
      <c r="AN97" s="2"/>
      <c r="AQ97" s="2"/>
      <c r="AV97" s="2"/>
      <c r="AY97" s="2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I98" s="2"/>
      <c r="J98" s="2"/>
      <c r="L98" s="2"/>
      <c r="M98" s="2"/>
      <c r="N98" s="2"/>
      <c r="O98" s="2"/>
      <c r="AF98" s="2"/>
      <c r="AI98" s="2"/>
      <c r="AN98" s="2"/>
      <c r="AQ98" s="2"/>
      <c r="AV98" s="2"/>
      <c r="AY98" s="2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I99" s="2"/>
      <c r="J99" s="2"/>
      <c r="L99" s="2"/>
      <c r="M99" s="2"/>
      <c r="N99" s="2"/>
      <c r="O99" s="2"/>
      <c r="AF99" s="2"/>
      <c r="AI99" s="2"/>
      <c r="AN99" s="2"/>
      <c r="AQ99" s="2"/>
      <c r="AV99" s="2"/>
      <c r="AY99" s="2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I100" s="2"/>
      <c r="J100" s="2"/>
      <c r="L100" s="2"/>
      <c r="M100" s="2"/>
      <c r="N100" s="2"/>
      <c r="O100" s="2"/>
      <c r="AF100" s="2"/>
      <c r="AI100" s="2"/>
      <c r="AN100" s="2"/>
      <c r="AQ100" s="2"/>
      <c r="AV100" s="2"/>
      <c r="AY100" s="2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I101" s="2"/>
      <c r="J101" s="2"/>
      <c r="L101" s="2"/>
      <c r="M101" s="2"/>
      <c r="N101" s="2"/>
      <c r="O101" s="2"/>
      <c r="AF101" s="2"/>
      <c r="AI101" s="2"/>
      <c r="AN101" s="2"/>
      <c r="AQ101" s="2"/>
      <c r="AV101" s="2"/>
      <c r="AY101" s="2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I102" s="2"/>
      <c r="J102" s="2"/>
      <c r="L102" s="2"/>
      <c r="M102" s="2"/>
      <c r="N102" s="2"/>
      <c r="O102" s="2"/>
      <c r="AF102" s="2"/>
      <c r="AI102" s="2"/>
      <c r="AN102" s="2"/>
      <c r="AQ102" s="2"/>
      <c r="AV102" s="2"/>
      <c r="AY102" s="2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I103" s="2"/>
      <c r="J103" s="2"/>
      <c r="L103" s="2"/>
      <c r="M103" s="2"/>
      <c r="N103" s="2"/>
      <c r="O103" s="2"/>
      <c r="AF103" s="2"/>
      <c r="AI103" s="2"/>
      <c r="AN103" s="2"/>
      <c r="AQ103" s="2"/>
      <c r="AV103" s="2"/>
      <c r="AY103" s="2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I104" s="2"/>
      <c r="J104" s="2"/>
      <c r="L104" s="2"/>
      <c r="M104" s="2"/>
      <c r="N104" s="2"/>
      <c r="O104" s="2"/>
      <c r="AF104" s="2"/>
      <c r="AI104" s="2"/>
      <c r="AN104" s="2"/>
      <c r="AQ104" s="2"/>
      <c r="AV104" s="2"/>
      <c r="AY104" s="2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I105" s="2"/>
      <c r="J105" s="2"/>
      <c r="L105" s="2"/>
      <c r="M105" s="2"/>
      <c r="N105" s="2"/>
      <c r="O105" s="2"/>
      <c r="AF105" s="2"/>
      <c r="AI105" s="2"/>
      <c r="AN105" s="2"/>
      <c r="AQ105" s="2"/>
      <c r="AV105" s="2"/>
      <c r="AY105" s="2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I106" s="2"/>
      <c r="J106" s="2"/>
      <c r="L106" s="2"/>
      <c r="M106" s="2"/>
      <c r="N106" s="2"/>
      <c r="O106" s="2"/>
      <c r="AF106" s="2"/>
      <c r="AI106" s="2"/>
      <c r="AN106" s="2"/>
      <c r="AQ106" s="2"/>
      <c r="AV106" s="2"/>
      <c r="AY106" s="2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I107" s="2"/>
      <c r="J107" s="2"/>
      <c r="L107" s="2"/>
      <c r="M107" s="2"/>
      <c r="N107" s="2"/>
      <c r="O107" s="2"/>
      <c r="AF107" s="2"/>
      <c r="AI107" s="2"/>
      <c r="AN107" s="2"/>
      <c r="AQ107" s="2"/>
      <c r="AV107" s="2"/>
      <c r="AY107" s="2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I108" s="2"/>
      <c r="J108" s="2"/>
      <c r="L108" s="2"/>
      <c r="M108" s="2"/>
      <c r="N108" s="2"/>
      <c r="O108" s="2"/>
      <c r="AF108" s="2"/>
      <c r="AI108" s="2"/>
      <c r="AN108" s="2"/>
      <c r="AQ108" s="2"/>
      <c r="AV108" s="2"/>
      <c r="AY108" s="2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I109" s="2"/>
      <c r="J109" s="2"/>
      <c r="L109" s="2"/>
      <c r="M109" s="2"/>
      <c r="N109" s="2"/>
      <c r="O109" s="2"/>
      <c r="AF109" s="2"/>
      <c r="AI109" s="2"/>
      <c r="AN109" s="2"/>
      <c r="AQ109" s="2"/>
      <c r="AV109" s="2"/>
      <c r="AY109" s="2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I110" s="2"/>
      <c r="J110" s="2"/>
      <c r="L110" s="2"/>
      <c r="M110" s="2"/>
      <c r="N110" s="2"/>
      <c r="O110" s="2"/>
      <c r="AF110" s="2"/>
      <c r="AI110" s="2"/>
      <c r="AN110" s="2"/>
      <c r="AQ110" s="2"/>
      <c r="AV110" s="2"/>
      <c r="AY110" s="2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I111" s="2"/>
      <c r="J111" s="2"/>
      <c r="L111" s="2"/>
      <c r="M111" s="2"/>
      <c r="N111" s="2"/>
      <c r="O111" s="2"/>
      <c r="AF111" s="2"/>
      <c r="AI111" s="2"/>
      <c r="AN111" s="2"/>
      <c r="AQ111" s="2"/>
      <c r="AV111" s="2"/>
      <c r="AY111" s="2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I112" s="2"/>
      <c r="J112" s="2"/>
      <c r="L112" s="2"/>
      <c r="M112" s="2"/>
      <c r="N112" s="2"/>
      <c r="O112" s="2"/>
      <c r="AF112" s="2"/>
      <c r="AI112" s="2"/>
      <c r="AN112" s="2"/>
      <c r="AQ112" s="2"/>
      <c r="AV112" s="2"/>
      <c r="AY112" s="2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I113" s="2"/>
      <c r="J113" s="2"/>
      <c r="L113" s="2"/>
      <c r="M113" s="2"/>
      <c r="N113" s="2"/>
      <c r="O113" s="2"/>
      <c r="AF113" s="2"/>
      <c r="AI113" s="2"/>
      <c r="AN113" s="2"/>
      <c r="AQ113" s="2"/>
      <c r="AV113" s="2"/>
      <c r="AY113" s="2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I114" s="2"/>
      <c r="J114" s="2"/>
      <c r="L114" s="2"/>
      <c r="M114" s="2"/>
      <c r="N114" s="2"/>
      <c r="O114" s="2"/>
      <c r="AF114" s="2"/>
      <c r="AI114" s="2"/>
      <c r="AN114" s="2"/>
      <c r="AQ114" s="2"/>
      <c r="AV114" s="2"/>
      <c r="AY114" s="2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I115" s="2"/>
      <c r="J115" s="2"/>
      <c r="L115" s="2"/>
      <c r="M115" s="2"/>
      <c r="N115" s="2"/>
      <c r="O115" s="2"/>
      <c r="AF115" s="2"/>
      <c r="AI115" s="2"/>
      <c r="AN115" s="2"/>
      <c r="AQ115" s="2"/>
      <c r="AV115" s="2"/>
      <c r="AY115" s="2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I116" s="2"/>
      <c r="J116" s="2"/>
      <c r="L116" s="2"/>
      <c r="M116" s="2"/>
      <c r="N116" s="2"/>
      <c r="O116" s="2"/>
      <c r="AF116" s="2"/>
      <c r="AI116" s="2"/>
      <c r="AN116" s="2"/>
      <c r="AQ116" s="2"/>
      <c r="AV116" s="2"/>
      <c r="AY116" s="2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I117" s="2"/>
      <c r="J117" s="2"/>
      <c r="L117" s="2"/>
      <c r="M117" s="2"/>
      <c r="N117" s="2"/>
      <c r="O117" s="2"/>
      <c r="AF117" s="2"/>
      <c r="AI117" s="2"/>
      <c r="AN117" s="2"/>
      <c r="AQ117" s="2"/>
      <c r="AV117" s="2"/>
      <c r="AY117" s="2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I118" s="2"/>
      <c r="J118" s="2"/>
      <c r="L118" s="2"/>
      <c r="M118" s="2"/>
      <c r="N118" s="2"/>
      <c r="O118" s="2"/>
      <c r="AF118" s="2"/>
      <c r="AI118" s="2"/>
      <c r="AN118" s="2"/>
      <c r="AQ118" s="2"/>
      <c r="AV118" s="2"/>
      <c r="AY118" s="2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I119" s="2"/>
      <c r="J119" s="2"/>
      <c r="L119" s="2"/>
      <c r="M119" s="2"/>
      <c r="N119" s="2"/>
      <c r="O119" s="2"/>
      <c r="AF119" s="2"/>
      <c r="AI119" s="2"/>
      <c r="AN119" s="2"/>
      <c r="AQ119" s="2"/>
      <c r="AV119" s="2"/>
      <c r="AY119" s="2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I120" s="2"/>
      <c r="J120" s="2"/>
      <c r="L120" s="2"/>
      <c r="M120" s="2"/>
      <c r="N120" s="2"/>
      <c r="O120" s="2"/>
      <c r="AF120" s="2"/>
      <c r="AI120" s="2"/>
      <c r="AN120" s="2"/>
      <c r="AQ120" s="2"/>
      <c r="AV120" s="2"/>
      <c r="AY120" s="2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I121" s="2"/>
      <c r="J121" s="2"/>
      <c r="L121" s="2"/>
      <c r="M121" s="2"/>
      <c r="N121" s="2"/>
      <c r="O121" s="2"/>
      <c r="AF121" s="2"/>
      <c r="AI121" s="2"/>
      <c r="AN121" s="2"/>
      <c r="AQ121" s="2"/>
      <c r="AV121" s="2"/>
      <c r="AY121" s="2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I122" s="2"/>
      <c r="J122" s="2"/>
      <c r="L122" s="2"/>
      <c r="M122" s="2"/>
      <c r="N122" s="2"/>
      <c r="O122" s="2"/>
      <c r="AF122" s="2"/>
      <c r="AI122" s="2"/>
      <c r="AN122" s="2"/>
      <c r="AQ122" s="2"/>
      <c r="AV122" s="2"/>
      <c r="AY122" s="2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I123" s="2"/>
      <c r="J123" s="2"/>
      <c r="L123" s="2"/>
      <c r="M123" s="2"/>
      <c r="N123" s="2"/>
      <c r="O123" s="2"/>
      <c r="AF123" s="2"/>
      <c r="AI123" s="2"/>
      <c r="AN123" s="2"/>
      <c r="AQ123" s="2"/>
      <c r="AV123" s="2"/>
      <c r="AY123" s="2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I124" s="2"/>
      <c r="J124" s="2"/>
      <c r="L124" s="2"/>
      <c r="M124" s="2"/>
      <c r="N124" s="2"/>
      <c r="O124" s="2"/>
      <c r="AF124" s="2"/>
      <c r="AI124" s="2"/>
      <c r="AN124" s="2"/>
      <c r="AQ124" s="2"/>
      <c r="AV124" s="2"/>
      <c r="AY124" s="2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2025-03-25T09:49:38Z</dcterms:modified>
</cp:coreProperties>
</file>