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EFBFC8D1-2000-4154-918E-36E1B84BFACC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7" i="12" l="1"/>
  <c r="O37" i="12"/>
  <c r="N34" i="12"/>
  <c r="O34" i="12"/>
  <c r="N35" i="12"/>
  <c r="O35" i="12"/>
  <c r="N34" i="11"/>
  <c r="O34" i="11"/>
  <c r="N35" i="11"/>
  <c r="O35" i="11"/>
  <c r="N37" i="11"/>
  <c r="O37" i="11"/>
  <c r="N37" i="1"/>
  <c r="O37" i="1"/>
  <c r="I2" i="1" l="1"/>
  <c r="I2" i="11"/>
  <c r="I2" i="12"/>
  <c r="I2" i="10"/>
  <c r="N20" i="1" l="1"/>
  <c r="O20" i="1"/>
  <c r="N20" i="11"/>
  <c r="O20" i="11"/>
  <c r="N20" i="12"/>
  <c r="O20" i="12"/>
  <c r="N20" i="10"/>
  <c r="O20" i="10"/>
  <c r="N16" i="1"/>
  <c r="O16" i="1"/>
  <c r="N17" i="1"/>
  <c r="O17" i="1"/>
  <c r="N16" i="11"/>
  <c r="O16" i="11"/>
  <c r="N17" i="11"/>
  <c r="O17" i="11"/>
  <c r="N16" i="12"/>
  <c r="O16" i="12"/>
  <c r="N17" i="12"/>
  <c r="O17" i="12"/>
  <c r="N16" i="10"/>
  <c r="O16" i="10"/>
  <c r="N17" i="10"/>
  <c r="O17" i="10"/>
  <c r="N6" i="1"/>
  <c r="O6" i="1"/>
  <c r="N6" i="11"/>
  <c r="N12" i="11" s="1"/>
  <c r="O6" i="11"/>
  <c r="N6" i="12"/>
  <c r="N12" i="12" s="1"/>
  <c r="O6" i="12"/>
  <c r="N6" i="10"/>
  <c r="O6" i="10"/>
  <c r="N33" i="1" l="1"/>
  <c r="O32" i="12"/>
  <c r="O12" i="11"/>
  <c r="O33" i="10"/>
  <c r="O36" i="10" s="1"/>
  <c r="O32" i="10"/>
  <c r="O33" i="11"/>
  <c r="O32" i="11"/>
  <c r="O32" i="1"/>
  <c r="O33" i="12"/>
  <c r="O12" i="10"/>
  <c r="O12" i="12"/>
  <c r="O12" i="1"/>
  <c r="O33" i="1"/>
  <c r="N32" i="11"/>
  <c r="N32" i="12"/>
  <c r="N33" i="12"/>
  <c r="N33" i="11"/>
  <c r="N32" i="1"/>
  <c r="N36" i="1"/>
  <c r="N12" i="1"/>
  <c r="N32" i="10"/>
  <c r="N33" i="10"/>
  <c r="N36" i="10" s="1"/>
  <c r="N12" i="10"/>
  <c r="O36" i="11" l="1"/>
  <c r="O36" i="12"/>
  <c r="O36" i="1"/>
  <c r="N36" i="12"/>
  <c r="N36" i="11"/>
  <c r="N38" i="1"/>
  <c r="M34" i="12"/>
  <c r="M35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37" i="1"/>
  <c r="O38" i="11" l="1"/>
  <c r="O38" i="10"/>
  <c r="O38" i="12"/>
  <c r="O38" i="1"/>
  <c r="N38" i="12"/>
  <c r="N38" i="11"/>
  <c r="N38" i="10"/>
  <c r="D37" i="12"/>
  <c r="E37" i="12"/>
  <c r="F37" i="12"/>
  <c r="G37" i="12"/>
  <c r="H37" i="12"/>
  <c r="I37" i="12"/>
  <c r="J37" i="12"/>
  <c r="K37" i="12"/>
  <c r="L37" i="12"/>
  <c r="C37" i="12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C37" i="11"/>
  <c r="D37" i="1"/>
  <c r="E37" i="1"/>
  <c r="F37" i="1"/>
  <c r="G37" i="1"/>
  <c r="H37" i="1"/>
  <c r="I37" i="1"/>
  <c r="J37" i="1"/>
  <c r="K37" i="1"/>
  <c r="L37" i="1"/>
  <c r="C37" i="1"/>
  <c r="L20" i="1" l="1"/>
  <c r="M20" i="1"/>
  <c r="L20" i="11"/>
  <c r="M20" i="11"/>
  <c r="L20" i="12"/>
  <c r="M20" i="12"/>
  <c r="L20" i="10"/>
  <c r="M20" i="10"/>
  <c r="L16" i="1"/>
  <c r="M16" i="1"/>
  <c r="L17" i="1"/>
  <c r="M17" i="1"/>
  <c r="L16" i="11"/>
  <c r="M16" i="11"/>
  <c r="L17" i="11"/>
  <c r="M17" i="11"/>
  <c r="L16" i="12"/>
  <c r="M16" i="12"/>
  <c r="L17" i="12"/>
  <c r="M17" i="12"/>
  <c r="L16" i="10"/>
  <c r="M16" i="10"/>
  <c r="L17" i="10"/>
  <c r="M17" i="10"/>
  <c r="L6" i="1"/>
  <c r="M6" i="1"/>
  <c r="L6" i="11"/>
  <c r="M6" i="11"/>
  <c r="L6" i="12"/>
  <c r="M6" i="12"/>
  <c r="L6" i="10"/>
  <c r="M6" i="10"/>
  <c r="M33" i="11" l="1"/>
  <c r="M12" i="1"/>
  <c r="M32" i="12"/>
  <c r="M33" i="12"/>
  <c r="L32" i="11"/>
  <c r="M12" i="10"/>
  <c r="M33" i="10"/>
  <c r="M36" i="10" s="1"/>
  <c r="L32" i="12"/>
  <c r="M12" i="12"/>
  <c r="M32" i="11"/>
  <c r="M12" i="11"/>
  <c r="L12" i="11"/>
  <c r="L33" i="11"/>
  <c r="L36" i="11" s="1"/>
  <c r="L38" i="11" s="1"/>
  <c r="M32" i="1"/>
  <c r="M32" i="10"/>
  <c r="L32" i="10"/>
  <c r="L12" i="10"/>
  <c r="M33" i="1"/>
  <c r="L33" i="12"/>
  <c r="L12" i="12"/>
  <c r="L32" i="1"/>
  <c r="L33" i="1"/>
  <c r="L12" i="1"/>
  <c r="L33" i="10"/>
  <c r="L36" i="10" s="1"/>
  <c r="M36" i="11" l="1"/>
  <c r="M36" i="12"/>
  <c r="M36" i="1"/>
  <c r="L36" i="1"/>
  <c r="L36" i="12"/>
  <c r="K6" i="11"/>
  <c r="M38" i="11" l="1"/>
  <c r="M38" i="12"/>
  <c r="M38" i="1"/>
  <c r="M38" i="10"/>
  <c r="L38" i="10"/>
  <c r="L38" i="1"/>
  <c r="L38" i="12"/>
  <c r="J20" i="1" l="1"/>
  <c r="K20" i="1"/>
  <c r="J20" i="11"/>
  <c r="K20" i="11"/>
  <c r="J20" i="12"/>
  <c r="K20" i="12"/>
  <c r="J20" i="10"/>
  <c r="K20" i="10"/>
  <c r="J17" i="1"/>
  <c r="K17" i="1"/>
  <c r="J17" i="11"/>
  <c r="K17" i="11"/>
  <c r="J17" i="12"/>
  <c r="K17" i="12"/>
  <c r="J17" i="10"/>
  <c r="K17" i="10"/>
  <c r="I16" i="1"/>
  <c r="J16" i="1"/>
  <c r="K16" i="1"/>
  <c r="I16" i="11"/>
  <c r="J16" i="11"/>
  <c r="K16" i="11"/>
  <c r="I16" i="12"/>
  <c r="J16" i="12"/>
  <c r="K16" i="12"/>
  <c r="I16" i="10"/>
  <c r="J16" i="10"/>
  <c r="K16" i="10"/>
  <c r="J6" i="1"/>
  <c r="K6" i="1"/>
  <c r="J6" i="11"/>
  <c r="J6" i="12"/>
  <c r="K6" i="12"/>
  <c r="J6" i="10"/>
  <c r="K6" i="10"/>
  <c r="K33" i="12" l="1"/>
  <c r="K36" i="12" s="1"/>
  <c r="K38" i="12" s="1"/>
  <c r="J33" i="12"/>
  <c r="J36" i="12" s="1"/>
  <c r="J38" i="12" s="1"/>
  <c r="J33" i="11"/>
  <c r="J36" i="11" s="1"/>
  <c r="J38" i="11" s="1"/>
  <c r="J32" i="12"/>
  <c r="K32" i="12"/>
  <c r="J32" i="11"/>
  <c r="K32" i="11"/>
  <c r="K33" i="11"/>
  <c r="K36" i="11" s="1"/>
  <c r="K38" i="11" s="1"/>
  <c r="K32" i="1"/>
  <c r="K33" i="1"/>
  <c r="K33" i="10"/>
  <c r="K36" i="10" s="1"/>
  <c r="K12" i="12"/>
  <c r="K12" i="10"/>
  <c r="K32" i="10"/>
  <c r="K12" i="1"/>
  <c r="J12" i="11"/>
  <c r="K12" i="11"/>
  <c r="J12" i="1"/>
  <c r="J12" i="10"/>
  <c r="J12" i="12"/>
  <c r="J32" i="1"/>
  <c r="J33" i="1"/>
  <c r="J36" i="1" s="1"/>
  <c r="J38" i="1" s="1"/>
  <c r="J32" i="10"/>
  <c r="J33" i="10"/>
  <c r="J36" i="10" s="1"/>
  <c r="K36" i="1" l="1"/>
  <c r="K38" i="1" s="1"/>
  <c r="K38" i="10" l="1"/>
  <c r="J38" i="10"/>
  <c r="I20" i="1"/>
  <c r="H20" i="1"/>
  <c r="G20" i="1"/>
  <c r="F20" i="1"/>
  <c r="E20" i="1"/>
  <c r="D20" i="1"/>
  <c r="C20" i="1"/>
  <c r="I17" i="1"/>
  <c r="H17" i="1"/>
  <c r="G17" i="1"/>
  <c r="F17" i="1"/>
  <c r="E17" i="1"/>
  <c r="D17" i="1"/>
  <c r="C17" i="1"/>
  <c r="H16" i="1"/>
  <c r="G16" i="1"/>
  <c r="F16" i="1"/>
  <c r="E16" i="1"/>
  <c r="D16" i="1"/>
  <c r="C16" i="1"/>
  <c r="I6" i="1"/>
  <c r="H6" i="1"/>
  <c r="G6" i="1"/>
  <c r="F6" i="1"/>
  <c r="E6" i="1"/>
  <c r="D6" i="1"/>
  <c r="C6" i="1"/>
  <c r="I20" i="11"/>
  <c r="I20" i="12"/>
  <c r="I20" i="10"/>
  <c r="I17" i="11"/>
  <c r="I17" i="12"/>
  <c r="I17" i="10"/>
  <c r="I6" i="11"/>
  <c r="I6" i="12"/>
  <c r="I6" i="10"/>
  <c r="I32" i="11" l="1"/>
  <c r="I32" i="12"/>
  <c r="I33" i="12"/>
  <c r="I36" i="12" s="1"/>
  <c r="I38" i="12" s="1"/>
  <c r="I33" i="11"/>
  <c r="I36" i="11" s="1"/>
  <c r="I38" i="11" s="1"/>
  <c r="H32" i="1"/>
  <c r="I32" i="1"/>
  <c r="I12" i="10"/>
  <c r="E32" i="1"/>
  <c r="C32" i="1"/>
  <c r="F32" i="1"/>
  <c r="I33" i="10"/>
  <c r="I36" i="10" s="1"/>
  <c r="G32" i="1"/>
  <c r="I12" i="12"/>
  <c r="D32" i="1"/>
  <c r="H12" i="1"/>
  <c r="I33" i="1"/>
  <c r="I36" i="1" s="1"/>
  <c r="I38" i="1" s="1"/>
  <c r="C12" i="1"/>
  <c r="D33" i="1"/>
  <c r="D36" i="1" s="1"/>
  <c r="D38" i="1" s="1"/>
  <c r="E33" i="1"/>
  <c r="E36" i="1" s="1"/>
  <c r="E38" i="1" s="1"/>
  <c r="F12" i="1"/>
  <c r="E12" i="1"/>
  <c r="I12" i="1"/>
  <c r="G33" i="1"/>
  <c r="G36" i="1" s="1"/>
  <c r="H33" i="1"/>
  <c r="H36" i="1" s="1"/>
  <c r="D12" i="1"/>
  <c r="I12" i="11"/>
  <c r="C33" i="1"/>
  <c r="G12" i="1"/>
  <c r="F33" i="1"/>
  <c r="F36" i="1" s="1"/>
  <c r="F38" i="1" s="1"/>
  <c r="I32" i="10"/>
  <c r="G38" i="1" l="1"/>
  <c r="H38" i="1"/>
  <c r="C36" i="1"/>
  <c r="C35" i="12"/>
  <c r="C34" i="12"/>
  <c r="C35" i="11"/>
  <c r="C34" i="11"/>
  <c r="C38" i="1" l="1"/>
  <c r="I38" i="10"/>
  <c r="G20" i="11"/>
  <c r="H20" i="11"/>
  <c r="G20" i="12"/>
  <c r="G20" i="10"/>
  <c r="H20" i="10"/>
  <c r="G17" i="11"/>
  <c r="H17" i="11"/>
  <c r="H32" i="11" s="1"/>
  <c r="G17" i="12"/>
  <c r="G32" i="12" s="1"/>
  <c r="G17" i="10"/>
  <c r="H17" i="10"/>
  <c r="G16" i="11"/>
  <c r="H16" i="11"/>
  <c r="G16" i="12"/>
  <c r="G16" i="10"/>
  <c r="H16" i="10"/>
  <c r="G6" i="11"/>
  <c r="H6" i="11"/>
  <c r="G6" i="12"/>
  <c r="G6" i="10"/>
  <c r="H6" i="10"/>
  <c r="G32" i="11" l="1"/>
  <c r="G33" i="12"/>
  <c r="G36" i="12" s="1"/>
  <c r="H33" i="11"/>
  <c r="H36" i="11" s="1"/>
  <c r="G33" i="11"/>
  <c r="G36" i="11" s="1"/>
  <c r="H32" i="10"/>
  <c r="H12" i="10"/>
  <c r="G12" i="12"/>
  <c r="H12" i="11"/>
  <c r="H33" i="10"/>
  <c r="H36" i="10" s="1"/>
  <c r="G12" i="11"/>
  <c r="G33" i="10"/>
  <c r="G36" i="10" s="1"/>
  <c r="G32" i="10"/>
  <c r="G12" i="10"/>
  <c r="G38" i="12" l="1"/>
  <c r="H38" i="11"/>
  <c r="G38" i="11"/>
  <c r="F20" i="12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0"/>
  <c r="E20" i="10"/>
  <c r="D20" i="10"/>
  <c r="C20" i="10"/>
  <c r="F17" i="10"/>
  <c r="E17" i="10"/>
  <c r="D17" i="10"/>
  <c r="C17" i="10"/>
  <c r="F16" i="10"/>
  <c r="E16" i="10"/>
  <c r="D16" i="10"/>
  <c r="C16" i="10"/>
  <c r="F6" i="10"/>
  <c r="E6" i="10"/>
  <c r="D6" i="10"/>
  <c r="C6" i="10"/>
  <c r="D33" i="11" l="1"/>
  <c r="D36" i="11" s="1"/>
  <c r="D38" i="11" s="1"/>
  <c r="D32" i="11"/>
  <c r="D32" i="12"/>
  <c r="E33" i="12"/>
  <c r="E36" i="12" s="1"/>
  <c r="E38" i="12" s="1"/>
  <c r="E32" i="12"/>
  <c r="D33" i="12"/>
  <c r="D36" i="12" s="1"/>
  <c r="D38" i="12" s="1"/>
  <c r="F33" i="12"/>
  <c r="F36" i="12" s="1"/>
  <c r="F38" i="12" s="1"/>
  <c r="F32" i="12"/>
  <c r="E33" i="11"/>
  <c r="E36" i="11" s="1"/>
  <c r="E38" i="11" s="1"/>
  <c r="F33" i="11"/>
  <c r="F36" i="11" s="1"/>
  <c r="F38" i="11" s="1"/>
  <c r="E32" i="11"/>
  <c r="F32" i="11"/>
  <c r="C32" i="10"/>
  <c r="C12" i="12"/>
  <c r="D12" i="11"/>
  <c r="G38" i="10"/>
  <c r="H38" i="10"/>
  <c r="C33" i="11"/>
  <c r="C33" i="10"/>
  <c r="C32" i="12"/>
  <c r="C33" i="12"/>
  <c r="C32" i="11"/>
  <c r="C12" i="11"/>
  <c r="D33" i="10"/>
  <c r="D36" i="10" s="1"/>
  <c r="E33" i="10"/>
  <c r="E36" i="10" s="1"/>
  <c r="D32" i="10"/>
  <c r="E32" i="10"/>
  <c r="F33" i="10"/>
  <c r="F36" i="10" s="1"/>
  <c r="F32" i="10"/>
  <c r="E12" i="10"/>
  <c r="F12" i="10"/>
  <c r="D12" i="12"/>
  <c r="E12" i="12"/>
  <c r="F12" i="12"/>
  <c r="E12" i="11"/>
  <c r="F12" i="11"/>
  <c r="C12" i="10"/>
  <c r="D12" i="10"/>
  <c r="C36" i="10" l="1"/>
  <c r="C36" i="11"/>
  <c r="C38" i="11" s="1"/>
  <c r="C36" i="12"/>
  <c r="C38" i="12" l="1"/>
  <c r="C38" i="10"/>
  <c r="D38" i="10"/>
  <c r="F38" i="10"/>
  <c r="E38" i="10"/>
  <c r="H39" i="1"/>
  <c r="H6" i="12" l="1"/>
  <c r="H17" i="12"/>
  <c r="H20" i="12" l="1"/>
  <c r="H32" i="12" s="1"/>
  <c r="H16" i="12"/>
  <c r="H12" i="12"/>
  <c r="H33" i="12" l="1"/>
  <c r="H36" i="12" s="1"/>
  <c r="H38" i="12" l="1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<sst xmlns="http://schemas.openxmlformats.org/spreadsheetml/2006/main" count="280" uniqueCount="76">
  <si>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</si>
  <si>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</si>
  <si>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</si>
  <si>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</si>
  <si>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</si>
  <si>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</si>
  <si>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</si>
  <si>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</si>
  <si>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</si>
  <si>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</si>
  <si>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</si>
  <si>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</si>
  <si>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</si>
  <si>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</si>
  <si>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</si>
  <si>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</si>
  <si>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</si>
  <si>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</si>
  <si>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</si>
  <si>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</si>
  <si>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</si>
  <si>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</si>
  <si>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</si>
  <si>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</si>
  <si>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</si>
  <si>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</si>
  <si>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</si>
  <si>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</si>
  <si>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</si>
  <si>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</si>
  <si>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</si>
  <si>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</si>
  <si>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</si>
  <si>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</si>
  <si>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</si>
  <si>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</si>
  <si>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</si>
  <si>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</si>
  <si>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</si>
  <si>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</si>
  <si>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</si>
  <si>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</si>
  <si>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</si>
  <si>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</si>
  <si>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</si>
  <si>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</si>
  <si>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</si>
  <si>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</si>
  <si>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</si>
  <si>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</si>
  <si>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</si>
  <si>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</si>
  <si>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</si>
  <si>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</si>
  <si>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</si>
  <si>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</si>
  <si>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</si>
  <si>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</si>
  <si>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</si>
  <si>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</si>
  <si>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</si>
  <si>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</si>
  <si>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</si>
  <si>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</si>
  <si>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</si>
  <si>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</si>
  <si>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Manipur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</si>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</sst>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53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1" fontId="7" fillId="3" borderId="1" xfId="0" applyNumberFormat="1" applyFont="1" applyFill="1" applyBorder="1" applyProtection="1">
      <protection locked="0"/>
    </xf>
    <xf numFmtId="1" fontId="7" fillId="3" borderId="1" xfId="0" applyNumberFormat="1" applyFont="1" applyFill="1" applyBorder="1"/>
    <xf numFmtId="1" fontId="7" fillId="0" borderId="1" xfId="0" applyNumberFormat="1" applyFont="1" applyBorder="1" applyProtection="1">
      <protection locked="0"/>
    </xf>
    <xf numFmtId="1" fontId="17" fillId="0" borderId="1" xfId="0" applyNumberFormat="1" applyFont="1" applyBorder="1"/>
    <xf numFmtId="1" fontId="7" fillId="0" borderId="1" xfId="0" applyNumberFormat="1" applyFont="1" applyBorder="1" applyAlignment="1" applyProtection="1">
      <alignment vertical="center"/>
      <protection locked="0"/>
    </xf>
    <xf numFmtId="1" fontId="7" fillId="0" borderId="1" xfId="0" applyNumberFormat="1" applyFont="1" applyBorder="1" applyAlignment="1">
      <alignment vertical="center"/>
    </xf>
    <xf numFmtId="2" fontId="17" fillId="0" borderId="1" xfId="0" applyNumberFormat="1" applyFont="1" applyBorder="1"/>
    <xf numFmtId="1" fontId="7" fillId="0" borderId="1" xfId="0" applyNumberFormat="1" applyFont="1" applyBorder="1" applyAlignment="1">
      <alignment horizontal="right"/>
    </xf>
    <xf numFmtId="0" fontId="7" fillId="0" borderId="3" xfId="0" applyFont="1" applyBorder="1"/>
    <xf numFmtId="1" fontId="7" fillId="3" borderId="0" xfId="0" applyNumberFormat="1" applyFont="1" applyFill="1" applyProtection="1">
      <protection locked="0"/>
    </xf>
    <xf numFmtId="1" fontId="7" fillId="3" borderId="0" xfId="0" applyNumberFormat="1" applyFont="1" applyFill="1"/>
    <xf numFmtId="49" fontId="12" fillId="4" borderId="1" xfId="0" applyNumberFormat="1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left" vertical="center" wrapText="1"/>
    </xf>
    <xf numFmtId="1" fontId="7" fillId="4" borderId="1" xfId="0" applyNumberFormat="1" applyFont="1" applyFill="1" applyBorder="1"/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49" fontId="12" fillId="4" borderId="1" xfId="0" applyNumberFormat="1" applyFont="1" applyFill="1" applyBorder="1" applyAlignment="1" applyProtection="1">
      <alignment vertical="center" wrapText="1"/>
      <protection locked="0"/>
    </xf>
    <xf numFmtId="0" fontId="15" fillId="4" borderId="1" xfId="0" applyFont="1" applyFill="1" applyBorder="1" applyAlignment="1" applyProtection="1">
      <alignment horizontal="left" vertical="center" wrapText="1"/>
      <protection locked="0"/>
    </xf>
    <xf numFmtId="1" fontId="7" fillId="4" borderId="1" xfId="0" applyNumberFormat="1" applyFont="1" applyFill="1" applyBorder="1" applyProtection="1">
      <protection locked="0"/>
    </xf>
    <xf numFmtId="1" fontId="7" fillId="4" borderId="0" xfId="0" applyNumberFormat="1" applyFont="1" applyFill="1" applyProtection="1">
      <protection locked="0"/>
    </xf>
    <xf numFmtId="1" fontId="7" fillId="4" borderId="1" xfId="0" applyNumberFormat="1" applyFont="1" applyFill="1" applyBorder="1" applyAlignment="1">
      <alignment vertical="center"/>
    </xf>
    <xf numFmtId="49" fontId="14" fillId="4" borderId="1" xfId="0" applyNumberFormat="1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left" vertical="top" wrapText="1"/>
    </xf>
    <xf numFmtId="0" fontId="10" fillId="4" borderId="1" xfId="0" applyFont="1" applyFill="1" applyBorder="1" applyAlignment="1">
      <alignment horizontal="left" vertical="center" wrapText="1"/>
    </xf>
    <xf numFmtId="49" fontId="12" fillId="4" borderId="1" xfId="0" quotePrefix="1" applyNumberFormat="1" applyFont="1" applyFill="1" applyBorder="1" applyAlignment="1">
      <alignment vertical="center" wrapText="1"/>
    </xf>
    <xf numFmtId="0" fontId="7" fillId="4" borderId="1" xfId="0" applyFont="1" applyFill="1" applyBorder="1" applyAlignment="1" applyProtection="1">
      <alignment vertical="center" wrapText="1"/>
      <protection locked="0"/>
    </xf>
    <xf numFmtId="0" fontId="7" fillId="3" borderId="0" xfId="0" applyFont="1" applyFill="1" applyProtection="1">
      <protection locked="0"/>
    </xf>
    <xf numFmtId="0" fontId="7" fillId="3" borderId="0" xfId="0" applyFont="1" applyFill="1"/>
    <xf numFmtId="0" fontId="10" fillId="0" borderId="1" xfId="0" applyFont="1" applyBorder="1" applyProtection="1">
      <protection locked="0"/>
    </xf>
    <xf numFmtId="0" fontId="10" fillId="0" borderId="1" xfId="0" applyFont="1" applyBorder="1"/>
    <xf numFmtId="0" fontId="10" fillId="0" borderId="3" xfId="0" applyFont="1" applyBorder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7"/>
  <sheetViews>
    <sheetView zoomScale="98" zoomScaleNormal="98" zoomScaleSheetLayoutView="100" workbookViewId="0">
      <pane xSplit="2" ySplit="5" topLeftCell="C18" activePane="bottomRight" state="frozen"/>
      <selection activeCell="Q48" sqref="Q48"/>
      <selection pane="topRight" activeCell="Q48" sqref="Q48"/>
      <selection pane="bottomLeft" activeCell="Q48" sqref="Q4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7" width="10.7109375" style="2" customWidth="1"/>
    <col min="8" max="16" width="11.85546875" style="5" customWidth="1"/>
    <col min="17" max="18" width="12.140625" style="2" customWidth="1"/>
    <col min="19" max="19" width="12.140625" style="5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5" customWidth="1"/>
    <col min="33" max="34" width="9.140625" style="2" customWidth="1"/>
    <col min="35" max="35" width="10.28515625" style="5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5" customWidth="1"/>
    <col min="41" max="41" width="10.42578125" style="2" customWidth="1"/>
    <col min="42" max="42" width="10" style="2" customWidth="1"/>
    <col min="43" max="43" width="11.5703125" style="5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5" customWidth="1"/>
    <col min="49" max="49" width="9.140625" style="2" customWidth="1"/>
    <col min="50" max="50" width="10.85546875" style="2" customWidth="1"/>
    <col min="51" max="51" width="10.85546875" style="5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5" customWidth="1"/>
    <col min="142" max="146" width="9.140625" style="5" hidden="1" customWidth="1"/>
    <col min="147" max="147" width="9.140625" style="5" customWidth="1"/>
    <col min="148" max="152" width="9.140625" style="5" hidden="1" customWidth="1"/>
    <col min="153" max="153" width="9.140625" style="5" customWidth="1"/>
    <col min="154" max="158" width="9.140625" style="5" hidden="1" customWidth="1"/>
    <col min="159" max="159" width="9.140625" style="5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20" t="s">
        <v>66</v>
      </c>
      <c r="AX1" s="6"/>
    </row>
    <row r="2" spans="1:192" ht="15.75" x14ac:dyDescent="0.25">
      <c r="A2" s="10" t="s">
        <v>48</v>
      </c>
      <c r="I2" s="5" t="str">
        <f>[1]GSVA_cur!$I$3</f>
        <v>As on 17.03.2025</v>
      </c>
    </row>
    <row r="3" spans="1:192" ht="15.75" x14ac:dyDescent="0.25">
      <c r="A3" s="10"/>
      <c r="C3" s="7"/>
      <c r="D3" s="7"/>
      <c r="E3" s="7"/>
      <c r="F3" s="7"/>
      <c r="G3" s="7"/>
    </row>
    <row r="4" spans="1:192" ht="15.75" x14ac:dyDescent="0.25">
      <c r="A4" s="10"/>
      <c r="E4" s="9"/>
      <c r="F4" s="9" t="s">
        <v>57</v>
      </c>
      <c r="G4" s="9"/>
      <c r="P4" s="2"/>
      <c r="S4" s="2"/>
      <c r="T4" s="5"/>
      <c r="W4" s="5"/>
      <c r="AF4" s="2"/>
      <c r="AI4" s="2"/>
      <c r="AN4" s="2"/>
      <c r="AQ4" s="2"/>
      <c r="AV4" s="2"/>
      <c r="AY4" s="2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29" t="s">
        <v>72</v>
      </c>
      <c r="N5" s="29" t="s">
        <v>73</v>
      </c>
      <c r="O5" s="29" t="s">
        <v>74</v>
      </c>
      <c r="P5" s="2"/>
      <c r="S5" s="2"/>
      <c r="T5" s="5"/>
      <c r="W5" s="5"/>
      <c r="AF5" s="2"/>
      <c r="AI5" s="2"/>
      <c r="AN5" s="2"/>
      <c r="AQ5" s="2"/>
      <c r="AV5" s="2"/>
      <c r="AY5" s="2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36" customFormat="1" ht="15.75" x14ac:dyDescent="0.25">
      <c r="A6" s="32" t="s">
        <v>26</v>
      </c>
      <c r="B6" s="33" t="s">
        <v>2</v>
      </c>
      <c r="C6" s="34">
        <f>C7+C8+C9+C10</f>
        <v>251622.58</v>
      </c>
      <c r="D6" s="34">
        <f t="shared" ref="D6:O6" si="0">D7+D8+D9+D10</f>
        <v>297164.76</v>
      </c>
      <c r="E6" s="34">
        <f t="shared" si="0"/>
        <v>348747.66</v>
      </c>
      <c r="F6" s="34">
        <f t="shared" si="0"/>
        <v>400433</v>
      </c>
      <c r="G6" s="34">
        <f t="shared" si="0"/>
        <v>397568</v>
      </c>
      <c r="H6" s="34">
        <f t="shared" si="0"/>
        <v>419897</v>
      </c>
      <c r="I6" s="34">
        <f t="shared" si="0"/>
        <v>673554</v>
      </c>
      <c r="J6" s="34">
        <f t="shared" si="0"/>
        <v>725622</v>
      </c>
      <c r="K6" s="34">
        <f t="shared" si="0"/>
        <v>756921</v>
      </c>
      <c r="L6" s="34">
        <f t="shared" si="0"/>
        <v>801394</v>
      </c>
      <c r="M6" s="34">
        <f t="shared" si="0"/>
        <v>877910</v>
      </c>
      <c r="N6" s="34">
        <f t="shared" si="0"/>
        <v>820330</v>
      </c>
      <c r="O6" s="34">
        <f t="shared" si="0"/>
        <v>939450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J6" s="37"/>
    </row>
    <row r="7" spans="1:192" ht="15.75" x14ac:dyDescent="0.25">
      <c r="A7" s="15">
        <v>1.1000000000000001</v>
      </c>
      <c r="B7" s="16" t="s">
        <v>59</v>
      </c>
      <c r="C7" s="21">
        <v>137771.57999999999</v>
      </c>
      <c r="D7" s="21">
        <v>168582.76</v>
      </c>
      <c r="E7" s="21">
        <v>205623.48</v>
      </c>
      <c r="F7" s="21">
        <v>248051</v>
      </c>
      <c r="G7" s="21">
        <v>235995</v>
      </c>
      <c r="H7" s="1">
        <v>224997</v>
      </c>
      <c r="I7" s="1">
        <v>450711</v>
      </c>
      <c r="J7" s="1">
        <v>509503</v>
      </c>
      <c r="K7" s="1">
        <v>544732</v>
      </c>
      <c r="L7" s="1">
        <v>594724</v>
      </c>
      <c r="M7" s="1">
        <v>654831</v>
      </c>
      <c r="N7" s="1">
        <v>591925</v>
      </c>
      <c r="O7" s="1">
        <v>655962</v>
      </c>
      <c r="P7" s="7"/>
      <c r="Q7" s="7"/>
      <c r="R7" s="7"/>
      <c r="S7" s="7"/>
      <c r="T7" s="6"/>
      <c r="U7" s="7"/>
      <c r="V7" s="7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5"/>
      <c r="GH7" s="5"/>
      <c r="GI7" s="5"/>
    </row>
    <row r="8" spans="1:192" ht="15.75" x14ac:dyDescent="0.25">
      <c r="A8" s="15">
        <v>1.2</v>
      </c>
      <c r="B8" s="16" t="s">
        <v>60</v>
      </c>
      <c r="C8" s="21">
        <v>52587</v>
      </c>
      <c r="D8" s="21">
        <v>58268</v>
      </c>
      <c r="E8" s="21">
        <v>67294.080000000002</v>
      </c>
      <c r="F8" s="21">
        <v>73744</v>
      </c>
      <c r="G8" s="21">
        <v>80879</v>
      </c>
      <c r="H8" s="1">
        <v>84455</v>
      </c>
      <c r="I8" s="1">
        <v>96785</v>
      </c>
      <c r="J8" s="1">
        <v>95040</v>
      </c>
      <c r="K8" s="1">
        <v>103225</v>
      </c>
      <c r="L8" s="1">
        <v>109680</v>
      </c>
      <c r="M8" s="1">
        <v>120137</v>
      </c>
      <c r="N8" s="1">
        <v>122313</v>
      </c>
      <c r="O8" s="1">
        <v>156812</v>
      </c>
      <c r="P8" s="7"/>
      <c r="Q8" s="7"/>
      <c r="R8" s="7"/>
      <c r="S8" s="7"/>
      <c r="T8" s="6"/>
      <c r="U8" s="7"/>
      <c r="V8" s="7"/>
      <c r="W8" s="6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5"/>
      <c r="GH8" s="5"/>
      <c r="GI8" s="5"/>
    </row>
    <row r="9" spans="1:192" ht="15.75" x14ac:dyDescent="0.25">
      <c r="A9" s="15">
        <v>1.3</v>
      </c>
      <c r="B9" s="16" t="s">
        <v>61</v>
      </c>
      <c r="C9" s="21">
        <v>42183</v>
      </c>
      <c r="D9" s="21">
        <v>43885</v>
      </c>
      <c r="E9" s="21">
        <v>41994</v>
      </c>
      <c r="F9" s="21">
        <v>43083</v>
      </c>
      <c r="G9" s="21">
        <v>40811</v>
      </c>
      <c r="H9" s="1">
        <v>67973</v>
      </c>
      <c r="I9" s="1">
        <v>76918</v>
      </c>
      <c r="J9" s="1">
        <v>65258</v>
      </c>
      <c r="K9" s="1">
        <v>56033</v>
      </c>
      <c r="L9" s="1">
        <v>38562</v>
      </c>
      <c r="M9" s="1">
        <v>40371</v>
      </c>
      <c r="N9" s="1">
        <v>41560</v>
      </c>
      <c r="O9" s="1">
        <v>49969</v>
      </c>
      <c r="P9" s="7"/>
      <c r="Q9" s="7"/>
      <c r="R9" s="7"/>
      <c r="S9" s="7"/>
      <c r="T9" s="6"/>
      <c r="U9" s="7"/>
      <c r="V9" s="7"/>
      <c r="W9" s="6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5"/>
      <c r="GH9" s="5"/>
      <c r="GI9" s="5"/>
    </row>
    <row r="10" spans="1:192" ht="15.75" x14ac:dyDescent="0.25">
      <c r="A10" s="15">
        <v>1.4</v>
      </c>
      <c r="B10" s="16" t="s">
        <v>62</v>
      </c>
      <c r="C10" s="21">
        <v>19081</v>
      </c>
      <c r="D10" s="21">
        <v>26429</v>
      </c>
      <c r="E10" s="21">
        <v>33836.1</v>
      </c>
      <c r="F10" s="21">
        <v>35555</v>
      </c>
      <c r="G10" s="21">
        <v>39883</v>
      </c>
      <c r="H10" s="1">
        <v>42472</v>
      </c>
      <c r="I10" s="1">
        <v>49140</v>
      </c>
      <c r="J10" s="1">
        <v>55821</v>
      </c>
      <c r="K10" s="1">
        <v>52931</v>
      </c>
      <c r="L10" s="1">
        <v>58428</v>
      </c>
      <c r="M10" s="1">
        <v>62571</v>
      </c>
      <c r="N10" s="1">
        <v>64532</v>
      </c>
      <c r="O10" s="1">
        <v>76707</v>
      </c>
      <c r="P10" s="7"/>
      <c r="Q10" s="7"/>
      <c r="R10" s="7"/>
      <c r="S10" s="7"/>
      <c r="T10" s="6"/>
      <c r="U10" s="7"/>
      <c r="V10" s="7"/>
      <c r="W10" s="6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5"/>
      <c r="GH10" s="5"/>
      <c r="GI10" s="5"/>
    </row>
    <row r="11" spans="1:192" ht="15.75" x14ac:dyDescent="0.25">
      <c r="A11" s="17" t="s">
        <v>31</v>
      </c>
      <c r="B11" s="16" t="s">
        <v>3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3088</v>
      </c>
      <c r="O11" s="1">
        <v>3088</v>
      </c>
      <c r="P11" s="7"/>
      <c r="Q11" s="7"/>
      <c r="R11" s="7"/>
      <c r="S11" s="7"/>
      <c r="T11" s="6"/>
      <c r="U11" s="7"/>
      <c r="V11" s="7"/>
      <c r="W11" s="6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5"/>
      <c r="GH11" s="5"/>
      <c r="GI11" s="5"/>
    </row>
    <row r="12" spans="1:192" s="37" customFormat="1" ht="15.75" x14ac:dyDescent="0.25">
      <c r="A12" s="38"/>
      <c r="B12" s="39" t="s">
        <v>28</v>
      </c>
      <c r="C12" s="40">
        <f>C6+C11</f>
        <v>251622.58</v>
      </c>
      <c r="D12" s="40">
        <f t="shared" ref="D12" si="1">D6+D11</f>
        <v>297164.76</v>
      </c>
      <c r="E12" s="40">
        <f>E6+E11</f>
        <v>348747.66</v>
      </c>
      <c r="F12" s="40">
        <f>F6+F11</f>
        <v>400433</v>
      </c>
      <c r="G12" s="40">
        <f t="shared" ref="G12:O12" si="2">G6+G11</f>
        <v>397568</v>
      </c>
      <c r="H12" s="40">
        <f t="shared" si="2"/>
        <v>419897</v>
      </c>
      <c r="I12" s="40">
        <f t="shared" si="2"/>
        <v>673554</v>
      </c>
      <c r="J12" s="40">
        <f t="shared" si="2"/>
        <v>725622</v>
      </c>
      <c r="K12" s="40">
        <f t="shared" si="2"/>
        <v>756921</v>
      </c>
      <c r="L12" s="40">
        <f t="shared" si="2"/>
        <v>801394</v>
      </c>
      <c r="M12" s="40">
        <f t="shared" si="2"/>
        <v>877910</v>
      </c>
      <c r="N12" s="40">
        <f t="shared" si="2"/>
        <v>823418</v>
      </c>
      <c r="O12" s="40">
        <f t="shared" si="2"/>
        <v>942538</v>
      </c>
      <c r="P12" s="7"/>
      <c r="Q12" s="7"/>
      <c r="R12" s="7"/>
      <c r="S12" s="7"/>
      <c r="T12" s="6"/>
      <c r="U12" s="7"/>
      <c r="V12" s="7"/>
      <c r="W12" s="6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41"/>
      <c r="DF12" s="41"/>
      <c r="DG12" s="41"/>
      <c r="DH12" s="41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41"/>
      <c r="GD12" s="41"/>
      <c r="GE12" s="41"/>
      <c r="GF12" s="41"/>
      <c r="GG12" s="36"/>
      <c r="GH12" s="36"/>
      <c r="GI12" s="36"/>
    </row>
    <row r="13" spans="1:192" s="5" customFormat="1" ht="15.75" x14ac:dyDescent="0.25">
      <c r="A13" s="13" t="s">
        <v>32</v>
      </c>
      <c r="B13" s="14" t="s">
        <v>4</v>
      </c>
      <c r="C13" s="22">
        <v>40990</v>
      </c>
      <c r="D13" s="22">
        <v>30594</v>
      </c>
      <c r="E13" s="22">
        <v>46011</v>
      </c>
      <c r="F13" s="22">
        <v>47201</v>
      </c>
      <c r="G13" s="22">
        <v>59408</v>
      </c>
      <c r="H13" s="1">
        <v>60896</v>
      </c>
      <c r="I13" s="1">
        <v>61998</v>
      </c>
      <c r="J13" s="1">
        <v>63648</v>
      </c>
      <c r="K13" s="1">
        <v>44819</v>
      </c>
      <c r="L13" s="1">
        <v>46141</v>
      </c>
      <c r="M13" s="1">
        <v>56513</v>
      </c>
      <c r="N13" s="1">
        <v>56210</v>
      </c>
      <c r="O13" s="1">
        <v>60874.007019798082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J13" s="2"/>
    </row>
    <row r="14" spans="1:192" ht="30" x14ac:dyDescent="0.25">
      <c r="A14" s="17" t="s">
        <v>33</v>
      </c>
      <c r="B14" s="16" t="s">
        <v>5</v>
      </c>
      <c r="C14" s="21">
        <v>54276</v>
      </c>
      <c r="D14" s="21">
        <v>55506</v>
      </c>
      <c r="E14" s="21">
        <v>48391</v>
      </c>
      <c r="F14" s="21">
        <v>27410</v>
      </c>
      <c r="G14" s="21">
        <v>33257</v>
      </c>
      <c r="H14" s="1">
        <v>39667</v>
      </c>
      <c r="I14" s="1">
        <v>59750</v>
      </c>
      <c r="J14" s="1">
        <v>54968</v>
      </c>
      <c r="K14" s="1">
        <v>55368</v>
      </c>
      <c r="L14" s="1">
        <v>63177</v>
      </c>
      <c r="M14" s="1">
        <v>67361</v>
      </c>
      <c r="N14" s="1">
        <v>85736</v>
      </c>
      <c r="O14" s="1">
        <v>99455.152724004685</v>
      </c>
      <c r="P14" s="7"/>
      <c r="Q14" s="7"/>
      <c r="R14" s="7"/>
      <c r="S14" s="7"/>
      <c r="T14" s="6"/>
      <c r="U14" s="7"/>
      <c r="V14" s="7"/>
      <c r="W14" s="6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6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6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6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5"/>
      <c r="GH14" s="5"/>
      <c r="GI14" s="5"/>
    </row>
    <row r="15" spans="1:192" ht="15.75" x14ac:dyDescent="0.25">
      <c r="A15" s="17" t="s">
        <v>34</v>
      </c>
      <c r="B15" s="16" t="s">
        <v>6</v>
      </c>
      <c r="C15" s="21">
        <v>100712</v>
      </c>
      <c r="D15" s="21">
        <v>106164</v>
      </c>
      <c r="E15" s="21">
        <v>120023</v>
      </c>
      <c r="F15" s="21">
        <v>191000</v>
      </c>
      <c r="G15" s="21">
        <v>202688</v>
      </c>
      <c r="H15" s="1">
        <v>191502</v>
      </c>
      <c r="I15" s="1">
        <v>211321</v>
      </c>
      <c r="J15" s="1">
        <v>138334</v>
      </c>
      <c r="K15" s="1">
        <v>146254</v>
      </c>
      <c r="L15" s="1">
        <v>129510</v>
      </c>
      <c r="M15" s="1">
        <v>200588</v>
      </c>
      <c r="N15" s="1">
        <v>242516</v>
      </c>
      <c r="O15" s="1">
        <v>294524.5418034739</v>
      </c>
      <c r="P15" s="7"/>
      <c r="Q15" s="7"/>
      <c r="R15" s="7"/>
      <c r="S15" s="7"/>
      <c r="T15" s="6"/>
      <c r="U15" s="7"/>
      <c r="V15" s="7"/>
      <c r="W15" s="6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6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6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6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5"/>
      <c r="GH15" s="5"/>
      <c r="GI15" s="5"/>
    </row>
    <row r="16" spans="1:192" s="37" customFormat="1" ht="15.75" x14ac:dyDescent="0.25">
      <c r="A16" s="38"/>
      <c r="B16" s="39" t="s">
        <v>29</v>
      </c>
      <c r="C16" s="40">
        <f>+C13+C14+C15</f>
        <v>195978</v>
      </c>
      <c r="D16" s="40">
        <f t="shared" ref="D16" si="3">+D13+D14+D15</f>
        <v>192264</v>
      </c>
      <c r="E16" s="40">
        <f>+E13+E14+E15</f>
        <v>214425</v>
      </c>
      <c r="F16" s="40">
        <f>+F13+F14+F15</f>
        <v>265611</v>
      </c>
      <c r="G16" s="40">
        <f t="shared" ref="G16:K16" si="4">+G13+G14+G15</f>
        <v>295353</v>
      </c>
      <c r="H16" s="40">
        <f t="shared" si="4"/>
        <v>292065</v>
      </c>
      <c r="I16" s="40">
        <f t="shared" si="4"/>
        <v>333069</v>
      </c>
      <c r="J16" s="40">
        <f t="shared" si="4"/>
        <v>256950</v>
      </c>
      <c r="K16" s="40">
        <f t="shared" si="4"/>
        <v>246441</v>
      </c>
      <c r="L16" s="40">
        <f t="shared" ref="L16:M16" si="5">+L13+L14+L15</f>
        <v>238828</v>
      </c>
      <c r="M16" s="40">
        <f t="shared" si="5"/>
        <v>324462</v>
      </c>
      <c r="N16" s="40">
        <f t="shared" ref="N16:O16" si="6">+N13+N14+N15</f>
        <v>384462</v>
      </c>
      <c r="O16" s="40">
        <f t="shared" si="6"/>
        <v>454853.70154727669</v>
      </c>
      <c r="P16" s="7"/>
      <c r="Q16" s="7"/>
      <c r="R16" s="7"/>
      <c r="S16" s="7"/>
      <c r="T16" s="6"/>
      <c r="U16" s="7"/>
      <c r="V16" s="7"/>
      <c r="W16" s="6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  <c r="BK16" s="41"/>
      <c r="BL16" s="41"/>
      <c r="BM16" s="41"/>
      <c r="BN16" s="41"/>
      <c r="BO16" s="41"/>
      <c r="BP16" s="41"/>
      <c r="BQ16" s="41"/>
      <c r="BR16" s="41"/>
      <c r="BS16" s="41"/>
      <c r="BT16" s="41"/>
      <c r="BU16" s="41"/>
      <c r="BV16" s="41"/>
      <c r="BW16" s="41"/>
      <c r="BX16" s="41"/>
      <c r="BY16" s="41"/>
      <c r="BZ16" s="41"/>
      <c r="CA16" s="41"/>
      <c r="CB16" s="41"/>
      <c r="CC16" s="41"/>
      <c r="CD16" s="41"/>
      <c r="CE16" s="41"/>
      <c r="CF16" s="41"/>
      <c r="CG16" s="41"/>
      <c r="CH16" s="41"/>
      <c r="CI16" s="41"/>
      <c r="CJ16" s="41"/>
      <c r="CK16" s="41"/>
      <c r="CL16" s="41"/>
      <c r="CM16" s="41"/>
      <c r="CN16" s="41"/>
      <c r="CO16" s="41"/>
      <c r="CP16" s="41"/>
      <c r="CQ16" s="41"/>
      <c r="CR16" s="41"/>
      <c r="CS16" s="41"/>
      <c r="CT16" s="41"/>
      <c r="CU16" s="41"/>
      <c r="CV16" s="41"/>
      <c r="CW16" s="35"/>
      <c r="CX16" s="41"/>
      <c r="CY16" s="41"/>
      <c r="CZ16" s="41"/>
      <c r="DA16" s="41"/>
      <c r="DB16" s="41"/>
      <c r="DC16" s="41"/>
      <c r="DD16" s="41"/>
      <c r="DE16" s="41"/>
      <c r="DF16" s="41"/>
      <c r="DG16" s="41"/>
      <c r="DH16" s="41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41"/>
      <c r="EC16" s="41"/>
      <c r="ED16" s="41"/>
      <c r="EE16" s="41"/>
      <c r="EF16" s="41"/>
      <c r="EG16" s="41"/>
      <c r="EH16" s="41"/>
      <c r="EI16" s="41"/>
      <c r="EJ16" s="41"/>
      <c r="EK16" s="41"/>
      <c r="EL16" s="41"/>
      <c r="EM16" s="41"/>
      <c r="EN16" s="41"/>
      <c r="EO16" s="41"/>
      <c r="EP16" s="41"/>
      <c r="EQ16" s="41"/>
      <c r="ER16" s="41"/>
      <c r="ES16" s="35"/>
      <c r="ET16" s="41"/>
      <c r="EU16" s="41"/>
      <c r="EV16" s="41"/>
      <c r="EW16" s="41"/>
      <c r="EX16" s="41"/>
      <c r="EY16" s="41"/>
      <c r="EZ16" s="41"/>
      <c r="FA16" s="41"/>
      <c r="FB16" s="41"/>
      <c r="FC16" s="41"/>
      <c r="FD16" s="41"/>
      <c r="FE16" s="41"/>
      <c r="FF16" s="41"/>
      <c r="FG16" s="41"/>
      <c r="FH16" s="41"/>
      <c r="FI16" s="41"/>
      <c r="FJ16" s="41"/>
      <c r="FK16" s="41"/>
      <c r="FL16" s="41"/>
      <c r="FM16" s="41"/>
      <c r="FN16" s="41"/>
      <c r="FO16" s="41"/>
      <c r="FP16" s="41"/>
      <c r="FQ16" s="35"/>
      <c r="FR16" s="41"/>
      <c r="FS16" s="41"/>
      <c r="FT16" s="41"/>
      <c r="FU16" s="41"/>
      <c r="FV16" s="41"/>
      <c r="FW16" s="41"/>
      <c r="FX16" s="41"/>
      <c r="FY16" s="41"/>
      <c r="FZ16" s="41"/>
      <c r="GA16" s="41"/>
      <c r="GB16" s="41"/>
      <c r="GC16" s="41"/>
      <c r="GD16" s="41"/>
      <c r="GE16" s="41"/>
      <c r="GF16" s="41"/>
      <c r="GG16" s="36"/>
      <c r="GH16" s="36"/>
      <c r="GI16" s="36"/>
    </row>
    <row r="17" spans="1:192" s="36" customFormat="1" ht="15.75" x14ac:dyDescent="0.25">
      <c r="A17" s="32" t="s">
        <v>35</v>
      </c>
      <c r="B17" s="33" t="s">
        <v>7</v>
      </c>
      <c r="C17" s="34">
        <f>C18+C19</f>
        <v>156450</v>
      </c>
      <c r="D17" s="34">
        <f t="shared" ref="D17" si="7">D18+D19</f>
        <v>140653</v>
      </c>
      <c r="E17" s="34">
        <f>E18+E19</f>
        <v>217288</v>
      </c>
      <c r="F17" s="34">
        <f>F18+F19</f>
        <v>237568</v>
      </c>
      <c r="G17" s="34">
        <f t="shared" ref="G17:H17" si="8">G18+G19</f>
        <v>260508</v>
      </c>
      <c r="H17" s="34">
        <f t="shared" si="8"/>
        <v>286274</v>
      </c>
      <c r="I17" s="34">
        <f t="shared" ref="I17:K17" si="9">I18+I19</f>
        <v>325480</v>
      </c>
      <c r="J17" s="34">
        <f t="shared" si="9"/>
        <v>368411</v>
      </c>
      <c r="K17" s="34">
        <f t="shared" si="9"/>
        <v>397782</v>
      </c>
      <c r="L17" s="34">
        <f t="shared" ref="L17:M17" si="10">L18+L19</f>
        <v>311711</v>
      </c>
      <c r="M17" s="34">
        <f t="shared" si="10"/>
        <v>393631</v>
      </c>
      <c r="N17" s="34">
        <f t="shared" ref="N17:O17" si="11">N18+N19</f>
        <v>479413</v>
      </c>
      <c r="O17" s="34">
        <f t="shared" si="11"/>
        <v>523186.39887339098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J17" s="37"/>
    </row>
    <row r="18" spans="1:192" ht="15.75" x14ac:dyDescent="0.25">
      <c r="A18" s="15">
        <v>6.1</v>
      </c>
      <c r="B18" s="16" t="s">
        <v>8</v>
      </c>
      <c r="C18" s="21">
        <v>149457</v>
      </c>
      <c r="D18" s="21">
        <v>132930</v>
      </c>
      <c r="E18" s="21">
        <v>208884</v>
      </c>
      <c r="F18" s="21">
        <v>228858</v>
      </c>
      <c r="G18" s="21">
        <v>250960</v>
      </c>
      <c r="H18" s="1">
        <v>275809</v>
      </c>
      <c r="I18" s="1">
        <v>313900</v>
      </c>
      <c r="J18" s="1">
        <v>355194</v>
      </c>
      <c r="K18" s="1">
        <v>383178</v>
      </c>
      <c r="L18" s="1">
        <v>304886</v>
      </c>
      <c r="M18" s="1">
        <v>383225</v>
      </c>
      <c r="N18" s="1">
        <v>461508</v>
      </c>
      <c r="O18" s="1">
        <v>501027.95691645809</v>
      </c>
      <c r="P18" s="7"/>
      <c r="Q18" s="7"/>
      <c r="R18" s="7"/>
      <c r="S18" s="7"/>
      <c r="T18" s="6"/>
      <c r="U18" s="7"/>
      <c r="V18" s="7"/>
      <c r="W18" s="6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5"/>
      <c r="GH18" s="5"/>
      <c r="GI18" s="5"/>
    </row>
    <row r="19" spans="1:192" ht="15.75" x14ac:dyDescent="0.25">
      <c r="A19" s="15">
        <v>6.2</v>
      </c>
      <c r="B19" s="16" t="s">
        <v>9</v>
      </c>
      <c r="C19" s="21">
        <v>6993</v>
      </c>
      <c r="D19" s="21">
        <v>7723</v>
      </c>
      <c r="E19" s="21">
        <v>8404</v>
      </c>
      <c r="F19" s="21">
        <v>8710</v>
      </c>
      <c r="G19" s="21">
        <v>9548</v>
      </c>
      <c r="H19" s="1">
        <v>10465</v>
      </c>
      <c r="I19" s="1">
        <v>11580</v>
      </c>
      <c r="J19" s="1">
        <v>13217</v>
      </c>
      <c r="K19" s="1">
        <v>14604</v>
      </c>
      <c r="L19" s="1">
        <v>6825</v>
      </c>
      <c r="M19" s="1">
        <v>10406</v>
      </c>
      <c r="N19" s="1">
        <v>17905</v>
      </c>
      <c r="O19" s="1">
        <v>22158.441956932875</v>
      </c>
      <c r="P19" s="7"/>
      <c r="Q19" s="7"/>
      <c r="R19" s="7"/>
      <c r="S19" s="7"/>
      <c r="T19" s="6"/>
      <c r="U19" s="7"/>
      <c r="V19" s="7"/>
      <c r="W19" s="6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5"/>
      <c r="GH19" s="5"/>
      <c r="GI19" s="5"/>
    </row>
    <row r="20" spans="1:192" s="36" customFormat="1" ht="30" x14ac:dyDescent="0.25">
      <c r="A20" s="43" t="s">
        <v>36</v>
      </c>
      <c r="B20" s="44" t="s">
        <v>10</v>
      </c>
      <c r="C20" s="34">
        <f>SUM(C21:C27)</f>
        <v>70408</v>
      </c>
      <c r="D20" s="34">
        <f>SUM(D21:D27)</f>
        <v>87255</v>
      </c>
      <c r="E20" s="34">
        <f>SUM(E21:E27)</f>
        <v>98114</v>
      </c>
      <c r="F20" s="34">
        <f t="shared" ref="F20:O20" si="12">SUM(F21:F27)</f>
        <v>107959</v>
      </c>
      <c r="G20" s="34">
        <f t="shared" si="12"/>
        <v>124084</v>
      </c>
      <c r="H20" s="34">
        <f t="shared" si="12"/>
        <v>139817</v>
      </c>
      <c r="I20" s="34">
        <f t="shared" si="12"/>
        <v>147565</v>
      </c>
      <c r="J20" s="34">
        <f t="shared" si="12"/>
        <v>156287</v>
      </c>
      <c r="K20" s="34">
        <f t="shared" si="12"/>
        <v>173096</v>
      </c>
      <c r="L20" s="34">
        <f t="shared" si="12"/>
        <v>154845</v>
      </c>
      <c r="M20" s="34">
        <f t="shared" si="12"/>
        <v>206465</v>
      </c>
      <c r="N20" s="34">
        <f t="shared" si="12"/>
        <v>225551</v>
      </c>
      <c r="O20" s="34">
        <f t="shared" si="12"/>
        <v>253792.04490734701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J20" s="37"/>
    </row>
    <row r="21" spans="1:192" ht="15.75" x14ac:dyDescent="0.25">
      <c r="A21" s="15">
        <v>7.1</v>
      </c>
      <c r="B21" s="16" t="s">
        <v>11</v>
      </c>
      <c r="C21" s="21">
        <v>2</v>
      </c>
      <c r="D21" s="21">
        <v>3</v>
      </c>
      <c r="E21" s="21">
        <v>5</v>
      </c>
      <c r="F21" s="21">
        <v>6</v>
      </c>
      <c r="G21" s="21">
        <v>7</v>
      </c>
      <c r="H21" s="1">
        <v>6</v>
      </c>
      <c r="I21" s="1">
        <v>7</v>
      </c>
      <c r="J21" s="1">
        <v>8</v>
      </c>
      <c r="K21" s="1">
        <v>53</v>
      </c>
      <c r="L21" s="1">
        <v>62</v>
      </c>
      <c r="M21" s="1">
        <v>72</v>
      </c>
      <c r="N21" s="1">
        <v>38</v>
      </c>
      <c r="O21" s="1">
        <v>335</v>
      </c>
      <c r="P21" s="7"/>
      <c r="Q21" s="7"/>
      <c r="R21" s="7"/>
      <c r="S21" s="7"/>
      <c r="T21" s="6"/>
      <c r="U21" s="7"/>
      <c r="V21" s="7"/>
      <c r="W21" s="6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5"/>
      <c r="GH21" s="5"/>
      <c r="GI21" s="5"/>
    </row>
    <row r="22" spans="1:192" ht="15.75" x14ac:dyDescent="0.25">
      <c r="A22" s="15">
        <v>7.2</v>
      </c>
      <c r="B22" s="16" t="s">
        <v>12</v>
      </c>
      <c r="C22" s="21">
        <v>43561</v>
      </c>
      <c r="D22" s="21">
        <v>53400</v>
      </c>
      <c r="E22" s="21">
        <v>56436</v>
      </c>
      <c r="F22" s="21">
        <v>58935</v>
      </c>
      <c r="G22" s="21">
        <v>62770</v>
      </c>
      <c r="H22" s="1">
        <v>72410</v>
      </c>
      <c r="I22" s="1">
        <v>78738</v>
      </c>
      <c r="J22" s="1">
        <v>88507</v>
      </c>
      <c r="K22" s="1">
        <v>92577</v>
      </c>
      <c r="L22" s="1">
        <v>75387</v>
      </c>
      <c r="M22" s="1">
        <v>114270</v>
      </c>
      <c r="N22" s="1">
        <v>115204</v>
      </c>
      <c r="O22" s="1">
        <v>128193.97821852974</v>
      </c>
      <c r="P22" s="7"/>
      <c r="Q22" s="7"/>
      <c r="R22" s="7"/>
      <c r="S22" s="7"/>
      <c r="T22" s="6"/>
      <c r="U22" s="7"/>
      <c r="V22" s="7"/>
      <c r="W22" s="6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5"/>
      <c r="GH22" s="5"/>
      <c r="GI22" s="5"/>
    </row>
    <row r="23" spans="1:192" ht="15.75" x14ac:dyDescent="0.25">
      <c r="A23" s="15">
        <v>7.3</v>
      </c>
      <c r="B23" s="16" t="s">
        <v>13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7"/>
      <c r="Q23" s="7"/>
      <c r="R23" s="7"/>
      <c r="S23" s="7"/>
      <c r="T23" s="6"/>
      <c r="U23" s="7"/>
      <c r="V23" s="7"/>
      <c r="W23" s="6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5"/>
      <c r="GH23" s="5"/>
      <c r="GI23" s="5"/>
    </row>
    <row r="24" spans="1:192" ht="15.75" x14ac:dyDescent="0.25">
      <c r="A24" s="15">
        <v>7.4</v>
      </c>
      <c r="B24" s="16" t="s">
        <v>14</v>
      </c>
      <c r="C24" s="21">
        <v>1999</v>
      </c>
      <c r="D24" s="21">
        <v>3502</v>
      </c>
      <c r="E24" s="21">
        <v>2499</v>
      </c>
      <c r="F24" s="21">
        <v>3668</v>
      </c>
      <c r="G24" s="21">
        <v>6969</v>
      </c>
      <c r="H24" s="1">
        <v>7437</v>
      </c>
      <c r="I24" s="1">
        <v>7230</v>
      </c>
      <c r="J24" s="1">
        <v>4715</v>
      </c>
      <c r="K24" s="1">
        <v>8488</v>
      </c>
      <c r="L24" s="1">
        <v>4633</v>
      </c>
      <c r="M24" s="1">
        <v>4796</v>
      </c>
      <c r="N24" s="1">
        <v>6275</v>
      </c>
      <c r="O24" s="1">
        <v>6043.6486532163726</v>
      </c>
      <c r="P24" s="7"/>
      <c r="Q24" s="7"/>
      <c r="R24" s="7"/>
      <c r="S24" s="7"/>
      <c r="T24" s="6"/>
      <c r="U24" s="7"/>
      <c r="V24" s="7"/>
      <c r="W24" s="6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5"/>
      <c r="GH24" s="5"/>
      <c r="GI24" s="5"/>
    </row>
    <row r="25" spans="1:192" ht="15.75" x14ac:dyDescent="0.25">
      <c r="A25" s="15">
        <v>7.5</v>
      </c>
      <c r="B25" s="16" t="s">
        <v>15</v>
      </c>
      <c r="C25" s="21">
        <v>1816</v>
      </c>
      <c r="D25" s="21">
        <v>2226</v>
      </c>
      <c r="E25" s="21">
        <v>2330</v>
      </c>
      <c r="F25" s="21">
        <v>2442</v>
      </c>
      <c r="G25" s="21">
        <v>2617</v>
      </c>
      <c r="H25" s="1">
        <v>8234</v>
      </c>
      <c r="I25" s="1">
        <v>8495</v>
      </c>
      <c r="J25" s="1">
        <v>9538</v>
      </c>
      <c r="K25" s="1">
        <v>9627</v>
      </c>
      <c r="L25" s="1">
        <v>4936</v>
      </c>
      <c r="M25" s="1">
        <v>7456</v>
      </c>
      <c r="N25" s="1">
        <v>11453</v>
      </c>
      <c r="O25" s="1">
        <v>13588.365277742314</v>
      </c>
      <c r="P25" s="7"/>
      <c r="Q25" s="7"/>
      <c r="R25" s="7"/>
      <c r="S25" s="7"/>
      <c r="T25" s="6"/>
      <c r="U25" s="7"/>
      <c r="V25" s="7"/>
      <c r="W25" s="6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5"/>
      <c r="GH25" s="5"/>
      <c r="GI25" s="5"/>
    </row>
    <row r="26" spans="1:192" ht="15.75" x14ac:dyDescent="0.25">
      <c r="A26" s="15">
        <v>7.6</v>
      </c>
      <c r="B26" s="16" t="s">
        <v>16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7"/>
      <c r="Q26" s="7"/>
      <c r="R26" s="7"/>
      <c r="S26" s="7"/>
      <c r="T26" s="6"/>
      <c r="U26" s="7"/>
      <c r="V26" s="7"/>
      <c r="W26" s="6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5"/>
      <c r="GH26" s="5"/>
      <c r="GI26" s="5"/>
    </row>
    <row r="27" spans="1:192" ht="30" x14ac:dyDescent="0.25">
      <c r="A27" s="15">
        <v>7.7</v>
      </c>
      <c r="B27" s="16" t="s">
        <v>17</v>
      </c>
      <c r="C27" s="21">
        <v>23030</v>
      </c>
      <c r="D27" s="21">
        <v>28124</v>
      </c>
      <c r="E27" s="21">
        <v>36844</v>
      </c>
      <c r="F27" s="21">
        <v>42908</v>
      </c>
      <c r="G27" s="21">
        <v>51721</v>
      </c>
      <c r="H27" s="1">
        <v>51730</v>
      </c>
      <c r="I27" s="1">
        <v>53095</v>
      </c>
      <c r="J27" s="1">
        <v>53519</v>
      </c>
      <c r="K27" s="1">
        <v>62351</v>
      </c>
      <c r="L27" s="1">
        <v>69827</v>
      </c>
      <c r="M27" s="1">
        <v>79871</v>
      </c>
      <c r="N27" s="1">
        <v>92581</v>
      </c>
      <c r="O27" s="1">
        <v>105631.05275785858</v>
      </c>
      <c r="P27" s="7"/>
      <c r="Q27" s="7"/>
      <c r="R27" s="7"/>
      <c r="S27" s="7"/>
      <c r="T27" s="6"/>
      <c r="U27" s="7"/>
      <c r="V27" s="7"/>
      <c r="W27" s="6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5"/>
      <c r="GH27" s="5"/>
      <c r="GI27" s="5"/>
    </row>
    <row r="28" spans="1:192" ht="15.75" x14ac:dyDescent="0.25">
      <c r="A28" s="17" t="s">
        <v>37</v>
      </c>
      <c r="B28" s="16" t="s">
        <v>18</v>
      </c>
      <c r="C28" s="21">
        <v>23399</v>
      </c>
      <c r="D28" s="21">
        <v>25250</v>
      </c>
      <c r="E28" s="21">
        <v>28230</v>
      </c>
      <c r="F28" s="21">
        <v>29609</v>
      </c>
      <c r="G28" s="21">
        <v>37875</v>
      </c>
      <c r="H28" s="1">
        <v>38515</v>
      </c>
      <c r="I28" s="1">
        <v>43542</v>
      </c>
      <c r="J28" s="1">
        <v>58371</v>
      </c>
      <c r="K28" s="1">
        <v>69087</v>
      </c>
      <c r="L28" s="1">
        <v>71562</v>
      </c>
      <c r="M28" s="1">
        <v>79424</v>
      </c>
      <c r="N28" s="1">
        <v>101237</v>
      </c>
      <c r="O28" s="1">
        <v>190217</v>
      </c>
      <c r="P28" s="7"/>
      <c r="Q28" s="7"/>
      <c r="R28" s="7"/>
      <c r="S28" s="7"/>
      <c r="T28" s="6"/>
      <c r="U28" s="7"/>
      <c r="V28" s="7"/>
      <c r="W28" s="6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5"/>
      <c r="GH28" s="5"/>
      <c r="GI28" s="5"/>
    </row>
    <row r="29" spans="1:192" ht="30" x14ac:dyDescent="0.25">
      <c r="A29" s="17" t="s">
        <v>38</v>
      </c>
      <c r="B29" s="16" t="s">
        <v>19</v>
      </c>
      <c r="C29" s="21">
        <v>134847</v>
      </c>
      <c r="D29" s="21">
        <v>144304</v>
      </c>
      <c r="E29" s="21">
        <v>152279</v>
      </c>
      <c r="F29" s="21">
        <v>157980</v>
      </c>
      <c r="G29" s="21">
        <v>158360</v>
      </c>
      <c r="H29" s="1">
        <v>169921</v>
      </c>
      <c r="I29" s="1">
        <v>184563</v>
      </c>
      <c r="J29" s="1">
        <v>199661</v>
      </c>
      <c r="K29" s="1">
        <v>199415</v>
      </c>
      <c r="L29" s="1">
        <v>198331</v>
      </c>
      <c r="M29" s="1">
        <v>215887</v>
      </c>
      <c r="N29" s="1">
        <v>227653</v>
      </c>
      <c r="O29" s="1">
        <v>238093.4338922787</v>
      </c>
      <c r="P29" s="7"/>
      <c r="Q29" s="7"/>
      <c r="R29" s="7"/>
      <c r="S29" s="7"/>
      <c r="T29" s="6"/>
      <c r="U29" s="7"/>
      <c r="V29" s="7"/>
      <c r="W29" s="6"/>
      <c r="X29" s="8"/>
      <c r="Y29" s="8"/>
      <c r="Z29" s="8"/>
      <c r="AA29" s="8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5"/>
      <c r="GH29" s="5"/>
      <c r="GI29" s="5"/>
    </row>
    <row r="30" spans="1:192" ht="15.75" x14ac:dyDescent="0.25">
      <c r="A30" s="17" t="s">
        <v>39</v>
      </c>
      <c r="B30" s="16" t="s">
        <v>54</v>
      </c>
      <c r="C30" s="21">
        <v>231790</v>
      </c>
      <c r="D30" s="21">
        <v>243900</v>
      </c>
      <c r="E30" s="21">
        <v>252574</v>
      </c>
      <c r="F30" s="21">
        <v>288789</v>
      </c>
      <c r="G30" s="21">
        <v>342238</v>
      </c>
      <c r="H30" s="1">
        <v>346247</v>
      </c>
      <c r="I30" s="1">
        <v>361787</v>
      </c>
      <c r="J30" s="1">
        <v>390771</v>
      </c>
      <c r="K30" s="1">
        <v>436717</v>
      </c>
      <c r="L30" s="1">
        <v>509599</v>
      </c>
      <c r="M30" s="1">
        <v>573277</v>
      </c>
      <c r="N30" s="1">
        <v>722865</v>
      </c>
      <c r="O30" s="1">
        <v>856059.65234155022</v>
      </c>
      <c r="P30" s="7"/>
      <c r="Q30" s="7"/>
      <c r="R30" s="7"/>
      <c r="S30" s="7"/>
      <c r="T30" s="6"/>
      <c r="U30" s="7"/>
      <c r="V30" s="7"/>
      <c r="W30" s="6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5"/>
      <c r="GH30" s="5"/>
      <c r="GI30" s="5"/>
    </row>
    <row r="31" spans="1:192" ht="15.75" x14ac:dyDescent="0.25">
      <c r="A31" s="17" t="s">
        <v>40</v>
      </c>
      <c r="B31" s="16" t="s">
        <v>20</v>
      </c>
      <c r="C31" s="21">
        <v>208417</v>
      </c>
      <c r="D31" s="21">
        <v>241678</v>
      </c>
      <c r="E31" s="21">
        <v>272290</v>
      </c>
      <c r="F31" s="21">
        <v>298681</v>
      </c>
      <c r="G31" s="21">
        <v>287332</v>
      </c>
      <c r="H31" s="1">
        <v>351098</v>
      </c>
      <c r="I31" s="1">
        <v>434413</v>
      </c>
      <c r="J31" s="1">
        <v>472161</v>
      </c>
      <c r="K31" s="1">
        <v>564679</v>
      </c>
      <c r="L31" s="1">
        <v>558245</v>
      </c>
      <c r="M31" s="1">
        <v>676015</v>
      </c>
      <c r="N31" s="1">
        <v>834432</v>
      </c>
      <c r="O31" s="1">
        <v>955121.49375676119</v>
      </c>
      <c r="P31" s="7"/>
      <c r="Q31" s="7"/>
      <c r="R31" s="7"/>
      <c r="S31" s="7"/>
      <c r="T31" s="6"/>
      <c r="U31" s="7"/>
      <c r="V31" s="7"/>
      <c r="W31" s="6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5"/>
      <c r="GH31" s="5"/>
      <c r="GI31" s="5"/>
    </row>
    <row r="32" spans="1:192" s="37" customFormat="1" ht="15.75" x14ac:dyDescent="0.25">
      <c r="A32" s="38"/>
      <c r="B32" s="39" t="s">
        <v>30</v>
      </c>
      <c r="C32" s="40">
        <f>C17+C20+C28+C29+C30+C31</f>
        <v>825311</v>
      </c>
      <c r="D32" s="40">
        <f t="shared" ref="D32" si="13">D17+D20+D28+D29+D30+D31</f>
        <v>883040</v>
      </c>
      <c r="E32" s="40">
        <f>E17+E20+E28+E29+E30+E31</f>
        <v>1020775</v>
      </c>
      <c r="F32" s="40">
        <f t="shared" ref="F32:H32" si="14">F17+F20+F28+F29+F30+F31</f>
        <v>1120586</v>
      </c>
      <c r="G32" s="40">
        <f t="shared" si="14"/>
        <v>1210397</v>
      </c>
      <c r="H32" s="40">
        <f t="shared" si="14"/>
        <v>1331872</v>
      </c>
      <c r="I32" s="40">
        <f t="shared" ref="I32:K32" si="15">I17+I20+I28+I29+I30+I31</f>
        <v>1497350</v>
      </c>
      <c r="J32" s="40">
        <f t="shared" si="15"/>
        <v>1645662</v>
      </c>
      <c r="K32" s="40">
        <f t="shared" si="15"/>
        <v>1840776</v>
      </c>
      <c r="L32" s="40">
        <f t="shared" ref="L32:M32" si="16">L17+L20+L28+L29+L30+L31</f>
        <v>1804293</v>
      </c>
      <c r="M32" s="40">
        <f t="shared" si="16"/>
        <v>2144699</v>
      </c>
      <c r="N32" s="40">
        <f t="shared" ref="N32:O32" si="17">N17+N20+N28+N29+N30+N31</f>
        <v>2591151</v>
      </c>
      <c r="O32" s="40">
        <f t="shared" si="17"/>
        <v>3016470.0237713279</v>
      </c>
      <c r="P32" s="7"/>
      <c r="Q32" s="7"/>
      <c r="R32" s="7"/>
      <c r="S32" s="30"/>
      <c r="T32" s="31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1"/>
      <c r="BS32" s="41"/>
      <c r="BT32" s="41"/>
      <c r="BU32" s="41"/>
      <c r="BV32" s="41"/>
      <c r="BW32" s="41"/>
      <c r="BX32" s="41"/>
      <c r="BY32" s="41"/>
      <c r="BZ32" s="41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41"/>
      <c r="CW32" s="41"/>
      <c r="CX32" s="41"/>
      <c r="CY32" s="41"/>
      <c r="CZ32" s="41"/>
      <c r="DA32" s="41"/>
      <c r="DB32" s="41"/>
      <c r="DC32" s="41"/>
      <c r="DD32" s="41"/>
      <c r="DE32" s="41"/>
      <c r="DF32" s="41"/>
      <c r="DG32" s="41"/>
      <c r="DH32" s="41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41"/>
      <c r="EC32" s="41"/>
      <c r="ED32" s="41"/>
      <c r="EE32" s="41"/>
      <c r="EF32" s="41"/>
      <c r="EG32" s="41"/>
      <c r="EH32" s="41"/>
      <c r="EI32" s="41"/>
      <c r="EJ32" s="41"/>
      <c r="EK32" s="41"/>
      <c r="EL32" s="41"/>
      <c r="EM32" s="41"/>
      <c r="EN32" s="41"/>
      <c r="EO32" s="41"/>
      <c r="EP32" s="41"/>
      <c r="EQ32" s="41"/>
      <c r="ER32" s="41"/>
      <c r="ES32" s="41"/>
      <c r="ET32" s="41"/>
      <c r="EU32" s="41"/>
      <c r="EV32" s="41"/>
      <c r="EW32" s="41"/>
      <c r="EX32" s="41"/>
      <c r="EY32" s="41"/>
      <c r="EZ32" s="41"/>
      <c r="FA32" s="41"/>
      <c r="FB32" s="41"/>
      <c r="FC32" s="41"/>
      <c r="FD32" s="41"/>
      <c r="FE32" s="41"/>
      <c r="FF32" s="41"/>
      <c r="FG32" s="41"/>
      <c r="FH32" s="41"/>
      <c r="FI32" s="41"/>
      <c r="FJ32" s="41"/>
      <c r="FK32" s="41"/>
      <c r="FL32" s="41"/>
      <c r="FM32" s="41"/>
      <c r="FN32" s="41"/>
      <c r="FO32" s="41"/>
      <c r="FP32" s="41"/>
      <c r="FQ32" s="41"/>
      <c r="FR32" s="41"/>
      <c r="FS32" s="41"/>
      <c r="FT32" s="41"/>
      <c r="FU32" s="41"/>
      <c r="FV32" s="41"/>
      <c r="FW32" s="41"/>
      <c r="FX32" s="41"/>
      <c r="FY32" s="41"/>
      <c r="FZ32" s="41"/>
      <c r="GA32" s="41"/>
      <c r="GB32" s="41"/>
      <c r="GC32" s="41"/>
      <c r="GD32" s="41"/>
      <c r="GE32" s="41"/>
      <c r="GF32" s="41"/>
      <c r="GG32" s="36"/>
      <c r="GH32" s="36"/>
      <c r="GI32" s="36"/>
    </row>
    <row r="33" spans="1:192" s="36" customFormat="1" ht="15.75" x14ac:dyDescent="0.25">
      <c r="A33" s="32" t="s">
        <v>27</v>
      </c>
      <c r="B33" s="45" t="s">
        <v>41</v>
      </c>
      <c r="C33" s="34">
        <f>C6+C11+C13+C14+C15+C17+C20+C28+C29+C30+C31</f>
        <v>1272911.58</v>
      </c>
      <c r="D33" s="34">
        <f>D6+D11+D13+D14+D15+D17+D20+D28+D29+D30+D31</f>
        <v>1372468.76</v>
      </c>
      <c r="E33" s="34">
        <f>E6+E11+E13+E14+E15+E17+E20+E28+E29+E30+E31</f>
        <v>1583947.66</v>
      </c>
      <c r="F33" s="34">
        <f>F6+F11+F13+F14+F15+F17+F20+F28+F29+F30+F31</f>
        <v>1786630</v>
      </c>
      <c r="G33" s="34">
        <f t="shared" ref="G33:H33" si="18">G6+G11+G13+G14+G15+G17+G20+G28+G29+G30+G31</f>
        <v>1903318</v>
      </c>
      <c r="H33" s="34">
        <f t="shared" si="18"/>
        <v>2043834</v>
      </c>
      <c r="I33" s="34">
        <f t="shared" ref="I33:K33" si="19">I6+I11+I13+I14+I15+I17+I20+I28+I29+I30+I31</f>
        <v>2503973</v>
      </c>
      <c r="J33" s="34">
        <f t="shared" si="19"/>
        <v>2628234</v>
      </c>
      <c r="K33" s="34">
        <f t="shared" si="19"/>
        <v>2844138</v>
      </c>
      <c r="L33" s="34">
        <f t="shared" ref="L33:M33" si="20">L6+L11+L13+L14+L15+L17+L20+L28+L29+L30+L31</f>
        <v>2844515</v>
      </c>
      <c r="M33" s="34">
        <f t="shared" si="20"/>
        <v>3347071</v>
      </c>
      <c r="N33" s="34">
        <f t="shared" ref="N33:O33" si="21">N6+N11+N13+N14+N15+N17+N20+N28+N29+N30+N31</f>
        <v>3799031</v>
      </c>
      <c r="O33" s="34">
        <f t="shared" si="21"/>
        <v>4413861.7253186041</v>
      </c>
      <c r="P33" s="6"/>
      <c r="Q33" s="6"/>
      <c r="R33" s="6"/>
      <c r="S33" s="31"/>
      <c r="T33" s="31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J33" s="37"/>
    </row>
    <row r="34" spans="1:192" ht="15.75" x14ac:dyDescent="0.25">
      <c r="A34" s="18" t="s">
        <v>43</v>
      </c>
      <c r="B34" s="4" t="s">
        <v>25</v>
      </c>
      <c r="C34" s="23">
        <v>48918.33</v>
      </c>
      <c r="D34" s="23">
        <v>46018.62</v>
      </c>
      <c r="E34" s="23">
        <v>77020.95</v>
      </c>
      <c r="F34" s="23">
        <v>76376</v>
      </c>
      <c r="G34" s="23">
        <v>97115</v>
      </c>
      <c r="H34" s="1">
        <v>113598</v>
      </c>
      <c r="I34" s="1">
        <v>100840</v>
      </c>
      <c r="J34" s="1">
        <v>140699</v>
      </c>
      <c r="K34" s="1">
        <v>166011</v>
      </c>
      <c r="L34" s="19">
        <v>187677</v>
      </c>
      <c r="M34" s="19">
        <v>232741</v>
      </c>
      <c r="N34" s="19">
        <v>308150</v>
      </c>
      <c r="O34" s="19">
        <v>358020.63490846171</v>
      </c>
      <c r="P34" s="7"/>
      <c r="Q34" s="7"/>
      <c r="R34" s="7"/>
      <c r="S34" s="30"/>
      <c r="T34" s="31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</row>
    <row r="35" spans="1:192" ht="15.75" x14ac:dyDescent="0.25">
      <c r="A35" s="18" t="s">
        <v>44</v>
      </c>
      <c r="B35" s="4" t="s">
        <v>24</v>
      </c>
      <c r="C35" s="23">
        <v>30370</v>
      </c>
      <c r="D35" s="23">
        <v>44163</v>
      </c>
      <c r="E35" s="23">
        <v>42765</v>
      </c>
      <c r="F35" s="23">
        <v>50101</v>
      </c>
      <c r="G35" s="23">
        <v>47366</v>
      </c>
      <c r="H35" s="1">
        <v>28043</v>
      </c>
      <c r="I35" s="1">
        <v>25890</v>
      </c>
      <c r="J35" s="1">
        <v>30126</v>
      </c>
      <c r="K35" s="1">
        <v>28846</v>
      </c>
      <c r="L35" s="19">
        <v>54583</v>
      </c>
      <c r="M35" s="19">
        <v>77064</v>
      </c>
      <c r="N35" s="19">
        <v>86842</v>
      </c>
      <c r="O35" s="19">
        <v>100896.40751815878</v>
      </c>
      <c r="P35" s="7"/>
      <c r="Q35" s="7"/>
      <c r="R35" s="7"/>
      <c r="S35" s="30"/>
      <c r="T35" s="31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</row>
    <row r="36" spans="1:192" s="37" customFormat="1" ht="15.75" x14ac:dyDescent="0.25">
      <c r="A36" s="46" t="s">
        <v>45</v>
      </c>
      <c r="B36" s="47" t="s">
        <v>55</v>
      </c>
      <c r="C36" s="40">
        <f>C33+C34-C35</f>
        <v>1291459.9100000001</v>
      </c>
      <c r="D36" s="40">
        <f>D33+D34-D35</f>
        <v>1374324.3800000001</v>
      </c>
      <c r="E36" s="40">
        <f>E33+E34-E35</f>
        <v>1618203.6099999999</v>
      </c>
      <c r="F36" s="40">
        <f>F33+F34-F35</f>
        <v>1812905</v>
      </c>
      <c r="G36" s="40">
        <f t="shared" ref="G36:O36" si="22">G33+G34-G35</f>
        <v>1953067</v>
      </c>
      <c r="H36" s="40">
        <f t="shared" si="22"/>
        <v>2129389</v>
      </c>
      <c r="I36" s="40">
        <f t="shared" si="22"/>
        <v>2578923</v>
      </c>
      <c r="J36" s="40">
        <f t="shared" si="22"/>
        <v>2738807</v>
      </c>
      <c r="K36" s="40">
        <f t="shared" si="22"/>
        <v>2981303</v>
      </c>
      <c r="L36" s="40">
        <f t="shared" si="22"/>
        <v>2977609</v>
      </c>
      <c r="M36" s="40">
        <f t="shared" si="22"/>
        <v>3502748</v>
      </c>
      <c r="N36" s="40">
        <f t="shared" si="22"/>
        <v>4020339</v>
      </c>
      <c r="O36" s="40">
        <f t="shared" si="22"/>
        <v>4670985.9527089074</v>
      </c>
      <c r="P36" s="7"/>
      <c r="Q36" s="7"/>
      <c r="R36" s="7"/>
      <c r="S36" s="30"/>
      <c r="T36" s="31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  <c r="BR36" s="41"/>
      <c r="BS36" s="41"/>
      <c r="BT36" s="41"/>
      <c r="BU36" s="41"/>
      <c r="BV36" s="41"/>
      <c r="BW36" s="41"/>
      <c r="BX36" s="41"/>
      <c r="BY36" s="41"/>
      <c r="BZ36" s="41"/>
      <c r="CA36" s="41"/>
      <c r="CB36" s="41"/>
      <c r="CC36" s="41"/>
      <c r="CD36" s="41"/>
      <c r="CE36" s="41"/>
      <c r="CF36" s="41"/>
      <c r="CG36" s="41"/>
      <c r="CH36" s="41"/>
      <c r="CI36" s="41"/>
      <c r="CJ36" s="41"/>
      <c r="CK36" s="41"/>
      <c r="CL36" s="41"/>
      <c r="CM36" s="41"/>
      <c r="CN36" s="41"/>
      <c r="CO36" s="41"/>
      <c r="CP36" s="41"/>
      <c r="CQ36" s="41"/>
      <c r="CR36" s="41"/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41"/>
      <c r="DD36" s="41"/>
      <c r="DE36" s="41"/>
      <c r="DF36" s="41"/>
      <c r="DG36" s="41"/>
      <c r="DH36" s="41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41"/>
      <c r="EC36" s="41"/>
      <c r="ED36" s="41"/>
      <c r="EE36" s="41"/>
      <c r="EF36" s="41"/>
      <c r="EG36" s="41"/>
      <c r="EH36" s="41"/>
      <c r="EI36" s="41"/>
      <c r="EJ36" s="41"/>
      <c r="EK36" s="41"/>
      <c r="EL36" s="41"/>
      <c r="EM36" s="41"/>
      <c r="EN36" s="41"/>
      <c r="EO36" s="41"/>
      <c r="EP36" s="41"/>
      <c r="EQ36" s="41"/>
      <c r="ER36" s="41"/>
      <c r="ES36" s="41"/>
      <c r="ET36" s="41"/>
      <c r="EU36" s="41"/>
      <c r="EV36" s="41"/>
      <c r="EW36" s="41"/>
      <c r="EX36" s="41"/>
      <c r="EY36" s="41"/>
      <c r="EZ36" s="41"/>
      <c r="FA36" s="41"/>
      <c r="FB36" s="41"/>
      <c r="FC36" s="41"/>
      <c r="FD36" s="41"/>
      <c r="FE36" s="41"/>
      <c r="FF36" s="41"/>
      <c r="FG36" s="41"/>
      <c r="FH36" s="41"/>
      <c r="FI36" s="41"/>
      <c r="FJ36" s="41"/>
      <c r="FK36" s="41"/>
      <c r="FL36" s="41"/>
      <c r="FM36" s="41"/>
      <c r="FN36" s="41"/>
      <c r="FO36" s="41"/>
      <c r="FP36" s="41"/>
      <c r="FQ36" s="41"/>
      <c r="FR36" s="41"/>
      <c r="FS36" s="41"/>
      <c r="FT36" s="41"/>
      <c r="FU36" s="41"/>
      <c r="FV36" s="41"/>
      <c r="FW36" s="41"/>
      <c r="FX36" s="41"/>
      <c r="FY36" s="41"/>
      <c r="FZ36" s="41"/>
      <c r="GA36" s="41"/>
      <c r="GB36" s="41"/>
      <c r="GC36" s="41"/>
      <c r="GD36" s="41"/>
      <c r="GE36" s="41"/>
    </row>
    <row r="37" spans="1:192" ht="15.75" x14ac:dyDescent="0.25">
      <c r="A37" s="18" t="s">
        <v>46</v>
      </c>
      <c r="B37" s="4" t="s">
        <v>42</v>
      </c>
      <c r="C37" s="23">
        <v>28925</v>
      </c>
      <c r="D37" s="23">
        <v>29561</v>
      </c>
      <c r="E37" s="23">
        <v>30210</v>
      </c>
      <c r="F37" s="23">
        <v>30873</v>
      </c>
      <c r="G37" s="23">
        <v>31549</v>
      </c>
      <c r="H37" s="19">
        <v>32239</v>
      </c>
      <c r="I37" s="19">
        <v>32943</v>
      </c>
      <c r="J37" s="19">
        <v>33661</v>
      </c>
      <c r="K37" s="19">
        <v>34394</v>
      </c>
      <c r="L37" s="19">
        <v>35142</v>
      </c>
      <c r="M37" s="19">
        <v>31790</v>
      </c>
      <c r="N37" s="19">
        <v>32090</v>
      </c>
      <c r="O37" s="19">
        <v>32380</v>
      </c>
      <c r="P37" s="2"/>
      <c r="S37" s="48"/>
      <c r="T37" s="49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Y37" s="2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37" customFormat="1" ht="15.75" x14ac:dyDescent="0.25">
      <c r="A38" s="46" t="s">
        <v>47</v>
      </c>
      <c r="B38" s="47" t="s">
        <v>58</v>
      </c>
      <c r="C38" s="40">
        <f>C36/C37*1000</f>
        <v>44648.570786516859</v>
      </c>
      <c r="D38" s="40">
        <f>D36/D37*1000</f>
        <v>46491.13291160651</v>
      </c>
      <c r="E38" s="40">
        <f>E36/E37*1000</f>
        <v>53565.164184045017</v>
      </c>
      <c r="F38" s="40">
        <f>F36/F37*1000</f>
        <v>58721.374663945848</v>
      </c>
      <c r="G38" s="40">
        <f t="shared" ref="G38:O38" si="23">G36/G37*1000</f>
        <v>61905.829027861422</v>
      </c>
      <c r="H38" s="40">
        <f t="shared" si="23"/>
        <v>66050.094605912091</v>
      </c>
      <c r="I38" s="40">
        <f t="shared" si="23"/>
        <v>78284.400327839001</v>
      </c>
      <c r="J38" s="40">
        <f t="shared" si="23"/>
        <v>81364.397967974815</v>
      </c>
      <c r="K38" s="40">
        <f t="shared" si="23"/>
        <v>86680.90364598477</v>
      </c>
      <c r="L38" s="40">
        <f t="shared" si="23"/>
        <v>84730.777986454952</v>
      </c>
      <c r="M38" s="40">
        <f t="shared" si="23"/>
        <v>110183.95721925134</v>
      </c>
      <c r="N38" s="40">
        <f t="shared" si="23"/>
        <v>125283.23465253973</v>
      </c>
      <c r="O38" s="40">
        <f t="shared" si="23"/>
        <v>144255.2795771744</v>
      </c>
      <c r="P38" s="2"/>
      <c r="Q38" s="2"/>
      <c r="R38" s="2"/>
      <c r="S38" s="48"/>
      <c r="T38" s="49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CB38" s="41"/>
      <c r="CC38" s="41"/>
      <c r="CD38" s="41"/>
      <c r="CE38" s="41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  <c r="DX38" s="36"/>
      <c r="DY38" s="36"/>
      <c r="DZ38" s="36"/>
      <c r="EA38" s="36"/>
    </row>
    <row r="39" spans="1:192" x14ac:dyDescent="0.25">
      <c r="A39" s="2" t="s">
        <v>75</v>
      </c>
      <c r="P39" s="2"/>
      <c r="S39" s="48"/>
      <c r="T39" s="49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Y39" s="2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37" customFormat="1" x14ac:dyDescent="0.25">
      <c r="A40" s="2"/>
      <c r="B40" s="2"/>
      <c r="C40" s="5"/>
      <c r="D40" s="2"/>
      <c r="E40" s="2"/>
      <c r="F40" s="5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48"/>
      <c r="T40" s="4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</row>
    <row r="41" spans="1:192" s="37" customFormat="1" x14ac:dyDescent="0.25">
      <c r="A41" s="2"/>
      <c r="B41" s="2"/>
      <c r="C41" s="5"/>
      <c r="D41" s="2"/>
      <c r="E41" s="2"/>
      <c r="F41" s="5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48"/>
      <c r="T41" s="48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</row>
    <row r="42" spans="1:192" x14ac:dyDescent="0.25">
      <c r="C42" s="5"/>
      <c r="F42" s="5"/>
      <c r="H42" s="2"/>
      <c r="I42" s="2"/>
      <c r="J42" s="2"/>
      <c r="K42" s="2"/>
      <c r="L42" s="2"/>
      <c r="M42" s="2"/>
      <c r="N42" s="2"/>
      <c r="O42" s="2"/>
      <c r="P42" s="2"/>
      <c r="S42" s="2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Y42" s="2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5"/>
      <c r="F43" s="5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37" customFormat="1" x14ac:dyDescent="0.25">
      <c r="A44" s="2"/>
      <c r="B44" s="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5"/>
      <c r="P44" s="2"/>
      <c r="Q44" s="2"/>
      <c r="R44" s="5"/>
      <c r="S44" s="2"/>
      <c r="T44" s="2"/>
      <c r="U44" s="2"/>
      <c r="V44" s="2"/>
      <c r="W44" s="5"/>
      <c r="X44" s="2"/>
      <c r="Y44" s="2"/>
      <c r="Z44" s="5"/>
      <c r="AA44" s="2"/>
      <c r="AB44" s="2"/>
      <c r="AC44" s="2"/>
      <c r="AD44" s="2"/>
      <c r="AE44" s="5"/>
      <c r="AF44" s="2"/>
      <c r="AG44" s="2"/>
      <c r="AH44" s="5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</row>
    <row r="45" spans="1:192" s="37" customFormat="1" x14ac:dyDescent="0.25">
      <c r="A45" s="2"/>
      <c r="B45" s="5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5"/>
      <c r="P45" s="2"/>
      <c r="Q45" s="2"/>
      <c r="R45" s="5"/>
      <c r="S45" s="2"/>
      <c r="T45" s="2"/>
      <c r="U45" s="2"/>
      <c r="V45" s="2"/>
      <c r="W45" s="5"/>
      <c r="X45" s="2"/>
      <c r="Y45" s="2"/>
      <c r="Z45" s="5"/>
      <c r="AA45" s="2"/>
      <c r="AB45" s="2"/>
      <c r="AC45" s="2"/>
      <c r="AD45" s="2"/>
      <c r="AE45" s="5"/>
      <c r="AF45" s="2"/>
      <c r="AG45" s="2"/>
      <c r="AH45" s="5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  <c r="EI45" s="36"/>
      <c r="EJ45" s="36"/>
      <c r="EK45" s="36"/>
      <c r="EL45" s="36"/>
    </row>
    <row r="46" spans="1:192" s="37" customFormat="1" x14ac:dyDescent="0.25">
      <c r="A46" s="2"/>
      <c r="B46" s="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5"/>
      <c r="P46" s="2"/>
      <c r="Q46" s="2"/>
      <c r="R46" s="5"/>
      <c r="S46" s="2"/>
      <c r="T46" s="2"/>
      <c r="U46" s="2"/>
      <c r="V46" s="2"/>
      <c r="W46" s="5"/>
      <c r="X46" s="2"/>
      <c r="Y46" s="2"/>
      <c r="Z46" s="5"/>
      <c r="AA46" s="2"/>
      <c r="AB46" s="2"/>
      <c r="AC46" s="2"/>
      <c r="AD46" s="2"/>
      <c r="AE46" s="5"/>
      <c r="AF46" s="2"/>
      <c r="AG46" s="2"/>
      <c r="AH46" s="5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  <c r="EI46" s="36"/>
      <c r="EJ46" s="36"/>
      <c r="EK46" s="36"/>
      <c r="EL46" s="36"/>
    </row>
    <row r="47" spans="1:192" x14ac:dyDescent="0.25">
      <c r="B47" s="5"/>
      <c r="H47" s="2"/>
      <c r="I47" s="2"/>
      <c r="J47" s="2"/>
      <c r="K47" s="2"/>
      <c r="L47" s="2"/>
      <c r="M47" s="2"/>
      <c r="N47" s="2"/>
      <c r="P47" s="2"/>
      <c r="R47" s="5"/>
      <c r="S47" s="2"/>
      <c r="W47" s="5"/>
      <c r="Z47" s="5"/>
      <c r="AE47" s="5"/>
      <c r="AF47" s="2"/>
      <c r="AH47" s="5"/>
      <c r="AI47" s="2"/>
      <c r="AN47" s="2"/>
      <c r="AQ47" s="2"/>
      <c r="AV47" s="2"/>
      <c r="AY47" s="2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5"/>
      <c r="H48" s="2"/>
      <c r="I48" s="2"/>
      <c r="J48" s="2"/>
      <c r="K48" s="2"/>
      <c r="L48" s="2"/>
      <c r="M48" s="2"/>
      <c r="N48" s="2"/>
      <c r="P48" s="2"/>
      <c r="R48" s="5"/>
      <c r="S48" s="2"/>
      <c r="W48" s="5"/>
      <c r="Z48" s="5"/>
      <c r="AE48" s="5"/>
      <c r="AF48" s="2"/>
      <c r="AH48" s="5"/>
      <c r="AI48" s="2"/>
      <c r="AN48" s="2"/>
      <c r="AQ48" s="2"/>
      <c r="AV48" s="2"/>
      <c r="AY48" s="2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5"/>
      <c r="H49" s="2"/>
      <c r="I49" s="2"/>
      <c r="J49" s="2"/>
      <c r="K49" s="2"/>
      <c r="L49" s="2"/>
      <c r="M49" s="2"/>
      <c r="N49" s="2"/>
      <c r="P49" s="2"/>
      <c r="R49" s="5"/>
      <c r="S49" s="2"/>
      <c r="W49" s="5"/>
      <c r="Z49" s="5"/>
      <c r="AE49" s="5"/>
      <c r="AF49" s="2"/>
      <c r="AH49" s="5"/>
      <c r="AI49" s="2"/>
      <c r="AN49" s="2"/>
      <c r="AQ49" s="2"/>
      <c r="AV49" s="2"/>
      <c r="AY49" s="2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5"/>
      <c r="H50" s="2"/>
      <c r="I50" s="2"/>
      <c r="J50" s="2"/>
      <c r="K50" s="2"/>
      <c r="L50" s="2"/>
      <c r="M50" s="2"/>
      <c r="N50" s="2"/>
      <c r="P50" s="2"/>
      <c r="R50" s="5"/>
      <c r="S50" s="2"/>
      <c r="W50" s="5"/>
      <c r="Z50" s="5"/>
      <c r="AE50" s="5"/>
      <c r="AF50" s="2"/>
      <c r="AH50" s="5"/>
      <c r="AI50" s="2"/>
      <c r="AN50" s="2"/>
      <c r="AQ50" s="2"/>
      <c r="AV50" s="2"/>
      <c r="AY50" s="2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5"/>
      <c r="H51" s="2"/>
      <c r="I51" s="2"/>
      <c r="J51" s="2"/>
      <c r="K51" s="2"/>
      <c r="L51" s="2"/>
      <c r="M51" s="2"/>
      <c r="N51" s="2"/>
      <c r="P51" s="2"/>
      <c r="R51" s="5"/>
      <c r="S51" s="2"/>
      <c r="W51" s="5"/>
      <c r="Z51" s="5"/>
      <c r="AE51" s="5"/>
      <c r="AF51" s="2"/>
      <c r="AH51" s="5"/>
      <c r="AI51" s="2"/>
      <c r="AN51" s="2"/>
      <c r="AQ51" s="2"/>
      <c r="AV51" s="2"/>
      <c r="AY51" s="2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5"/>
      <c r="H52" s="2"/>
      <c r="I52" s="2"/>
      <c r="J52" s="2"/>
      <c r="K52" s="2"/>
      <c r="L52" s="2"/>
      <c r="M52" s="2"/>
      <c r="N52" s="2"/>
      <c r="P52" s="2"/>
      <c r="R52" s="5"/>
      <c r="S52" s="2"/>
      <c r="W52" s="5"/>
      <c r="Z52" s="5"/>
      <c r="AE52" s="5"/>
      <c r="AF52" s="2"/>
      <c r="AH52" s="5"/>
      <c r="AI52" s="2"/>
      <c r="AN52" s="2"/>
      <c r="AQ52" s="2"/>
      <c r="AV52" s="2"/>
      <c r="AY52" s="2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5"/>
      <c r="H53" s="2"/>
      <c r="I53" s="2"/>
      <c r="J53" s="2"/>
      <c r="K53" s="2"/>
      <c r="L53" s="2"/>
      <c r="M53" s="2"/>
      <c r="N53" s="2"/>
      <c r="P53" s="2"/>
      <c r="R53" s="5"/>
      <c r="S53" s="2"/>
      <c r="W53" s="5"/>
      <c r="Z53" s="5"/>
      <c r="AE53" s="5"/>
      <c r="AF53" s="2"/>
      <c r="AH53" s="5"/>
      <c r="AI53" s="2"/>
      <c r="AN53" s="2"/>
      <c r="AQ53" s="2"/>
      <c r="AV53" s="2"/>
      <c r="AY53" s="2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5"/>
      <c r="H54" s="2"/>
      <c r="I54" s="2"/>
      <c r="J54" s="2"/>
      <c r="K54" s="2"/>
      <c r="L54" s="2"/>
      <c r="M54" s="2"/>
      <c r="N54" s="2"/>
      <c r="P54" s="2"/>
      <c r="R54" s="5"/>
      <c r="S54" s="2"/>
      <c r="W54" s="5"/>
      <c r="Z54" s="5"/>
      <c r="AE54" s="5"/>
      <c r="AF54" s="2"/>
      <c r="AH54" s="5"/>
      <c r="AI54" s="2"/>
      <c r="AN54" s="2"/>
      <c r="AQ54" s="2"/>
      <c r="AV54" s="2"/>
      <c r="AY54" s="2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5"/>
      <c r="H55" s="2"/>
      <c r="I55" s="2"/>
      <c r="J55" s="2"/>
      <c r="K55" s="2"/>
      <c r="L55" s="2"/>
      <c r="M55" s="2"/>
      <c r="N55" s="2"/>
      <c r="P55" s="2"/>
      <c r="R55" s="5"/>
      <c r="S55" s="2"/>
      <c r="W55" s="5"/>
      <c r="Z55" s="5"/>
      <c r="AE55" s="5"/>
      <c r="AF55" s="2"/>
      <c r="AH55" s="5"/>
      <c r="AI55" s="2"/>
      <c r="AN55" s="2"/>
      <c r="AQ55" s="2"/>
      <c r="AV55" s="2"/>
      <c r="AY55" s="2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5"/>
      <c r="H56" s="2"/>
      <c r="I56" s="2"/>
      <c r="J56" s="2"/>
      <c r="K56" s="2"/>
      <c r="L56" s="2"/>
      <c r="M56" s="2"/>
      <c r="N56" s="2"/>
      <c r="P56" s="2"/>
      <c r="R56" s="5"/>
      <c r="S56" s="2"/>
      <c r="W56" s="5"/>
      <c r="Z56" s="5"/>
      <c r="AE56" s="5"/>
      <c r="AF56" s="2"/>
      <c r="AH56" s="5"/>
      <c r="AI56" s="2"/>
      <c r="AN56" s="2"/>
      <c r="AQ56" s="2"/>
      <c r="AV56" s="2"/>
      <c r="AY56" s="2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5"/>
      <c r="H57" s="2"/>
      <c r="I57" s="2"/>
      <c r="J57" s="2"/>
      <c r="K57" s="2"/>
      <c r="L57" s="2"/>
      <c r="M57" s="2"/>
      <c r="N57" s="2"/>
      <c r="P57" s="2"/>
      <c r="R57" s="5"/>
      <c r="S57" s="2"/>
      <c r="W57" s="5"/>
      <c r="Z57" s="5"/>
      <c r="AE57" s="5"/>
      <c r="AF57" s="2"/>
      <c r="AH57" s="5"/>
      <c r="AI57" s="2"/>
      <c r="AN57" s="2"/>
      <c r="AQ57" s="2"/>
      <c r="AV57" s="2"/>
      <c r="AY57" s="2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5"/>
      <c r="H58" s="2"/>
      <c r="I58" s="2"/>
      <c r="J58" s="2"/>
      <c r="K58" s="2"/>
      <c r="L58" s="2"/>
      <c r="M58" s="2"/>
      <c r="N58" s="2"/>
      <c r="P58" s="2"/>
      <c r="R58" s="5"/>
      <c r="S58" s="2"/>
      <c r="W58" s="5"/>
      <c r="Z58" s="5"/>
      <c r="AE58" s="5"/>
      <c r="AF58" s="2"/>
      <c r="AH58" s="5"/>
      <c r="AI58" s="2"/>
      <c r="AN58" s="2"/>
      <c r="AQ58" s="2"/>
      <c r="AV58" s="2"/>
      <c r="AY58" s="2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5"/>
      <c r="H59" s="2"/>
      <c r="I59" s="2"/>
      <c r="J59" s="2"/>
      <c r="K59" s="2"/>
      <c r="L59" s="2"/>
      <c r="M59" s="2"/>
      <c r="N59" s="2"/>
      <c r="P59" s="2"/>
      <c r="R59" s="5"/>
      <c r="S59" s="2"/>
      <c r="W59" s="5"/>
      <c r="Z59" s="5"/>
      <c r="AE59" s="5"/>
      <c r="AF59" s="2"/>
      <c r="AH59" s="5"/>
      <c r="AI59" s="2"/>
      <c r="AN59" s="2"/>
      <c r="AQ59" s="2"/>
      <c r="AV59" s="2"/>
      <c r="AY59" s="2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5"/>
      <c r="H60" s="2"/>
      <c r="I60" s="2"/>
      <c r="J60" s="2"/>
      <c r="K60" s="2"/>
      <c r="L60" s="2"/>
      <c r="M60" s="2"/>
      <c r="N60" s="2"/>
      <c r="P60" s="2"/>
      <c r="R60" s="5"/>
      <c r="S60" s="2"/>
      <c r="W60" s="5"/>
      <c r="Z60" s="5"/>
      <c r="AE60" s="5"/>
      <c r="AF60" s="2"/>
      <c r="AH60" s="5"/>
      <c r="AI60" s="2"/>
      <c r="AN60" s="2"/>
      <c r="AQ60" s="2"/>
      <c r="AV60" s="2"/>
      <c r="AY60" s="2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5"/>
      <c r="H61" s="2"/>
      <c r="I61" s="2"/>
      <c r="J61" s="2"/>
      <c r="K61" s="2"/>
      <c r="L61" s="2"/>
      <c r="M61" s="2"/>
      <c r="N61" s="2"/>
      <c r="P61" s="2"/>
      <c r="R61" s="5"/>
      <c r="S61" s="2"/>
      <c r="W61" s="5"/>
      <c r="Z61" s="5"/>
      <c r="AE61" s="5"/>
      <c r="AF61" s="2"/>
      <c r="AH61" s="5"/>
      <c r="AI61" s="2"/>
      <c r="AN61" s="2"/>
      <c r="AQ61" s="2"/>
      <c r="AV61" s="2"/>
      <c r="AY61" s="2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5"/>
      <c r="H62" s="2"/>
      <c r="I62" s="2"/>
      <c r="J62" s="2"/>
      <c r="K62" s="2"/>
      <c r="L62" s="2"/>
      <c r="M62" s="2"/>
      <c r="N62" s="2"/>
      <c r="P62" s="2"/>
      <c r="R62" s="5"/>
      <c r="S62" s="2"/>
      <c r="W62" s="5"/>
      <c r="Z62" s="5"/>
      <c r="AE62" s="5"/>
      <c r="AF62" s="2"/>
      <c r="AH62" s="5"/>
      <c r="AI62" s="2"/>
      <c r="AN62" s="2"/>
      <c r="AQ62" s="2"/>
      <c r="AV62" s="2"/>
      <c r="AY62" s="2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5"/>
      <c r="H63" s="2"/>
      <c r="I63" s="2"/>
      <c r="J63" s="2"/>
      <c r="K63" s="2"/>
      <c r="L63" s="2"/>
      <c r="M63" s="2"/>
      <c r="N63" s="2"/>
      <c r="P63" s="2"/>
      <c r="R63" s="5"/>
      <c r="S63" s="2"/>
      <c r="W63" s="5"/>
      <c r="Z63" s="5"/>
      <c r="AE63" s="5"/>
      <c r="AF63" s="2"/>
      <c r="AH63" s="5"/>
      <c r="AI63" s="2"/>
      <c r="AN63" s="2"/>
      <c r="AQ63" s="2"/>
      <c r="AV63" s="2"/>
      <c r="AY63" s="2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5"/>
      <c r="H64" s="2"/>
      <c r="I64" s="2"/>
      <c r="J64" s="2"/>
      <c r="K64" s="2"/>
      <c r="L64" s="2"/>
      <c r="M64" s="2"/>
      <c r="N64" s="2"/>
      <c r="P64" s="2"/>
      <c r="R64" s="5"/>
      <c r="S64" s="2"/>
      <c r="W64" s="5"/>
      <c r="Z64" s="5"/>
      <c r="AE64" s="5"/>
      <c r="AF64" s="2"/>
      <c r="AH64" s="5"/>
      <c r="AI64" s="2"/>
      <c r="AN64" s="2"/>
      <c r="AQ64" s="2"/>
      <c r="AV64" s="2"/>
      <c r="AY64" s="2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5"/>
      <c r="H65" s="2"/>
      <c r="I65" s="2"/>
      <c r="J65" s="2"/>
      <c r="K65" s="2"/>
      <c r="L65" s="2"/>
      <c r="M65" s="2"/>
      <c r="N65" s="2"/>
      <c r="P65" s="2"/>
      <c r="R65" s="5"/>
      <c r="S65" s="2"/>
      <c r="W65" s="5"/>
      <c r="Z65" s="5"/>
      <c r="AE65" s="5"/>
      <c r="AF65" s="2"/>
      <c r="AH65" s="5"/>
      <c r="AI65" s="2"/>
      <c r="AN65" s="2"/>
      <c r="AQ65" s="2"/>
      <c r="AV65" s="2"/>
      <c r="AY65" s="2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5"/>
      <c r="H66" s="2"/>
      <c r="I66" s="2"/>
      <c r="J66" s="2"/>
      <c r="K66" s="2"/>
      <c r="L66" s="2"/>
      <c r="M66" s="2"/>
      <c r="N66" s="2"/>
      <c r="P66" s="2"/>
      <c r="R66" s="5"/>
      <c r="S66" s="2"/>
      <c r="W66" s="5"/>
      <c r="Z66" s="5"/>
      <c r="AE66" s="5"/>
      <c r="AF66" s="2"/>
      <c r="AH66" s="5"/>
      <c r="AI66" s="2"/>
      <c r="AN66" s="2"/>
      <c r="AQ66" s="2"/>
      <c r="AV66" s="2"/>
      <c r="AY66" s="2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5"/>
      <c r="H67" s="2"/>
      <c r="I67" s="2"/>
      <c r="J67" s="2"/>
      <c r="K67" s="2"/>
      <c r="L67" s="2"/>
      <c r="M67" s="2"/>
      <c r="N67" s="2"/>
      <c r="P67" s="2"/>
      <c r="R67" s="5"/>
      <c r="S67" s="2"/>
      <c r="W67" s="5"/>
      <c r="Z67" s="5"/>
      <c r="AE67" s="5"/>
      <c r="AF67" s="2"/>
      <c r="AH67" s="5"/>
      <c r="AI67" s="2"/>
      <c r="AN67" s="2"/>
      <c r="AQ67" s="2"/>
      <c r="AV67" s="2"/>
      <c r="AY67" s="2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5"/>
      <c r="H68" s="2"/>
      <c r="I68" s="2"/>
      <c r="J68" s="2"/>
      <c r="K68" s="2"/>
      <c r="L68" s="2"/>
      <c r="M68" s="2"/>
      <c r="N68" s="2"/>
      <c r="P68" s="2"/>
      <c r="R68" s="5"/>
      <c r="S68" s="2"/>
      <c r="W68" s="5"/>
      <c r="Z68" s="5"/>
      <c r="AE68" s="5"/>
      <c r="AF68" s="2"/>
      <c r="AH68" s="5"/>
      <c r="AI68" s="2"/>
      <c r="AN68" s="2"/>
      <c r="AQ68" s="2"/>
      <c r="AV68" s="2"/>
      <c r="AY68" s="2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5"/>
      <c r="H69" s="2"/>
      <c r="I69" s="2"/>
      <c r="J69" s="2"/>
      <c r="K69" s="2"/>
      <c r="L69" s="2"/>
      <c r="M69" s="2"/>
      <c r="N69" s="2"/>
      <c r="P69" s="2"/>
      <c r="R69" s="5"/>
      <c r="S69" s="2"/>
      <c r="W69" s="5"/>
      <c r="Z69" s="5"/>
      <c r="AE69" s="5"/>
      <c r="AF69" s="2"/>
      <c r="AH69" s="5"/>
      <c r="AI69" s="2"/>
      <c r="AN69" s="2"/>
      <c r="AQ69" s="2"/>
      <c r="AV69" s="2"/>
      <c r="AY69" s="2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5"/>
      <c r="H70" s="2"/>
      <c r="I70" s="2"/>
      <c r="J70" s="2"/>
      <c r="K70" s="2"/>
      <c r="L70" s="2"/>
      <c r="M70" s="2"/>
      <c r="N70" s="2"/>
      <c r="P70" s="2"/>
      <c r="R70" s="5"/>
      <c r="S70" s="2"/>
      <c r="W70" s="5"/>
      <c r="Z70" s="5"/>
      <c r="AE70" s="5"/>
      <c r="AF70" s="2"/>
      <c r="AH70" s="5"/>
      <c r="AI70" s="2"/>
      <c r="AN70" s="2"/>
      <c r="AQ70" s="2"/>
      <c r="AV70" s="2"/>
      <c r="AY70" s="2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5"/>
      <c r="H71" s="2"/>
      <c r="I71" s="2"/>
      <c r="J71" s="2"/>
      <c r="K71" s="2"/>
      <c r="L71" s="2"/>
      <c r="M71" s="2"/>
      <c r="N71" s="2"/>
      <c r="P71" s="2"/>
      <c r="R71" s="5"/>
      <c r="S71" s="2"/>
      <c r="W71" s="5"/>
      <c r="Z71" s="5"/>
      <c r="AE71" s="5"/>
      <c r="AF71" s="2"/>
      <c r="AH71" s="5"/>
      <c r="AI71" s="2"/>
      <c r="AN71" s="2"/>
      <c r="AQ71" s="2"/>
      <c r="AV71" s="2"/>
      <c r="AY71" s="2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5"/>
      <c r="H72" s="2"/>
      <c r="I72" s="2"/>
      <c r="J72" s="2"/>
      <c r="K72" s="2"/>
      <c r="L72" s="2"/>
      <c r="M72" s="2"/>
      <c r="N72" s="2"/>
      <c r="P72" s="2"/>
      <c r="R72" s="5"/>
      <c r="S72" s="2"/>
      <c r="W72" s="5"/>
      <c r="Z72" s="5"/>
      <c r="AE72" s="5"/>
      <c r="AF72" s="2"/>
      <c r="AH72" s="5"/>
      <c r="AI72" s="2"/>
      <c r="AN72" s="2"/>
      <c r="AQ72" s="2"/>
      <c r="AV72" s="2"/>
      <c r="AY72" s="2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5"/>
      <c r="H73" s="2"/>
      <c r="I73" s="2"/>
      <c r="J73" s="2"/>
      <c r="K73" s="2"/>
      <c r="L73" s="2"/>
      <c r="M73" s="2"/>
      <c r="N73" s="2"/>
      <c r="P73" s="2"/>
      <c r="R73" s="5"/>
      <c r="S73" s="2"/>
      <c r="W73" s="5"/>
      <c r="Z73" s="5"/>
      <c r="AE73" s="5"/>
      <c r="AF73" s="2"/>
      <c r="AH73" s="5"/>
      <c r="AI73" s="2"/>
      <c r="AN73" s="2"/>
      <c r="AQ73" s="2"/>
      <c r="AV73" s="2"/>
      <c r="AY73" s="2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5"/>
      <c r="H74" s="2"/>
      <c r="I74" s="2"/>
      <c r="J74" s="2"/>
      <c r="K74" s="2"/>
      <c r="L74" s="2"/>
      <c r="M74" s="2"/>
      <c r="N74" s="2"/>
      <c r="P74" s="2"/>
      <c r="R74" s="5"/>
      <c r="S74" s="2"/>
      <c r="W74" s="5"/>
      <c r="Z74" s="5"/>
      <c r="AE74" s="5"/>
      <c r="AF74" s="2"/>
      <c r="AH74" s="5"/>
      <c r="AI74" s="2"/>
      <c r="AN74" s="2"/>
      <c r="AQ74" s="2"/>
      <c r="AV74" s="2"/>
      <c r="AY74" s="2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5"/>
      <c r="H75" s="2"/>
      <c r="I75" s="2"/>
      <c r="J75" s="2"/>
      <c r="K75" s="2"/>
      <c r="L75" s="2"/>
      <c r="M75" s="2"/>
      <c r="N75" s="2"/>
      <c r="P75" s="2"/>
      <c r="R75" s="5"/>
      <c r="S75" s="2"/>
      <c r="W75" s="5"/>
      <c r="Z75" s="5"/>
      <c r="AE75" s="5"/>
      <c r="AF75" s="2"/>
      <c r="AH75" s="5"/>
      <c r="AI75" s="2"/>
      <c r="AN75" s="2"/>
      <c r="AQ75" s="2"/>
      <c r="AV75" s="2"/>
      <c r="AY75" s="2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5"/>
      <c r="H76" s="2"/>
      <c r="I76" s="2"/>
      <c r="J76" s="2"/>
      <c r="K76" s="2"/>
      <c r="L76" s="2"/>
      <c r="M76" s="2"/>
      <c r="N76" s="2"/>
      <c r="P76" s="2"/>
      <c r="R76" s="5"/>
      <c r="S76" s="2"/>
      <c r="W76" s="5"/>
      <c r="Z76" s="5"/>
      <c r="AE76" s="5"/>
      <c r="AF76" s="2"/>
      <c r="AH76" s="5"/>
      <c r="AI76" s="2"/>
      <c r="AN76" s="2"/>
      <c r="AQ76" s="2"/>
      <c r="AV76" s="2"/>
      <c r="AY76" s="2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5"/>
      <c r="H77" s="2"/>
      <c r="I77" s="2"/>
      <c r="J77" s="2"/>
      <c r="K77" s="2"/>
      <c r="L77" s="2"/>
      <c r="M77" s="2"/>
      <c r="N77" s="2"/>
      <c r="P77" s="2"/>
      <c r="R77" s="5"/>
      <c r="S77" s="2"/>
      <c r="W77" s="5"/>
      <c r="Z77" s="5"/>
      <c r="AE77" s="5"/>
      <c r="AF77" s="2"/>
      <c r="AH77" s="5"/>
      <c r="AI77" s="2"/>
      <c r="AN77" s="2"/>
      <c r="AQ77" s="2"/>
      <c r="AV77" s="2"/>
      <c r="AY77" s="2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5"/>
      <c r="H78" s="2"/>
      <c r="I78" s="2"/>
      <c r="J78" s="2"/>
      <c r="K78" s="2"/>
      <c r="L78" s="2"/>
      <c r="M78" s="2"/>
      <c r="N78" s="2"/>
      <c r="P78" s="2"/>
      <c r="R78" s="5"/>
      <c r="S78" s="2"/>
      <c r="W78" s="5"/>
      <c r="Z78" s="5"/>
      <c r="AE78" s="5"/>
      <c r="AF78" s="2"/>
      <c r="AH78" s="5"/>
      <c r="AI78" s="2"/>
      <c r="AN78" s="2"/>
      <c r="AQ78" s="2"/>
      <c r="AV78" s="2"/>
      <c r="AY78" s="2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5"/>
      <c r="H79" s="2"/>
      <c r="I79" s="2"/>
      <c r="J79" s="2"/>
      <c r="K79" s="2"/>
      <c r="L79" s="2"/>
      <c r="M79" s="2"/>
      <c r="N79" s="2"/>
      <c r="P79" s="2"/>
      <c r="R79" s="5"/>
      <c r="S79" s="2"/>
      <c r="W79" s="5"/>
      <c r="Z79" s="5"/>
      <c r="AE79" s="5"/>
      <c r="AF79" s="2"/>
      <c r="AH79" s="5"/>
      <c r="AI79" s="2"/>
      <c r="AN79" s="2"/>
      <c r="AQ79" s="2"/>
      <c r="AV79" s="2"/>
      <c r="AY79" s="2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5"/>
      <c r="H80" s="2"/>
      <c r="I80" s="2"/>
      <c r="J80" s="2"/>
      <c r="K80" s="2"/>
      <c r="L80" s="2"/>
      <c r="M80" s="2"/>
      <c r="N80" s="2"/>
      <c r="P80" s="2"/>
      <c r="R80" s="5"/>
      <c r="S80" s="2"/>
      <c r="W80" s="5"/>
      <c r="Z80" s="5"/>
      <c r="AE80" s="5"/>
      <c r="AF80" s="2"/>
      <c r="AH80" s="5"/>
      <c r="AI80" s="2"/>
      <c r="AN80" s="2"/>
      <c r="AQ80" s="2"/>
      <c r="AV80" s="2"/>
      <c r="AY80" s="2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5"/>
      <c r="H81" s="2"/>
      <c r="I81" s="2"/>
      <c r="J81" s="2"/>
      <c r="K81" s="2"/>
      <c r="L81" s="2"/>
      <c r="M81" s="2"/>
      <c r="N81" s="2"/>
      <c r="P81" s="2"/>
      <c r="R81" s="5"/>
      <c r="S81" s="2"/>
      <c r="W81" s="5"/>
      <c r="Z81" s="5"/>
      <c r="AE81" s="5"/>
      <c r="AF81" s="2"/>
      <c r="AH81" s="5"/>
      <c r="AI81" s="2"/>
      <c r="AN81" s="2"/>
      <c r="AQ81" s="2"/>
      <c r="AV81" s="2"/>
      <c r="AY81" s="2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5"/>
      <c r="H82" s="2"/>
      <c r="I82" s="2"/>
      <c r="J82" s="2"/>
      <c r="K82" s="2"/>
      <c r="L82" s="2"/>
      <c r="M82" s="2"/>
      <c r="N82" s="2"/>
      <c r="P82" s="2"/>
      <c r="R82" s="5"/>
      <c r="S82" s="2"/>
      <c r="W82" s="5"/>
      <c r="Z82" s="5"/>
      <c r="AE82" s="5"/>
      <c r="AF82" s="2"/>
      <c r="AH82" s="5"/>
      <c r="AI82" s="2"/>
      <c r="AN82" s="2"/>
      <c r="AQ82" s="2"/>
      <c r="AV82" s="2"/>
      <c r="AY82" s="2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5"/>
      <c r="H83" s="2"/>
      <c r="I83" s="2"/>
      <c r="J83" s="2"/>
      <c r="K83" s="2"/>
      <c r="L83" s="2"/>
      <c r="M83" s="2"/>
      <c r="N83" s="2"/>
      <c r="P83" s="2"/>
      <c r="R83" s="5"/>
      <c r="S83" s="2"/>
      <c r="W83" s="5"/>
      <c r="Z83" s="5"/>
      <c r="AE83" s="5"/>
      <c r="AF83" s="2"/>
      <c r="AH83" s="5"/>
      <c r="AI83" s="2"/>
      <c r="AN83" s="2"/>
      <c r="AQ83" s="2"/>
      <c r="AV83" s="2"/>
      <c r="AY83" s="2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5"/>
      <c r="H84" s="2"/>
      <c r="I84" s="2"/>
      <c r="J84" s="2"/>
      <c r="K84" s="2"/>
      <c r="L84" s="2"/>
      <c r="M84" s="2"/>
      <c r="N84" s="2"/>
      <c r="P84" s="2"/>
      <c r="R84" s="5"/>
      <c r="S84" s="2"/>
      <c r="W84" s="5"/>
      <c r="Z84" s="5"/>
      <c r="AE84" s="5"/>
      <c r="AF84" s="2"/>
      <c r="AH84" s="5"/>
      <c r="AI84" s="2"/>
      <c r="AN84" s="2"/>
      <c r="AQ84" s="2"/>
      <c r="AV84" s="2"/>
      <c r="AY84" s="2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5"/>
      <c r="H85" s="2"/>
      <c r="I85" s="2"/>
      <c r="J85" s="2"/>
      <c r="K85" s="2"/>
      <c r="L85" s="2"/>
      <c r="M85" s="2"/>
      <c r="N85" s="2"/>
      <c r="P85" s="2"/>
      <c r="R85" s="5"/>
      <c r="S85" s="2"/>
      <c r="W85" s="5"/>
      <c r="Z85" s="5"/>
      <c r="AE85" s="5"/>
      <c r="AF85" s="2"/>
      <c r="AH85" s="5"/>
      <c r="AI85" s="2"/>
      <c r="AN85" s="2"/>
      <c r="AQ85" s="2"/>
      <c r="AV85" s="2"/>
      <c r="AY85" s="2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5"/>
      <c r="H86" s="2"/>
      <c r="I86" s="2"/>
      <c r="J86" s="2"/>
      <c r="K86" s="2"/>
      <c r="L86" s="2"/>
      <c r="M86" s="2"/>
      <c r="N86" s="2"/>
      <c r="P86" s="2"/>
      <c r="R86" s="5"/>
      <c r="S86" s="2"/>
      <c r="W86" s="5"/>
      <c r="Z86" s="5"/>
      <c r="AE86" s="5"/>
      <c r="AF86" s="2"/>
      <c r="AH86" s="5"/>
      <c r="AI86" s="2"/>
      <c r="AN86" s="2"/>
      <c r="AQ86" s="2"/>
      <c r="AV86" s="2"/>
      <c r="AY86" s="2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5"/>
      <c r="H87" s="2"/>
      <c r="I87" s="2"/>
      <c r="J87" s="2"/>
      <c r="K87" s="2"/>
      <c r="L87" s="2"/>
      <c r="M87" s="2"/>
      <c r="N87" s="2"/>
      <c r="P87" s="2"/>
      <c r="R87" s="5"/>
      <c r="S87" s="2"/>
      <c r="W87" s="5"/>
      <c r="Z87" s="5"/>
      <c r="AE87" s="5"/>
      <c r="AF87" s="2"/>
      <c r="AH87" s="5"/>
      <c r="AI87" s="2"/>
      <c r="AN87" s="2"/>
      <c r="AQ87" s="2"/>
      <c r="AV87" s="2"/>
      <c r="AY87" s="2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5"/>
      <c r="H88" s="2"/>
      <c r="I88" s="2"/>
      <c r="J88" s="2"/>
      <c r="K88" s="2"/>
      <c r="L88" s="2"/>
      <c r="M88" s="2"/>
      <c r="N88" s="2"/>
      <c r="P88" s="2"/>
      <c r="R88" s="5"/>
      <c r="S88" s="2"/>
      <c r="W88" s="5"/>
      <c r="Z88" s="5"/>
      <c r="AE88" s="5"/>
      <c r="AF88" s="2"/>
      <c r="AH88" s="5"/>
      <c r="AI88" s="2"/>
      <c r="AN88" s="2"/>
      <c r="AQ88" s="2"/>
      <c r="AV88" s="2"/>
      <c r="AY88" s="2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5"/>
      <c r="H89" s="2"/>
      <c r="I89" s="2"/>
      <c r="J89" s="2"/>
      <c r="K89" s="2"/>
      <c r="L89" s="2"/>
      <c r="M89" s="2"/>
      <c r="N89" s="2"/>
      <c r="P89" s="2"/>
      <c r="R89" s="5"/>
      <c r="S89" s="2"/>
      <c r="W89" s="5"/>
      <c r="Z89" s="5"/>
      <c r="AE89" s="5"/>
      <c r="AF89" s="2"/>
      <c r="AH89" s="5"/>
      <c r="AI89" s="2"/>
      <c r="AN89" s="2"/>
      <c r="AQ89" s="2"/>
      <c r="AV89" s="2"/>
      <c r="AY89" s="2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5"/>
      <c r="H90" s="2"/>
      <c r="I90" s="2"/>
      <c r="J90" s="2"/>
      <c r="K90" s="2"/>
      <c r="L90" s="2"/>
      <c r="M90" s="2"/>
      <c r="N90" s="2"/>
      <c r="P90" s="2"/>
      <c r="R90" s="5"/>
      <c r="S90" s="2"/>
      <c r="W90" s="5"/>
      <c r="Z90" s="5"/>
      <c r="AE90" s="5"/>
      <c r="AF90" s="2"/>
      <c r="AH90" s="5"/>
      <c r="AI90" s="2"/>
      <c r="AN90" s="2"/>
      <c r="AQ90" s="2"/>
      <c r="AV90" s="2"/>
      <c r="AY90" s="2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5"/>
      <c r="H91" s="2"/>
      <c r="I91" s="2"/>
      <c r="J91" s="2"/>
      <c r="K91" s="2"/>
      <c r="L91" s="2"/>
      <c r="M91" s="2"/>
      <c r="N91" s="2"/>
      <c r="P91" s="2"/>
      <c r="R91" s="5"/>
      <c r="S91" s="2"/>
      <c r="W91" s="5"/>
      <c r="Z91" s="5"/>
      <c r="AE91" s="5"/>
      <c r="AF91" s="2"/>
      <c r="AH91" s="5"/>
      <c r="AI91" s="2"/>
      <c r="AN91" s="2"/>
      <c r="AQ91" s="2"/>
      <c r="AV91" s="2"/>
      <c r="AY91" s="2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5"/>
      <c r="H92" s="2"/>
      <c r="I92" s="2"/>
      <c r="J92" s="2"/>
      <c r="K92" s="2"/>
      <c r="L92" s="2"/>
      <c r="M92" s="2"/>
      <c r="N92" s="2"/>
      <c r="P92" s="2"/>
      <c r="R92" s="5"/>
      <c r="S92" s="2"/>
      <c r="W92" s="5"/>
      <c r="Z92" s="5"/>
      <c r="AE92" s="5"/>
      <c r="AF92" s="2"/>
      <c r="AH92" s="5"/>
      <c r="AI92" s="2"/>
      <c r="AN92" s="2"/>
      <c r="AQ92" s="2"/>
      <c r="AV92" s="2"/>
      <c r="AY92" s="2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5"/>
      <c r="H93" s="2"/>
      <c r="I93" s="2"/>
      <c r="J93" s="2"/>
      <c r="K93" s="2"/>
      <c r="L93" s="2"/>
      <c r="M93" s="2"/>
      <c r="N93" s="2"/>
      <c r="P93" s="2"/>
      <c r="R93" s="5"/>
      <c r="S93" s="2"/>
      <c r="W93" s="5"/>
      <c r="Z93" s="5"/>
      <c r="AE93" s="5"/>
      <c r="AF93" s="2"/>
      <c r="AH93" s="5"/>
      <c r="AI93" s="2"/>
      <c r="AN93" s="2"/>
      <c r="AQ93" s="2"/>
      <c r="AV93" s="2"/>
      <c r="AY93" s="2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5"/>
      <c r="H94" s="2"/>
      <c r="I94" s="2"/>
      <c r="J94" s="2"/>
      <c r="K94" s="2"/>
      <c r="L94" s="2"/>
      <c r="M94" s="2"/>
      <c r="N94" s="2"/>
      <c r="P94" s="2"/>
      <c r="R94" s="5"/>
      <c r="S94" s="2"/>
      <c r="W94" s="5"/>
      <c r="Z94" s="5"/>
      <c r="AE94" s="5"/>
      <c r="AF94" s="2"/>
      <c r="AH94" s="5"/>
      <c r="AI94" s="2"/>
      <c r="AN94" s="2"/>
      <c r="AQ94" s="2"/>
      <c r="AV94" s="2"/>
      <c r="AY94" s="2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5"/>
      <c r="H95" s="2"/>
      <c r="I95" s="2"/>
      <c r="J95" s="2"/>
      <c r="K95" s="2"/>
      <c r="L95" s="2"/>
      <c r="M95" s="2"/>
      <c r="N95" s="2"/>
      <c r="P95" s="2"/>
      <c r="R95" s="5"/>
      <c r="S95" s="2"/>
      <c r="W95" s="5"/>
      <c r="Z95" s="5"/>
      <c r="AE95" s="5"/>
      <c r="AF95" s="2"/>
      <c r="AH95" s="5"/>
      <c r="AI95" s="2"/>
      <c r="AN95" s="2"/>
      <c r="AQ95" s="2"/>
      <c r="AV95" s="2"/>
      <c r="AY95" s="2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5"/>
      <c r="H96" s="2"/>
      <c r="I96" s="2"/>
      <c r="J96" s="2"/>
      <c r="K96" s="2"/>
      <c r="L96" s="2"/>
      <c r="M96" s="2"/>
      <c r="N96" s="2"/>
      <c r="P96" s="2"/>
      <c r="R96" s="5"/>
      <c r="S96" s="2"/>
      <c r="W96" s="5"/>
      <c r="Z96" s="5"/>
      <c r="AE96" s="5"/>
      <c r="AF96" s="2"/>
      <c r="AH96" s="5"/>
      <c r="AI96" s="2"/>
      <c r="AN96" s="2"/>
      <c r="AQ96" s="2"/>
      <c r="AV96" s="2"/>
      <c r="AY96" s="2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5"/>
      <c r="H97" s="2"/>
      <c r="I97" s="2"/>
      <c r="J97" s="2"/>
      <c r="K97" s="2"/>
      <c r="L97" s="2"/>
      <c r="M97" s="2"/>
      <c r="N97" s="2"/>
      <c r="P97" s="2"/>
      <c r="R97" s="5"/>
      <c r="S97" s="2"/>
      <c r="W97" s="5"/>
      <c r="Z97" s="5"/>
      <c r="AE97" s="5"/>
      <c r="AF97" s="2"/>
      <c r="AH97" s="5"/>
      <c r="AI97" s="2"/>
      <c r="AN97" s="2"/>
      <c r="AQ97" s="2"/>
      <c r="AV97" s="2"/>
      <c r="AY97" s="2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5"/>
      <c r="H98" s="2"/>
      <c r="I98" s="2"/>
      <c r="J98" s="2"/>
      <c r="K98" s="2"/>
      <c r="L98" s="2"/>
      <c r="M98" s="2"/>
      <c r="N98" s="2"/>
      <c r="P98" s="2"/>
      <c r="R98" s="5"/>
      <c r="S98" s="2"/>
      <c r="W98" s="5"/>
      <c r="Z98" s="5"/>
      <c r="AE98" s="5"/>
      <c r="AF98" s="2"/>
      <c r="AH98" s="5"/>
      <c r="AI98" s="2"/>
      <c r="AN98" s="2"/>
      <c r="AQ98" s="2"/>
      <c r="AV98" s="2"/>
      <c r="AY98" s="2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5"/>
      <c r="H99" s="2"/>
      <c r="I99" s="2"/>
      <c r="J99" s="2"/>
      <c r="K99" s="2"/>
      <c r="L99" s="2"/>
      <c r="M99" s="2"/>
      <c r="N99" s="2"/>
      <c r="P99" s="2"/>
      <c r="R99" s="5"/>
      <c r="S99" s="2"/>
      <c r="W99" s="5"/>
      <c r="Z99" s="5"/>
      <c r="AE99" s="5"/>
      <c r="AF99" s="2"/>
      <c r="AH99" s="5"/>
      <c r="AI99" s="2"/>
      <c r="AN99" s="2"/>
      <c r="AQ99" s="2"/>
      <c r="AV99" s="2"/>
      <c r="AY99" s="2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5"/>
      <c r="H100" s="2"/>
      <c r="I100" s="2"/>
      <c r="J100" s="2"/>
      <c r="K100" s="2"/>
      <c r="L100" s="2"/>
      <c r="M100" s="2"/>
      <c r="N100" s="2"/>
      <c r="P100" s="2"/>
      <c r="R100" s="5"/>
      <c r="S100" s="2"/>
      <c r="W100" s="5"/>
      <c r="Z100" s="5"/>
      <c r="AE100" s="5"/>
      <c r="AF100" s="2"/>
      <c r="AH100" s="5"/>
      <c r="AI100" s="2"/>
      <c r="AN100" s="2"/>
      <c r="AQ100" s="2"/>
      <c r="AV100" s="2"/>
      <c r="AY100" s="2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5"/>
      <c r="H101" s="2"/>
      <c r="I101" s="2"/>
      <c r="J101" s="2"/>
      <c r="K101" s="2"/>
      <c r="L101" s="2"/>
      <c r="M101" s="2"/>
      <c r="N101" s="2"/>
      <c r="P101" s="2"/>
      <c r="R101" s="5"/>
      <c r="S101" s="2"/>
      <c r="W101" s="5"/>
      <c r="Z101" s="5"/>
      <c r="AE101" s="5"/>
      <c r="AF101" s="2"/>
      <c r="AH101" s="5"/>
      <c r="AI101" s="2"/>
      <c r="AN101" s="2"/>
      <c r="AQ101" s="2"/>
      <c r="AV101" s="2"/>
      <c r="AY101" s="2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5"/>
      <c r="H102" s="2"/>
      <c r="I102" s="2"/>
      <c r="J102" s="2"/>
      <c r="K102" s="2"/>
      <c r="L102" s="2"/>
      <c r="M102" s="2"/>
      <c r="N102" s="2"/>
      <c r="P102" s="2"/>
      <c r="R102" s="5"/>
      <c r="S102" s="2"/>
      <c r="W102" s="5"/>
      <c r="Z102" s="5"/>
      <c r="AE102" s="5"/>
      <c r="AF102" s="2"/>
      <c r="AH102" s="5"/>
      <c r="AI102" s="2"/>
      <c r="AN102" s="2"/>
      <c r="AQ102" s="2"/>
      <c r="AV102" s="2"/>
      <c r="AY102" s="2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5"/>
      <c r="H103" s="2"/>
      <c r="I103" s="2"/>
      <c r="J103" s="2"/>
      <c r="K103" s="2"/>
      <c r="L103" s="2"/>
      <c r="M103" s="2"/>
      <c r="N103" s="2"/>
      <c r="P103" s="2"/>
      <c r="R103" s="5"/>
      <c r="S103" s="2"/>
      <c r="W103" s="5"/>
      <c r="Z103" s="5"/>
      <c r="AE103" s="5"/>
      <c r="AF103" s="2"/>
      <c r="AH103" s="5"/>
      <c r="AI103" s="2"/>
      <c r="AN103" s="2"/>
      <c r="AQ103" s="2"/>
      <c r="AV103" s="2"/>
      <c r="AY103" s="2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5"/>
      <c r="H104" s="2"/>
      <c r="I104" s="2"/>
      <c r="J104" s="2"/>
      <c r="K104" s="2"/>
      <c r="L104" s="2"/>
      <c r="M104" s="2"/>
      <c r="N104" s="2"/>
      <c r="P104" s="2"/>
      <c r="R104" s="5"/>
      <c r="S104" s="2"/>
      <c r="W104" s="5"/>
      <c r="Z104" s="5"/>
      <c r="AE104" s="5"/>
      <c r="AF104" s="2"/>
      <c r="AH104" s="5"/>
      <c r="AI104" s="2"/>
      <c r="AN104" s="2"/>
      <c r="AQ104" s="2"/>
      <c r="AV104" s="2"/>
      <c r="AY104" s="2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5"/>
      <c r="H105" s="2"/>
      <c r="I105" s="2"/>
      <c r="J105" s="2"/>
      <c r="K105" s="2"/>
      <c r="L105" s="2"/>
      <c r="M105" s="2"/>
      <c r="N105" s="2"/>
      <c r="P105" s="2"/>
      <c r="R105" s="5"/>
      <c r="S105" s="2"/>
      <c r="W105" s="5"/>
      <c r="Z105" s="5"/>
      <c r="AE105" s="5"/>
      <c r="AF105" s="2"/>
      <c r="AH105" s="5"/>
      <c r="AI105" s="2"/>
      <c r="AN105" s="2"/>
      <c r="AQ105" s="2"/>
      <c r="AV105" s="2"/>
      <c r="AY105" s="2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5"/>
      <c r="H106" s="2"/>
      <c r="I106" s="2"/>
      <c r="J106" s="2"/>
      <c r="K106" s="2"/>
      <c r="L106" s="2"/>
      <c r="M106" s="2"/>
      <c r="N106" s="2"/>
      <c r="P106" s="2"/>
      <c r="R106" s="5"/>
      <c r="S106" s="2"/>
      <c r="W106" s="5"/>
      <c r="Z106" s="5"/>
      <c r="AE106" s="5"/>
      <c r="AF106" s="2"/>
      <c r="AH106" s="5"/>
      <c r="AI106" s="2"/>
      <c r="AN106" s="2"/>
      <c r="AQ106" s="2"/>
      <c r="AV106" s="2"/>
      <c r="AY106" s="2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5"/>
      <c r="H107" s="2"/>
      <c r="I107" s="2"/>
      <c r="J107" s="2"/>
      <c r="K107" s="2"/>
      <c r="L107" s="2"/>
      <c r="M107" s="2"/>
      <c r="N107" s="2"/>
      <c r="P107" s="2"/>
      <c r="R107" s="5"/>
      <c r="S107" s="2"/>
      <c r="W107" s="5"/>
      <c r="Z107" s="5"/>
      <c r="AE107" s="5"/>
      <c r="AF107" s="2"/>
      <c r="AH107" s="5"/>
      <c r="AI107" s="2"/>
      <c r="AN107" s="2"/>
      <c r="AQ107" s="2"/>
      <c r="AV107" s="2"/>
      <c r="AY107" s="2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5"/>
      <c r="H108" s="2"/>
      <c r="I108" s="2"/>
      <c r="J108" s="2"/>
      <c r="K108" s="2"/>
      <c r="L108" s="2"/>
      <c r="M108" s="2"/>
      <c r="N108" s="2"/>
      <c r="P108" s="2"/>
      <c r="R108" s="5"/>
      <c r="S108" s="2"/>
      <c r="W108" s="5"/>
      <c r="Z108" s="5"/>
      <c r="AE108" s="5"/>
      <c r="AF108" s="2"/>
      <c r="AH108" s="5"/>
      <c r="AI108" s="2"/>
      <c r="AN108" s="2"/>
      <c r="AQ108" s="2"/>
      <c r="AV108" s="2"/>
      <c r="AY108" s="2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5"/>
      <c r="H109" s="2"/>
      <c r="I109" s="2"/>
      <c r="J109" s="2"/>
      <c r="K109" s="2"/>
      <c r="L109" s="2"/>
      <c r="M109" s="2"/>
      <c r="N109" s="2"/>
      <c r="P109" s="2"/>
      <c r="R109" s="5"/>
      <c r="S109" s="2"/>
      <c r="W109" s="5"/>
      <c r="Z109" s="5"/>
      <c r="AE109" s="5"/>
      <c r="AF109" s="2"/>
      <c r="AH109" s="5"/>
      <c r="AI109" s="2"/>
      <c r="AN109" s="2"/>
      <c r="AQ109" s="2"/>
      <c r="AV109" s="2"/>
      <c r="AY109" s="2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5"/>
      <c r="H110" s="2"/>
      <c r="I110" s="2"/>
      <c r="J110" s="2"/>
      <c r="K110" s="2"/>
      <c r="L110" s="2"/>
      <c r="M110" s="2"/>
      <c r="N110" s="2"/>
      <c r="P110" s="2"/>
      <c r="R110" s="5"/>
      <c r="S110" s="2"/>
      <c r="W110" s="5"/>
      <c r="Z110" s="5"/>
      <c r="AE110" s="5"/>
      <c r="AF110" s="2"/>
      <c r="AH110" s="5"/>
      <c r="AI110" s="2"/>
      <c r="AN110" s="2"/>
      <c r="AQ110" s="2"/>
      <c r="AV110" s="2"/>
      <c r="AY110" s="2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5"/>
      <c r="H111" s="2"/>
      <c r="I111" s="2"/>
      <c r="J111" s="2"/>
      <c r="K111" s="2"/>
      <c r="L111" s="2"/>
      <c r="M111" s="2"/>
      <c r="N111" s="2"/>
      <c r="P111" s="2"/>
      <c r="R111" s="5"/>
      <c r="S111" s="2"/>
      <c r="W111" s="5"/>
      <c r="Z111" s="5"/>
      <c r="AE111" s="5"/>
      <c r="AF111" s="2"/>
      <c r="AH111" s="5"/>
      <c r="AI111" s="2"/>
      <c r="AN111" s="2"/>
      <c r="AQ111" s="2"/>
      <c r="AV111" s="2"/>
      <c r="AY111" s="2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5"/>
      <c r="H112" s="2"/>
      <c r="I112" s="2"/>
      <c r="J112" s="2"/>
      <c r="K112" s="2"/>
      <c r="L112" s="2"/>
      <c r="M112" s="2"/>
      <c r="N112" s="2"/>
      <c r="P112" s="2"/>
      <c r="R112" s="5"/>
      <c r="S112" s="2"/>
      <c r="W112" s="5"/>
      <c r="Z112" s="5"/>
      <c r="AE112" s="5"/>
      <c r="AF112" s="2"/>
      <c r="AH112" s="5"/>
      <c r="AI112" s="2"/>
      <c r="AN112" s="2"/>
      <c r="AQ112" s="2"/>
      <c r="AV112" s="2"/>
      <c r="AY112" s="2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5"/>
      <c r="H113" s="2"/>
      <c r="I113" s="2"/>
      <c r="J113" s="2"/>
      <c r="K113" s="2"/>
      <c r="L113" s="2"/>
      <c r="M113" s="2"/>
      <c r="N113" s="2"/>
      <c r="P113" s="2"/>
      <c r="R113" s="5"/>
      <c r="S113" s="2"/>
      <c r="W113" s="5"/>
      <c r="Z113" s="5"/>
      <c r="AE113" s="5"/>
      <c r="AF113" s="2"/>
      <c r="AH113" s="5"/>
      <c r="AI113" s="2"/>
      <c r="AN113" s="2"/>
      <c r="AQ113" s="2"/>
      <c r="AV113" s="2"/>
      <c r="AY113" s="2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5"/>
      <c r="H114" s="2"/>
      <c r="I114" s="2"/>
      <c r="J114" s="2"/>
      <c r="K114" s="2"/>
      <c r="L114" s="2"/>
      <c r="M114" s="2"/>
      <c r="N114" s="2"/>
      <c r="P114" s="2"/>
      <c r="R114" s="5"/>
      <c r="S114" s="2"/>
      <c r="W114" s="5"/>
      <c r="Z114" s="5"/>
      <c r="AE114" s="5"/>
      <c r="AF114" s="2"/>
      <c r="AH114" s="5"/>
      <c r="AI114" s="2"/>
      <c r="AN114" s="2"/>
      <c r="AQ114" s="2"/>
      <c r="AV114" s="2"/>
      <c r="AY114" s="2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5"/>
      <c r="H115" s="2"/>
      <c r="I115" s="2"/>
      <c r="J115" s="2"/>
      <c r="K115" s="2"/>
      <c r="L115" s="2"/>
      <c r="M115" s="2"/>
      <c r="N115" s="2"/>
      <c r="P115" s="2"/>
      <c r="R115" s="5"/>
      <c r="S115" s="2"/>
      <c r="W115" s="5"/>
      <c r="Z115" s="5"/>
      <c r="AE115" s="5"/>
      <c r="AF115" s="2"/>
      <c r="AH115" s="5"/>
      <c r="AI115" s="2"/>
      <c r="AN115" s="2"/>
      <c r="AQ115" s="2"/>
      <c r="AV115" s="2"/>
      <c r="AY115" s="2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5"/>
      <c r="H116" s="2"/>
      <c r="I116" s="2"/>
      <c r="J116" s="2"/>
      <c r="K116" s="2"/>
      <c r="L116" s="2"/>
      <c r="M116" s="2"/>
      <c r="N116" s="2"/>
      <c r="P116" s="2"/>
      <c r="R116" s="5"/>
      <c r="S116" s="2"/>
      <c r="W116" s="5"/>
      <c r="Z116" s="5"/>
      <c r="AE116" s="5"/>
      <c r="AF116" s="2"/>
      <c r="AH116" s="5"/>
      <c r="AI116" s="2"/>
      <c r="AN116" s="2"/>
      <c r="AQ116" s="2"/>
      <c r="AV116" s="2"/>
      <c r="AY116" s="2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5"/>
      <c r="H117" s="2"/>
      <c r="I117" s="2"/>
      <c r="J117" s="2"/>
      <c r="K117" s="2"/>
      <c r="L117" s="2"/>
      <c r="M117" s="2"/>
      <c r="N117" s="2"/>
      <c r="P117" s="2"/>
      <c r="R117" s="5"/>
      <c r="S117" s="2"/>
      <c r="W117" s="5"/>
      <c r="Z117" s="5"/>
      <c r="AE117" s="5"/>
      <c r="AF117" s="2"/>
      <c r="AH117" s="5"/>
      <c r="AI117" s="2"/>
      <c r="AN117" s="2"/>
      <c r="AQ117" s="2"/>
      <c r="AV117" s="2"/>
      <c r="AY117" s="2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5"/>
      <c r="H118" s="2"/>
      <c r="I118" s="2"/>
      <c r="J118" s="2"/>
      <c r="K118" s="2"/>
      <c r="L118" s="2"/>
      <c r="M118" s="2"/>
      <c r="N118" s="2"/>
      <c r="P118" s="2"/>
      <c r="R118" s="5"/>
      <c r="S118" s="2"/>
      <c r="W118" s="5"/>
      <c r="Z118" s="5"/>
      <c r="AE118" s="5"/>
      <c r="AF118" s="2"/>
      <c r="AH118" s="5"/>
      <c r="AI118" s="2"/>
      <c r="AN118" s="2"/>
      <c r="AQ118" s="2"/>
      <c r="AV118" s="2"/>
      <c r="AY118" s="2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5"/>
      <c r="H119" s="2"/>
      <c r="I119" s="2"/>
      <c r="J119" s="2"/>
      <c r="K119" s="2"/>
      <c r="L119" s="2"/>
      <c r="M119" s="2"/>
      <c r="N119" s="2"/>
      <c r="P119" s="2"/>
      <c r="R119" s="5"/>
      <c r="S119" s="2"/>
      <c r="W119" s="5"/>
      <c r="Z119" s="5"/>
      <c r="AE119" s="5"/>
      <c r="AF119" s="2"/>
      <c r="AH119" s="5"/>
      <c r="AI119" s="2"/>
      <c r="AN119" s="2"/>
      <c r="AQ119" s="2"/>
      <c r="AV119" s="2"/>
      <c r="AY119" s="2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5"/>
      <c r="H120" s="2"/>
      <c r="I120" s="2"/>
      <c r="J120" s="2"/>
      <c r="K120" s="2"/>
      <c r="L120" s="2"/>
      <c r="M120" s="2"/>
      <c r="N120" s="2"/>
      <c r="P120" s="2"/>
      <c r="R120" s="5"/>
      <c r="S120" s="2"/>
      <c r="W120" s="5"/>
      <c r="Z120" s="5"/>
      <c r="AE120" s="5"/>
      <c r="AF120" s="2"/>
      <c r="AH120" s="5"/>
      <c r="AI120" s="2"/>
      <c r="AN120" s="2"/>
      <c r="AQ120" s="2"/>
      <c r="AV120" s="2"/>
      <c r="AY120" s="2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5"/>
      <c r="H121" s="2"/>
      <c r="I121" s="2"/>
      <c r="J121" s="2"/>
      <c r="K121" s="2"/>
      <c r="L121" s="2"/>
      <c r="M121" s="2"/>
      <c r="N121" s="2"/>
      <c r="P121" s="2"/>
      <c r="R121" s="5"/>
      <c r="S121" s="2"/>
      <c r="W121" s="5"/>
      <c r="Z121" s="5"/>
      <c r="AE121" s="5"/>
      <c r="AF121" s="2"/>
      <c r="AH121" s="5"/>
      <c r="AI121" s="2"/>
      <c r="AN121" s="2"/>
      <c r="AQ121" s="2"/>
      <c r="AV121" s="2"/>
      <c r="AY121" s="2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5"/>
      <c r="H122" s="2"/>
      <c r="I122" s="2"/>
      <c r="J122" s="2"/>
      <c r="K122" s="2"/>
      <c r="L122" s="2"/>
      <c r="M122" s="2"/>
      <c r="N122" s="2"/>
      <c r="P122" s="2"/>
      <c r="R122" s="5"/>
      <c r="S122" s="2"/>
      <c r="W122" s="5"/>
      <c r="Z122" s="5"/>
      <c r="AE122" s="5"/>
      <c r="AF122" s="2"/>
      <c r="AH122" s="5"/>
      <c r="AI122" s="2"/>
      <c r="AN122" s="2"/>
      <c r="AQ122" s="2"/>
      <c r="AV122" s="2"/>
      <c r="AY122" s="2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5"/>
      <c r="H123" s="2"/>
      <c r="I123" s="2"/>
      <c r="J123" s="2"/>
      <c r="K123" s="2"/>
      <c r="L123" s="2"/>
      <c r="M123" s="2"/>
      <c r="N123" s="2"/>
      <c r="P123" s="2"/>
      <c r="R123" s="5"/>
      <c r="S123" s="2"/>
      <c r="W123" s="5"/>
      <c r="Z123" s="5"/>
      <c r="AE123" s="5"/>
      <c r="AF123" s="2"/>
      <c r="AH123" s="5"/>
      <c r="AI123" s="2"/>
      <c r="AN123" s="2"/>
      <c r="AQ123" s="2"/>
      <c r="AV123" s="2"/>
      <c r="AY123" s="2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5"/>
      <c r="H124" s="2"/>
      <c r="I124" s="2"/>
      <c r="J124" s="2"/>
      <c r="K124" s="2"/>
      <c r="L124" s="2"/>
      <c r="M124" s="2"/>
      <c r="N124" s="2"/>
      <c r="P124" s="2"/>
      <c r="R124" s="5"/>
      <c r="S124" s="2"/>
      <c r="W124" s="5"/>
      <c r="Z124" s="5"/>
      <c r="AE124" s="5"/>
      <c r="AF124" s="2"/>
      <c r="AH124" s="5"/>
      <c r="AI124" s="2"/>
      <c r="AN124" s="2"/>
      <c r="AQ124" s="2"/>
      <c r="AV124" s="2"/>
      <c r="AY124" s="2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5"/>
      <c r="H125" s="2"/>
      <c r="I125" s="2"/>
      <c r="J125" s="2"/>
      <c r="K125" s="2"/>
      <c r="L125" s="2"/>
      <c r="M125" s="2"/>
      <c r="N125" s="2"/>
      <c r="P125" s="2"/>
      <c r="R125" s="5"/>
      <c r="S125" s="2"/>
      <c r="W125" s="5"/>
      <c r="Z125" s="5"/>
      <c r="AE125" s="5"/>
      <c r="AF125" s="2"/>
      <c r="AH125" s="5"/>
      <c r="AI125" s="2"/>
      <c r="AN125" s="2"/>
      <c r="AQ125" s="2"/>
      <c r="AV125" s="2"/>
      <c r="AY125" s="2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5"/>
      <c r="H126" s="2"/>
      <c r="I126" s="2"/>
      <c r="J126" s="2"/>
      <c r="K126" s="2"/>
      <c r="L126" s="2"/>
      <c r="M126" s="2"/>
      <c r="N126" s="2"/>
      <c r="P126" s="2"/>
      <c r="R126" s="5"/>
      <c r="S126" s="2"/>
      <c r="W126" s="5"/>
      <c r="Z126" s="5"/>
      <c r="AE126" s="5"/>
      <c r="AF126" s="2"/>
      <c r="AH126" s="5"/>
      <c r="AI126" s="2"/>
      <c r="AN126" s="2"/>
      <c r="AQ126" s="2"/>
      <c r="AV126" s="2"/>
      <c r="AY126" s="2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5"/>
      <c r="H127" s="2"/>
      <c r="I127" s="2"/>
      <c r="J127" s="2"/>
      <c r="K127" s="2"/>
      <c r="L127" s="2"/>
      <c r="M127" s="2"/>
      <c r="N127" s="2"/>
      <c r="P127" s="2"/>
      <c r="R127" s="5"/>
      <c r="S127" s="2"/>
      <c r="W127" s="5"/>
      <c r="Z127" s="5"/>
      <c r="AE127" s="5"/>
      <c r="AF127" s="2"/>
      <c r="AH127" s="5"/>
      <c r="AI127" s="2"/>
      <c r="AN127" s="2"/>
      <c r="AQ127" s="2"/>
      <c r="AV127" s="2"/>
      <c r="AY127" s="2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7"/>
  <sheetViews>
    <sheetView zoomScale="112" zoomScaleNormal="112" zoomScaleSheetLayoutView="100" workbookViewId="0">
      <pane xSplit="2" ySplit="5" topLeftCell="C22" activePane="bottomRight" state="frozen"/>
      <selection activeCell="B50" sqref="B50"/>
      <selection pane="topRight" activeCell="B50" sqref="B50"/>
      <selection pane="bottomLeft" activeCell="B50" sqref="B5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7" width="11.140625" style="2" customWidth="1"/>
    <col min="8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5" customWidth="1"/>
    <col min="25" max="30" width="9.140625" style="2" customWidth="1"/>
    <col min="31" max="31" width="10.28515625" style="5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5" customWidth="1"/>
    <col min="37" max="37" width="10.42578125" style="2" customWidth="1"/>
    <col min="38" max="38" width="10" style="2" customWidth="1"/>
    <col min="39" max="39" width="11.5703125" style="5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5" customWidth="1"/>
    <col min="45" max="45" width="9.140625" style="2" customWidth="1"/>
    <col min="46" max="46" width="10.85546875" style="2" customWidth="1"/>
    <col min="47" max="47" width="10.85546875" style="5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5" customWidth="1"/>
    <col min="138" max="142" width="9.140625" style="5" hidden="1" customWidth="1"/>
    <col min="143" max="143" width="9.140625" style="5" customWidth="1"/>
    <col min="144" max="148" width="9.140625" style="5" hidden="1" customWidth="1"/>
    <col min="149" max="149" width="9.140625" style="5" customWidth="1"/>
    <col min="150" max="154" width="9.140625" style="5" hidden="1" customWidth="1"/>
    <col min="155" max="155" width="9.140625" style="5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20" t="s">
        <v>66</v>
      </c>
      <c r="AT1" s="6"/>
    </row>
    <row r="2" spans="1:188" ht="15.75" x14ac:dyDescent="0.25">
      <c r="A2" s="10" t="s">
        <v>49</v>
      </c>
      <c r="I2" s="5" t="str">
        <f>[1]GSVA_cur!$I$3</f>
        <v>As on 17.03.2025</v>
      </c>
    </row>
    <row r="3" spans="1:188" ht="15.75" x14ac:dyDescent="0.25">
      <c r="A3" s="10"/>
    </row>
    <row r="4" spans="1:188" ht="15.75" x14ac:dyDescent="0.25">
      <c r="A4" s="10"/>
      <c r="E4" s="9"/>
      <c r="F4" s="9" t="s">
        <v>57</v>
      </c>
      <c r="G4" s="9"/>
      <c r="X4" s="2"/>
      <c r="AE4" s="2"/>
      <c r="AJ4" s="2"/>
      <c r="AM4" s="2"/>
      <c r="AR4" s="2"/>
      <c r="AU4" s="2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29" t="s">
        <v>72</v>
      </c>
      <c r="N5" s="29" t="s">
        <v>73</v>
      </c>
      <c r="O5" s="29" t="s">
        <v>74</v>
      </c>
      <c r="X5" s="2"/>
      <c r="AE5" s="2"/>
      <c r="AJ5" s="2"/>
      <c r="AM5" s="2"/>
      <c r="AR5" s="2"/>
      <c r="AU5" s="2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36" customFormat="1" ht="15.75" x14ac:dyDescent="0.25">
      <c r="A6" s="32" t="s">
        <v>26</v>
      </c>
      <c r="B6" s="33" t="s">
        <v>2</v>
      </c>
      <c r="C6" s="34">
        <f t="shared" ref="C6:O6" si="0">C7+C8+C9+C10</f>
        <v>251622.58</v>
      </c>
      <c r="D6" s="34">
        <f t="shared" si="0"/>
        <v>276425.26</v>
      </c>
      <c r="E6" s="34">
        <f t="shared" si="0"/>
        <v>288574.87</v>
      </c>
      <c r="F6" s="34">
        <f t="shared" si="0"/>
        <v>295331</v>
      </c>
      <c r="G6" s="34">
        <f t="shared" si="0"/>
        <v>273718</v>
      </c>
      <c r="H6" s="34">
        <f t="shared" si="0"/>
        <v>290342</v>
      </c>
      <c r="I6" s="34">
        <f t="shared" si="0"/>
        <v>427979</v>
      </c>
      <c r="J6" s="34">
        <f t="shared" si="0"/>
        <v>412810</v>
      </c>
      <c r="K6" s="34">
        <f t="shared" si="0"/>
        <v>398989</v>
      </c>
      <c r="L6" s="34">
        <f t="shared" si="0"/>
        <v>385812</v>
      </c>
      <c r="M6" s="34">
        <f t="shared" si="0"/>
        <v>410695</v>
      </c>
      <c r="N6" s="34">
        <f t="shared" si="0"/>
        <v>373316</v>
      </c>
      <c r="O6" s="34">
        <f t="shared" si="0"/>
        <v>397133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F6" s="37"/>
    </row>
    <row r="7" spans="1:188" ht="15.75" x14ac:dyDescent="0.25">
      <c r="A7" s="15">
        <v>1.1000000000000001</v>
      </c>
      <c r="B7" s="16" t="s">
        <v>59</v>
      </c>
      <c r="C7" s="23">
        <v>137771.57999999999</v>
      </c>
      <c r="D7" s="23">
        <v>159419.26</v>
      </c>
      <c r="E7" s="23">
        <v>167469.15</v>
      </c>
      <c r="F7" s="23">
        <v>177112</v>
      </c>
      <c r="G7" s="23">
        <v>152555</v>
      </c>
      <c r="H7" s="23">
        <v>141966</v>
      </c>
      <c r="I7" s="1">
        <v>267660</v>
      </c>
      <c r="J7" s="1">
        <v>267685</v>
      </c>
      <c r="K7" s="1">
        <v>254353</v>
      </c>
      <c r="L7" s="1">
        <v>259734</v>
      </c>
      <c r="M7" s="1">
        <v>281976</v>
      </c>
      <c r="N7" s="1">
        <v>246189</v>
      </c>
      <c r="O7" s="1">
        <v>258796</v>
      </c>
      <c r="P7" s="6"/>
      <c r="Q7" s="7"/>
      <c r="R7" s="7"/>
      <c r="S7" s="6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5"/>
      <c r="GD7" s="5"/>
      <c r="GE7" s="5"/>
    </row>
    <row r="8" spans="1:188" ht="15.75" x14ac:dyDescent="0.25">
      <c r="A8" s="15">
        <v>1.2</v>
      </c>
      <c r="B8" s="16" t="s">
        <v>60</v>
      </c>
      <c r="C8" s="23">
        <v>52587</v>
      </c>
      <c r="D8" s="23">
        <v>54292</v>
      </c>
      <c r="E8" s="23">
        <v>55877.72</v>
      </c>
      <c r="F8" s="23">
        <v>56120</v>
      </c>
      <c r="G8" s="23">
        <v>56995</v>
      </c>
      <c r="H8" s="23">
        <v>58930</v>
      </c>
      <c r="I8" s="1">
        <v>62829</v>
      </c>
      <c r="J8" s="1">
        <v>57444</v>
      </c>
      <c r="K8" s="1">
        <v>59985</v>
      </c>
      <c r="L8" s="1">
        <v>57546</v>
      </c>
      <c r="M8" s="1">
        <v>58589</v>
      </c>
      <c r="N8" s="1">
        <v>56345</v>
      </c>
      <c r="O8" s="1">
        <v>62003</v>
      </c>
      <c r="P8" s="6"/>
      <c r="Q8" s="7"/>
      <c r="R8" s="7"/>
      <c r="S8" s="6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5"/>
      <c r="GD8" s="5"/>
      <c r="GE8" s="5"/>
    </row>
    <row r="9" spans="1:188" ht="15.75" x14ac:dyDescent="0.25">
      <c r="A9" s="15">
        <v>1.3</v>
      </c>
      <c r="B9" s="16" t="s">
        <v>61</v>
      </c>
      <c r="C9" s="23">
        <v>42183</v>
      </c>
      <c r="D9" s="23">
        <v>40439</v>
      </c>
      <c r="E9" s="23">
        <v>38993</v>
      </c>
      <c r="F9" s="23">
        <v>36178</v>
      </c>
      <c r="G9" s="23">
        <v>36806</v>
      </c>
      <c r="H9" s="23">
        <v>61910</v>
      </c>
      <c r="I9" s="1">
        <v>70391</v>
      </c>
      <c r="J9" s="1">
        <v>59720</v>
      </c>
      <c r="K9" s="1">
        <v>58142</v>
      </c>
      <c r="L9" s="1">
        <v>39331</v>
      </c>
      <c r="M9" s="1">
        <v>38784</v>
      </c>
      <c r="N9" s="1">
        <v>38453</v>
      </c>
      <c r="O9" s="1">
        <v>42354</v>
      </c>
      <c r="P9" s="6"/>
      <c r="Q9" s="7"/>
      <c r="R9" s="7"/>
      <c r="S9" s="6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5"/>
      <c r="GD9" s="5"/>
      <c r="GE9" s="5"/>
    </row>
    <row r="10" spans="1:188" ht="15.75" x14ac:dyDescent="0.25">
      <c r="A10" s="15">
        <v>1.4</v>
      </c>
      <c r="B10" s="16" t="s">
        <v>62</v>
      </c>
      <c r="C10" s="23">
        <v>19081</v>
      </c>
      <c r="D10" s="23">
        <v>22275</v>
      </c>
      <c r="E10" s="23">
        <v>26235</v>
      </c>
      <c r="F10" s="23">
        <v>25921</v>
      </c>
      <c r="G10" s="23">
        <v>27362</v>
      </c>
      <c r="H10" s="23">
        <v>27536</v>
      </c>
      <c r="I10" s="1">
        <v>27099</v>
      </c>
      <c r="J10" s="1">
        <v>27961</v>
      </c>
      <c r="K10" s="1">
        <v>26509</v>
      </c>
      <c r="L10" s="1">
        <v>29201</v>
      </c>
      <c r="M10" s="1">
        <v>31346</v>
      </c>
      <c r="N10" s="1">
        <v>32329</v>
      </c>
      <c r="O10" s="1">
        <v>33980</v>
      </c>
      <c r="P10" s="6"/>
      <c r="Q10" s="7"/>
      <c r="R10" s="7"/>
      <c r="S10" s="6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5"/>
      <c r="GD10" s="5"/>
      <c r="GE10" s="5"/>
    </row>
    <row r="11" spans="1:188" ht="15.75" x14ac:dyDescent="0.25">
      <c r="A11" s="17" t="s">
        <v>31</v>
      </c>
      <c r="B11" s="16" t="s">
        <v>3</v>
      </c>
      <c r="C11" s="23">
        <v>0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2732</v>
      </c>
      <c r="O11" s="24">
        <v>2732</v>
      </c>
      <c r="P11" s="6"/>
      <c r="Q11" s="7"/>
      <c r="R11" s="7"/>
      <c r="S11" s="6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5"/>
      <c r="GD11" s="5"/>
      <c r="GE11" s="5"/>
    </row>
    <row r="12" spans="1:188" s="37" customFormat="1" ht="15.75" x14ac:dyDescent="0.25">
      <c r="A12" s="38"/>
      <c r="B12" s="39" t="s">
        <v>28</v>
      </c>
      <c r="C12" s="40">
        <f t="shared" ref="C12:O12" si="1">C6+C11</f>
        <v>251622.58</v>
      </c>
      <c r="D12" s="40">
        <f t="shared" si="1"/>
        <v>276425.26</v>
      </c>
      <c r="E12" s="40">
        <f t="shared" si="1"/>
        <v>288574.87</v>
      </c>
      <c r="F12" s="40">
        <f t="shared" si="1"/>
        <v>295331</v>
      </c>
      <c r="G12" s="40">
        <f t="shared" si="1"/>
        <v>273718</v>
      </c>
      <c r="H12" s="40">
        <f t="shared" si="1"/>
        <v>290342</v>
      </c>
      <c r="I12" s="40">
        <f t="shared" si="1"/>
        <v>427979</v>
      </c>
      <c r="J12" s="40">
        <f t="shared" si="1"/>
        <v>412810</v>
      </c>
      <c r="K12" s="40">
        <f t="shared" si="1"/>
        <v>398989</v>
      </c>
      <c r="L12" s="40">
        <f t="shared" si="1"/>
        <v>385812</v>
      </c>
      <c r="M12" s="40">
        <f t="shared" si="1"/>
        <v>410695</v>
      </c>
      <c r="N12" s="40">
        <f t="shared" si="1"/>
        <v>376048</v>
      </c>
      <c r="O12" s="40">
        <f t="shared" si="1"/>
        <v>399865</v>
      </c>
      <c r="P12" s="6"/>
      <c r="Q12" s="7"/>
      <c r="R12" s="7"/>
      <c r="S12" s="6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41"/>
      <c r="DY12" s="41"/>
      <c r="DZ12" s="41"/>
      <c r="EA12" s="41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36"/>
      <c r="GD12" s="36"/>
      <c r="GE12" s="36"/>
    </row>
    <row r="13" spans="1:188" s="5" customFormat="1" ht="15.75" x14ac:dyDescent="0.25">
      <c r="A13" s="13" t="s">
        <v>32</v>
      </c>
      <c r="B13" s="14" t="s">
        <v>4</v>
      </c>
      <c r="C13" s="1">
        <v>40990</v>
      </c>
      <c r="D13" s="1">
        <v>28894</v>
      </c>
      <c r="E13" s="1">
        <v>41278</v>
      </c>
      <c r="F13" s="1">
        <v>40523</v>
      </c>
      <c r="G13" s="1">
        <v>52135</v>
      </c>
      <c r="H13" s="1">
        <v>54581</v>
      </c>
      <c r="I13" s="1">
        <v>53275</v>
      </c>
      <c r="J13" s="1">
        <v>52165</v>
      </c>
      <c r="K13" s="1">
        <v>36966</v>
      </c>
      <c r="L13" s="1">
        <v>39218</v>
      </c>
      <c r="M13" s="1">
        <v>41675</v>
      </c>
      <c r="N13" s="1">
        <v>38435</v>
      </c>
      <c r="O13" s="1">
        <v>39022.109982790484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F13" s="2"/>
    </row>
    <row r="14" spans="1:188" ht="30" x14ac:dyDescent="0.25">
      <c r="A14" s="17" t="s">
        <v>33</v>
      </c>
      <c r="B14" s="16" t="s">
        <v>5</v>
      </c>
      <c r="C14" s="25">
        <v>54276</v>
      </c>
      <c r="D14" s="25">
        <v>55762</v>
      </c>
      <c r="E14" s="25">
        <v>54234</v>
      </c>
      <c r="F14" s="25">
        <v>43057</v>
      </c>
      <c r="G14" s="25">
        <v>46224</v>
      </c>
      <c r="H14" s="26">
        <v>58536</v>
      </c>
      <c r="I14" s="26">
        <v>57022</v>
      </c>
      <c r="J14" s="26">
        <v>35974</v>
      </c>
      <c r="K14" s="26">
        <v>34762</v>
      </c>
      <c r="L14" s="26">
        <v>37882</v>
      </c>
      <c r="M14" s="26">
        <v>36765</v>
      </c>
      <c r="N14" s="26">
        <v>42527</v>
      </c>
      <c r="O14" s="26">
        <v>45603.006621330736</v>
      </c>
      <c r="P14" s="6"/>
      <c r="Q14" s="7"/>
      <c r="R14" s="7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6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6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6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5"/>
      <c r="GD14" s="5"/>
      <c r="GE14" s="5"/>
    </row>
    <row r="15" spans="1:188" ht="15.75" x14ac:dyDescent="0.25">
      <c r="A15" s="17" t="s">
        <v>34</v>
      </c>
      <c r="B15" s="16" t="s">
        <v>6</v>
      </c>
      <c r="C15" s="23">
        <v>100712</v>
      </c>
      <c r="D15" s="23">
        <v>99017</v>
      </c>
      <c r="E15" s="23">
        <v>111497</v>
      </c>
      <c r="F15" s="23">
        <v>172786</v>
      </c>
      <c r="G15" s="23">
        <v>198602</v>
      </c>
      <c r="H15" s="1">
        <v>167221</v>
      </c>
      <c r="I15" s="1">
        <v>173285</v>
      </c>
      <c r="J15" s="1">
        <v>106462</v>
      </c>
      <c r="K15" s="1">
        <v>128361</v>
      </c>
      <c r="L15" s="1">
        <v>96650</v>
      </c>
      <c r="M15" s="1">
        <v>131423</v>
      </c>
      <c r="N15" s="1">
        <v>146066</v>
      </c>
      <c r="O15" s="1">
        <v>156979.86322304289</v>
      </c>
      <c r="P15" s="6"/>
      <c r="Q15" s="7"/>
      <c r="R15" s="7"/>
      <c r="S15" s="6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6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6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6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5"/>
      <c r="GD15" s="5"/>
      <c r="GE15" s="5"/>
    </row>
    <row r="16" spans="1:188" s="37" customFormat="1" ht="15.75" x14ac:dyDescent="0.25">
      <c r="A16" s="38"/>
      <c r="B16" s="39" t="s">
        <v>29</v>
      </c>
      <c r="C16" s="40">
        <f t="shared" ref="C16:K16" si="2">+C13+C14+C15</f>
        <v>195978</v>
      </c>
      <c r="D16" s="40">
        <f t="shared" si="2"/>
        <v>183673</v>
      </c>
      <c r="E16" s="40">
        <f t="shared" si="2"/>
        <v>207009</v>
      </c>
      <c r="F16" s="40">
        <f t="shared" si="2"/>
        <v>256366</v>
      </c>
      <c r="G16" s="40">
        <f t="shared" si="2"/>
        <v>296961</v>
      </c>
      <c r="H16" s="40">
        <f t="shared" si="2"/>
        <v>280338</v>
      </c>
      <c r="I16" s="40">
        <f t="shared" si="2"/>
        <v>283582</v>
      </c>
      <c r="J16" s="40">
        <f t="shared" si="2"/>
        <v>194601</v>
      </c>
      <c r="K16" s="40">
        <f t="shared" si="2"/>
        <v>200089</v>
      </c>
      <c r="L16" s="40">
        <f t="shared" ref="L16:M16" si="3">+L13+L14+L15</f>
        <v>173750</v>
      </c>
      <c r="M16" s="40">
        <f t="shared" si="3"/>
        <v>209863</v>
      </c>
      <c r="N16" s="40">
        <f t="shared" ref="N16:O16" si="4">+N13+N14+N15</f>
        <v>227028</v>
      </c>
      <c r="O16" s="40">
        <f t="shared" si="4"/>
        <v>241604.97982716412</v>
      </c>
      <c r="P16" s="6"/>
      <c r="Q16" s="7"/>
      <c r="R16" s="7"/>
      <c r="S16" s="6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  <c r="BK16" s="41"/>
      <c r="BL16" s="41"/>
      <c r="BM16" s="41"/>
      <c r="BN16" s="41"/>
      <c r="BO16" s="41"/>
      <c r="BP16" s="41"/>
      <c r="BQ16" s="41"/>
      <c r="BR16" s="41"/>
      <c r="BS16" s="41"/>
      <c r="BT16" s="41"/>
      <c r="BU16" s="41"/>
      <c r="BV16" s="41"/>
      <c r="BW16" s="41"/>
      <c r="BX16" s="41"/>
      <c r="BY16" s="41"/>
      <c r="BZ16" s="41"/>
      <c r="CA16" s="41"/>
      <c r="CB16" s="41"/>
      <c r="CC16" s="41"/>
      <c r="CD16" s="41"/>
      <c r="CE16" s="41"/>
      <c r="CF16" s="41"/>
      <c r="CG16" s="41"/>
      <c r="CH16" s="41"/>
      <c r="CI16" s="41"/>
      <c r="CJ16" s="41"/>
      <c r="CK16" s="41"/>
      <c r="CL16" s="41"/>
      <c r="CM16" s="41"/>
      <c r="CN16" s="41"/>
      <c r="CO16" s="41"/>
      <c r="CP16" s="41"/>
      <c r="CQ16" s="41"/>
      <c r="CR16" s="41"/>
      <c r="CS16" s="35"/>
      <c r="CT16" s="41"/>
      <c r="CU16" s="41"/>
      <c r="CV16" s="41"/>
      <c r="CW16" s="41"/>
      <c r="CX16" s="41"/>
      <c r="CY16" s="41"/>
      <c r="CZ16" s="41"/>
      <c r="DA16" s="41"/>
      <c r="DB16" s="41"/>
      <c r="DC16" s="41"/>
      <c r="DD16" s="41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41"/>
      <c r="DY16" s="41"/>
      <c r="DZ16" s="41"/>
      <c r="EA16" s="41"/>
      <c r="EB16" s="41"/>
      <c r="EC16" s="41"/>
      <c r="ED16" s="41"/>
      <c r="EE16" s="41"/>
      <c r="EF16" s="41"/>
      <c r="EG16" s="41"/>
      <c r="EH16" s="41"/>
      <c r="EI16" s="41"/>
      <c r="EJ16" s="41"/>
      <c r="EK16" s="41"/>
      <c r="EL16" s="41"/>
      <c r="EM16" s="41"/>
      <c r="EN16" s="41"/>
      <c r="EO16" s="35"/>
      <c r="EP16" s="41"/>
      <c r="EQ16" s="41"/>
      <c r="ER16" s="41"/>
      <c r="ES16" s="41"/>
      <c r="ET16" s="41"/>
      <c r="EU16" s="41"/>
      <c r="EV16" s="41"/>
      <c r="EW16" s="41"/>
      <c r="EX16" s="41"/>
      <c r="EY16" s="41"/>
      <c r="EZ16" s="41"/>
      <c r="FA16" s="41"/>
      <c r="FB16" s="41"/>
      <c r="FC16" s="41"/>
      <c r="FD16" s="41"/>
      <c r="FE16" s="41"/>
      <c r="FF16" s="41"/>
      <c r="FG16" s="41"/>
      <c r="FH16" s="41"/>
      <c r="FI16" s="41"/>
      <c r="FJ16" s="41"/>
      <c r="FK16" s="41"/>
      <c r="FL16" s="41"/>
      <c r="FM16" s="35"/>
      <c r="FN16" s="41"/>
      <c r="FO16" s="41"/>
      <c r="FP16" s="41"/>
      <c r="FQ16" s="41"/>
      <c r="FR16" s="41"/>
      <c r="FS16" s="41"/>
      <c r="FT16" s="41"/>
      <c r="FU16" s="41"/>
      <c r="FV16" s="41"/>
      <c r="FW16" s="41"/>
      <c r="FX16" s="41"/>
      <c r="FY16" s="41"/>
      <c r="FZ16" s="41"/>
      <c r="GA16" s="41"/>
      <c r="GB16" s="41"/>
      <c r="GC16" s="36"/>
      <c r="GD16" s="36"/>
      <c r="GE16" s="36"/>
    </row>
    <row r="17" spans="1:188" s="36" customFormat="1" ht="15.75" x14ac:dyDescent="0.25">
      <c r="A17" s="32" t="s">
        <v>35</v>
      </c>
      <c r="B17" s="33" t="s">
        <v>7</v>
      </c>
      <c r="C17" s="42">
        <f>C18+C19</f>
        <v>156450</v>
      </c>
      <c r="D17" s="42">
        <f t="shared" ref="D17:K17" si="5">D18+D19</f>
        <v>130915</v>
      </c>
      <c r="E17" s="42">
        <f t="shared" si="5"/>
        <v>190705</v>
      </c>
      <c r="F17" s="42">
        <f t="shared" si="5"/>
        <v>203972</v>
      </c>
      <c r="G17" s="42">
        <f t="shared" si="5"/>
        <v>237194</v>
      </c>
      <c r="H17" s="42">
        <f t="shared" si="5"/>
        <v>256129</v>
      </c>
      <c r="I17" s="42">
        <f t="shared" si="5"/>
        <v>283085</v>
      </c>
      <c r="J17" s="42">
        <f t="shared" si="5"/>
        <v>307748</v>
      </c>
      <c r="K17" s="42">
        <f t="shared" si="5"/>
        <v>327129</v>
      </c>
      <c r="L17" s="42">
        <f t="shared" ref="L17:M17" si="6">L18+L19</f>
        <v>253188</v>
      </c>
      <c r="M17" s="42">
        <f t="shared" si="6"/>
        <v>282501</v>
      </c>
      <c r="N17" s="42">
        <f t="shared" ref="N17:O17" si="7">N18+N19</f>
        <v>314691</v>
      </c>
      <c r="O17" s="42">
        <f t="shared" si="7"/>
        <v>315977.44579321158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F17" s="37"/>
    </row>
    <row r="18" spans="1:188" ht="15.75" x14ac:dyDescent="0.25">
      <c r="A18" s="15">
        <v>6.1</v>
      </c>
      <c r="B18" s="16" t="s">
        <v>8</v>
      </c>
      <c r="C18" s="23">
        <v>149457</v>
      </c>
      <c r="D18" s="23">
        <v>123727</v>
      </c>
      <c r="E18" s="23">
        <v>183334</v>
      </c>
      <c r="F18" s="23">
        <v>196506</v>
      </c>
      <c r="G18" s="23">
        <v>228505</v>
      </c>
      <c r="H18" s="23">
        <v>246773</v>
      </c>
      <c r="I18" s="1">
        <v>273017</v>
      </c>
      <c r="J18" s="1">
        <v>296703</v>
      </c>
      <c r="K18" s="1">
        <v>315109</v>
      </c>
      <c r="L18" s="1">
        <v>247634</v>
      </c>
      <c r="M18" s="1">
        <v>275030</v>
      </c>
      <c r="N18" s="1">
        <v>302934</v>
      </c>
      <c r="O18" s="1">
        <v>302727.67993367038</v>
      </c>
      <c r="P18" s="6"/>
      <c r="Q18" s="7"/>
      <c r="R18" s="7"/>
      <c r="S18" s="6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5"/>
      <c r="GD18" s="5"/>
      <c r="GE18" s="5"/>
    </row>
    <row r="19" spans="1:188" ht="15.75" x14ac:dyDescent="0.25">
      <c r="A19" s="15">
        <v>6.2</v>
      </c>
      <c r="B19" s="16" t="s">
        <v>9</v>
      </c>
      <c r="C19" s="23">
        <v>6993</v>
      </c>
      <c r="D19" s="23">
        <v>7188</v>
      </c>
      <c r="E19" s="23">
        <v>7371</v>
      </c>
      <c r="F19" s="23">
        <v>7466</v>
      </c>
      <c r="G19" s="23">
        <v>8689</v>
      </c>
      <c r="H19" s="23">
        <v>9356</v>
      </c>
      <c r="I19" s="1">
        <v>10068</v>
      </c>
      <c r="J19" s="1">
        <v>11045</v>
      </c>
      <c r="K19" s="1">
        <v>12020</v>
      </c>
      <c r="L19" s="1">
        <v>5554</v>
      </c>
      <c r="M19" s="1">
        <v>7471</v>
      </c>
      <c r="N19" s="1">
        <v>11757</v>
      </c>
      <c r="O19" s="1">
        <v>13249.765859541218</v>
      </c>
      <c r="P19" s="6"/>
      <c r="Q19" s="7"/>
      <c r="R19" s="7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5"/>
      <c r="GD19" s="5"/>
      <c r="GE19" s="5"/>
    </row>
    <row r="20" spans="1:188" s="36" customFormat="1" ht="30" x14ac:dyDescent="0.25">
      <c r="A20" s="43" t="s">
        <v>36</v>
      </c>
      <c r="B20" s="44" t="s">
        <v>10</v>
      </c>
      <c r="C20" s="42">
        <f>C21+C22+C23+C24+C25+C26+C27</f>
        <v>70408</v>
      </c>
      <c r="D20" s="42">
        <f t="shared" ref="D20:O20" si="8">D21+D22+D23+D24+D25+D26+D27</f>
        <v>80780</v>
      </c>
      <c r="E20" s="42">
        <f t="shared" si="8"/>
        <v>86841</v>
      </c>
      <c r="F20" s="42">
        <f t="shared" si="8"/>
        <v>95468</v>
      </c>
      <c r="G20" s="42">
        <f t="shared" si="8"/>
        <v>107764</v>
      </c>
      <c r="H20" s="42">
        <f t="shared" si="8"/>
        <v>121596</v>
      </c>
      <c r="I20" s="42">
        <f t="shared" si="8"/>
        <v>126003</v>
      </c>
      <c r="J20" s="42">
        <f t="shared" si="8"/>
        <v>127395</v>
      </c>
      <c r="K20" s="42">
        <f t="shared" si="8"/>
        <v>140558</v>
      </c>
      <c r="L20" s="42">
        <f t="shared" si="8"/>
        <v>139391</v>
      </c>
      <c r="M20" s="42">
        <f t="shared" si="8"/>
        <v>144947</v>
      </c>
      <c r="N20" s="42">
        <f t="shared" si="8"/>
        <v>159867</v>
      </c>
      <c r="O20" s="42">
        <f t="shared" si="8"/>
        <v>168615.03698704884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F20" s="37"/>
    </row>
    <row r="21" spans="1:188" ht="15.75" x14ac:dyDescent="0.25">
      <c r="A21" s="15">
        <v>7.1</v>
      </c>
      <c r="B21" s="16" t="s">
        <v>11</v>
      </c>
      <c r="C21" s="23">
        <v>2</v>
      </c>
      <c r="D21" s="23">
        <v>3</v>
      </c>
      <c r="E21" s="23">
        <v>5</v>
      </c>
      <c r="F21" s="23">
        <v>5</v>
      </c>
      <c r="G21" s="23">
        <v>6</v>
      </c>
      <c r="H21" s="23">
        <v>6</v>
      </c>
      <c r="I21" s="1">
        <v>5</v>
      </c>
      <c r="J21" s="1">
        <v>6</v>
      </c>
      <c r="K21" s="1">
        <v>32</v>
      </c>
      <c r="L21" s="1">
        <v>31</v>
      </c>
      <c r="M21" s="1">
        <v>39</v>
      </c>
      <c r="N21" s="1">
        <v>22</v>
      </c>
      <c r="O21" s="1">
        <v>190</v>
      </c>
      <c r="P21" s="6"/>
      <c r="Q21" s="7"/>
      <c r="R21" s="7"/>
      <c r="S21" s="6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5"/>
      <c r="GD21" s="5"/>
      <c r="GE21" s="5"/>
    </row>
    <row r="22" spans="1:188" ht="15.75" x14ac:dyDescent="0.25">
      <c r="A22" s="15">
        <v>7.2</v>
      </c>
      <c r="B22" s="16" t="s">
        <v>12</v>
      </c>
      <c r="C22" s="23">
        <v>43561</v>
      </c>
      <c r="D22" s="23">
        <v>49507</v>
      </c>
      <c r="E22" s="23">
        <v>50523</v>
      </c>
      <c r="F22" s="23">
        <v>53520</v>
      </c>
      <c r="G22" s="23">
        <v>56431</v>
      </c>
      <c r="H22" s="23">
        <v>64822</v>
      </c>
      <c r="I22" s="1">
        <v>69297</v>
      </c>
      <c r="J22" s="1">
        <v>74798</v>
      </c>
      <c r="K22" s="1">
        <v>80175</v>
      </c>
      <c r="L22" s="1">
        <v>85531</v>
      </c>
      <c r="M22" s="1">
        <v>87917</v>
      </c>
      <c r="N22" s="1">
        <v>92963</v>
      </c>
      <c r="O22" s="1">
        <v>97676.076223379743</v>
      </c>
      <c r="P22" s="6"/>
      <c r="Q22" s="7"/>
      <c r="R22" s="7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5"/>
      <c r="GD22" s="5"/>
      <c r="GE22" s="5"/>
    </row>
    <row r="23" spans="1:188" ht="15.75" x14ac:dyDescent="0.25">
      <c r="A23" s="15">
        <v>7.3</v>
      </c>
      <c r="B23" s="16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6"/>
      <c r="Q23" s="7"/>
      <c r="R23" s="7"/>
      <c r="S23" s="6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5"/>
      <c r="GD23" s="5"/>
      <c r="GE23" s="5"/>
    </row>
    <row r="24" spans="1:188" ht="15.75" x14ac:dyDescent="0.25">
      <c r="A24" s="15">
        <v>7.4</v>
      </c>
      <c r="B24" s="16" t="s">
        <v>14</v>
      </c>
      <c r="C24" s="23">
        <v>1999</v>
      </c>
      <c r="D24" s="23">
        <v>3230</v>
      </c>
      <c r="E24" s="23">
        <v>2169</v>
      </c>
      <c r="F24" s="23">
        <v>3128</v>
      </c>
      <c r="G24" s="23">
        <v>5806</v>
      </c>
      <c r="H24" s="23">
        <v>6082</v>
      </c>
      <c r="I24" s="1">
        <v>5767</v>
      </c>
      <c r="J24" s="1">
        <v>3551</v>
      </c>
      <c r="K24" s="1">
        <v>6153</v>
      </c>
      <c r="L24" s="1">
        <v>2995</v>
      </c>
      <c r="M24" s="1">
        <v>2863</v>
      </c>
      <c r="N24" s="1">
        <v>3602</v>
      </c>
      <c r="O24" s="1">
        <v>3242.7627248228314</v>
      </c>
      <c r="P24" s="6"/>
      <c r="Q24" s="7"/>
      <c r="R24" s="7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5"/>
      <c r="GD24" s="5"/>
      <c r="GE24" s="5"/>
    </row>
    <row r="25" spans="1:188" ht="15.75" x14ac:dyDescent="0.25">
      <c r="A25" s="15">
        <v>7.5</v>
      </c>
      <c r="B25" s="16" t="s">
        <v>15</v>
      </c>
      <c r="C25" s="23">
        <v>1816</v>
      </c>
      <c r="D25" s="23">
        <v>2064</v>
      </c>
      <c r="E25" s="23">
        <v>2106</v>
      </c>
      <c r="F25" s="23">
        <v>2231</v>
      </c>
      <c r="G25" s="23">
        <v>2352</v>
      </c>
      <c r="H25" s="23">
        <v>8284</v>
      </c>
      <c r="I25" s="1">
        <v>8507</v>
      </c>
      <c r="J25" s="1">
        <v>8649</v>
      </c>
      <c r="K25" s="1">
        <v>8817</v>
      </c>
      <c r="L25" s="1">
        <v>5364</v>
      </c>
      <c r="M25" s="1">
        <v>6279</v>
      </c>
      <c r="N25" s="1">
        <v>10034</v>
      </c>
      <c r="O25" s="1">
        <v>11294.862448367083</v>
      </c>
      <c r="P25" s="6"/>
      <c r="Q25" s="7"/>
      <c r="R25" s="7"/>
      <c r="S25" s="6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5"/>
      <c r="GD25" s="5"/>
      <c r="GE25" s="5"/>
    </row>
    <row r="26" spans="1:188" ht="15.75" x14ac:dyDescent="0.25">
      <c r="A26" s="15">
        <v>7.6</v>
      </c>
      <c r="B26" s="16" t="s">
        <v>16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6"/>
      <c r="Q26" s="7"/>
      <c r="R26" s="7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5"/>
      <c r="GD26" s="5"/>
      <c r="GE26" s="5"/>
    </row>
    <row r="27" spans="1:188" ht="30" x14ac:dyDescent="0.25">
      <c r="A27" s="15">
        <v>7.7</v>
      </c>
      <c r="B27" s="16" t="s">
        <v>17</v>
      </c>
      <c r="C27" s="25">
        <v>23030</v>
      </c>
      <c r="D27" s="25">
        <v>25976</v>
      </c>
      <c r="E27" s="25">
        <v>32038</v>
      </c>
      <c r="F27" s="25">
        <v>36584</v>
      </c>
      <c r="G27" s="25">
        <v>43169</v>
      </c>
      <c r="H27" s="25">
        <v>42402</v>
      </c>
      <c r="I27" s="26">
        <v>42427</v>
      </c>
      <c r="J27" s="26">
        <v>40391</v>
      </c>
      <c r="K27" s="26">
        <v>45381</v>
      </c>
      <c r="L27" s="26">
        <v>45470</v>
      </c>
      <c r="M27" s="26">
        <v>47849</v>
      </c>
      <c r="N27" s="26">
        <v>53246</v>
      </c>
      <c r="O27" s="26">
        <v>56211.335590479175</v>
      </c>
      <c r="P27" s="6"/>
      <c r="Q27" s="7"/>
      <c r="R27" s="7"/>
      <c r="S27" s="6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5"/>
      <c r="GD27" s="5"/>
      <c r="GE27" s="5"/>
    </row>
    <row r="28" spans="1:188" ht="15.75" x14ac:dyDescent="0.25">
      <c r="A28" s="17" t="s">
        <v>37</v>
      </c>
      <c r="B28" s="16" t="s">
        <v>18</v>
      </c>
      <c r="C28" s="23">
        <v>23399</v>
      </c>
      <c r="D28" s="23">
        <v>24918</v>
      </c>
      <c r="E28" s="23">
        <v>27257</v>
      </c>
      <c r="F28" s="23">
        <v>28309</v>
      </c>
      <c r="G28" s="23">
        <v>35103</v>
      </c>
      <c r="H28" s="23">
        <v>35788</v>
      </c>
      <c r="I28" s="1">
        <v>37626</v>
      </c>
      <c r="J28" s="1">
        <v>46629</v>
      </c>
      <c r="K28" s="1">
        <v>52767</v>
      </c>
      <c r="L28" s="1">
        <v>54338</v>
      </c>
      <c r="M28" s="1">
        <v>56276</v>
      </c>
      <c r="N28" s="1">
        <v>62955</v>
      </c>
      <c r="O28" s="1">
        <v>115792</v>
      </c>
      <c r="P28" s="6"/>
      <c r="Q28" s="7"/>
      <c r="R28" s="7"/>
      <c r="S28" s="6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5"/>
      <c r="GD28" s="5"/>
      <c r="GE28" s="5"/>
    </row>
    <row r="29" spans="1:188" ht="30" x14ac:dyDescent="0.25">
      <c r="A29" s="17" t="s">
        <v>38</v>
      </c>
      <c r="B29" s="16" t="s">
        <v>19</v>
      </c>
      <c r="C29" s="25">
        <v>134847</v>
      </c>
      <c r="D29" s="25">
        <v>136333</v>
      </c>
      <c r="E29" s="25">
        <v>137021</v>
      </c>
      <c r="F29" s="25">
        <v>138289</v>
      </c>
      <c r="G29" s="25">
        <v>132913</v>
      </c>
      <c r="H29" s="25">
        <v>129535</v>
      </c>
      <c r="I29" s="26">
        <v>126515</v>
      </c>
      <c r="J29" s="26">
        <v>126368</v>
      </c>
      <c r="K29" s="26">
        <v>124674</v>
      </c>
      <c r="L29" s="26">
        <v>122408</v>
      </c>
      <c r="M29" s="26">
        <v>130606</v>
      </c>
      <c r="N29" s="26">
        <v>134665</v>
      </c>
      <c r="O29" s="26">
        <v>138250.48031847511</v>
      </c>
      <c r="P29" s="6"/>
      <c r="Q29" s="7"/>
      <c r="R29" s="7"/>
      <c r="S29" s="6"/>
      <c r="T29" s="8"/>
      <c r="U29" s="8"/>
      <c r="V29" s="8"/>
      <c r="W29" s="8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5"/>
      <c r="GD29" s="5"/>
      <c r="GE29" s="5"/>
    </row>
    <row r="30" spans="1:188" ht="15.75" x14ac:dyDescent="0.25">
      <c r="A30" s="17" t="s">
        <v>39</v>
      </c>
      <c r="B30" s="16" t="s">
        <v>54</v>
      </c>
      <c r="C30" s="23">
        <v>231790</v>
      </c>
      <c r="D30" s="23">
        <v>233668</v>
      </c>
      <c r="E30" s="23">
        <v>216539</v>
      </c>
      <c r="F30" s="23">
        <v>234826</v>
      </c>
      <c r="G30" s="23">
        <v>281035</v>
      </c>
      <c r="H30" s="23">
        <v>263348</v>
      </c>
      <c r="I30" s="1">
        <v>249069</v>
      </c>
      <c r="J30" s="1">
        <v>249541</v>
      </c>
      <c r="K30" s="1">
        <v>263263</v>
      </c>
      <c r="L30" s="1">
        <v>292619</v>
      </c>
      <c r="M30" s="1">
        <v>318647</v>
      </c>
      <c r="N30" s="1">
        <v>391066</v>
      </c>
      <c r="O30" s="1">
        <v>446822.49483490665</v>
      </c>
      <c r="P30" s="6"/>
      <c r="Q30" s="7"/>
      <c r="R30" s="7"/>
      <c r="S30" s="6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5"/>
      <c r="GD30" s="5"/>
      <c r="GE30" s="5"/>
    </row>
    <row r="31" spans="1:188" ht="15.75" x14ac:dyDescent="0.25">
      <c r="A31" s="17" t="s">
        <v>40</v>
      </c>
      <c r="B31" s="16" t="s">
        <v>20</v>
      </c>
      <c r="C31" s="23">
        <v>208417</v>
      </c>
      <c r="D31" s="23">
        <v>230853</v>
      </c>
      <c r="E31" s="23">
        <v>227976</v>
      </c>
      <c r="F31" s="23">
        <v>249977</v>
      </c>
      <c r="G31" s="23">
        <v>233161</v>
      </c>
      <c r="H31" s="23">
        <v>257226</v>
      </c>
      <c r="I31" s="27">
        <v>281665</v>
      </c>
      <c r="J31" s="27">
        <v>279482</v>
      </c>
      <c r="K31" s="27">
        <v>312757</v>
      </c>
      <c r="L31" s="27">
        <v>289824</v>
      </c>
      <c r="M31" s="27">
        <v>345042</v>
      </c>
      <c r="N31" s="27">
        <v>420158</v>
      </c>
      <c r="O31" s="27">
        <v>467061.39440813864</v>
      </c>
      <c r="P31" s="6"/>
      <c r="Q31" s="7"/>
      <c r="R31" s="7"/>
      <c r="S31" s="6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5"/>
      <c r="GD31" s="5"/>
      <c r="GE31" s="5"/>
    </row>
    <row r="32" spans="1:188" s="37" customFormat="1" ht="15.75" x14ac:dyDescent="0.25">
      <c r="A32" s="38"/>
      <c r="B32" s="39" t="s">
        <v>30</v>
      </c>
      <c r="C32" s="40">
        <f>C17+C20+C28+C29+C30+C31</f>
        <v>825311</v>
      </c>
      <c r="D32" s="40">
        <f t="shared" ref="D32:I32" si="9">D17+D20+D28+D29+D30+D31</f>
        <v>837467</v>
      </c>
      <c r="E32" s="40">
        <f t="shared" si="9"/>
        <v>886339</v>
      </c>
      <c r="F32" s="40">
        <f t="shared" si="9"/>
        <v>950841</v>
      </c>
      <c r="G32" s="40">
        <f t="shared" si="9"/>
        <v>1027170</v>
      </c>
      <c r="H32" s="40">
        <f t="shared" si="9"/>
        <v>1063622</v>
      </c>
      <c r="I32" s="40">
        <f t="shared" si="9"/>
        <v>1103963</v>
      </c>
      <c r="J32" s="40">
        <f t="shared" ref="J32:K32" si="10">J17+J20+J28+J29+J30+J31</f>
        <v>1137163</v>
      </c>
      <c r="K32" s="40">
        <f t="shared" si="10"/>
        <v>1221148</v>
      </c>
      <c r="L32" s="40">
        <f t="shared" ref="L32:M32" si="11">L17+L20+L28+L29+L30+L31</f>
        <v>1151768</v>
      </c>
      <c r="M32" s="40">
        <f t="shared" si="11"/>
        <v>1278019</v>
      </c>
      <c r="N32" s="40">
        <f t="shared" ref="N32:O32" si="12">N17+N20+N28+N29+N30+N31</f>
        <v>1483402</v>
      </c>
      <c r="O32" s="40">
        <f t="shared" si="12"/>
        <v>1652518.8523417809</v>
      </c>
      <c r="P32" s="6"/>
      <c r="Q32" s="7"/>
      <c r="R32" s="7"/>
      <c r="S32" s="31"/>
      <c r="T32" s="30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1"/>
      <c r="BS32" s="41"/>
      <c r="BT32" s="41"/>
      <c r="BU32" s="41"/>
      <c r="BV32" s="41"/>
      <c r="BW32" s="41"/>
      <c r="BX32" s="41"/>
      <c r="BY32" s="41"/>
      <c r="BZ32" s="41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41"/>
      <c r="CW32" s="41"/>
      <c r="CX32" s="41"/>
      <c r="CY32" s="41"/>
      <c r="CZ32" s="41"/>
      <c r="DA32" s="41"/>
      <c r="DB32" s="41"/>
      <c r="DC32" s="41"/>
      <c r="DD32" s="41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41"/>
      <c r="DY32" s="41"/>
      <c r="DZ32" s="41"/>
      <c r="EA32" s="41"/>
      <c r="EB32" s="41"/>
      <c r="EC32" s="41"/>
      <c r="ED32" s="41"/>
      <c r="EE32" s="41"/>
      <c r="EF32" s="41"/>
      <c r="EG32" s="41"/>
      <c r="EH32" s="41"/>
      <c r="EI32" s="41"/>
      <c r="EJ32" s="41"/>
      <c r="EK32" s="41"/>
      <c r="EL32" s="41"/>
      <c r="EM32" s="41"/>
      <c r="EN32" s="41"/>
      <c r="EO32" s="41"/>
      <c r="EP32" s="41"/>
      <c r="EQ32" s="41"/>
      <c r="ER32" s="41"/>
      <c r="ES32" s="41"/>
      <c r="ET32" s="41"/>
      <c r="EU32" s="41"/>
      <c r="EV32" s="41"/>
      <c r="EW32" s="41"/>
      <c r="EX32" s="41"/>
      <c r="EY32" s="41"/>
      <c r="EZ32" s="41"/>
      <c r="FA32" s="41"/>
      <c r="FB32" s="41"/>
      <c r="FC32" s="41"/>
      <c r="FD32" s="41"/>
      <c r="FE32" s="41"/>
      <c r="FF32" s="41"/>
      <c r="FG32" s="41"/>
      <c r="FH32" s="41"/>
      <c r="FI32" s="41"/>
      <c r="FJ32" s="41"/>
      <c r="FK32" s="41"/>
      <c r="FL32" s="41"/>
      <c r="FM32" s="41"/>
      <c r="FN32" s="41"/>
      <c r="FO32" s="41"/>
      <c r="FP32" s="41"/>
      <c r="FQ32" s="41"/>
      <c r="FR32" s="41"/>
      <c r="FS32" s="41"/>
      <c r="FT32" s="41"/>
      <c r="FU32" s="41"/>
      <c r="FV32" s="41"/>
      <c r="FW32" s="41"/>
      <c r="FX32" s="41"/>
      <c r="FY32" s="41"/>
      <c r="FZ32" s="41"/>
      <c r="GA32" s="41"/>
      <c r="GB32" s="41"/>
      <c r="GC32" s="36"/>
      <c r="GD32" s="36"/>
      <c r="GE32" s="36"/>
    </row>
    <row r="33" spans="1:188" s="36" customFormat="1" ht="15.75" x14ac:dyDescent="0.25">
      <c r="A33" s="32" t="s">
        <v>27</v>
      </c>
      <c r="B33" s="45" t="s">
        <v>41</v>
      </c>
      <c r="C33" s="34">
        <f t="shared" ref="C33:I33" si="13">C6+C11+C13+C14+C15+C17+C20+C28+C29+C30+C31</f>
        <v>1272911.58</v>
      </c>
      <c r="D33" s="34">
        <f t="shared" si="13"/>
        <v>1297565.26</v>
      </c>
      <c r="E33" s="34">
        <f t="shared" si="13"/>
        <v>1381922.87</v>
      </c>
      <c r="F33" s="34">
        <f t="shared" si="13"/>
        <v>1502538</v>
      </c>
      <c r="G33" s="34">
        <f t="shared" si="13"/>
        <v>1597849</v>
      </c>
      <c r="H33" s="34">
        <f t="shared" si="13"/>
        <v>1634302</v>
      </c>
      <c r="I33" s="34">
        <f t="shared" si="13"/>
        <v>1815524</v>
      </c>
      <c r="J33" s="34">
        <f t="shared" ref="J33:K33" si="14">J6+J11+J13+J14+J15+J17+J20+J28+J29+J30+J31</f>
        <v>1744574</v>
      </c>
      <c r="K33" s="34">
        <f t="shared" si="14"/>
        <v>1820226</v>
      </c>
      <c r="L33" s="34">
        <f t="shared" ref="L33:M33" si="15">L6+L11+L13+L14+L15+L17+L20+L28+L29+L30+L31</f>
        <v>1711330</v>
      </c>
      <c r="M33" s="34">
        <f t="shared" si="15"/>
        <v>1898577</v>
      </c>
      <c r="N33" s="34">
        <f t="shared" ref="N33:O33" si="16">N6+N11+N13+N14+N15+N17+N20+N28+N29+N30+N31</f>
        <v>2086478</v>
      </c>
      <c r="O33" s="34">
        <f t="shared" si="16"/>
        <v>2293988.8321689446</v>
      </c>
      <c r="P33" s="6"/>
      <c r="Q33" s="6"/>
      <c r="R33" s="6"/>
      <c r="S33" s="31"/>
      <c r="T33" s="31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F33" s="37"/>
    </row>
    <row r="34" spans="1:188" ht="15.75" x14ac:dyDescent="0.25">
      <c r="A34" s="18" t="s">
        <v>43</v>
      </c>
      <c r="B34" s="4" t="s">
        <v>25</v>
      </c>
      <c r="C34" s="3">
        <v>48918</v>
      </c>
      <c r="D34" s="3">
        <v>42553</v>
      </c>
      <c r="E34" s="3">
        <v>66521</v>
      </c>
      <c r="F34" s="3">
        <v>63808</v>
      </c>
      <c r="G34" s="23">
        <v>86905</v>
      </c>
      <c r="H34" s="28">
        <v>98110</v>
      </c>
      <c r="I34" s="28">
        <v>80121</v>
      </c>
      <c r="J34" s="28">
        <v>103894</v>
      </c>
      <c r="K34" s="28">
        <v>119205</v>
      </c>
      <c r="L34" s="28">
        <v>135384</v>
      </c>
      <c r="M34" s="28">
        <v>148822</v>
      </c>
      <c r="N34" s="28">
        <v>184171</v>
      </c>
      <c r="O34" s="28">
        <v>202487.74116448234</v>
      </c>
      <c r="P34" s="6"/>
      <c r="Q34" s="7"/>
      <c r="R34" s="7"/>
      <c r="S34" s="31"/>
      <c r="T34" s="30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</row>
    <row r="35" spans="1:188" ht="15.75" x14ac:dyDescent="0.25">
      <c r="A35" s="18" t="s">
        <v>44</v>
      </c>
      <c r="B35" s="4" t="s">
        <v>24</v>
      </c>
      <c r="C35" s="3">
        <v>30370</v>
      </c>
      <c r="D35" s="3">
        <v>40837</v>
      </c>
      <c r="E35" s="3">
        <v>36935</v>
      </c>
      <c r="F35" s="3">
        <v>41856</v>
      </c>
      <c r="G35" s="23">
        <v>42386</v>
      </c>
      <c r="H35" s="28">
        <v>24220</v>
      </c>
      <c r="I35" s="28">
        <v>20571</v>
      </c>
      <c r="J35" s="28">
        <v>22246</v>
      </c>
      <c r="K35" s="28">
        <v>20713</v>
      </c>
      <c r="L35" s="28">
        <v>39374</v>
      </c>
      <c r="M35" s="28">
        <v>49277</v>
      </c>
      <c r="N35" s="28">
        <v>51903</v>
      </c>
      <c r="O35" s="28">
        <v>57065.016911783758</v>
      </c>
      <c r="P35" s="6"/>
      <c r="Q35" s="7"/>
      <c r="R35" s="7"/>
      <c r="S35" s="31"/>
      <c r="T35" s="30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</row>
    <row r="36" spans="1:188" s="37" customFormat="1" ht="15.75" x14ac:dyDescent="0.25">
      <c r="A36" s="46" t="s">
        <v>45</v>
      </c>
      <c r="B36" s="47" t="s">
        <v>55</v>
      </c>
      <c r="C36" s="40">
        <f t="shared" ref="C36:O36" si="17">C33+C34-C35</f>
        <v>1291459.58</v>
      </c>
      <c r="D36" s="40">
        <f t="shared" ref="D36:L36" si="18">D33+D34-D35</f>
        <v>1299281.26</v>
      </c>
      <c r="E36" s="40">
        <f t="shared" si="18"/>
        <v>1411508.87</v>
      </c>
      <c r="F36" s="40">
        <f t="shared" si="18"/>
        <v>1524490</v>
      </c>
      <c r="G36" s="40">
        <f t="shared" si="18"/>
        <v>1642368</v>
      </c>
      <c r="H36" s="40">
        <f t="shared" si="18"/>
        <v>1708192</v>
      </c>
      <c r="I36" s="40">
        <f t="shared" si="18"/>
        <v>1875074</v>
      </c>
      <c r="J36" s="40">
        <f t="shared" si="18"/>
        <v>1826222</v>
      </c>
      <c r="K36" s="40">
        <f t="shared" si="18"/>
        <v>1918718</v>
      </c>
      <c r="L36" s="40">
        <f t="shared" si="18"/>
        <v>1807340</v>
      </c>
      <c r="M36" s="40">
        <f t="shared" si="17"/>
        <v>1998122</v>
      </c>
      <c r="N36" s="40">
        <f t="shared" si="17"/>
        <v>2218746</v>
      </c>
      <c r="O36" s="40">
        <f t="shared" si="17"/>
        <v>2439411.5564216431</v>
      </c>
      <c r="P36" s="6"/>
      <c r="Q36" s="7"/>
      <c r="R36" s="7"/>
      <c r="S36" s="31"/>
      <c r="T36" s="30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  <c r="BR36" s="41"/>
      <c r="BS36" s="41"/>
      <c r="BT36" s="41"/>
      <c r="BU36" s="41"/>
      <c r="BV36" s="41"/>
      <c r="BW36" s="41"/>
      <c r="BX36" s="41"/>
      <c r="BY36" s="41"/>
      <c r="BZ36" s="41"/>
      <c r="CA36" s="41"/>
      <c r="CB36" s="41"/>
      <c r="CC36" s="41"/>
      <c r="CD36" s="41"/>
      <c r="CE36" s="41"/>
      <c r="CF36" s="41"/>
      <c r="CG36" s="41"/>
      <c r="CH36" s="41"/>
      <c r="CI36" s="41"/>
      <c r="CJ36" s="41"/>
      <c r="CK36" s="41"/>
      <c r="CL36" s="41"/>
      <c r="CM36" s="41"/>
      <c r="CN36" s="41"/>
      <c r="CO36" s="41"/>
      <c r="CP36" s="41"/>
      <c r="CQ36" s="41"/>
      <c r="CR36" s="41"/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41"/>
      <c r="DD36" s="41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41"/>
      <c r="DY36" s="41"/>
      <c r="DZ36" s="41"/>
      <c r="EA36" s="41"/>
      <c r="EB36" s="41"/>
      <c r="EC36" s="41"/>
      <c r="ED36" s="41"/>
      <c r="EE36" s="41"/>
      <c r="EF36" s="41"/>
      <c r="EG36" s="41"/>
      <c r="EH36" s="41"/>
      <c r="EI36" s="41"/>
      <c r="EJ36" s="41"/>
      <c r="EK36" s="41"/>
      <c r="EL36" s="41"/>
      <c r="EM36" s="41"/>
      <c r="EN36" s="41"/>
      <c r="EO36" s="41"/>
      <c r="EP36" s="41"/>
      <c r="EQ36" s="41"/>
      <c r="ER36" s="41"/>
      <c r="ES36" s="41"/>
      <c r="ET36" s="41"/>
      <c r="EU36" s="41"/>
      <c r="EV36" s="41"/>
      <c r="EW36" s="41"/>
      <c r="EX36" s="41"/>
      <c r="EY36" s="41"/>
      <c r="EZ36" s="41"/>
      <c r="FA36" s="41"/>
      <c r="FB36" s="41"/>
      <c r="FC36" s="41"/>
      <c r="FD36" s="41"/>
      <c r="FE36" s="41"/>
      <c r="FF36" s="41"/>
      <c r="FG36" s="41"/>
      <c r="FH36" s="41"/>
      <c r="FI36" s="41"/>
      <c r="FJ36" s="41"/>
      <c r="FK36" s="41"/>
      <c r="FL36" s="41"/>
      <c r="FM36" s="41"/>
      <c r="FN36" s="41"/>
      <c r="FO36" s="41"/>
      <c r="FP36" s="41"/>
      <c r="FQ36" s="41"/>
      <c r="FR36" s="41"/>
      <c r="FS36" s="41"/>
      <c r="FT36" s="41"/>
      <c r="FU36" s="41"/>
      <c r="FV36" s="41"/>
      <c r="FW36" s="41"/>
      <c r="FX36" s="41"/>
      <c r="FY36" s="41"/>
      <c r="FZ36" s="41"/>
      <c r="GA36" s="41"/>
    </row>
    <row r="37" spans="1:188" s="37" customFormat="1" ht="15.75" x14ac:dyDescent="0.25">
      <c r="A37" s="46" t="s">
        <v>46</v>
      </c>
      <c r="B37" s="47" t="s">
        <v>42</v>
      </c>
      <c r="C37" s="40">
        <f>GSVA_cur!C37</f>
        <v>28925</v>
      </c>
      <c r="D37" s="40">
        <f>GSVA_cur!D37</f>
        <v>29561</v>
      </c>
      <c r="E37" s="40">
        <f>GSVA_cur!E37</f>
        <v>30210</v>
      </c>
      <c r="F37" s="40">
        <f>GSVA_cur!F37</f>
        <v>30873</v>
      </c>
      <c r="G37" s="40">
        <f>GSVA_cur!G37</f>
        <v>31549</v>
      </c>
      <c r="H37" s="40">
        <f>GSVA_cur!H37</f>
        <v>32239</v>
      </c>
      <c r="I37" s="40">
        <f>GSVA_cur!I37</f>
        <v>32943</v>
      </c>
      <c r="J37" s="40">
        <f>GSVA_cur!J37</f>
        <v>33661</v>
      </c>
      <c r="K37" s="40">
        <f>GSVA_cur!K37</f>
        <v>34394</v>
      </c>
      <c r="L37" s="40">
        <f>GSVA_cur!L37</f>
        <v>35142</v>
      </c>
      <c r="M37" s="40">
        <f>GSVA_cur!M37</f>
        <v>31790</v>
      </c>
      <c r="N37" s="40">
        <f>GSVA_cur!N37</f>
        <v>32090</v>
      </c>
      <c r="O37" s="40">
        <f>GSVA_cur!O37</f>
        <v>32380</v>
      </c>
      <c r="P37" s="5"/>
      <c r="Q37" s="2"/>
      <c r="R37" s="2"/>
      <c r="S37" s="49"/>
      <c r="T37" s="49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</row>
    <row r="38" spans="1:188" s="37" customFormat="1" ht="15.75" x14ac:dyDescent="0.25">
      <c r="A38" s="46" t="s">
        <v>47</v>
      </c>
      <c r="B38" s="47" t="s">
        <v>58</v>
      </c>
      <c r="C38" s="40">
        <f t="shared" ref="C38" si="19">C36/C37*1000</f>
        <v>44648.559377700956</v>
      </c>
      <c r="D38" s="40">
        <f t="shared" ref="D38:L38" si="20">D36/D37*1000</f>
        <v>43952.547613409559</v>
      </c>
      <c r="E38" s="40">
        <f t="shared" si="20"/>
        <v>46723.233035418736</v>
      </c>
      <c r="F38" s="40">
        <f t="shared" si="20"/>
        <v>49379.392997117218</v>
      </c>
      <c r="G38" s="40">
        <f t="shared" si="20"/>
        <v>52057.688040825386</v>
      </c>
      <c r="H38" s="40">
        <f t="shared" si="20"/>
        <v>52985.266292378794</v>
      </c>
      <c r="I38" s="40">
        <f t="shared" si="20"/>
        <v>56918.738426979937</v>
      </c>
      <c r="J38" s="40">
        <f t="shared" si="20"/>
        <v>54253.349573690619</v>
      </c>
      <c r="K38" s="40">
        <f t="shared" si="20"/>
        <v>55786.416235389894</v>
      </c>
      <c r="L38" s="40">
        <f t="shared" si="20"/>
        <v>51429.628364919467</v>
      </c>
      <c r="M38" s="40">
        <f t="shared" ref="M38:O38" si="21">M36/M37*1000</f>
        <v>62853.79050015728</v>
      </c>
      <c r="N38" s="40">
        <f t="shared" si="21"/>
        <v>69141.352446244942</v>
      </c>
      <c r="O38" s="40">
        <f t="shared" si="21"/>
        <v>75336.984447858034</v>
      </c>
      <c r="P38" s="5"/>
      <c r="Q38" s="2"/>
      <c r="R38" s="2"/>
      <c r="S38" s="31"/>
      <c r="T38" s="31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BX38" s="41"/>
      <c r="BY38" s="41"/>
      <c r="BZ38" s="41"/>
      <c r="CA38" s="41"/>
      <c r="DE38" s="36"/>
      <c r="DF38" s="36"/>
      <c r="DG38" s="36"/>
      <c r="DH38" s="36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</row>
    <row r="39" spans="1:188" x14ac:dyDescent="0.25">
      <c r="A39" s="2" t="s">
        <v>75</v>
      </c>
      <c r="H39" s="6">
        <f>C39-GSVA_cur!C39</f>
        <v>0</v>
      </c>
      <c r="I39" s="6"/>
      <c r="J39" s="6"/>
      <c r="K39" s="6"/>
      <c r="L39" s="6"/>
      <c r="M39" s="6"/>
      <c r="N39" s="6"/>
      <c r="O39" s="6"/>
      <c r="S39" s="49"/>
      <c r="T39" s="48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37" customFormat="1" x14ac:dyDescent="0.25">
      <c r="A40" s="2"/>
      <c r="B40" s="5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48"/>
      <c r="T40" s="48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</row>
    <row r="41" spans="1:188" s="37" customFormat="1" x14ac:dyDescent="0.25">
      <c r="A41" s="2"/>
      <c r="B41" s="5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48"/>
      <c r="T41" s="48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</row>
    <row r="42" spans="1:188" x14ac:dyDescent="0.25">
      <c r="B42" s="5"/>
      <c r="H42" s="2"/>
      <c r="I42" s="2"/>
      <c r="J42" s="2"/>
      <c r="K42" s="2"/>
      <c r="L42" s="2"/>
      <c r="M42" s="2"/>
      <c r="N42" s="2"/>
      <c r="O42" s="2"/>
      <c r="P42" s="2"/>
      <c r="S42" s="2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5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37" customFormat="1" x14ac:dyDescent="0.25">
      <c r="A44" s="2"/>
      <c r="B44" s="5"/>
      <c r="C44" s="2"/>
      <c r="D44" s="2"/>
      <c r="E44" s="2"/>
      <c r="F44" s="2"/>
      <c r="G44" s="5"/>
      <c r="H44" s="2"/>
      <c r="I44" s="2"/>
      <c r="J44" s="2"/>
      <c r="K44" s="2"/>
      <c r="L44" s="2"/>
      <c r="M44" s="2"/>
      <c r="N44" s="5"/>
      <c r="O44" s="2"/>
      <c r="P44" s="2"/>
      <c r="Q44" s="2"/>
      <c r="R44" s="2"/>
      <c r="S44" s="5"/>
      <c r="T44" s="2"/>
      <c r="U44" s="2"/>
      <c r="V44" s="5"/>
      <c r="W44" s="2"/>
      <c r="X44" s="2"/>
      <c r="Y44" s="2"/>
      <c r="Z44" s="2"/>
      <c r="AA44" s="5"/>
      <c r="AB44" s="2"/>
      <c r="AC44" s="2"/>
      <c r="AD44" s="5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</row>
    <row r="45" spans="1:188" s="37" customFormat="1" x14ac:dyDescent="0.25">
      <c r="A45" s="2"/>
      <c r="B45" s="5"/>
      <c r="C45" s="2"/>
      <c r="D45" s="2"/>
      <c r="E45" s="2"/>
      <c r="F45" s="2"/>
      <c r="G45" s="5"/>
      <c r="H45" s="2"/>
      <c r="I45" s="2"/>
      <c r="J45" s="2"/>
      <c r="K45" s="2"/>
      <c r="L45" s="2"/>
      <c r="M45" s="2"/>
      <c r="N45" s="5"/>
      <c r="O45" s="2"/>
      <c r="P45" s="2"/>
      <c r="Q45" s="2"/>
      <c r="R45" s="2"/>
      <c r="S45" s="5"/>
      <c r="T45" s="2"/>
      <c r="U45" s="2"/>
      <c r="V45" s="5"/>
      <c r="W45" s="2"/>
      <c r="X45" s="2"/>
      <c r="Y45" s="2"/>
      <c r="Z45" s="2"/>
      <c r="AA45" s="5"/>
      <c r="AB45" s="2"/>
      <c r="AC45" s="2"/>
      <c r="AD45" s="5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DP45" s="36"/>
      <c r="DQ45" s="36"/>
      <c r="DR45" s="36"/>
      <c r="DS45" s="36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</row>
    <row r="46" spans="1:188" s="37" customFormat="1" x14ac:dyDescent="0.25">
      <c r="A46" s="2"/>
      <c r="B46" s="5"/>
      <c r="C46" s="2"/>
      <c r="D46" s="2"/>
      <c r="E46" s="2"/>
      <c r="F46" s="2"/>
      <c r="G46" s="5"/>
      <c r="H46" s="2"/>
      <c r="I46" s="2"/>
      <c r="J46" s="2"/>
      <c r="K46" s="2"/>
      <c r="L46" s="2"/>
      <c r="M46" s="2"/>
      <c r="N46" s="5"/>
      <c r="O46" s="2"/>
      <c r="P46" s="2"/>
      <c r="Q46" s="2"/>
      <c r="R46" s="2"/>
      <c r="S46" s="5"/>
      <c r="T46" s="2"/>
      <c r="U46" s="2"/>
      <c r="V46" s="5"/>
      <c r="W46" s="2"/>
      <c r="X46" s="2"/>
      <c r="Y46" s="2"/>
      <c r="Z46" s="2"/>
      <c r="AA46" s="5"/>
      <c r="AB46" s="2"/>
      <c r="AC46" s="2"/>
      <c r="AD46" s="5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DP46" s="36"/>
      <c r="DQ46" s="36"/>
      <c r="DR46" s="36"/>
      <c r="DS46" s="36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</row>
    <row r="47" spans="1:188" x14ac:dyDescent="0.25">
      <c r="B47" s="5"/>
      <c r="G47" s="5"/>
      <c r="H47" s="2"/>
      <c r="I47" s="2"/>
      <c r="J47" s="2"/>
      <c r="K47" s="2"/>
      <c r="L47" s="2"/>
      <c r="M47" s="2"/>
      <c r="O47" s="2"/>
      <c r="P47" s="2"/>
      <c r="V47" s="5"/>
      <c r="X47" s="2"/>
      <c r="AA47" s="5"/>
      <c r="AD47" s="5"/>
      <c r="AE47" s="2"/>
      <c r="AJ47" s="2"/>
      <c r="AM47" s="2"/>
      <c r="AR47" s="2"/>
      <c r="AU47" s="2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5"/>
      <c r="G48" s="5"/>
      <c r="H48" s="2"/>
      <c r="I48" s="2"/>
      <c r="J48" s="2"/>
      <c r="K48" s="2"/>
      <c r="L48" s="2"/>
      <c r="M48" s="2"/>
      <c r="O48" s="2"/>
      <c r="P48" s="2"/>
      <c r="V48" s="5"/>
      <c r="X48" s="2"/>
      <c r="AA48" s="5"/>
      <c r="AD48" s="5"/>
      <c r="AE48" s="2"/>
      <c r="AJ48" s="2"/>
      <c r="AM48" s="2"/>
      <c r="AR48" s="2"/>
      <c r="AU48" s="2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5"/>
      <c r="G49" s="5"/>
      <c r="H49" s="2"/>
      <c r="I49" s="2"/>
      <c r="J49" s="2"/>
      <c r="K49" s="2"/>
      <c r="L49" s="2"/>
      <c r="M49" s="2"/>
      <c r="O49" s="2"/>
      <c r="P49" s="2"/>
      <c r="V49" s="5"/>
      <c r="X49" s="2"/>
      <c r="AA49" s="5"/>
      <c r="AD49" s="5"/>
      <c r="AE49" s="2"/>
      <c r="AJ49" s="2"/>
      <c r="AM49" s="2"/>
      <c r="AR49" s="2"/>
      <c r="AU49" s="2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5"/>
      <c r="G50" s="5"/>
      <c r="H50" s="2"/>
      <c r="I50" s="2"/>
      <c r="J50" s="2"/>
      <c r="K50" s="2"/>
      <c r="L50" s="2"/>
      <c r="M50" s="2"/>
      <c r="O50" s="2"/>
      <c r="P50" s="2"/>
      <c r="V50" s="5"/>
      <c r="X50" s="2"/>
      <c r="AA50" s="5"/>
      <c r="AD50" s="5"/>
      <c r="AE50" s="2"/>
      <c r="AJ50" s="2"/>
      <c r="AM50" s="2"/>
      <c r="AR50" s="2"/>
      <c r="AU50" s="2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5"/>
      <c r="G51" s="5"/>
      <c r="H51" s="2"/>
      <c r="I51" s="2"/>
      <c r="J51" s="2"/>
      <c r="K51" s="2"/>
      <c r="L51" s="2"/>
      <c r="M51" s="2"/>
      <c r="O51" s="2"/>
      <c r="P51" s="2"/>
      <c r="V51" s="5"/>
      <c r="X51" s="2"/>
      <c r="AA51" s="5"/>
      <c r="AD51" s="5"/>
      <c r="AE51" s="2"/>
      <c r="AJ51" s="2"/>
      <c r="AM51" s="2"/>
      <c r="AR51" s="2"/>
      <c r="AU51" s="2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5"/>
      <c r="G52" s="5"/>
      <c r="H52" s="2"/>
      <c r="I52" s="2"/>
      <c r="J52" s="2"/>
      <c r="K52" s="2"/>
      <c r="L52" s="2"/>
      <c r="M52" s="2"/>
      <c r="O52" s="2"/>
      <c r="P52" s="2"/>
      <c r="V52" s="5"/>
      <c r="X52" s="2"/>
      <c r="AA52" s="5"/>
      <c r="AD52" s="5"/>
      <c r="AE52" s="2"/>
      <c r="AJ52" s="2"/>
      <c r="AM52" s="2"/>
      <c r="AR52" s="2"/>
      <c r="AU52" s="2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5"/>
      <c r="G53" s="5"/>
      <c r="H53" s="2"/>
      <c r="I53" s="2"/>
      <c r="J53" s="2"/>
      <c r="K53" s="2"/>
      <c r="L53" s="2"/>
      <c r="M53" s="2"/>
      <c r="O53" s="2"/>
      <c r="P53" s="2"/>
      <c r="V53" s="5"/>
      <c r="X53" s="2"/>
      <c r="AA53" s="5"/>
      <c r="AD53" s="5"/>
      <c r="AE53" s="2"/>
      <c r="AJ53" s="2"/>
      <c r="AM53" s="2"/>
      <c r="AR53" s="2"/>
      <c r="AU53" s="2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5"/>
      <c r="G54" s="5"/>
      <c r="H54" s="2"/>
      <c r="I54" s="2"/>
      <c r="J54" s="2"/>
      <c r="K54" s="2"/>
      <c r="L54" s="2"/>
      <c r="M54" s="2"/>
      <c r="O54" s="2"/>
      <c r="P54" s="2"/>
      <c r="V54" s="5"/>
      <c r="X54" s="2"/>
      <c r="AA54" s="5"/>
      <c r="AD54" s="5"/>
      <c r="AE54" s="2"/>
      <c r="AJ54" s="2"/>
      <c r="AM54" s="2"/>
      <c r="AR54" s="2"/>
      <c r="AU54" s="2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5"/>
      <c r="G55" s="5"/>
      <c r="H55" s="2"/>
      <c r="I55" s="2"/>
      <c r="J55" s="2"/>
      <c r="K55" s="2"/>
      <c r="L55" s="2"/>
      <c r="M55" s="2"/>
      <c r="O55" s="2"/>
      <c r="P55" s="2"/>
      <c r="V55" s="5"/>
      <c r="X55" s="2"/>
      <c r="AA55" s="5"/>
      <c r="AD55" s="5"/>
      <c r="AE55" s="2"/>
      <c r="AJ55" s="2"/>
      <c r="AM55" s="2"/>
      <c r="AR55" s="2"/>
      <c r="AU55" s="2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5"/>
      <c r="G56" s="5"/>
      <c r="H56" s="2"/>
      <c r="I56" s="2"/>
      <c r="J56" s="2"/>
      <c r="K56" s="2"/>
      <c r="L56" s="2"/>
      <c r="M56" s="2"/>
      <c r="O56" s="2"/>
      <c r="P56" s="2"/>
      <c r="V56" s="5"/>
      <c r="X56" s="2"/>
      <c r="AA56" s="5"/>
      <c r="AD56" s="5"/>
      <c r="AE56" s="2"/>
      <c r="AJ56" s="2"/>
      <c r="AM56" s="2"/>
      <c r="AR56" s="2"/>
      <c r="AU56" s="2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5"/>
      <c r="G57" s="5"/>
      <c r="H57" s="2"/>
      <c r="I57" s="2"/>
      <c r="J57" s="2"/>
      <c r="K57" s="2"/>
      <c r="L57" s="2"/>
      <c r="M57" s="2"/>
      <c r="O57" s="2"/>
      <c r="P57" s="2"/>
      <c r="V57" s="5"/>
      <c r="X57" s="2"/>
      <c r="AA57" s="5"/>
      <c r="AD57" s="5"/>
      <c r="AE57" s="2"/>
      <c r="AJ57" s="2"/>
      <c r="AM57" s="2"/>
      <c r="AR57" s="2"/>
      <c r="AU57" s="2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5"/>
      <c r="G58" s="5"/>
      <c r="H58" s="2"/>
      <c r="I58" s="2"/>
      <c r="J58" s="2"/>
      <c r="K58" s="2"/>
      <c r="L58" s="2"/>
      <c r="M58" s="2"/>
      <c r="O58" s="2"/>
      <c r="P58" s="2"/>
      <c r="V58" s="5"/>
      <c r="X58" s="2"/>
      <c r="AA58" s="5"/>
      <c r="AD58" s="5"/>
      <c r="AE58" s="2"/>
      <c r="AJ58" s="2"/>
      <c r="AM58" s="2"/>
      <c r="AR58" s="2"/>
      <c r="AU58" s="2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5"/>
      <c r="G59" s="5"/>
      <c r="H59" s="2"/>
      <c r="I59" s="2"/>
      <c r="J59" s="2"/>
      <c r="K59" s="2"/>
      <c r="L59" s="2"/>
      <c r="M59" s="2"/>
      <c r="O59" s="2"/>
      <c r="P59" s="2"/>
      <c r="V59" s="5"/>
      <c r="X59" s="2"/>
      <c r="AA59" s="5"/>
      <c r="AD59" s="5"/>
      <c r="AE59" s="2"/>
      <c r="AJ59" s="2"/>
      <c r="AM59" s="2"/>
      <c r="AR59" s="2"/>
      <c r="AU59" s="2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5"/>
      <c r="G60" s="5"/>
      <c r="H60" s="2"/>
      <c r="I60" s="2"/>
      <c r="J60" s="2"/>
      <c r="K60" s="2"/>
      <c r="L60" s="2"/>
      <c r="M60" s="2"/>
      <c r="O60" s="2"/>
      <c r="P60" s="2"/>
      <c r="V60" s="5"/>
      <c r="X60" s="2"/>
      <c r="AA60" s="5"/>
      <c r="AD60" s="5"/>
      <c r="AE60" s="2"/>
      <c r="AJ60" s="2"/>
      <c r="AM60" s="2"/>
      <c r="AR60" s="2"/>
      <c r="AU60" s="2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5"/>
      <c r="G61" s="5"/>
      <c r="H61" s="2"/>
      <c r="I61" s="2"/>
      <c r="J61" s="2"/>
      <c r="K61" s="2"/>
      <c r="L61" s="2"/>
      <c r="M61" s="2"/>
      <c r="O61" s="2"/>
      <c r="P61" s="2"/>
      <c r="V61" s="5"/>
      <c r="X61" s="2"/>
      <c r="AA61" s="5"/>
      <c r="AD61" s="5"/>
      <c r="AE61" s="2"/>
      <c r="AJ61" s="2"/>
      <c r="AM61" s="2"/>
      <c r="AR61" s="2"/>
      <c r="AU61" s="2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5"/>
      <c r="G62" s="5"/>
      <c r="H62" s="2"/>
      <c r="I62" s="2"/>
      <c r="J62" s="2"/>
      <c r="K62" s="2"/>
      <c r="L62" s="2"/>
      <c r="M62" s="2"/>
      <c r="O62" s="2"/>
      <c r="P62" s="2"/>
      <c r="V62" s="5"/>
      <c r="X62" s="2"/>
      <c r="AA62" s="5"/>
      <c r="AD62" s="5"/>
      <c r="AE62" s="2"/>
      <c r="AJ62" s="2"/>
      <c r="AM62" s="2"/>
      <c r="AR62" s="2"/>
      <c r="AU62" s="2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5"/>
      <c r="G63" s="5"/>
      <c r="H63" s="2"/>
      <c r="I63" s="2"/>
      <c r="J63" s="2"/>
      <c r="K63" s="2"/>
      <c r="L63" s="2"/>
      <c r="M63" s="2"/>
      <c r="O63" s="2"/>
      <c r="P63" s="2"/>
      <c r="V63" s="5"/>
      <c r="X63" s="2"/>
      <c r="AA63" s="5"/>
      <c r="AD63" s="5"/>
      <c r="AE63" s="2"/>
      <c r="AJ63" s="2"/>
      <c r="AM63" s="2"/>
      <c r="AR63" s="2"/>
      <c r="AU63" s="2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5"/>
      <c r="G64" s="5"/>
      <c r="H64" s="2"/>
      <c r="I64" s="2"/>
      <c r="J64" s="2"/>
      <c r="K64" s="2"/>
      <c r="L64" s="2"/>
      <c r="M64" s="2"/>
      <c r="O64" s="2"/>
      <c r="P64" s="2"/>
      <c r="V64" s="5"/>
      <c r="X64" s="2"/>
      <c r="AA64" s="5"/>
      <c r="AD64" s="5"/>
      <c r="AE64" s="2"/>
      <c r="AJ64" s="2"/>
      <c r="AM64" s="2"/>
      <c r="AR64" s="2"/>
      <c r="AU64" s="2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5"/>
      <c r="G65" s="5"/>
      <c r="H65" s="2"/>
      <c r="I65" s="2"/>
      <c r="J65" s="2"/>
      <c r="K65" s="2"/>
      <c r="L65" s="2"/>
      <c r="M65" s="2"/>
      <c r="O65" s="2"/>
      <c r="P65" s="2"/>
      <c r="V65" s="5"/>
      <c r="X65" s="2"/>
      <c r="AA65" s="5"/>
      <c r="AD65" s="5"/>
      <c r="AE65" s="2"/>
      <c r="AJ65" s="2"/>
      <c r="AM65" s="2"/>
      <c r="AR65" s="2"/>
      <c r="AU65" s="2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5"/>
      <c r="G66" s="5"/>
      <c r="H66" s="2"/>
      <c r="I66" s="2"/>
      <c r="J66" s="2"/>
      <c r="K66" s="2"/>
      <c r="L66" s="2"/>
      <c r="M66" s="2"/>
      <c r="O66" s="2"/>
      <c r="P66" s="2"/>
      <c r="V66" s="5"/>
      <c r="X66" s="2"/>
      <c r="AA66" s="5"/>
      <c r="AD66" s="5"/>
      <c r="AE66" s="2"/>
      <c r="AJ66" s="2"/>
      <c r="AM66" s="2"/>
      <c r="AR66" s="2"/>
      <c r="AU66" s="2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5"/>
      <c r="G67" s="5"/>
      <c r="H67" s="2"/>
      <c r="I67" s="2"/>
      <c r="J67" s="2"/>
      <c r="K67" s="2"/>
      <c r="L67" s="2"/>
      <c r="M67" s="2"/>
      <c r="O67" s="2"/>
      <c r="P67" s="2"/>
      <c r="V67" s="5"/>
      <c r="X67" s="2"/>
      <c r="AA67" s="5"/>
      <c r="AD67" s="5"/>
      <c r="AE67" s="2"/>
      <c r="AJ67" s="2"/>
      <c r="AM67" s="2"/>
      <c r="AR67" s="2"/>
      <c r="AU67" s="2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5"/>
      <c r="G68" s="5"/>
      <c r="H68" s="2"/>
      <c r="I68" s="2"/>
      <c r="J68" s="2"/>
      <c r="K68" s="2"/>
      <c r="L68" s="2"/>
      <c r="M68" s="2"/>
      <c r="O68" s="2"/>
      <c r="P68" s="2"/>
      <c r="V68" s="5"/>
      <c r="X68" s="2"/>
      <c r="AA68" s="5"/>
      <c r="AD68" s="5"/>
      <c r="AE68" s="2"/>
      <c r="AJ68" s="2"/>
      <c r="AM68" s="2"/>
      <c r="AR68" s="2"/>
      <c r="AU68" s="2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5"/>
      <c r="G69" s="5"/>
      <c r="H69" s="2"/>
      <c r="I69" s="2"/>
      <c r="J69" s="2"/>
      <c r="K69" s="2"/>
      <c r="L69" s="2"/>
      <c r="M69" s="2"/>
      <c r="O69" s="2"/>
      <c r="P69" s="2"/>
      <c r="V69" s="5"/>
      <c r="X69" s="2"/>
      <c r="AA69" s="5"/>
      <c r="AD69" s="5"/>
      <c r="AE69" s="2"/>
      <c r="AJ69" s="2"/>
      <c r="AM69" s="2"/>
      <c r="AR69" s="2"/>
      <c r="AU69" s="2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5"/>
      <c r="G70" s="5"/>
      <c r="H70" s="2"/>
      <c r="I70" s="2"/>
      <c r="J70" s="2"/>
      <c r="K70" s="2"/>
      <c r="L70" s="2"/>
      <c r="M70" s="2"/>
      <c r="O70" s="2"/>
      <c r="P70" s="2"/>
      <c r="V70" s="5"/>
      <c r="X70" s="2"/>
      <c r="AA70" s="5"/>
      <c r="AD70" s="5"/>
      <c r="AE70" s="2"/>
      <c r="AJ70" s="2"/>
      <c r="AM70" s="2"/>
      <c r="AR70" s="2"/>
      <c r="AU70" s="2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5"/>
      <c r="G71" s="5"/>
      <c r="H71" s="2"/>
      <c r="I71" s="2"/>
      <c r="J71" s="2"/>
      <c r="K71" s="2"/>
      <c r="L71" s="2"/>
      <c r="M71" s="2"/>
      <c r="O71" s="2"/>
      <c r="P71" s="2"/>
      <c r="V71" s="5"/>
      <c r="X71" s="2"/>
      <c r="AA71" s="5"/>
      <c r="AD71" s="5"/>
      <c r="AE71" s="2"/>
      <c r="AJ71" s="2"/>
      <c r="AM71" s="2"/>
      <c r="AR71" s="2"/>
      <c r="AU71" s="2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5"/>
      <c r="G72" s="5"/>
      <c r="H72" s="2"/>
      <c r="I72" s="2"/>
      <c r="J72" s="2"/>
      <c r="K72" s="2"/>
      <c r="L72" s="2"/>
      <c r="M72" s="2"/>
      <c r="O72" s="2"/>
      <c r="P72" s="2"/>
      <c r="V72" s="5"/>
      <c r="X72" s="2"/>
      <c r="AA72" s="5"/>
      <c r="AD72" s="5"/>
      <c r="AE72" s="2"/>
      <c r="AJ72" s="2"/>
      <c r="AM72" s="2"/>
      <c r="AR72" s="2"/>
      <c r="AU72" s="2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5"/>
      <c r="G73" s="5"/>
      <c r="H73" s="2"/>
      <c r="I73" s="2"/>
      <c r="J73" s="2"/>
      <c r="K73" s="2"/>
      <c r="L73" s="2"/>
      <c r="M73" s="2"/>
      <c r="O73" s="2"/>
      <c r="P73" s="2"/>
      <c r="V73" s="5"/>
      <c r="X73" s="2"/>
      <c r="AA73" s="5"/>
      <c r="AD73" s="5"/>
      <c r="AE73" s="2"/>
      <c r="AJ73" s="2"/>
      <c r="AM73" s="2"/>
      <c r="AR73" s="2"/>
      <c r="AU73" s="2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5"/>
      <c r="G74" s="5"/>
      <c r="H74" s="2"/>
      <c r="I74" s="2"/>
      <c r="J74" s="2"/>
      <c r="K74" s="2"/>
      <c r="L74" s="2"/>
      <c r="M74" s="2"/>
      <c r="O74" s="2"/>
      <c r="P74" s="2"/>
      <c r="V74" s="5"/>
      <c r="X74" s="2"/>
      <c r="AA74" s="5"/>
      <c r="AD74" s="5"/>
      <c r="AE74" s="2"/>
      <c r="AJ74" s="2"/>
      <c r="AM74" s="2"/>
      <c r="AR74" s="2"/>
      <c r="AU74" s="2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5"/>
      <c r="G75" s="5"/>
      <c r="H75" s="2"/>
      <c r="I75" s="2"/>
      <c r="J75" s="2"/>
      <c r="K75" s="2"/>
      <c r="L75" s="2"/>
      <c r="M75" s="2"/>
      <c r="O75" s="2"/>
      <c r="P75" s="2"/>
      <c r="V75" s="5"/>
      <c r="X75" s="2"/>
      <c r="AA75" s="5"/>
      <c r="AD75" s="5"/>
      <c r="AE75" s="2"/>
      <c r="AJ75" s="2"/>
      <c r="AM75" s="2"/>
      <c r="AR75" s="2"/>
      <c r="AU75" s="2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5"/>
      <c r="G76" s="5"/>
      <c r="H76" s="2"/>
      <c r="I76" s="2"/>
      <c r="J76" s="2"/>
      <c r="K76" s="2"/>
      <c r="L76" s="2"/>
      <c r="M76" s="2"/>
      <c r="O76" s="2"/>
      <c r="P76" s="2"/>
      <c r="V76" s="5"/>
      <c r="X76" s="2"/>
      <c r="AA76" s="5"/>
      <c r="AD76" s="5"/>
      <c r="AE76" s="2"/>
      <c r="AJ76" s="2"/>
      <c r="AM76" s="2"/>
      <c r="AR76" s="2"/>
      <c r="AU76" s="2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5"/>
      <c r="G77" s="5"/>
      <c r="H77" s="2"/>
      <c r="I77" s="2"/>
      <c r="J77" s="2"/>
      <c r="K77" s="2"/>
      <c r="L77" s="2"/>
      <c r="M77" s="2"/>
      <c r="O77" s="2"/>
      <c r="P77" s="2"/>
      <c r="V77" s="5"/>
      <c r="X77" s="2"/>
      <c r="AA77" s="5"/>
      <c r="AD77" s="5"/>
      <c r="AE77" s="2"/>
      <c r="AJ77" s="2"/>
      <c r="AM77" s="2"/>
      <c r="AR77" s="2"/>
      <c r="AU77" s="2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5"/>
      <c r="G78" s="5"/>
      <c r="H78" s="2"/>
      <c r="I78" s="2"/>
      <c r="J78" s="2"/>
      <c r="K78" s="2"/>
      <c r="L78" s="2"/>
      <c r="M78" s="2"/>
      <c r="O78" s="2"/>
      <c r="P78" s="2"/>
      <c r="V78" s="5"/>
      <c r="X78" s="2"/>
      <c r="AA78" s="5"/>
      <c r="AD78" s="5"/>
      <c r="AE78" s="2"/>
      <c r="AJ78" s="2"/>
      <c r="AM78" s="2"/>
      <c r="AR78" s="2"/>
      <c r="AU78" s="2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5"/>
      <c r="G79" s="5"/>
      <c r="H79" s="2"/>
      <c r="I79" s="2"/>
      <c r="J79" s="2"/>
      <c r="K79" s="2"/>
      <c r="L79" s="2"/>
      <c r="M79" s="2"/>
      <c r="O79" s="2"/>
      <c r="P79" s="2"/>
      <c r="V79" s="5"/>
      <c r="X79" s="2"/>
      <c r="AA79" s="5"/>
      <c r="AD79" s="5"/>
      <c r="AE79" s="2"/>
      <c r="AJ79" s="2"/>
      <c r="AM79" s="2"/>
      <c r="AR79" s="2"/>
      <c r="AU79" s="2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5"/>
      <c r="G80" s="5"/>
      <c r="H80" s="2"/>
      <c r="I80" s="2"/>
      <c r="J80" s="2"/>
      <c r="K80" s="2"/>
      <c r="L80" s="2"/>
      <c r="M80" s="2"/>
      <c r="O80" s="2"/>
      <c r="P80" s="2"/>
      <c r="V80" s="5"/>
      <c r="X80" s="2"/>
      <c r="AA80" s="5"/>
      <c r="AD80" s="5"/>
      <c r="AE80" s="2"/>
      <c r="AJ80" s="2"/>
      <c r="AM80" s="2"/>
      <c r="AR80" s="2"/>
      <c r="AU80" s="2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5"/>
      <c r="G81" s="5"/>
      <c r="H81" s="2"/>
      <c r="I81" s="2"/>
      <c r="J81" s="2"/>
      <c r="K81" s="2"/>
      <c r="L81" s="2"/>
      <c r="M81" s="2"/>
      <c r="O81" s="2"/>
      <c r="P81" s="2"/>
      <c r="V81" s="5"/>
      <c r="X81" s="2"/>
      <c r="AA81" s="5"/>
      <c r="AD81" s="5"/>
      <c r="AE81" s="2"/>
      <c r="AJ81" s="2"/>
      <c r="AM81" s="2"/>
      <c r="AR81" s="2"/>
      <c r="AU81" s="2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5"/>
      <c r="G82" s="5"/>
      <c r="H82" s="2"/>
      <c r="I82" s="2"/>
      <c r="J82" s="2"/>
      <c r="K82" s="2"/>
      <c r="L82" s="2"/>
      <c r="M82" s="2"/>
      <c r="O82" s="2"/>
      <c r="P82" s="2"/>
      <c r="V82" s="5"/>
      <c r="X82" s="2"/>
      <c r="AA82" s="5"/>
      <c r="AD82" s="5"/>
      <c r="AE82" s="2"/>
      <c r="AJ82" s="2"/>
      <c r="AM82" s="2"/>
      <c r="AR82" s="2"/>
      <c r="AU82" s="2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5"/>
      <c r="G83" s="5"/>
      <c r="H83" s="2"/>
      <c r="I83" s="2"/>
      <c r="J83" s="2"/>
      <c r="K83" s="2"/>
      <c r="L83" s="2"/>
      <c r="M83" s="2"/>
      <c r="O83" s="2"/>
      <c r="P83" s="2"/>
      <c r="V83" s="5"/>
      <c r="X83" s="2"/>
      <c r="AA83" s="5"/>
      <c r="AD83" s="5"/>
      <c r="AE83" s="2"/>
      <c r="AJ83" s="2"/>
      <c r="AM83" s="2"/>
      <c r="AR83" s="2"/>
      <c r="AU83" s="2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5"/>
      <c r="G84" s="5"/>
      <c r="H84" s="2"/>
      <c r="I84" s="2"/>
      <c r="J84" s="2"/>
      <c r="K84" s="2"/>
      <c r="L84" s="2"/>
      <c r="M84" s="2"/>
      <c r="O84" s="2"/>
      <c r="P84" s="2"/>
      <c r="V84" s="5"/>
      <c r="X84" s="2"/>
      <c r="AA84" s="5"/>
      <c r="AD84" s="5"/>
      <c r="AE84" s="2"/>
      <c r="AJ84" s="2"/>
      <c r="AM84" s="2"/>
      <c r="AR84" s="2"/>
      <c r="AU84" s="2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5"/>
      <c r="G85" s="5"/>
      <c r="H85" s="2"/>
      <c r="I85" s="2"/>
      <c r="J85" s="2"/>
      <c r="K85" s="2"/>
      <c r="L85" s="2"/>
      <c r="M85" s="2"/>
      <c r="O85" s="2"/>
      <c r="P85" s="2"/>
      <c r="V85" s="5"/>
      <c r="X85" s="2"/>
      <c r="AA85" s="5"/>
      <c r="AD85" s="5"/>
      <c r="AE85" s="2"/>
      <c r="AJ85" s="2"/>
      <c r="AM85" s="2"/>
      <c r="AR85" s="2"/>
      <c r="AU85" s="2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5"/>
      <c r="G86" s="5"/>
      <c r="H86" s="2"/>
      <c r="I86" s="2"/>
      <c r="J86" s="2"/>
      <c r="K86" s="2"/>
      <c r="L86" s="2"/>
      <c r="M86" s="2"/>
      <c r="O86" s="2"/>
      <c r="P86" s="2"/>
      <c r="V86" s="5"/>
      <c r="X86" s="2"/>
      <c r="AA86" s="5"/>
      <c r="AD86" s="5"/>
      <c r="AE86" s="2"/>
      <c r="AJ86" s="2"/>
      <c r="AM86" s="2"/>
      <c r="AR86" s="2"/>
      <c r="AU86" s="2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5"/>
      <c r="G87" s="5"/>
      <c r="H87" s="2"/>
      <c r="I87" s="2"/>
      <c r="J87" s="2"/>
      <c r="K87" s="2"/>
      <c r="L87" s="2"/>
      <c r="M87" s="2"/>
      <c r="O87" s="2"/>
      <c r="P87" s="2"/>
      <c r="V87" s="5"/>
      <c r="X87" s="2"/>
      <c r="AA87" s="5"/>
      <c r="AD87" s="5"/>
      <c r="AE87" s="2"/>
      <c r="AJ87" s="2"/>
      <c r="AM87" s="2"/>
      <c r="AR87" s="2"/>
      <c r="AU87" s="2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5"/>
      <c r="G88" s="5"/>
      <c r="H88" s="2"/>
      <c r="I88" s="2"/>
      <c r="J88" s="2"/>
      <c r="K88" s="2"/>
      <c r="L88" s="2"/>
      <c r="M88" s="2"/>
      <c r="O88" s="2"/>
      <c r="P88" s="2"/>
      <c r="V88" s="5"/>
      <c r="X88" s="2"/>
      <c r="AA88" s="5"/>
      <c r="AD88" s="5"/>
      <c r="AE88" s="2"/>
      <c r="AJ88" s="2"/>
      <c r="AM88" s="2"/>
      <c r="AR88" s="2"/>
      <c r="AU88" s="2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5"/>
      <c r="G89" s="5"/>
      <c r="H89" s="2"/>
      <c r="I89" s="2"/>
      <c r="J89" s="2"/>
      <c r="K89" s="2"/>
      <c r="L89" s="2"/>
      <c r="M89" s="2"/>
      <c r="O89" s="2"/>
      <c r="P89" s="2"/>
      <c r="V89" s="5"/>
      <c r="X89" s="2"/>
      <c r="AA89" s="5"/>
      <c r="AD89" s="5"/>
      <c r="AE89" s="2"/>
      <c r="AJ89" s="2"/>
      <c r="AM89" s="2"/>
      <c r="AR89" s="2"/>
      <c r="AU89" s="2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5"/>
      <c r="G90" s="5"/>
      <c r="H90" s="2"/>
      <c r="I90" s="2"/>
      <c r="J90" s="2"/>
      <c r="K90" s="2"/>
      <c r="L90" s="2"/>
      <c r="M90" s="2"/>
      <c r="O90" s="2"/>
      <c r="P90" s="2"/>
      <c r="V90" s="5"/>
      <c r="X90" s="2"/>
      <c r="AA90" s="5"/>
      <c r="AD90" s="5"/>
      <c r="AE90" s="2"/>
      <c r="AJ90" s="2"/>
      <c r="AM90" s="2"/>
      <c r="AR90" s="2"/>
      <c r="AU90" s="2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5"/>
      <c r="G91" s="5"/>
      <c r="H91" s="2"/>
      <c r="I91" s="2"/>
      <c r="J91" s="2"/>
      <c r="K91" s="2"/>
      <c r="L91" s="2"/>
      <c r="M91" s="2"/>
      <c r="O91" s="2"/>
      <c r="P91" s="2"/>
      <c r="V91" s="5"/>
      <c r="X91" s="2"/>
      <c r="AA91" s="5"/>
      <c r="AD91" s="5"/>
      <c r="AE91" s="2"/>
      <c r="AJ91" s="2"/>
      <c r="AM91" s="2"/>
      <c r="AR91" s="2"/>
      <c r="AU91" s="2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5"/>
      <c r="G92" s="5"/>
      <c r="H92" s="2"/>
      <c r="I92" s="2"/>
      <c r="J92" s="2"/>
      <c r="K92" s="2"/>
      <c r="L92" s="2"/>
      <c r="M92" s="2"/>
      <c r="O92" s="2"/>
      <c r="P92" s="2"/>
      <c r="V92" s="5"/>
      <c r="X92" s="2"/>
      <c r="AA92" s="5"/>
      <c r="AD92" s="5"/>
      <c r="AE92" s="2"/>
      <c r="AJ92" s="2"/>
      <c r="AM92" s="2"/>
      <c r="AR92" s="2"/>
      <c r="AU92" s="2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5"/>
      <c r="G93" s="5"/>
      <c r="H93" s="2"/>
      <c r="I93" s="2"/>
      <c r="J93" s="2"/>
      <c r="K93" s="2"/>
      <c r="L93" s="2"/>
      <c r="M93" s="2"/>
      <c r="O93" s="2"/>
      <c r="P93" s="2"/>
      <c r="V93" s="5"/>
      <c r="X93" s="2"/>
      <c r="AA93" s="5"/>
      <c r="AD93" s="5"/>
      <c r="AE93" s="2"/>
      <c r="AJ93" s="2"/>
      <c r="AM93" s="2"/>
      <c r="AR93" s="2"/>
      <c r="AU93" s="2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5"/>
      <c r="G94" s="5"/>
      <c r="H94" s="2"/>
      <c r="I94" s="2"/>
      <c r="J94" s="2"/>
      <c r="K94" s="2"/>
      <c r="L94" s="2"/>
      <c r="M94" s="2"/>
      <c r="O94" s="2"/>
      <c r="P94" s="2"/>
      <c r="V94" s="5"/>
      <c r="X94" s="2"/>
      <c r="AA94" s="5"/>
      <c r="AD94" s="5"/>
      <c r="AE94" s="2"/>
      <c r="AJ94" s="2"/>
      <c r="AM94" s="2"/>
      <c r="AR94" s="2"/>
      <c r="AU94" s="2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5"/>
      <c r="G95" s="5"/>
      <c r="H95" s="2"/>
      <c r="I95" s="2"/>
      <c r="J95" s="2"/>
      <c r="K95" s="2"/>
      <c r="L95" s="2"/>
      <c r="M95" s="2"/>
      <c r="O95" s="2"/>
      <c r="P95" s="2"/>
      <c r="V95" s="5"/>
      <c r="X95" s="2"/>
      <c r="AA95" s="5"/>
      <c r="AD95" s="5"/>
      <c r="AE95" s="2"/>
      <c r="AJ95" s="2"/>
      <c r="AM95" s="2"/>
      <c r="AR95" s="2"/>
      <c r="AU95" s="2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5"/>
      <c r="G96" s="5"/>
      <c r="H96" s="2"/>
      <c r="I96" s="2"/>
      <c r="J96" s="2"/>
      <c r="K96" s="2"/>
      <c r="L96" s="2"/>
      <c r="M96" s="2"/>
      <c r="O96" s="2"/>
      <c r="P96" s="2"/>
      <c r="V96" s="5"/>
      <c r="X96" s="2"/>
      <c r="AA96" s="5"/>
      <c r="AD96" s="5"/>
      <c r="AE96" s="2"/>
      <c r="AJ96" s="2"/>
      <c r="AM96" s="2"/>
      <c r="AR96" s="2"/>
      <c r="AU96" s="2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5"/>
      <c r="G97" s="5"/>
      <c r="H97" s="2"/>
      <c r="I97" s="2"/>
      <c r="J97" s="2"/>
      <c r="K97" s="2"/>
      <c r="L97" s="2"/>
      <c r="M97" s="2"/>
      <c r="O97" s="2"/>
      <c r="P97" s="2"/>
      <c r="V97" s="5"/>
      <c r="X97" s="2"/>
      <c r="AA97" s="5"/>
      <c r="AD97" s="5"/>
      <c r="AE97" s="2"/>
      <c r="AJ97" s="2"/>
      <c r="AM97" s="2"/>
      <c r="AR97" s="2"/>
      <c r="AU97" s="2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5"/>
      <c r="G98" s="5"/>
      <c r="H98" s="2"/>
      <c r="I98" s="2"/>
      <c r="J98" s="2"/>
      <c r="K98" s="2"/>
      <c r="L98" s="2"/>
      <c r="M98" s="2"/>
      <c r="O98" s="2"/>
      <c r="P98" s="2"/>
      <c r="V98" s="5"/>
      <c r="X98" s="2"/>
      <c r="AA98" s="5"/>
      <c r="AD98" s="5"/>
      <c r="AE98" s="2"/>
      <c r="AJ98" s="2"/>
      <c r="AM98" s="2"/>
      <c r="AR98" s="2"/>
      <c r="AU98" s="2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5"/>
      <c r="G99" s="5"/>
      <c r="H99" s="2"/>
      <c r="I99" s="2"/>
      <c r="J99" s="2"/>
      <c r="K99" s="2"/>
      <c r="L99" s="2"/>
      <c r="M99" s="2"/>
      <c r="O99" s="2"/>
      <c r="P99" s="2"/>
      <c r="V99" s="5"/>
      <c r="X99" s="2"/>
      <c r="AA99" s="5"/>
      <c r="AD99" s="5"/>
      <c r="AE99" s="2"/>
      <c r="AJ99" s="2"/>
      <c r="AM99" s="2"/>
      <c r="AR99" s="2"/>
      <c r="AU99" s="2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5"/>
      <c r="G100" s="5"/>
      <c r="H100" s="2"/>
      <c r="I100" s="2"/>
      <c r="J100" s="2"/>
      <c r="K100" s="2"/>
      <c r="L100" s="2"/>
      <c r="M100" s="2"/>
      <c r="O100" s="2"/>
      <c r="P100" s="2"/>
      <c r="V100" s="5"/>
      <c r="X100" s="2"/>
      <c r="AA100" s="5"/>
      <c r="AD100" s="5"/>
      <c r="AE100" s="2"/>
      <c r="AJ100" s="2"/>
      <c r="AM100" s="2"/>
      <c r="AR100" s="2"/>
      <c r="AU100" s="2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5"/>
      <c r="G101" s="5"/>
      <c r="H101" s="2"/>
      <c r="I101" s="2"/>
      <c r="J101" s="2"/>
      <c r="K101" s="2"/>
      <c r="L101" s="2"/>
      <c r="M101" s="2"/>
      <c r="O101" s="2"/>
      <c r="P101" s="2"/>
      <c r="V101" s="5"/>
      <c r="X101" s="2"/>
      <c r="AA101" s="5"/>
      <c r="AD101" s="5"/>
      <c r="AE101" s="2"/>
      <c r="AJ101" s="2"/>
      <c r="AM101" s="2"/>
      <c r="AR101" s="2"/>
      <c r="AU101" s="2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5"/>
      <c r="G102" s="5"/>
      <c r="H102" s="2"/>
      <c r="I102" s="2"/>
      <c r="J102" s="2"/>
      <c r="K102" s="2"/>
      <c r="L102" s="2"/>
      <c r="M102" s="2"/>
      <c r="O102" s="2"/>
      <c r="P102" s="2"/>
      <c r="V102" s="5"/>
      <c r="X102" s="2"/>
      <c r="AA102" s="5"/>
      <c r="AD102" s="5"/>
      <c r="AE102" s="2"/>
      <c r="AJ102" s="2"/>
      <c r="AM102" s="2"/>
      <c r="AR102" s="2"/>
      <c r="AU102" s="2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5"/>
      <c r="G103" s="5"/>
      <c r="H103" s="2"/>
      <c r="I103" s="2"/>
      <c r="J103" s="2"/>
      <c r="K103" s="2"/>
      <c r="L103" s="2"/>
      <c r="M103" s="2"/>
      <c r="O103" s="2"/>
      <c r="P103" s="2"/>
      <c r="V103" s="5"/>
      <c r="X103" s="2"/>
      <c r="AA103" s="5"/>
      <c r="AD103" s="5"/>
      <c r="AE103" s="2"/>
      <c r="AJ103" s="2"/>
      <c r="AM103" s="2"/>
      <c r="AR103" s="2"/>
      <c r="AU103" s="2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5"/>
      <c r="G104" s="5"/>
      <c r="H104" s="2"/>
      <c r="I104" s="2"/>
      <c r="J104" s="2"/>
      <c r="K104" s="2"/>
      <c r="L104" s="2"/>
      <c r="M104" s="2"/>
      <c r="O104" s="2"/>
      <c r="P104" s="2"/>
      <c r="V104" s="5"/>
      <c r="X104" s="2"/>
      <c r="AA104" s="5"/>
      <c r="AD104" s="5"/>
      <c r="AE104" s="2"/>
      <c r="AJ104" s="2"/>
      <c r="AM104" s="2"/>
      <c r="AR104" s="2"/>
      <c r="AU104" s="2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5"/>
      <c r="G105" s="5"/>
      <c r="H105" s="2"/>
      <c r="I105" s="2"/>
      <c r="J105" s="2"/>
      <c r="K105" s="2"/>
      <c r="L105" s="2"/>
      <c r="M105" s="2"/>
      <c r="O105" s="2"/>
      <c r="P105" s="2"/>
      <c r="V105" s="5"/>
      <c r="X105" s="2"/>
      <c r="AA105" s="5"/>
      <c r="AD105" s="5"/>
      <c r="AE105" s="2"/>
      <c r="AJ105" s="2"/>
      <c r="AM105" s="2"/>
      <c r="AR105" s="2"/>
      <c r="AU105" s="2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5"/>
      <c r="G106" s="5"/>
      <c r="H106" s="2"/>
      <c r="I106" s="2"/>
      <c r="J106" s="2"/>
      <c r="K106" s="2"/>
      <c r="L106" s="2"/>
      <c r="M106" s="2"/>
      <c r="O106" s="2"/>
      <c r="P106" s="2"/>
      <c r="V106" s="5"/>
      <c r="X106" s="2"/>
      <c r="AA106" s="5"/>
      <c r="AD106" s="5"/>
      <c r="AE106" s="2"/>
      <c r="AJ106" s="2"/>
      <c r="AM106" s="2"/>
      <c r="AR106" s="2"/>
      <c r="AU106" s="2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5"/>
      <c r="G107" s="5"/>
      <c r="H107" s="2"/>
      <c r="I107" s="2"/>
      <c r="J107" s="2"/>
      <c r="K107" s="2"/>
      <c r="L107" s="2"/>
      <c r="M107" s="2"/>
      <c r="O107" s="2"/>
      <c r="P107" s="2"/>
      <c r="V107" s="5"/>
      <c r="X107" s="2"/>
      <c r="AA107" s="5"/>
      <c r="AD107" s="5"/>
      <c r="AE107" s="2"/>
      <c r="AJ107" s="2"/>
      <c r="AM107" s="2"/>
      <c r="AR107" s="2"/>
      <c r="AU107" s="2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5"/>
      <c r="G108" s="5"/>
      <c r="H108" s="2"/>
      <c r="I108" s="2"/>
      <c r="J108" s="2"/>
      <c r="K108" s="2"/>
      <c r="L108" s="2"/>
      <c r="M108" s="2"/>
      <c r="O108" s="2"/>
      <c r="P108" s="2"/>
      <c r="V108" s="5"/>
      <c r="X108" s="2"/>
      <c r="AA108" s="5"/>
      <c r="AD108" s="5"/>
      <c r="AE108" s="2"/>
      <c r="AJ108" s="2"/>
      <c r="AM108" s="2"/>
      <c r="AR108" s="2"/>
      <c r="AU108" s="2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5"/>
      <c r="G109" s="5"/>
      <c r="H109" s="2"/>
      <c r="I109" s="2"/>
      <c r="J109" s="2"/>
      <c r="K109" s="2"/>
      <c r="L109" s="2"/>
      <c r="M109" s="2"/>
      <c r="O109" s="2"/>
      <c r="P109" s="2"/>
      <c r="V109" s="5"/>
      <c r="X109" s="2"/>
      <c r="AA109" s="5"/>
      <c r="AD109" s="5"/>
      <c r="AE109" s="2"/>
      <c r="AJ109" s="2"/>
      <c r="AM109" s="2"/>
      <c r="AR109" s="2"/>
      <c r="AU109" s="2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5"/>
      <c r="G110" s="5"/>
      <c r="H110" s="2"/>
      <c r="I110" s="2"/>
      <c r="J110" s="2"/>
      <c r="K110" s="2"/>
      <c r="L110" s="2"/>
      <c r="M110" s="2"/>
      <c r="O110" s="2"/>
      <c r="P110" s="2"/>
      <c r="V110" s="5"/>
      <c r="X110" s="2"/>
      <c r="AA110" s="5"/>
      <c r="AD110" s="5"/>
      <c r="AE110" s="2"/>
      <c r="AJ110" s="2"/>
      <c r="AM110" s="2"/>
      <c r="AR110" s="2"/>
      <c r="AU110" s="2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5"/>
      <c r="G111" s="5"/>
      <c r="H111" s="2"/>
      <c r="I111" s="2"/>
      <c r="J111" s="2"/>
      <c r="K111" s="2"/>
      <c r="L111" s="2"/>
      <c r="M111" s="2"/>
      <c r="O111" s="2"/>
      <c r="P111" s="2"/>
      <c r="V111" s="5"/>
      <c r="X111" s="2"/>
      <c r="AA111" s="5"/>
      <c r="AD111" s="5"/>
      <c r="AE111" s="2"/>
      <c r="AJ111" s="2"/>
      <c r="AM111" s="2"/>
      <c r="AR111" s="2"/>
      <c r="AU111" s="2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5"/>
      <c r="G112" s="5"/>
      <c r="H112" s="2"/>
      <c r="I112" s="2"/>
      <c r="J112" s="2"/>
      <c r="K112" s="2"/>
      <c r="L112" s="2"/>
      <c r="M112" s="2"/>
      <c r="O112" s="2"/>
      <c r="P112" s="2"/>
      <c r="V112" s="5"/>
      <c r="X112" s="2"/>
      <c r="AA112" s="5"/>
      <c r="AD112" s="5"/>
      <c r="AE112" s="2"/>
      <c r="AJ112" s="2"/>
      <c r="AM112" s="2"/>
      <c r="AR112" s="2"/>
      <c r="AU112" s="2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5"/>
      <c r="G113" s="5"/>
      <c r="H113" s="2"/>
      <c r="I113" s="2"/>
      <c r="J113" s="2"/>
      <c r="K113" s="2"/>
      <c r="L113" s="2"/>
      <c r="M113" s="2"/>
      <c r="O113" s="2"/>
      <c r="P113" s="2"/>
      <c r="V113" s="5"/>
      <c r="X113" s="2"/>
      <c r="AA113" s="5"/>
      <c r="AD113" s="5"/>
      <c r="AE113" s="2"/>
      <c r="AJ113" s="2"/>
      <c r="AM113" s="2"/>
      <c r="AR113" s="2"/>
      <c r="AU113" s="2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5"/>
      <c r="G114" s="5"/>
      <c r="H114" s="2"/>
      <c r="I114" s="2"/>
      <c r="J114" s="2"/>
      <c r="K114" s="2"/>
      <c r="L114" s="2"/>
      <c r="M114" s="2"/>
      <c r="O114" s="2"/>
      <c r="P114" s="2"/>
      <c r="V114" s="5"/>
      <c r="X114" s="2"/>
      <c r="AA114" s="5"/>
      <c r="AD114" s="5"/>
      <c r="AE114" s="2"/>
      <c r="AJ114" s="2"/>
      <c r="AM114" s="2"/>
      <c r="AR114" s="2"/>
      <c r="AU114" s="2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5"/>
      <c r="G115" s="5"/>
      <c r="H115" s="2"/>
      <c r="I115" s="2"/>
      <c r="J115" s="2"/>
      <c r="K115" s="2"/>
      <c r="L115" s="2"/>
      <c r="M115" s="2"/>
      <c r="O115" s="2"/>
      <c r="P115" s="2"/>
      <c r="V115" s="5"/>
      <c r="X115" s="2"/>
      <c r="AA115" s="5"/>
      <c r="AD115" s="5"/>
      <c r="AE115" s="2"/>
      <c r="AJ115" s="2"/>
      <c r="AM115" s="2"/>
      <c r="AR115" s="2"/>
      <c r="AU115" s="2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5"/>
      <c r="G116" s="5"/>
      <c r="H116" s="2"/>
      <c r="I116" s="2"/>
      <c r="J116" s="2"/>
      <c r="K116" s="2"/>
      <c r="L116" s="2"/>
      <c r="M116" s="2"/>
      <c r="O116" s="2"/>
      <c r="P116" s="2"/>
      <c r="V116" s="5"/>
      <c r="X116" s="2"/>
      <c r="AA116" s="5"/>
      <c r="AD116" s="5"/>
      <c r="AE116" s="2"/>
      <c r="AJ116" s="2"/>
      <c r="AM116" s="2"/>
      <c r="AR116" s="2"/>
      <c r="AU116" s="2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5"/>
      <c r="G117" s="5"/>
      <c r="H117" s="2"/>
      <c r="I117" s="2"/>
      <c r="J117" s="2"/>
      <c r="K117" s="2"/>
      <c r="L117" s="2"/>
      <c r="M117" s="2"/>
      <c r="O117" s="2"/>
      <c r="P117" s="2"/>
      <c r="V117" s="5"/>
      <c r="X117" s="2"/>
      <c r="AA117" s="5"/>
      <c r="AD117" s="5"/>
      <c r="AE117" s="2"/>
      <c r="AJ117" s="2"/>
      <c r="AM117" s="2"/>
      <c r="AR117" s="2"/>
      <c r="AU117" s="2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5"/>
      <c r="G118" s="5"/>
      <c r="H118" s="2"/>
      <c r="I118" s="2"/>
      <c r="J118" s="2"/>
      <c r="K118" s="2"/>
      <c r="L118" s="2"/>
      <c r="M118" s="2"/>
      <c r="O118" s="2"/>
      <c r="P118" s="2"/>
      <c r="V118" s="5"/>
      <c r="X118" s="2"/>
      <c r="AA118" s="5"/>
      <c r="AD118" s="5"/>
      <c r="AE118" s="2"/>
      <c r="AJ118" s="2"/>
      <c r="AM118" s="2"/>
      <c r="AR118" s="2"/>
      <c r="AU118" s="2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5"/>
      <c r="G119" s="5"/>
      <c r="H119" s="2"/>
      <c r="I119" s="2"/>
      <c r="J119" s="2"/>
      <c r="K119" s="2"/>
      <c r="L119" s="2"/>
      <c r="M119" s="2"/>
      <c r="O119" s="2"/>
      <c r="P119" s="2"/>
      <c r="V119" s="5"/>
      <c r="X119" s="2"/>
      <c r="AA119" s="5"/>
      <c r="AD119" s="5"/>
      <c r="AE119" s="2"/>
      <c r="AJ119" s="2"/>
      <c r="AM119" s="2"/>
      <c r="AR119" s="2"/>
      <c r="AU119" s="2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5"/>
      <c r="G120" s="5"/>
      <c r="H120" s="2"/>
      <c r="I120" s="2"/>
      <c r="J120" s="2"/>
      <c r="K120" s="2"/>
      <c r="L120" s="2"/>
      <c r="M120" s="2"/>
      <c r="O120" s="2"/>
      <c r="P120" s="2"/>
      <c r="V120" s="5"/>
      <c r="X120" s="2"/>
      <c r="AA120" s="5"/>
      <c r="AD120" s="5"/>
      <c r="AE120" s="2"/>
      <c r="AJ120" s="2"/>
      <c r="AM120" s="2"/>
      <c r="AR120" s="2"/>
      <c r="AU120" s="2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5"/>
      <c r="G121" s="5"/>
      <c r="H121" s="2"/>
      <c r="I121" s="2"/>
      <c r="J121" s="2"/>
      <c r="K121" s="2"/>
      <c r="L121" s="2"/>
      <c r="M121" s="2"/>
      <c r="O121" s="2"/>
      <c r="P121" s="2"/>
      <c r="V121" s="5"/>
      <c r="X121" s="2"/>
      <c r="AA121" s="5"/>
      <c r="AD121" s="5"/>
      <c r="AE121" s="2"/>
      <c r="AJ121" s="2"/>
      <c r="AM121" s="2"/>
      <c r="AR121" s="2"/>
      <c r="AU121" s="2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5"/>
      <c r="G122" s="5"/>
      <c r="H122" s="2"/>
      <c r="I122" s="2"/>
      <c r="J122" s="2"/>
      <c r="K122" s="2"/>
      <c r="L122" s="2"/>
      <c r="M122" s="2"/>
      <c r="O122" s="2"/>
      <c r="P122" s="2"/>
      <c r="V122" s="5"/>
      <c r="X122" s="2"/>
      <c r="AA122" s="5"/>
      <c r="AD122" s="5"/>
      <c r="AE122" s="2"/>
      <c r="AJ122" s="2"/>
      <c r="AM122" s="2"/>
      <c r="AR122" s="2"/>
      <c r="AU122" s="2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5"/>
      <c r="G123" s="5"/>
      <c r="H123" s="2"/>
      <c r="I123" s="2"/>
      <c r="J123" s="2"/>
      <c r="K123" s="2"/>
      <c r="L123" s="2"/>
      <c r="M123" s="2"/>
      <c r="O123" s="2"/>
      <c r="P123" s="2"/>
      <c r="V123" s="5"/>
      <c r="X123" s="2"/>
      <c r="AA123" s="5"/>
      <c r="AD123" s="5"/>
      <c r="AE123" s="2"/>
      <c r="AJ123" s="2"/>
      <c r="AM123" s="2"/>
      <c r="AR123" s="2"/>
      <c r="AU123" s="2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5"/>
      <c r="G124" s="5"/>
      <c r="H124" s="2"/>
      <c r="I124" s="2"/>
      <c r="J124" s="2"/>
      <c r="K124" s="2"/>
      <c r="L124" s="2"/>
      <c r="M124" s="2"/>
      <c r="O124" s="2"/>
      <c r="P124" s="2"/>
      <c r="V124" s="5"/>
      <c r="X124" s="2"/>
      <c r="AA124" s="5"/>
      <c r="AD124" s="5"/>
      <c r="AE124" s="2"/>
      <c r="AJ124" s="2"/>
      <c r="AM124" s="2"/>
      <c r="AR124" s="2"/>
      <c r="AU124" s="2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5"/>
      <c r="G125" s="5"/>
      <c r="H125" s="2"/>
      <c r="I125" s="2"/>
      <c r="J125" s="2"/>
      <c r="K125" s="2"/>
      <c r="L125" s="2"/>
      <c r="M125" s="2"/>
      <c r="O125" s="2"/>
      <c r="P125" s="2"/>
      <c r="V125" s="5"/>
      <c r="X125" s="2"/>
      <c r="AA125" s="5"/>
      <c r="AD125" s="5"/>
      <c r="AE125" s="2"/>
      <c r="AJ125" s="2"/>
      <c r="AM125" s="2"/>
      <c r="AR125" s="2"/>
      <c r="AU125" s="2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5"/>
      <c r="G126" s="5"/>
      <c r="H126" s="2"/>
      <c r="I126" s="2"/>
      <c r="J126" s="2"/>
      <c r="K126" s="2"/>
      <c r="L126" s="2"/>
      <c r="M126" s="2"/>
      <c r="O126" s="2"/>
      <c r="P126" s="2"/>
      <c r="V126" s="5"/>
      <c r="X126" s="2"/>
      <c r="AA126" s="5"/>
      <c r="AD126" s="5"/>
      <c r="AE126" s="2"/>
      <c r="AJ126" s="2"/>
      <c r="AM126" s="2"/>
      <c r="AR126" s="2"/>
      <c r="AU126" s="2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5"/>
      <c r="G127" s="5"/>
      <c r="H127" s="2"/>
      <c r="I127" s="2"/>
      <c r="J127" s="2"/>
      <c r="K127" s="2"/>
      <c r="L127" s="2"/>
      <c r="M127" s="2"/>
      <c r="O127" s="2"/>
      <c r="P127" s="2"/>
      <c r="V127" s="5"/>
      <c r="X127" s="2"/>
      <c r="AA127" s="5"/>
      <c r="AD127" s="5"/>
      <c r="AE127" s="2"/>
      <c r="AJ127" s="2"/>
      <c r="AM127" s="2"/>
      <c r="AR127" s="2"/>
      <c r="AU127" s="2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7"/>
  <sheetViews>
    <sheetView zoomScaleNormal="100" zoomScaleSheetLayoutView="100" workbookViewId="0">
      <pane xSplit="2" ySplit="5" topLeftCell="C23" activePane="bottomRight" state="frozen"/>
      <selection activeCell="B50" sqref="B50"/>
      <selection pane="topRight" activeCell="B50" sqref="B50"/>
      <selection pane="bottomLeft" activeCell="B50" sqref="B50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2.42578125" style="2" customWidth="1"/>
    <col min="3" max="7" width="11.28515625" style="2" customWidth="1"/>
    <col min="8" max="16" width="11.85546875" style="5" customWidth="1"/>
    <col min="17" max="18" width="12.140625" style="2" customWidth="1"/>
    <col min="19" max="19" width="12.140625" style="5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5" customWidth="1"/>
    <col min="33" max="34" width="9.140625" style="2" customWidth="1"/>
    <col min="35" max="35" width="10.28515625" style="5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5" customWidth="1"/>
    <col min="41" max="41" width="10.42578125" style="2" customWidth="1"/>
    <col min="42" max="42" width="10" style="2" customWidth="1"/>
    <col min="43" max="43" width="11.5703125" style="5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5" customWidth="1"/>
    <col min="49" max="49" width="9.140625" style="2" customWidth="1"/>
    <col min="50" max="50" width="10.85546875" style="2" customWidth="1"/>
    <col min="51" max="51" width="10.85546875" style="5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5" customWidth="1"/>
    <col min="142" max="146" width="9.140625" style="5" hidden="1" customWidth="1"/>
    <col min="147" max="147" width="9.140625" style="5" customWidth="1"/>
    <col min="148" max="152" width="9.140625" style="5" hidden="1" customWidth="1"/>
    <col min="153" max="153" width="9.140625" style="5" customWidth="1"/>
    <col min="154" max="158" width="9.140625" style="5" hidden="1" customWidth="1"/>
    <col min="159" max="159" width="9.140625" style="5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20" t="s">
        <v>66</v>
      </c>
      <c r="AX1" s="6"/>
    </row>
    <row r="2" spans="1:192" ht="15.75" x14ac:dyDescent="0.25">
      <c r="A2" s="10" t="s">
        <v>50</v>
      </c>
      <c r="I2" s="5" t="str">
        <f>[1]GSVA_cur!$I$3</f>
        <v>As on 17.03.2025</v>
      </c>
    </row>
    <row r="3" spans="1:192" ht="15.75" x14ac:dyDescent="0.25">
      <c r="A3" s="10"/>
    </row>
    <row r="4" spans="1:192" ht="15.75" x14ac:dyDescent="0.25">
      <c r="A4" s="10"/>
      <c r="E4" s="9"/>
      <c r="F4" s="9" t="s">
        <v>57</v>
      </c>
      <c r="G4" s="9"/>
      <c r="P4" s="2"/>
      <c r="S4" s="2"/>
      <c r="T4" s="5"/>
      <c r="W4" s="5"/>
      <c r="AF4" s="2"/>
      <c r="AI4" s="2"/>
      <c r="AN4" s="2"/>
      <c r="AQ4" s="2"/>
      <c r="AV4" s="2"/>
      <c r="AY4" s="2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29" t="s">
        <v>72</v>
      </c>
      <c r="N5" s="29" t="s">
        <v>73</v>
      </c>
      <c r="O5" s="29" t="s">
        <v>74</v>
      </c>
      <c r="P5" s="2"/>
      <c r="S5" s="2"/>
      <c r="T5" s="5"/>
      <c r="W5" s="5"/>
      <c r="AF5" s="2"/>
      <c r="AI5" s="2"/>
      <c r="AN5" s="2"/>
      <c r="AQ5" s="2"/>
      <c r="AV5" s="2"/>
      <c r="AY5" s="2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36" customFormat="1" ht="15.75" x14ac:dyDescent="0.25">
      <c r="A6" s="32" t="s">
        <v>26</v>
      </c>
      <c r="B6" s="33" t="s">
        <v>2</v>
      </c>
      <c r="C6" s="34">
        <f>C7+C8+C9+C10</f>
        <v>230736.58000000002</v>
      </c>
      <c r="D6" s="34">
        <f t="shared" ref="D6:O6" si="0">D7+D8+D9+D10</f>
        <v>271875.76</v>
      </c>
      <c r="E6" s="34">
        <f t="shared" si="0"/>
        <v>319883.65999999997</v>
      </c>
      <c r="F6" s="34">
        <f t="shared" si="0"/>
        <v>369191</v>
      </c>
      <c r="G6" s="34">
        <f t="shared" si="0"/>
        <v>364506</v>
      </c>
      <c r="H6" s="34">
        <f t="shared" si="0"/>
        <v>384484</v>
      </c>
      <c r="I6" s="34">
        <f t="shared" si="0"/>
        <v>636738</v>
      </c>
      <c r="J6" s="34">
        <f t="shared" si="0"/>
        <v>685892</v>
      </c>
      <c r="K6" s="34">
        <f t="shared" si="0"/>
        <v>715128</v>
      </c>
      <c r="L6" s="34">
        <f t="shared" si="0"/>
        <v>755314</v>
      </c>
      <c r="M6" s="34">
        <f t="shared" si="0"/>
        <v>827265</v>
      </c>
      <c r="N6" s="34">
        <f t="shared" si="0"/>
        <v>766043</v>
      </c>
      <c r="O6" s="34">
        <f t="shared" si="0"/>
        <v>884157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J6" s="37"/>
    </row>
    <row r="7" spans="1:192" ht="15.75" x14ac:dyDescent="0.25">
      <c r="A7" s="15">
        <v>1.1000000000000001</v>
      </c>
      <c r="B7" s="16" t="s">
        <v>59</v>
      </c>
      <c r="C7" s="21">
        <v>120336.58</v>
      </c>
      <c r="D7" s="21">
        <v>147587.76</v>
      </c>
      <c r="E7" s="21">
        <v>181713.48</v>
      </c>
      <c r="F7" s="21">
        <v>221580</v>
      </c>
      <c r="G7" s="21">
        <v>207816</v>
      </c>
      <c r="H7" s="1">
        <v>194498</v>
      </c>
      <c r="I7" s="1">
        <v>418727</v>
      </c>
      <c r="J7" s="1">
        <v>475386</v>
      </c>
      <c r="K7" s="1">
        <v>508327</v>
      </c>
      <c r="L7" s="1">
        <v>554631</v>
      </c>
      <c r="M7" s="1">
        <v>610685</v>
      </c>
      <c r="N7" s="1">
        <v>544556</v>
      </c>
      <c r="O7" s="1">
        <v>608593</v>
      </c>
      <c r="P7" s="7"/>
      <c r="Q7" s="7"/>
      <c r="R7" s="7"/>
      <c r="S7" s="7"/>
      <c r="T7" s="6"/>
      <c r="U7" s="7"/>
      <c r="V7" s="7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5"/>
      <c r="GH7" s="5"/>
      <c r="GI7" s="5"/>
    </row>
    <row r="8" spans="1:192" ht="15.75" x14ac:dyDescent="0.25">
      <c r="A8" s="15">
        <v>1.2</v>
      </c>
      <c r="B8" s="16" t="s">
        <v>60</v>
      </c>
      <c r="C8" s="21">
        <v>51840</v>
      </c>
      <c r="D8" s="21">
        <v>57428</v>
      </c>
      <c r="E8" s="21">
        <v>66389.08</v>
      </c>
      <c r="F8" s="21">
        <v>72743</v>
      </c>
      <c r="G8" s="21">
        <v>79944</v>
      </c>
      <c r="H8" s="1">
        <v>83533</v>
      </c>
      <c r="I8" s="1">
        <v>95784</v>
      </c>
      <c r="J8" s="1">
        <v>93980</v>
      </c>
      <c r="K8" s="1">
        <v>102105</v>
      </c>
      <c r="L8" s="1">
        <v>108494</v>
      </c>
      <c r="M8" s="1">
        <v>118701</v>
      </c>
      <c r="N8" s="1">
        <v>120694</v>
      </c>
      <c r="O8" s="1">
        <v>155193</v>
      </c>
      <c r="P8" s="7"/>
      <c r="Q8" s="7"/>
      <c r="R8" s="7"/>
      <c r="S8" s="7"/>
      <c r="T8" s="6"/>
      <c r="U8" s="7"/>
      <c r="V8" s="7"/>
      <c r="W8" s="6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5"/>
      <c r="GH8" s="5"/>
      <c r="GI8" s="5"/>
    </row>
    <row r="9" spans="1:192" ht="15.75" x14ac:dyDescent="0.25">
      <c r="A9" s="15">
        <v>1.3</v>
      </c>
      <c r="B9" s="16" t="s">
        <v>61</v>
      </c>
      <c r="C9" s="21">
        <v>41722</v>
      </c>
      <c r="D9" s="21">
        <v>43397</v>
      </c>
      <c r="E9" s="21">
        <v>41511</v>
      </c>
      <c r="F9" s="21">
        <v>42661</v>
      </c>
      <c r="G9" s="21">
        <v>40433</v>
      </c>
      <c r="H9" s="1">
        <v>67443</v>
      </c>
      <c r="I9" s="1">
        <v>76187</v>
      </c>
      <c r="J9" s="1">
        <v>64661</v>
      </c>
      <c r="K9" s="1">
        <v>55539</v>
      </c>
      <c r="L9" s="1">
        <v>38200</v>
      </c>
      <c r="M9" s="1">
        <v>39938</v>
      </c>
      <c r="N9" s="1">
        <v>41071</v>
      </c>
      <c r="O9" s="1">
        <v>49381</v>
      </c>
      <c r="P9" s="7"/>
      <c r="Q9" s="7"/>
      <c r="R9" s="7"/>
      <c r="S9" s="7"/>
      <c r="T9" s="6"/>
      <c r="U9" s="7"/>
      <c r="V9" s="7"/>
      <c r="W9" s="6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5"/>
      <c r="GH9" s="5"/>
      <c r="GI9" s="5"/>
    </row>
    <row r="10" spans="1:192" ht="15.75" x14ac:dyDescent="0.25">
      <c r="A10" s="15">
        <v>1.4</v>
      </c>
      <c r="B10" s="16" t="s">
        <v>62</v>
      </c>
      <c r="C10" s="21">
        <v>16838</v>
      </c>
      <c r="D10" s="21">
        <v>23463</v>
      </c>
      <c r="E10" s="21">
        <v>30270.1</v>
      </c>
      <c r="F10" s="21">
        <v>32207</v>
      </c>
      <c r="G10" s="21">
        <v>36313</v>
      </c>
      <c r="H10" s="1">
        <v>39010</v>
      </c>
      <c r="I10" s="1">
        <v>46040</v>
      </c>
      <c r="J10" s="1">
        <v>51865</v>
      </c>
      <c r="K10" s="1">
        <v>49157</v>
      </c>
      <c r="L10" s="1">
        <v>53989</v>
      </c>
      <c r="M10" s="1">
        <v>57941</v>
      </c>
      <c r="N10" s="1">
        <v>59722</v>
      </c>
      <c r="O10" s="1">
        <v>70990</v>
      </c>
      <c r="P10" s="7"/>
      <c r="Q10" s="7"/>
      <c r="R10" s="7"/>
      <c r="S10" s="7"/>
      <c r="T10" s="6"/>
      <c r="U10" s="7"/>
      <c r="V10" s="7"/>
      <c r="W10" s="6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5"/>
      <c r="GH10" s="5"/>
      <c r="GI10" s="5"/>
    </row>
    <row r="11" spans="1:192" ht="15.75" x14ac:dyDescent="0.25">
      <c r="A11" s="17" t="s">
        <v>31</v>
      </c>
      <c r="B11" s="16" t="s">
        <v>3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2605</v>
      </c>
      <c r="O11" s="1">
        <v>2605</v>
      </c>
      <c r="P11" s="7"/>
      <c r="Q11" s="7"/>
      <c r="R11" s="7"/>
      <c r="S11" s="7"/>
      <c r="T11" s="6"/>
      <c r="U11" s="7"/>
      <c r="V11" s="7"/>
      <c r="W11" s="6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5"/>
      <c r="GH11" s="5"/>
      <c r="GI11" s="5"/>
    </row>
    <row r="12" spans="1:192" s="37" customFormat="1" ht="15.75" x14ac:dyDescent="0.25">
      <c r="A12" s="38"/>
      <c r="B12" s="39" t="s">
        <v>28</v>
      </c>
      <c r="C12" s="40">
        <f>C6+C11</f>
        <v>230736.58000000002</v>
      </c>
      <c r="D12" s="40">
        <f t="shared" ref="D12:O12" si="1">D6+D11</f>
        <v>271875.76</v>
      </c>
      <c r="E12" s="40">
        <f t="shared" si="1"/>
        <v>319883.65999999997</v>
      </c>
      <c r="F12" s="40">
        <f t="shared" si="1"/>
        <v>369191</v>
      </c>
      <c r="G12" s="40">
        <f t="shared" si="1"/>
        <v>364506</v>
      </c>
      <c r="H12" s="40">
        <f t="shared" si="1"/>
        <v>384484</v>
      </c>
      <c r="I12" s="40">
        <f t="shared" si="1"/>
        <v>636738</v>
      </c>
      <c r="J12" s="40">
        <f t="shared" si="1"/>
        <v>685892</v>
      </c>
      <c r="K12" s="40">
        <f t="shared" si="1"/>
        <v>715128</v>
      </c>
      <c r="L12" s="40">
        <f t="shared" si="1"/>
        <v>755314</v>
      </c>
      <c r="M12" s="40">
        <f t="shared" si="1"/>
        <v>827265</v>
      </c>
      <c r="N12" s="40">
        <f t="shared" si="1"/>
        <v>768648</v>
      </c>
      <c r="O12" s="40">
        <f t="shared" si="1"/>
        <v>886762</v>
      </c>
      <c r="P12" s="7"/>
      <c r="Q12" s="7"/>
      <c r="R12" s="7"/>
      <c r="S12" s="7"/>
      <c r="T12" s="6"/>
      <c r="U12" s="7"/>
      <c r="V12" s="7"/>
      <c r="W12" s="6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41"/>
      <c r="DF12" s="41"/>
      <c r="DG12" s="41"/>
      <c r="DH12" s="41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41"/>
      <c r="GD12" s="41"/>
      <c r="GE12" s="41"/>
      <c r="GF12" s="41"/>
      <c r="GG12" s="36"/>
      <c r="GH12" s="36"/>
      <c r="GI12" s="36"/>
    </row>
    <row r="13" spans="1:192" s="5" customFormat="1" ht="15.75" x14ac:dyDescent="0.25">
      <c r="A13" s="13" t="s">
        <v>32</v>
      </c>
      <c r="B13" s="14" t="s">
        <v>4</v>
      </c>
      <c r="C13" s="22">
        <v>32858</v>
      </c>
      <c r="D13" s="22">
        <v>21852</v>
      </c>
      <c r="E13" s="22">
        <v>36447</v>
      </c>
      <c r="F13" s="22">
        <v>37037</v>
      </c>
      <c r="G13" s="22">
        <v>49376</v>
      </c>
      <c r="H13" s="1">
        <v>50135</v>
      </c>
      <c r="I13" s="1">
        <v>50250</v>
      </c>
      <c r="J13" s="1">
        <v>50670</v>
      </c>
      <c r="K13" s="1">
        <v>30847</v>
      </c>
      <c r="L13" s="1">
        <v>30690</v>
      </c>
      <c r="M13" s="1">
        <v>38406</v>
      </c>
      <c r="N13" s="1">
        <v>33871</v>
      </c>
      <c r="O13" s="1">
        <v>35318.954264870496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J13" s="2"/>
    </row>
    <row r="14" spans="1:192" ht="30" x14ac:dyDescent="0.25">
      <c r="A14" s="17" t="s">
        <v>33</v>
      </c>
      <c r="B14" s="16" t="s">
        <v>5</v>
      </c>
      <c r="C14" s="21">
        <v>39708</v>
      </c>
      <c r="D14" s="21">
        <v>40541</v>
      </c>
      <c r="E14" s="21">
        <v>32022</v>
      </c>
      <c r="F14" s="21">
        <v>17752</v>
      </c>
      <c r="G14" s="21">
        <v>22394</v>
      </c>
      <c r="H14" s="1">
        <v>26421</v>
      </c>
      <c r="I14" s="1">
        <v>46222</v>
      </c>
      <c r="J14" s="1">
        <v>37365</v>
      </c>
      <c r="K14" s="1">
        <v>38441</v>
      </c>
      <c r="L14" s="1">
        <v>42468</v>
      </c>
      <c r="M14" s="1">
        <v>45610</v>
      </c>
      <c r="N14" s="1">
        <v>57047</v>
      </c>
      <c r="O14" s="1">
        <v>65214.218793333537</v>
      </c>
      <c r="P14" s="7"/>
      <c r="Q14" s="7"/>
      <c r="R14" s="7"/>
      <c r="S14" s="7"/>
      <c r="T14" s="6"/>
      <c r="U14" s="7"/>
      <c r="V14" s="7"/>
      <c r="W14" s="6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6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6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6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5"/>
      <c r="GH14" s="5"/>
      <c r="GI14" s="5"/>
    </row>
    <row r="15" spans="1:192" ht="15.75" x14ac:dyDescent="0.25">
      <c r="A15" s="17" t="s">
        <v>34</v>
      </c>
      <c r="B15" s="16" t="s">
        <v>6</v>
      </c>
      <c r="C15" s="21">
        <v>95958</v>
      </c>
      <c r="D15" s="21">
        <v>100561</v>
      </c>
      <c r="E15" s="21">
        <v>112734</v>
      </c>
      <c r="F15" s="21">
        <v>179771</v>
      </c>
      <c r="G15" s="21">
        <v>190638</v>
      </c>
      <c r="H15" s="1">
        <v>179757</v>
      </c>
      <c r="I15" s="1">
        <v>202468</v>
      </c>
      <c r="J15" s="1">
        <v>129171</v>
      </c>
      <c r="K15" s="1">
        <v>136078</v>
      </c>
      <c r="L15" s="1">
        <v>118178</v>
      </c>
      <c r="M15" s="1">
        <v>185539</v>
      </c>
      <c r="N15" s="1">
        <v>220190</v>
      </c>
      <c r="O15" s="1">
        <v>266078.51220246567</v>
      </c>
      <c r="P15" s="7"/>
      <c r="Q15" s="7"/>
      <c r="R15" s="7"/>
      <c r="S15" s="7"/>
      <c r="T15" s="6"/>
      <c r="U15" s="7"/>
      <c r="V15" s="7"/>
      <c r="W15" s="6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6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6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6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5"/>
      <c r="GH15" s="5"/>
      <c r="GI15" s="5"/>
    </row>
    <row r="16" spans="1:192" s="37" customFormat="1" ht="15.75" x14ac:dyDescent="0.25">
      <c r="A16" s="38"/>
      <c r="B16" s="39" t="s">
        <v>29</v>
      </c>
      <c r="C16" s="40">
        <f>+C13+C14+C15</f>
        <v>168524</v>
      </c>
      <c r="D16" s="40">
        <f t="shared" ref="D16:K16" si="2">+D13+D14+D15</f>
        <v>162954</v>
      </c>
      <c r="E16" s="40">
        <f t="shared" si="2"/>
        <v>181203</v>
      </c>
      <c r="F16" s="40">
        <f t="shared" si="2"/>
        <v>234560</v>
      </c>
      <c r="G16" s="40">
        <f t="shared" si="2"/>
        <v>262408</v>
      </c>
      <c r="H16" s="40">
        <f t="shared" si="2"/>
        <v>256313</v>
      </c>
      <c r="I16" s="40">
        <f t="shared" si="2"/>
        <v>298940</v>
      </c>
      <c r="J16" s="40">
        <f t="shared" si="2"/>
        <v>217206</v>
      </c>
      <c r="K16" s="40">
        <f t="shared" si="2"/>
        <v>205366</v>
      </c>
      <c r="L16" s="40">
        <f t="shared" ref="L16:M16" si="3">+L13+L14+L15</f>
        <v>191336</v>
      </c>
      <c r="M16" s="40">
        <f t="shared" si="3"/>
        <v>269555</v>
      </c>
      <c r="N16" s="40">
        <f t="shared" ref="N16:O16" si="4">+N13+N14+N15</f>
        <v>311108</v>
      </c>
      <c r="O16" s="40">
        <f t="shared" si="4"/>
        <v>366611.68526066968</v>
      </c>
      <c r="P16" s="7"/>
      <c r="Q16" s="7"/>
      <c r="R16" s="7"/>
      <c r="S16" s="7"/>
      <c r="T16" s="6"/>
      <c r="U16" s="7"/>
      <c r="V16" s="7"/>
      <c r="W16" s="6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  <c r="BK16" s="41"/>
      <c r="BL16" s="41"/>
      <c r="BM16" s="41"/>
      <c r="BN16" s="41"/>
      <c r="BO16" s="41"/>
      <c r="BP16" s="41"/>
      <c r="BQ16" s="41"/>
      <c r="BR16" s="41"/>
      <c r="BS16" s="41"/>
      <c r="BT16" s="41"/>
      <c r="BU16" s="41"/>
      <c r="BV16" s="41"/>
      <c r="BW16" s="41"/>
      <c r="BX16" s="41"/>
      <c r="BY16" s="41"/>
      <c r="BZ16" s="41"/>
      <c r="CA16" s="41"/>
      <c r="CB16" s="41"/>
      <c r="CC16" s="41"/>
      <c r="CD16" s="41"/>
      <c r="CE16" s="41"/>
      <c r="CF16" s="41"/>
      <c r="CG16" s="41"/>
      <c r="CH16" s="41"/>
      <c r="CI16" s="41"/>
      <c r="CJ16" s="41"/>
      <c r="CK16" s="41"/>
      <c r="CL16" s="41"/>
      <c r="CM16" s="41"/>
      <c r="CN16" s="41"/>
      <c r="CO16" s="41"/>
      <c r="CP16" s="41"/>
      <c r="CQ16" s="41"/>
      <c r="CR16" s="41"/>
      <c r="CS16" s="41"/>
      <c r="CT16" s="41"/>
      <c r="CU16" s="41"/>
      <c r="CV16" s="41"/>
      <c r="CW16" s="35"/>
      <c r="CX16" s="41"/>
      <c r="CY16" s="41"/>
      <c r="CZ16" s="41"/>
      <c r="DA16" s="41"/>
      <c r="DB16" s="41"/>
      <c r="DC16" s="41"/>
      <c r="DD16" s="41"/>
      <c r="DE16" s="41"/>
      <c r="DF16" s="41"/>
      <c r="DG16" s="41"/>
      <c r="DH16" s="41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41"/>
      <c r="EC16" s="41"/>
      <c r="ED16" s="41"/>
      <c r="EE16" s="41"/>
      <c r="EF16" s="41"/>
      <c r="EG16" s="41"/>
      <c r="EH16" s="41"/>
      <c r="EI16" s="41"/>
      <c r="EJ16" s="41"/>
      <c r="EK16" s="41"/>
      <c r="EL16" s="41"/>
      <c r="EM16" s="41"/>
      <c r="EN16" s="41"/>
      <c r="EO16" s="41"/>
      <c r="EP16" s="41"/>
      <c r="EQ16" s="41"/>
      <c r="ER16" s="41"/>
      <c r="ES16" s="35"/>
      <c r="ET16" s="41"/>
      <c r="EU16" s="41"/>
      <c r="EV16" s="41"/>
      <c r="EW16" s="41"/>
      <c r="EX16" s="41"/>
      <c r="EY16" s="41"/>
      <c r="EZ16" s="41"/>
      <c r="FA16" s="41"/>
      <c r="FB16" s="41"/>
      <c r="FC16" s="41"/>
      <c r="FD16" s="41"/>
      <c r="FE16" s="41"/>
      <c r="FF16" s="41"/>
      <c r="FG16" s="41"/>
      <c r="FH16" s="41"/>
      <c r="FI16" s="41"/>
      <c r="FJ16" s="41"/>
      <c r="FK16" s="41"/>
      <c r="FL16" s="41"/>
      <c r="FM16" s="41"/>
      <c r="FN16" s="41"/>
      <c r="FO16" s="41"/>
      <c r="FP16" s="41"/>
      <c r="FQ16" s="35"/>
      <c r="FR16" s="41"/>
      <c r="FS16" s="41"/>
      <c r="FT16" s="41"/>
      <c r="FU16" s="41"/>
      <c r="FV16" s="41"/>
      <c r="FW16" s="41"/>
      <c r="FX16" s="41"/>
      <c r="FY16" s="41"/>
      <c r="FZ16" s="41"/>
      <c r="GA16" s="41"/>
      <c r="GB16" s="41"/>
      <c r="GC16" s="41"/>
      <c r="GD16" s="41"/>
      <c r="GE16" s="41"/>
      <c r="GF16" s="41"/>
      <c r="GG16" s="36"/>
      <c r="GH16" s="36"/>
      <c r="GI16" s="36"/>
    </row>
    <row r="17" spans="1:192" s="36" customFormat="1" ht="30" x14ac:dyDescent="0.25">
      <c r="A17" s="32" t="s">
        <v>35</v>
      </c>
      <c r="B17" s="33" t="s">
        <v>7</v>
      </c>
      <c r="C17" s="34">
        <f>C18+C19</f>
        <v>153265</v>
      </c>
      <c r="D17" s="34">
        <f>D18+D19</f>
        <v>136691</v>
      </c>
      <c r="E17" s="34">
        <f>E18+E19</f>
        <v>212327</v>
      </c>
      <c r="F17" s="34">
        <f t="shared" ref="F17:H17" si="5">F18+F19</f>
        <v>231888</v>
      </c>
      <c r="G17" s="34">
        <f t="shared" si="5"/>
        <v>251028</v>
      </c>
      <c r="H17" s="34">
        <f t="shared" si="5"/>
        <v>275476</v>
      </c>
      <c r="I17" s="34">
        <f t="shared" ref="I17:K17" si="6">I18+I19</f>
        <v>316197</v>
      </c>
      <c r="J17" s="34">
        <f t="shared" si="6"/>
        <v>353153</v>
      </c>
      <c r="K17" s="34">
        <f t="shared" si="6"/>
        <v>380658</v>
      </c>
      <c r="L17" s="34">
        <f t="shared" ref="L17:M17" si="7">L18+L19</f>
        <v>292904</v>
      </c>
      <c r="M17" s="34">
        <f t="shared" si="7"/>
        <v>371148</v>
      </c>
      <c r="N17" s="34">
        <f t="shared" ref="N17:O17" si="8">N18+N19</f>
        <v>452190</v>
      </c>
      <c r="O17" s="34">
        <f t="shared" si="8"/>
        <v>492535.71737169178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J17" s="37"/>
    </row>
    <row r="18" spans="1:192" ht="15.75" x14ac:dyDescent="0.25">
      <c r="A18" s="15">
        <v>6.1</v>
      </c>
      <c r="B18" s="16" t="s">
        <v>8</v>
      </c>
      <c r="C18" s="21">
        <v>146414</v>
      </c>
      <c r="D18" s="21">
        <v>129185</v>
      </c>
      <c r="E18" s="21">
        <v>204284</v>
      </c>
      <c r="F18" s="21">
        <v>223556</v>
      </c>
      <c r="G18" s="21">
        <v>242310</v>
      </c>
      <c r="H18" s="1">
        <v>265934</v>
      </c>
      <c r="I18" s="1">
        <v>305208</v>
      </c>
      <c r="J18" s="1">
        <v>341146</v>
      </c>
      <c r="K18" s="1">
        <v>367464</v>
      </c>
      <c r="L18" s="1">
        <v>287671</v>
      </c>
      <c r="M18" s="1">
        <v>362780</v>
      </c>
      <c r="N18" s="1">
        <v>436908</v>
      </c>
      <c r="O18" s="1">
        <v>473066.7282704236</v>
      </c>
      <c r="P18" s="7"/>
      <c r="Q18" s="7"/>
      <c r="R18" s="7"/>
      <c r="S18" s="7"/>
      <c r="T18" s="6"/>
      <c r="U18" s="7"/>
      <c r="V18" s="7"/>
      <c r="W18" s="6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5"/>
      <c r="GH18" s="5"/>
      <c r="GI18" s="5"/>
    </row>
    <row r="19" spans="1:192" ht="15.75" x14ac:dyDescent="0.25">
      <c r="A19" s="15">
        <v>6.2</v>
      </c>
      <c r="B19" s="16" t="s">
        <v>9</v>
      </c>
      <c r="C19" s="21">
        <v>6851</v>
      </c>
      <c r="D19" s="21">
        <v>7506</v>
      </c>
      <c r="E19" s="21">
        <v>8043</v>
      </c>
      <c r="F19" s="21">
        <v>8332</v>
      </c>
      <c r="G19" s="21">
        <v>8718</v>
      </c>
      <c r="H19" s="1">
        <v>9542</v>
      </c>
      <c r="I19" s="1">
        <v>10989</v>
      </c>
      <c r="J19" s="1">
        <v>12007</v>
      </c>
      <c r="K19" s="1">
        <v>13194</v>
      </c>
      <c r="L19" s="1">
        <v>5233</v>
      </c>
      <c r="M19" s="1">
        <v>8368</v>
      </c>
      <c r="N19" s="1">
        <v>15282</v>
      </c>
      <c r="O19" s="1">
        <v>19468.989101268173</v>
      </c>
      <c r="P19" s="7"/>
      <c r="Q19" s="7"/>
      <c r="R19" s="7"/>
      <c r="S19" s="7"/>
      <c r="T19" s="6"/>
      <c r="U19" s="7"/>
      <c r="V19" s="7"/>
      <c r="W19" s="6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5"/>
      <c r="GH19" s="5"/>
      <c r="GI19" s="5"/>
    </row>
    <row r="20" spans="1:192" s="36" customFormat="1" ht="30" x14ac:dyDescent="0.25">
      <c r="A20" s="43" t="s">
        <v>36</v>
      </c>
      <c r="B20" s="44" t="s">
        <v>10</v>
      </c>
      <c r="C20" s="34">
        <f>SUM(C21:C27)</f>
        <v>59876</v>
      </c>
      <c r="D20" s="34">
        <f t="shared" ref="D20:O20" si="9">SUM(D21:D27)</f>
        <v>75298</v>
      </c>
      <c r="E20" s="34">
        <f t="shared" si="9"/>
        <v>81176</v>
      </c>
      <c r="F20" s="34">
        <f t="shared" si="9"/>
        <v>89899</v>
      </c>
      <c r="G20" s="34">
        <f t="shared" si="9"/>
        <v>103649</v>
      </c>
      <c r="H20" s="34">
        <f t="shared" si="9"/>
        <v>115922</v>
      </c>
      <c r="I20" s="34">
        <f t="shared" si="9"/>
        <v>119135</v>
      </c>
      <c r="J20" s="34">
        <f t="shared" si="9"/>
        <v>121654</v>
      </c>
      <c r="K20" s="34">
        <f t="shared" si="9"/>
        <v>131420</v>
      </c>
      <c r="L20" s="34">
        <f t="shared" si="9"/>
        <v>110093</v>
      </c>
      <c r="M20" s="34">
        <f t="shared" si="9"/>
        <v>157245</v>
      </c>
      <c r="N20" s="34">
        <f t="shared" si="9"/>
        <v>170099</v>
      </c>
      <c r="O20" s="34">
        <f t="shared" si="9"/>
        <v>196436.69867247614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J20" s="37"/>
    </row>
    <row r="21" spans="1:192" ht="15.75" x14ac:dyDescent="0.25">
      <c r="A21" s="15">
        <v>7.1</v>
      </c>
      <c r="B21" s="16" t="s">
        <v>11</v>
      </c>
      <c r="C21" s="21">
        <v>1</v>
      </c>
      <c r="D21" s="21">
        <v>2</v>
      </c>
      <c r="E21" s="21">
        <v>3</v>
      </c>
      <c r="F21" s="21">
        <v>3</v>
      </c>
      <c r="G21" s="21">
        <v>3</v>
      </c>
      <c r="H21" s="1">
        <v>2</v>
      </c>
      <c r="I21" s="1">
        <v>2</v>
      </c>
      <c r="J21" s="1">
        <v>2</v>
      </c>
      <c r="K21" s="1">
        <v>31</v>
      </c>
      <c r="L21" s="1">
        <v>62</v>
      </c>
      <c r="M21" s="1">
        <v>28</v>
      </c>
      <c r="N21" s="1">
        <v>15</v>
      </c>
      <c r="O21" s="1">
        <v>130</v>
      </c>
      <c r="P21" s="7"/>
      <c r="Q21" s="7"/>
      <c r="R21" s="7"/>
      <c r="S21" s="7"/>
      <c r="T21" s="6"/>
      <c r="U21" s="7"/>
      <c r="V21" s="7"/>
      <c r="W21" s="6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5"/>
      <c r="GH21" s="5"/>
      <c r="GI21" s="5"/>
    </row>
    <row r="22" spans="1:192" ht="15.75" x14ac:dyDescent="0.25">
      <c r="A22" s="15">
        <v>7.2</v>
      </c>
      <c r="B22" s="16" t="s">
        <v>12</v>
      </c>
      <c r="C22" s="21">
        <v>37865</v>
      </c>
      <c r="D22" s="21">
        <v>47178</v>
      </c>
      <c r="E22" s="21">
        <v>50141</v>
      </c>
      <c r="F22" s="21">
        <v>52482</v>
      </c>
      <c r="G22" s="21">
        <v>55634</v>
      </c>
      <c r="H22" s="1">
        <v>63645</v>
      </c>
      <c r="I22" s="1">
        <v>68866</v>
      </c>
      <c r="J22" s="1">
        <v>75597</v>
      </c>
      <c r="K22" s="1">
        <v>77647</v>
      </c>
      <c r="L22" s="1">
        <v>60010</v>
      </c>
      <c r="M22" s="1">
        <v>97441</v>
      </c>
      <c r="N22" s="1">
        <v>95688</v>
      </c>
      <c r="O22" s="1">
        <v>107764.21839183336</v>
      </c>
      <c r="P22" s="7"/>
      <c r="Q22" s="7"/>
      <c r="R22" s="7"/>
      <c r="S22" s="7"/>
      <c r="T22" s="6"/>
      <c r="U22" s="7"/>
      <c r="V22" s="7"/>
      <c r="W22" s="6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5"/>
      <c r="GH22" s="5"/>
      <c r="GI22" s="5"/>
    </row>
    <row r="23" spans="1:192" ht="15.75" x14ac:dyDescent="0.25">
      <c r="A23" s="15">
        <v>7.3</v>
      </c>
      <c r="B23" s="16" t="s">
        <v>13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7"/>
      <c r="Q23" s="7"/>
      <c r="R23" s="7"/>
      <c r="S23" s="7"/>
      <c r="T23" s="6"/>
      <c r="U23" s="7"/>
      <c r="V23" s="7"/>
      <c r="W23" s="6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5"/>
      <c r="GH23" s="5"/>
      <c r="GI23" s="5"/>
    </row>
    <row r="24" spans="1:192" ht="15.75" x14ac:dyDescent="0.25">
      <c r="A24" s="15">
        <v>7.4</v>
      </c>
      <c r="B24" s="16" t="s">
        <v>14</v>
      </c>
      <c r="C24" s="21">
        <v>1738</v>
      </c>
      <c r="D24" s="21">
        <v>3094</v>
      </c>
      <c r="E24" s="21">
        <v>1221</v>
      </c>
      <c r="F24" s="21">
        <v>2450</v>
      </c>
      <c r="G24" s="21">
        <v>5743</v>
      </c>
      <c r="H24" s="1">
        <v>6266</v>
      </c>
      <c r="I24" s="1">
        <v>6073</v>
      </c>
      <c r="J24" s="1">
        <v>3330</v>
      </c>
      <c r="K24" s="1">
        <v>5174</v>
      </c>
      <c r="L24" s="1">
        <v>603</v>
      </c>
      <c r="M24" s="1">
        <v>342</v>
      </c>
      <c r="N24" s="1">
        <v>1984</v>
      </c>
      <c r="O24" s="1">
        <v>4288.6660035146851</v>
      </c>
      <c r="P24" s="7"/>
      <c r="Q24" s="7"/>
      <c r="R24" s="7"/>
      <c r="S24" s="7"/>
      <c r="T24" s="6"/>
      <c r="U24" s="7"/>
      <c r="V24" s="7"/>
      <c r="W24" s="6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5"/>
      <c r="GH24" s="5"/>
      <c r="GI24" s="5"/>
    </row>
    <row r="25" spans="1:192" ht="15.75" x14ac:dyDescent="0.25">
      <c r="A25" s="15">
        <v>7.5</v>
      </c>
      <c r="B25" s="16" t="s">
        <v>15</v>
      </c>
      <c r="C25" s="21">
        <v>1578</v>
      </c>
      <c r="D25" s="21">
        <v>1967</v>
      </c>
      <c r="E25" s="21">
        <v>2016</v>
      </c>
      <c r="F25" s="21">
        <v>2153</v>
      </c>
      <c r="G25" s="21">
        <v>2291</v>
      </c>
      <c r="H25" s="1">
        <v>7157</v>
      </c>
      <c r="I25" s="1">
        <v>7323</v>
      </c>
      <c r="J25" s="1">
        <v>8050</v>
      </c>
      <c r="K25" s="1">
        <v>7997</v>
      </c>
      <c r="L25" s="1">
        <v>3943</v>
      </c>
      <c r="M25" s="1">
        <v>6179</v>
      </c>
      <c r="N25" s="1">
        <v>9643</v>
      </c>
      <c r="O25" s="1">
        <v>11638.295208521584</v>
      </c>
      <c r="P25" s="7"/>
      <c r="Q25" s="7"/>
      <c r="R25" s="7"/>
      <c r="S25" s="7"/>
      <c r="T25" s="6"/>
      <c r="U25" s="7"/>
      <c r="V25" s="7"/>
      <c r="W25" s="6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5"/>
      <c r="GH25" s="5"/>
      <c r="GI25" s="5"/>
    </row>
    <row r="26" spans="1:192" ht="15.75" x14ac:dyDescent="0.25">
      <c r="A26" s="15">
        <v>7.6</v>
      </c>
      <c r="B26" s="16" t="s">
        <v>16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7"/>
      <c r="Q26" s="7"/>
      <c r="R26" s="7"/>
      <c r="S26" s="7"/>
      <c r="T26" s="6"/>
      <c r="U26" s="7"/>
      <c r="V26" s="7"/>
      <c r="W26" s="6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5"/>
      <c r="GH26" s="5"/>
      <c r="GI26" s="5"/>
    </row>
    <row r="27" spans="1:192" ht="30" x14ac:dyDescent="0.25">
      <c r="A27" s="15">
        <v>7.7</v>
      </c>
      <c r="B27" s="16" t="s">
        <v>17</v>
      </c>
      <c r="C27" s="21">
        <v>18694</v>
      </c>
      <c r="D27" s="21">
        <v>23057</v>
      </c>
      <c r="E27" s="21">
        <v>27795</v>
      </c>
      <c r="F27" s="21">
        <v>32811</v>
      </c>
      <c r="G27" s="21">
        <v>39978</v>
      </c>
      <c r="H27" s="1">
        <v>38852</v>
      </c>
      <c r="I27" s="1">
        <v>36871</v>
      </c>
      <c r="J27" s="1">
        <v>34675</v>
      </c>
      <c r="K27" s="1">
        <v>40571</v>
      </c>
      <c r="L27" s="1">
        <v>45475</v>
      </c>
      <c r="M27" s="1">
        <v>53255</v>
      </c>
      <c r="N27" s="1">
        <v>62769</v>
      </c>
      <c r="O27" s="1">
        <v>72615.519068606503</v>
      </c>
      <c r="P27" s="7"/>
      <c r="Q27" s="7"/>
      <c r="R27" s="7"/>
      <c r="S27" s="7"/>
      <c r="T27" s="6"/>
      <c r="U27" s="7"/>
      <c r="V27" s="7"/>
      <c r="W27" s="6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5"/>
      <c r="GH27" s="5"/>
      <c r="GI27" s="5"/>
    </row>
    <row r="28" spans="1:192" ht="15.75" x14ac:dyDescent="0.25">
      <c r="A28" s="17" t="s">
        <v>37</v>
      </c>
      <c r="B28" s="16" t="s">
        <v>18</v>
      </c>
      <c r="C28" s="21">
        <v>23030</v>
      </c>
      <c r="D28" s="21">
        <v>24803</v>
      </c>
      <c r="E28" s="21">
        <v>27751</v>
      </c>
      <c r="F28" s="21">
        <v>29063</v>
      </c>
      <c r="G28" s="21">
        <v>37101</v>
      </c>
      <c r="H28" s="1">
        <v>37665</v>
      </c>
      <c r="I28" s="1">
        <v>42602</v>
      </c>
      <c r="J28" s="1">
        <v>57042</v>
      </c>
      <c r="K28" s="1">
        <v>67513</v>
      </c>
      <c r="L28" s="1">
        <v>69703</v>
      </c>
      <c r="M28" s="1">
        <v>77333</v>
      </c>
      <c r="N28" s="1">
        <v>98864</v>
      </c>
      <c r="O28" s="1">
        <v>185758</v>
      </c>
      <c r="P28" s="7"/>
      <c r="Q28" s="7"/>
      <c r="R28" s="7"/>
      <c r="S28" s="7"/>
      <c r="T28" s="6"/>
      <c r="U28" s="7"/>
      <c r="V28" s="7"/>
      <c r="W28" s="6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5"/>
      <c r="GH28" s="5"/>
      <c r="GI28" s="5"/>
    </row>
    <row r="29" spans="1:192" ht="30" x14ac:dyDescent="0.25">
      <c r="A29" s="17" t="s">
        <v>38</v>
      </c>
      <c r="B29" s="16" t="s">
        <v>19</v>
      </c>
      <c r="C29" s="21">
        <v>117031</v>
      </c>
      <c r="D29" s="21">
        <v>123175</v>
      </c>
      <c r="E29" s="21">
        <v>127423</v>
      </c>
      <c r="F29" s="21">
        <v>130344</v>
      </c>
      <c r="G29" s="21">
        <v>129982</v>
      </c>
      <c r="H29" s="1">
        <v>138935</v>
      </c>
      <c r="I29" s="1">
        <v>150184</v>
      </c>
      <c r="J29" s="1">
        <v>159964</v>
      </c>
      <c r="K29" s="1">
        <v>156207</v>
      </c>
      <c r="L29" s="1">
        <v>150812</v>
      </c>
      <c r="M29" s="1">
        <v>160058</v>
      </c>
      <c r="N29" s="1">
        <v>162280</v>
      </c>
      <c r="O29" s="1">
        <v>164479.06069409914</v>
      </c>
      <c r="P29" s="7"/>
      <c r="Q29" s="7"/>
      <c r="R29" s="7"/>
      <c r="S29" s="7"/>
      <c r="T29" s="6"/>
      <c r="U29" s="7"/>
      <c r="V29" s="7"/>
      <c r="W29" s="6"/>
      <c r="X29" s="8"/>
      <c r="Y29" s="8"/>
      <c r="Z29" s="8"/>
      <c r="AA29" s="8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5"/>
      <c r="GH29" s="5"/>
      <c r="GI29" s="5"/>
    </row>
    <row r="30" spans="1:192" ht="15.75" x14ac:dyDescent="0.25">
      <c r="A30" s="17" t="s">
        <v>39</v>
      </c>
      <c r="B30" s="16" t="s">
        <v>54</v>
      </c>
      <c r="C30" s="21">
        <v>178868</v>
      </c>
      <c r="D30" s="21">
        <v>189647</v>
      </c>
      <c r="E30" s="21">
        <v>197636</v>
      </c>
      <c r="F30" s="21">
        <v>228275</v>
      </c>
      <c r="G30" s="21">
        <v>274211</v>
      </c>
      <c r="H30" s="1">
        <v>280156</v>
      </c>
      <c r="I30" s="1">
        <v>296652</v>
      </c>
      <c r="J30" s="1">
        <v>322647</v>
      </c>
      <c r="K30" s="1">
        <v>363173</v>
      </c>
      <c r="L30" s="1">
        <v>422447</v>
      </c>
      <c r="M30" s="1">
        <v>473105</v>
      </c>
      <c r="N30" s="1">
        <v>598398</v>
      </c>
      <c r="O30" s="1">
        <v>707697.06639406644</v>
      </c>
      <c r="P30" s="7"/>
      <c r="Q30" s="7"/>
      <c r="R30" s="7"/>
      <c r="S30" s="7"/>
      <c r="T30" s="6"/>
      <c r="U30" s="7"/>
      <c r="V30" s="7"/>
      <c r="W30" s="6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5"/>
      <c r="GH30" s="5"/>
      <c r="GI30" s="5"/>
    </row>
    <row r="31" spans="1:192" ht="15.75" x14ac:dyDescent="0.25">
      <c r="A31" s="17" t="s">
        <v>40</v>
      </c>
      <c r="B31" s="16" t="s">
        <v>20</v>
      </c>
      <c r="C31" s="21">
        <v>200228</v>
      </c>
      <c r="D31" s="21">
        <v>232510</v>
      </c>
      <c r="E31" s="21">
        <v>262307</v>
      </c>
      <c r="F31" s="21">
        <v>288040</v>
      </c>
      <c r="G31" s="21">
        <v>276676</v>
      </c>
      <c r="H31" s="1">
        <v>338721</v>
      </c>
      <c r="I31" s="1">
        <v>420267</v>
      </c>
      <c r="J31" s="1">
        <v>455866</v>
      </c>
      <c r="K31" s="1">
        <v>545846</v>
      </c>
      <c r="L31" s="1">
        <v>537484</v>
      </c>
      <c r="M31" s="1">
        <v>650278</v>
      </c>
      <c r="N31" s="1">
        <v>802523</v>
      </c>
      <c r="O31" s="1">
        <v>917192.61018213653</v>
      </c>
      <c r="P31" s="7"/>
      <c r="Q31" s="7"/>
      <c r="R31" s="7"/>
      <c r="S31" s="7"/>
      <c r="T31" s="6"/>
      <c r="U31" s="7"/>
      <c r="V31" s="7"/>
      <c r="W31" s="6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5"/>
      <c r="GH31" s="5"/>
      <c r="GI31" s="5"/>
    </row>
    <row r="32" spans="1:192" s="37" customFormat="1" ht="15.75" x14ac:dyDescent="0.25">
      <c r="A32" s="38"/>
      <c r="B32" s="39" t="s">
        <v>30</v>
      </c>
      <c r="C32" s="40">
        <f>C17+C20+C28+C29+C30+C31</f>
        <v>732298</v>
      </c>
      <c r="D32" s="40">
        <f t="shared" ref="D32:L32" si="10">D17+D20+D28+D29+D30+D31</f>
        <v>782124</v>
      </c>
      <c r="E32" s="40">
        <f t="shared" si="10"/>
        <v>908620</v>
      </c>
      <c r="F32" s="40">
        <f t="shared" si="10"/>
        <v>997509</v>
      </c>
      <c r="G32" s="40">
        <f t="shared" si="10"/>
        <v>1072647</v>
      </c>
      <c r="H32" s="40">
        <f t="shared" si="10"/>
        <v>1186875</v>
      </c>
      <c r="I32" s="40">
        <f t="shared" si="10"/>
        <v>1345037</v>
      </c>
      <c r="J32" s="40">
        <f t="shared" si="10"/>
        <v>1470326</v>
      </c>
      <c r="K32" s="40">
        <f t="shared" si="10"/>
        <v>1644817</v>
      </c>
      <c r="L32" s="40">
        <f t="shared" si="10"/>
        <v>1583443</v>
      </c>
      <c r="M32" s="40">
        <f t="shared" ref="M32:O32" si="11">M17+M20+M28+M29+M30+M31</f>
        <v>1889167</v>
      </c>
      <c r="N32" s="40">
        <f t="shared" si="11"/>
        <v>2284354</v>
      </c>
      <c r="O32" s="40">
        <f t="shared" si="11"/>
        <v>2664099.1533144703</v>
      </c>
      <c r="P32" s="7"/>
      <c r="Q32" s="7"/>
      <c r="R32" s="7"/>
      <c r="S32" s="30"/>
      <c r="T32" s="31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1"/>
      <c r="BS32" s="41"/>
      <c r="BT32" s="41"/>
      <c r="BU32" s="41"/>
      <c r="BV32" s="41"/>
      <c r="BW32" s="41"/>
      <c r="BX32" s="41"/>
      <c r="BY32" s="41"/>
      <c r="BZ32" s="41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41"/>
      <c r="CW32" s="41"/>
      <c r="CX32" s="41"/>
      <c r="CY32" s="41"/>
      <c r="CZ32" s="41"/>
      <c r="DA32" s="41"/>
      <c r="DB32" s="41"/>
      <c r="DC32" s="41"/>
      <c r="DD32" s="41"/>
      <c r="DE32" s="41"/>
      <c r="DF32" s="41"/>
      <c r="DG32" s="41"/>
      <c r="DH32" s="41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41"/>
      <c r="EC32" s="41"/>
      <c r="ED32" s="41"/>
      <c r="EE32" s="41"/>
      <c r="EF32" s="41"/>
      <c r="EG32" s="41"/>
      <c r="EH32" s="41"/>
      <c r="EI32" s="41"/>
      <c r="EJ32" s="41"/>
      <c r="EK32" s="41"/>
      <c r="EL32" s="41"/>
      <c r="EM32" s="41"/>
      <c r="EN32" s="41"/>
      <c r="EO32" s="41"/>
      <c r="EP32" s="41"/>
      <c r="EQ32" s="41"/>
      <c r="ER32" s="41"/>
      <c r="ES32" s="41"/>
      <c r="ET32" s="41"/>
      <c r="EU32" s="41"/>
      <c r="EV32" s="41"/>
      <c r="EW32" s="41"/>
      <c r="EX32" s="41"/>
      <c r="EY32" s="41"/>
      <c r="EZ32" s="41"/>
      <c r="FA32" s="41"/>
      <c r="FB32" s="41"/>
      <c r="FC32" s="41"/>
      <c r="FD32" s="41"/>
      <c r="FE32" s="41"/>
      <c r="FF32" s="41"/>
      <c r="FG32" s="41"/>
      <c r="FH32" s="41"/>
      <c r="FI32" s="41"/>
      <c r="FJ32" s="41"/>
      <c r="FK32" s="41"/>
      <c r="FL32" s="41"/>
      <c r="FM32" s="41"/>
      <c r="FN32" s="41"/>
      <c r="FO32" s="41"/>
      <c r="FP32" s="41"/>
      <c r="FQ32" s="41"/>
      <c r="FR32" s="41"/>
      <c r="FS32" s="41"/>
      <c r="FT32" s="41"/>
      <c r="FU32" s="41"/>
      <c r="FV32" s="41"/>
      <c r="FW32" s="41"/>
      <c r="FX32" s="41"/>
      <c r="FY32" s="41"/>
      <c r="FZ32" s="41"/>
      <c r="GA32" s="41"/>
      <c r="GB32" s="41"/>
      <c r="GC32" s="41"/>
      <c r="GD32" s="41"/>
      <c r="GE32" s="41"/>
      <c r="GF32" s="41"/>
      <c r="GG32" s="36"/>
      <c r="GH32" s="36"/>
      <c r="GI32" s="36"/>
    </row>
    <row r="33" spans="1:192" s="36" customFormat="1" ht="15.75" x14ac:dyDescent="0.25">
      <c r="A33" s="32" t="s">
        <v>27</v>
      </c>
      <c r="B33" s="45" t="s">
        <v>51</v>
      </c>
      <c r="C33" s="34">
        <f>C6+C11+C13+C14+C15+C17+C20+C28+C29+C30+C31</f>
        <v>1131558.58</v>
      </c>
      <c r="D33" s="34">
        <f t="shared" ref="D33:L33" si="12">D6+D11+D13+D14+D15+D17+D20+D28+D29+D30+D31</f>
        <v>1216953.76</v>
      </c>
      <c r="E33" s="34">
        <f t="shared" si="12"/>
        <v>1409706.66</v>
      </c>
      <c r="F33" s="34">
        <f t="shared" si="12"/>
        <v>1601260</v>
      </c>
      <c r="G33" s="34">
        <f t="shared" si="12"/>
        <v>1699561</v>
      </c>
      <c r="H33" s="34">
        <f t="shared" si="12"/>
        <v>1827672</v>
      </c>
      <c r="I33" s="34">
        <f t="shared" si="12"/>
        <v>2280715</v>
      </c>
      <c r="J33" s="34">
        <f t="shared" si="12"/>
        <v>2373424</v>
      </c>
      <c r="K33" s="34">
        <f t="shared" si="12"/>
        <v>2565311</v>
      </c>
      <c r="L33" s="34">
        <f t="shared" si="12"/>
        <v>2530093</v>
      </c>
      <c r="M33" s="34">
        <f t="shared" ref="M33:O33" si="13">M6+M11+M13+M14+M15+M17+M20+M28+M29+M30+M31</f>
        <v>2985987</v>
      </c>
      <c r="N33" s="34">
        <f t="shared" si="13"/>
        <v>3364110</v>
      </c>
      <c r="O33" s="34">
        <f t="shared" si="13"/>
        <v>3917472.8385751396</v>
      </c>
      <c r="P33" s="6"/>
      <c r="Q33" s="6"/>
      <c r="R33" s="6"/>
      <c r="S33" s="31"/>
      <c r="T33" s="31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J33" s="37"/>
    </row>
    <row r="34" spans="1:192" s="37" customFormat="1" ht="15.75" x14ac:dyDescent="0.25">
      <c r="A34" s="46" t="s">
        <v>43</v>
      </c>
      <c r="B34" s="47" t="s">
        <v>25</v>
      </c>
      <c r="C34" s="40">
        <f>GSVA_cur!C34</f>
        <v>48918.33</v>
      </c>
      <c r="D34" s="40">
        <f>GSVA_cur!D34</f>
        <v>46018.62</v>
      </c>
      <c r="E34" s="40">
        <f>GSVA_cur!E34</f>
        <v>77020.95</v>
      </c>
      <c r="F34" s="40">
        <f>GSVA_cur!F34</f>
        <v>76376</v>
      </c>
      <c r="G34" s="40">
        <f>GSVA_cur!G34</f>
        <v>97115</v>
      </c>
      <c r="H34" s="40">
        <f>GSVA_cur!H34</f>
        <v>113598</v>
      </c>
      <c r="I34" s="40">
        <f>GSVA_cur!I34</f>
        <v>100840</v>
      </c>
      <c r="J34" s="40">
        <f>GSVA_cur!J34</f>
        <v>140699</v>
      </c>
      <c r="K34" s="40">
        <f>GSVA_cur!K34</f>
        <v>166011</v>
      </c>
      <c r="L34" s="40">
        <f>GSVA_cur!L34</f>
        <v>187677</v>
      </c>
      <c r="M34" s="40">
        <f>GSVA_cur!M34</f>
        <v>232741</v>
      </c>
      <c r="N34" s="40">
        <f>GSVA_cur!N34</f>
        <v>308150</v>
      </c>
      <c r="O34" s="40">
        <f>GSVA_cur!O34</f>
        <v>358020.63490846171</v>
      </c>
      <c r="P34" s="7"/>
      <c r="Q34" s="7"/>
      <c r="R34" s="7"/>
      <c r="S34" s="30"/>
      <c r="T34" s="31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41"/>
      <c r="BS34" s="41"/>
      <c r="BT34" s="41"/>
      <c r="BU34" s="41"/>
      <c r="BV34" s="41"/>
      <c r="BW34" s="41"/>
      <c r="BX34" s="41"/>
      <c r="BY34" s="41"/>
      <c r="BZ34" s="41"/>
      <c r="CA34" s="41"/>
      <c r="CB34" s="41"/>
      <c r="CC34" s="41"/>
      <c r="CD34" s="41"/>
      <c r="CE34" s="41"/>
      <c r="CF34" s="41"/>
      <c r="CG34" s="41"/>
      <c r="CH34" s="41"/>
      <c r="CI34" s="41"/>
      <c r="CJ34" s="41"/>
      <c r="CK34" s="41"/>
      <c r="CL34" s="41"/>
      <c r="CM34" s="41"/>
      <c r="CN34" s="41"/>
      <c r="CO34" s="41"/>
      <c r="CP34" s="41"/>
      <c r="CQ34" s="41"/>
      <c r="CR34" s="41"/>
      <c r="CS34" s="41"/>
      <c r="CT34" s="41"/>
      <c r="CU34" s="41"/>
      <c r="CV34" s="41"/>
      <c r="CW34" s="41"/>
      <c r="CX34" s="41"/>
      <c r="CY34" s="41"/>
      <c r="CZ34" s="41"/>
      <c r="DA34" s="41"/>
      <c r="DB34" s="41"/>
      <c r="DC34" s="41"/>
      <c r="DD34" s="41"/>
      <c r="DE34" s="41"/>
      <c r="DF34" s="41"/>
      <c r="DG34" s="41"/>
      <c r="DH34" s="41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41"/>
      <c r="EC34" s="41"/>
      <c r="ED34" s="41"/>
      <c r="EE34" s="41"/>
      <c r="EF34" s="41"/>
      <c r="EG34" s="41"/>
      <c r="EH34" s="41"/>
      <c r="EI34" s="41"/>
      <c r="EJ34" s="41"/>
      <c r="EK34" s="41"/>
      <c r="EL34" s="41"/>
      <c r="EM34" s="41"/>
      <c r="EN34" s="41"/>
      <c r="EO34" s="41"/>
      <c r="EP34" s="41"/>
      <c r="EQ34" s="41"/>
      <c r="ER34" s="41"/>
      <c r="ES34" s="41"/>
      <c r="ET34" s="41"/>
      <c r="EU34" s="41"/>
      <c r="EV34" s="41"/>
      <c r="EW34" s="41"/>
      <c r="EX34" s="41"/>
      <c r="EY34" s="41"/>
      <c r="EZ34" s="41"/>
      <c r="FA34" s="41"/>
      <c r="FB34" s="41"/>
      <c r="FC34" s="41"/>
      <c r="FD34" s="41"/>
      <c r="FE34" s="41"/>
      <c r="FF34" s="41"/>
      <c r="FG34" s="41"/>
      <c r="FH34" s="41"/>
      <c r="FI34" s="41"/>
      <c r="FJ34" s="41"/>
      <c r="FK34" s="41"/>
      <c r="FL34" s="41"/>
      <c r="FM34" s="41"/>
      <c r="FN34" s="41"/>
      <c r="FO34" s="41"/>
      <c r="FP34" s="41"/>
      <c r="FQ34" s="41"/>
      <c r="FR34" s="41"/>
      <c r="FS34" s="41"/>
      <c r="FT34" s="41"/>
      <c r="FU34" s="41"/>
      <c r="FV34" s="41"/>
      <c r="FW34" s="41"/>
      <c r="FX34" s="41"/>
      <c r="FY34" s="41"/>
      <c r="FZ34" s="41"/>
      <c r="GA34" s="41"/>
      <c r="GB34" s="41"/>
      <c r="GC34" s="41"/>
      <c r="GD34" s="41"/>
      <c r="GE34" s="41"/>
    </row>
    <row r="35" spans="1:192" s="37" customFormat="1" ht="15.75" x14ac:dyDescent="0.25">
      <c r="A35" s="46" t="s">
        <v>44</v>
      </c>
      <c r="B35" s="47" t="s">
        <v>24</v>
      </c>
      <c r="C35" s="40">
        <f>GSVA_cur!C35</f>
        <v>30370</v>
      </c>
      <c r="D35" s="40">
        <f>GSVA_cur!D35</f>
        <v>44163</v>
      </c>
      <c r="E35" s="40">
        <f>GSVA_cur!E35</f>
        <v>42765</v>
      </c>
      <c r="F35" s="40">
        <f>GSVA_cur!F35</f>
        <v>50101</v>
      </c>
      <c r="G35" s="40">
        <f>GSVA_cur!G35</f>
        <v>47366</v>
      </c>
      <c r="H35" s="40">
        <f>GSVA_cur!H35</f>
        <v>28043</v>
      </c>
      <c r="I35" s="40">
        <f>GSVA_cur!I35</f>
        <v>25890</v>
      </c>
      <c r="J35" s="40">
        <f>GSVA_cur!J35</f>
        <v>30126</v>
      </c>
      <c r="K35" s="40">
        <f>GSVA_cur!K35</f>
        <v>28846</v>
      </c>
      <c r="L35" s="40">
        <f>GSVA_cur!L35</f>
        <v>54583</v>
      </c>
      <c r="M35" s="40">
        <f>GSVA_cur!M35</f>
        <v>77064</v>
      </c>
      <c r="N35" s="40">
        <f>GSVA_cur!N35</f>
        <v>86842</v>
      </c>
      <c r="O35" s="40">
        <f>GSVA_cur!O35</f>
        <v>100896.40751815878</v>
      </c>
      <c r="P35" s="7"/>
      <c r="Q35" s="7"/>
      <c r="R35" s="7"/>
      <c r="S35" s="30"/>
      <c r="T35" s="31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  <c r="BM35" s="41"/>
      <c r="BN35" s="41"/>
      <c r="BO35" s="41"/>
      <c r="BP35" s="41"/>
      <c r="BQ35" s="41"/>
      <c r="BR35" s="41"/>
      <c r="BS35" s="41"/>
      <c r="BT35" s="41"/>
      <c r="BU35" s="41"/>
      <c r="BV35" s="41"/>
      <c r="BW35" s="41"/>
      <c r="BX35" s="41"/>
      <c r="BY35" s="41"/>
      <c r="BZ35" s="41"/>
      <c r="CA35" s="41"/>
      <c r="CB35" s="41"/>
      <c r="CC35" s="41"/>
      <c r="CD35" s="41"/>
      <c r="CE35" s="41"/>
      <c r="CF35" s="41"/>
      <c r="CG35" s="41"/>
      <c r="CH35" s="41"/>
      <c r="CI35" s="41"/>
      <c r="CJ35" s="41"/>
      <c r="CK35" s="41"/>
      <c r="CL35" s="41"/>
      <c r="CM35" s="41"/>
      <c r="CN35" s="41"/>
      <c r="CO35" s="41"/>
      <c r="CP35" s="41"/>
      <c r="CQ35" s="41"/>
      <c r="CR35" s="41"/>
      <c r="CS35" s="41"/>
      <c r="CT35" s="41"/>
      <c r="CU35" s="41"/>
      <c r="CV35" s="41"/>
      <c r="CW35" s="41"/>
      <c r="CX35" s="41"/>
      <c r="CY35" s="41"/>
      <c r="CZ35" s="41"/>
      <c r="DA35" s="41"/>
      <c r="DB35" s="41"/>
      <c r="DC35" s="41"/>
      <c r="DD35" s="41"/>
      <c r="DE35" s="41"/>
      <c r="DF35" s="41"/>
      <c r="DG35" s="41"/>
      <c r="DH35" s="41"/>
      <c r="DI35" s="35"/>
      <c r="DJ35" s="35"/>
      <c r="DK35" s="35"/>
      <c r="DL35" s="35"/>
      <c r="DM35" s="35"/>
      <c r="DN35" s="35"/>
      <c r="DO35" s="35"/>
      <c r="DP35" s="35"/>
      <c r="DQ35" s="35"/>
      <c r="DR35" s="35"/>
      <c r="DS35" s="35"/>
      <c r="DT35" s="35"/>
      <c r="DU35" s="35"/>
      <c r="DV35" s="35"/>
      <c r="DW35" s="35"/>
      <c r="DX35" s="35"/>
      <c r="DY35" s="35"/>
      <c r="DZ35" s="35"/>
      <c r="EA35" s="35"/>
      <c r="EB35" s="41"/>
      <c r="EC35" s="41"/>
      <c r="ED35" s="41"/>
      <c r="EE35" s="41"/>
      <c r="EF35" s="41"/>
      <c r="EG35" s="41"/>
      <c r="EH35" s="41"/>
      <c r="EI35" s="41"/>
      <c r="EJ35" s="41"/>
      <c r="EK35" s="41"/>
      <c r="EL35" s="41"/>
      <c r="EM35" s="41"/>
      <c r="EN35" s="41"/>
      <c r="EO35" s="41"/>
      <c r="EP35" s="41"/>
      <c r="EQ35" s="41"/>
      <c r="ER35" s="41"/>
      <c r="ES35" s="41"/>
      <c r="ET35" s="41"/>
      <c r="EU35" s="41"/>
      <c r="EV35" s="41"/>
      <c r="EW35" s="41"/>
      <c r="EX35" s="41"/>
      <c r="EY35" s="41"/>
      <c r="EZ35" s="41"/>
      <c r="FA35" s="41"/>
      <c r="FB35" s="41"/>
      <c r="FC35" s="41"/>
      <c r="FD35" s="41"/>
      <c r="FE35" s="41"/>
      <c r="FF35" s="41"/>
      <c r="FG35" s="41"/>
      <c r="FH35" s="41"/>
      <c r="FI35" s="41"/>
      <c r="FJ35" s="41"/>
      <c r="FK35" s="41"/>
      <c r="FL35" s="41"/>
      <c r="FM35" s="41"/>
      <c r="FN35" s="41"/>
      <c r="FO35" s="41"/>
      <c r="FP35" s="41"/>
      <c r="FQ35" s="41"/>
      <c r="FR35" s="41"/>
      <c r="FS35" s="41"/>
      <c r="FT35" s="41"/>
      <c r="FU35" s="41"/>
      <c r="FV35" s="41"/>
      <c r="FW35" s="41"/>
      <c r="FX35" s="41"/>
      <c r="FY35" s="41"/>
      <c r="FZ35" s="41"/>
      <c r="GA35" s="41"/>
      <c r="GB35" s="41"/>
      <c r="GC35" s="41"/>
      <c r="GD35" s="41"/>
      <c r="GE35" s="41"/>
    </row>
    <row r="36" spans="1:192" s="37" customFormat="1" ht="15.75" x14ac:dyDescent="0.25">
      <c r="A36" s="46" t="s">
        <v>45</v>
      </c>
      <c r="B36" s="47" t="s">
        <v>63</v>
      </c>
      <c r="C36" s="40">
        <f>C33+C34-C35</f>
        <v>1150106.9100000001</v>
      </c>
      <c r="D36" s="40">
        <f t="shared" ref="D36:O36" si="14">D33+D34-D35</f>
        <v>1218809.3800000001</v>
      </c>
      <c r="E36" s="40">
        <f t="shared" si="14"/>
        <v>1443962.6099999999</v>
      </c>
      <c r="F36" s="40">
        <f t="shared" si="14"/>
        <v>1627535</v>
      </c>
      <c r="G36" s="40">
        <f t="shared" si="14"/>
        <v>1749310</v>
      </c>
      <c r="H36" s="40">
        <f t="shared" si="14"/>
        <v>1913227</v>
      </c>
      <c r="I36" s="40">
        <f t="shared" si="14"/>
        <v>2355665</v>
      </c>
      <c r="J36" s="40">
        <f t="shared" si="14"/>
        <v>2483997</v>
      </c>
      <c r="K36" s="40">
        <f t="shared" si="14"/>
        <v>2702476</v>
      </c>
      <c r="L36" s="40">
        <f t="shared" si="14"/>
        <v>2663187</v>
      </c>
      <c r="M36" s="40">
        <f t="shared" si="14"/>
        <v>3141664</v>
      </c>
      <c r="N36" s="40">
        <f t="shared" si="14"/>
        <v>3585418</v>
      </c>
      <c r="O36" s="40">
        <f t="shared" si="14"/>
        <v>4174597.0659654429</v>
      </c>
      <c r="P36" s="7"/>
      <c r="Q36" s="7"/>
      <c r="R36" s="7"/>
      <c r="S36" s="30"/>
      <c r="T36" s="31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  <c r="BR36" s="41"/>
      <c r="BS36" s="41"/>
      <c r="BT36" s="41"/>
      <c r="BU36" s="41"/>
      <c r="BV36" s="41"/>
      <c r="BW36" s="41"/>
      <c r="BX36" s="41"/>
      <c r="BY36" s="41"/>
      <c r="BZ36" s="41"/>
      <c r="CA36" s="41"/>
      <c r="CB36" s="41"/>
      <c r="CC36" s="41"/>
      <c r="CD36" s="41"/>
      <c r="CE36" s="41"/>
      <c r="CF36" s="41"/>
      <c r="CG36" s="41"/>
      <c r="CH36" s="41"/>
      <c r="CI36" s="41"/>
      <c r="CJ36" s="41"/>
      <c r="CK36" s="41"/>
      <c r="CL36" s="41"/>
      <c r="CM36" s="41"/>
      <c r="CN36" s="41"/>
      <c r="CO36" s="41"/>
      <c r="CP36" s="41"/>
      <c r="CQ36" s="41"/>
      <c r="CR36" s="41"/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41"/>
      <c r="DD36" s="41"/>
      <c r="DE36" s="41"/>
      <c r="DF36" s="41"/>
      <c r="DG36" s="41"/>
      <c r="DH36" s="41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41"/>
      <c r="EC36" s="41"/>
      <c r="ED36" s="41"/>
      <c r="EE36" s="41"/>
      <c r="EF36" s="41"/>
      <c r="EG36" s="41"/>
      <c r="EH36" s="41"/>
      <c r="EI36" s="41"/>
      <c r="EJ36" s="41"/>
      <c r="EK36" s="41"/>
      <c r="EL36" s="41"/>
      <c r="EM36" s="41"/>
      <c r="EN36" s="41"/>
      <c r="EO36" s="41"/>
      <c r="EP36" s="41"/>
      <c r="EQ36" s="41"/>
      <c r="ER36" s="41"/>
      <c r="ES36" s="41"/>
      <c r="ET36" s="41"/>
      <c r="EU36" s="41"/>
      <c r="EV36" s="41"/>
      <c r="EW36" s="41"/>
      <c r="EX36" s="41"/>
      <c r="EY36" s="41"/>
      <c r="EZ36" s="41"/>
      <c r="FA36" s="41"/>
      <c r="FB36" s="41"/>
      <c r="FC36" s="41"/>
      <c r="FD36" s="41"/>
      <c r="FE36" s="41"/>
      <c r="FF36" s="41"/>
      <c r="FG36" s="41"/>
      <c r="FH36" s="41"/>
      <c r="FI36" s="41"/>
      <c r="FJ36" s="41"/>
      <c r="FK36" s="41"/>
      <c r="FL36" s="41"/>
      <c r="FM36" s="41"/>
      <c r="FN36" s="41"/>
      <c r="FO36" s="41"/>
      <c r="FP36" s="41"/>
      <c r="FQ36" s="41"/>
      <c r="FR36" s="41"/>
      <c r="FS36" s="41"/>
      <c r="FT36" s="41"/>
      <c r="FU36" s="41"/>
      <c r="FV36" s="41"/>
      <c r="FW36" s="41"/>
      <c r="FX36" s="41"/>
      <c r="FY36" s="41"/>
      <c r="FZ36" s="41"/>
      <c r="GA36" s="41"/>
      <c r="GB36" s="41"/>
      <c r="GC36" s="41"/>
      <c r="GD36" s="41"/>
      <c r="GE36" s="41"/>
    </row>
    <row r="37" spans="1:192" s="37" customFormat="1" ht="15.75" x14ac:dyDescent="0.25">
      <c r="A37" s="46" t="s">
        <v>46</v>
      </c>
      <c r="B37" s="47" t="s">
        <v>42</v>
      </c>
      <c r="C37" s="40">
        <f>GSVA_cur!C37</f>
        <v>28925</v>
      </c>
      <c r="D37" s="40">
        <f>GSVA_cur!D37</f>
        <v>29561</v>
      </c>
      <c r="E37" s="40">
        <f>GSVA_cur!E37</f>
        <v>30210</v>
      </c>
      <c r="F37" s="40">
        <f>GSVA_cur!F37</f>
        <v>30873</v>
      </c>
      <c r="G37" s="40">
        <f>GSVA_cur!G37</f>
        <v>31549</v>
      </c>
      <c r="H37" s="40">
        <f>GSVA_cur!H37</f>
        <v>32239</v>
      </c>
      <c r="I37" s="40">
        <f>GSVA_cur!I37</f>
        <v>32943</v>
      </c>
      <c r="J37" s="40">
        <f>GSVA_cur!J37</f>
        <v>33661</v>
      </c>
      <c r="K37" s="40">
        <f>GSVA_cur!K37</f>
        <v>34394</v>
      </c>
      <c r="L37" s="40">
        <f>GSVA_cur!L37</f>
        <v>35142</v>
      </c>
      <c r="M37" s="40">
        <f>GSVA_cur!M37</f>
        <v>31790</v>
      </c>
      <c r="N37" s="40">
        <f>GSVA_cur!N37</f>
        <v>32090</v>
      </c>
      <c r="O37" s="40">
        <f>GSVA_cur!O37</f>
        <v>32380</v>
      </c>
      <c r="P37" s="2"/>
      <c r="Q37" s="2"/>
      <c r="R37" s="2"/>
      <c r="S37" s="48"/>
      <c r="T37" s="49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  <c r="DX37" s="36"/>
      <c r="DY37" s="36"/>
      <c r="DZ37" s="36"/>
      <c r="EA37" s="36"/>
    </row>
    <row r="38" spans="1:192" s="37" customFormat="1" ht="15.75" x14ac:dyDescent="0.25">
      <c r="A38" s="46" t="s">
        <v>47</v>
      </c>
      <c r="B38" s="47" t="s">
        <v>64</v>
      </c>
      <c r="C38" s="40">
        <f>C36/C37*1000</f>
        <v>39761.690924805538</v>
      </c>
      <c r="D38" s="40">
        <f t="shared" ref="D38:O38" si="15">D36/D37*1000</f>
        <v>41230.316295118573</v>
      </c>
      <c r="E38" s="40">
        <f t="shared" si="15"/>
        <v>47797.504468718966</v>
      </c>
      <c r="F38" s="40">
        <f t="shared" si="15"/>
        <v>52717.099083341433</v>
      </c>
      <c r="G38" s="40">
        <f t="shared" si="15"/>
        <v>55447.399283653998</v>
      </c>
      <c r="H38" s="40">
        <f t="shared" si="15"/>
        <v>59345.109959986352</v>
      </c>
      <c r="I38" s="40">
        <f t="shared" si="15"/>
        <v>71507.300488722947</v>
      </c>
      <c r="J38" s="40">
        <f t="shared" si="15"/>
        <v>73794.509967024162</v>
      </c>
      <c r="K38" s="40">
        <f t="shared" si="15"/>
        <v>78574.053614002434</v>
      </c>
      <c r="L38" s="40">
        <f t="shared" si="15"/>
        <v>75783.592282738609</v>
      </c>
      <c r="M38" s="40">
        <f t="shared" si="15"/>
        <v>98825.542623466506</v>
      </c>
      <c r="N38" s="40">
        <f t="shared" si="15"/>
        <v>111730.07167341851</v>
      </c>
      <c r="O38" s="40">
        <f t="shared" si="15"/>
        <v>128925.171895165</v>
      </c>
      <c r="P38" s="2"/>
      <c r="Q38" s="2"/>
      <c r="R38" s="2"/>
      <c r="S38" s="48"/>
      <c r="T38" s="49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CB38" s="41"/>
      <c r="CC38" s="41"/>
      <c r="CD38" s="41"/>
      <c r="CE38" s="41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  <c r="DX38" s="36"/>
      <c r="DY38" s="36"/>
      <c r="DZ38" s="36"/>
      <c r="EA38" s="36"/>
    </row>
    <row r="39" spans="1:192" x14ac:dyDescent="0.25">
      <c r="A39" s="2" t="s">
        <v>75</v>
      </c>
      <c r="P39" s="2"/>
      <c r="S39" s="48"/>
      <c r="T39" s="49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Y39" s="2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37" customFormat="1" x14ac:dyDescent="0.25">
      <c r="A40" s="2"/>
      <c r="B40" s="2"/>
      <c r="C40" s="5"/>
      <c r="D40" s="2"/>
      <c r="E40" s="2"/>
      <c r="F40" s="5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48"/>
      <c r="T40" s="4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</row>
    <row r="41" spans="1:192" s="37" customFormat="1" x14ac:dyDescent="0.25">
      <c r="A41" s="2"/>
      <c r="B41" s="2"/>
      <c r="C41" s="5"/>
      <c r="D41" s="2"/>
      <c r="E41" s="2"/>
      <c r="F41" s="5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48"/>
      <c r="T41" s="48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</row>
    <row r="42" spans="1:192" x14ac:dyDescent="0.25">
      <c r="C42" s="5"/>
      <c r="F42" s="5"/>
      <c r="H42" s="2"/>
      <c r="I42" s="2"/>
      <c r="J42" s="2"/>
      <c r="K42" s="2"/>
      <c r="L42" s="2"/>
      <c r="M42" s="2"/>
      <c r="N42" s="2"/>
      <c r="O42" s="2"/>
      <c r="P42" s="2"/>
      <c r="S42" s="2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Y42" s="2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5"/>
      <c r="F43" s="5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37" customFormat="1" x14ac:dyDescent="0.25">
      <c r="A44" s="2"/>
      <c r="B44" s="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5"/>
      <c r="P44" s="2"/>
      <c r="Q44" s="2"/>
      <c r="R44" s="5"/>
      <c r="S44" s="2"/>
      <c r="T44" s="2"/>
      <c r="U44" s="2"/>
      <c r="V44" s="2"/>
      <c r="W44" s="5"/>
      <c r="X44" s="2"/>
      <c r="Y44" s="2"/>
      <c r="Z44" s="5"/>
      <c r="AA44" s="2"/>
      <c r="AB44" s="2"/>
      <c r="AC44" s="2"/>
      <c r="AD44" s="2"/>
      <c r="AE44" s="5"/>
      <c r="AF44" s="2"/>
      <c r="AG44" s="2"/>
      <c r="AH44" s="5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</row>
    <row r="45" spans="1:192" s="37" customFormat="1" x14ac:dyDescent="0.25">
      <c r="A45" s="2"/>
      <c r="B45" s="5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5"/>
      <c r="P45" s="2"/>
      <c r="Q45" s="2"/>
      <c r="R45" s="5"/>
      <c r="S45" s="2"/>
      <c r="T45" s="2"/>
      <c r="U45" s="2"/>
      <c r="V45" s="2"/>
      <c r="W45" s="5"/>
      <c r="X45" s="2"/>
      <c r="Y45" s="2"/>
      <c r="Z45" s="5"/>
      <c r="AA45" s="2"/>
      <c r="AB45" s="2"/>
      <c r="AC45" s="2"/>
      <c r="AD45" s="2"/>
      <c r="AE45" s="5"/>
      <c r="AF45" s="2"/>
      <c r="AG45" s="2"/>
      <c r="AH45" s="5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  <c r="EI45" s="36"/>
      <c r="EJ45" s="36"/>
      <c r="EK45" s="36"/>
      <c r="EL45" s="36"/>
    </row>
    <row r="46" spans="1:192" s="37" customFormat="1" x14ac:dyDescent="0.25">
      <c r="A46" s="2"/>
      <c r="B46" s="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5"/>
      <c r="P46" s="2"/>
      <c r="Q46" s="2"/>
      <c r="R46" s="5"/>
      <c r="S46" s="2"/>
      <c r="T46" s="2"/>
      <c r="U46" s="2"/>
      <c r="V46" s="2"/>
      <c r="W46" s="5"/>
      <c r="X46" s="2"/>
      <c r="Y46" s="2"/>
      <c r="Z46" s="5"/>
      <c r="AA46" s="2"/>
      <c r="AB46" s="2"/>
      <c r="AC46" s="2"/>
      <c r="AD46" s="2"/>
      <c r="AE46" s="5"/>
      <c r="AF46" s="2"/>
      <c r="AG46" s="2"/>
      <c r="AH46" s="5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  <c r="EI46" s="36"/>
      <c r="EJ46" s="36"/>
      <c r="EK46" s="36"/>
      <c r="EL46" s="36"/>
    </row>
    <row r="47" spans="1:192" x14ac:dyDescent="0.25">
      <c r="B47" s="5"/>
      <c r="H47" s="2"/>
      <c r="I47" s="2"/>
      <c r="J47" s="2"/>
      <c r="K47" s="2"/>
      <c r="L47" s="2"/>
      <c r="M47" s="2"/>
      <c r="N47" s="2"/>
      <c r="P47" s="2"/>
      <c r="R47" s="5"/>
      <c r="S47" s="2"/>
      <c r="W47" s="5"/>
      <c r="Z47" s="5"/>
      <c r="AE47" s="5"/>
      <c r="AF47" s="2"/>
      <c r="AH47" s="5"/>
      <c r="AI47" s="2"/>
      <c r="AN47" s="2"/>
      <c r="AQ47" s="2"/>
      <c r="AV47" s="2"/>
      <c r="AY47" s="2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5"/>
      <c r="H48" s="2"/>
      <c r="I48" s="2"/>
      <c r="J48" s="2"/>
      <c r="K48" s="2"/>
      <c r="L48" s="2"/>
      <c r="M48" s="2"/>
      <c r="N48" s="2"/>
      <c r="P48" s="2"/>
      <c r="R48" s="5"/>
      <c r="S48" s="2"/>
      <c r="W48" s="5"/>
      <c r="Z48" s="5"/>
      <c r="AE48" s="5"/>
      <c r="AF48" s="2"/>
      <c r="AH48" s="5"/>
      <c r="AI48" s="2"/>
      <c r="AN48" s="2"/>
      <c r="AQ48" s="2"/>
      <c r="AV48" s="2"/>
      <c r="AY48" s="2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5"/>
      <c r="H49" s="2"/>
      <c r="I49" s="2"/>
      <c r="J49" s="2"/>
      <c r="K49" s="2"/>
      <c r="L49" s="2"/>
      <c r="M49" s="2"/>
      <c r="N49" s="2"/>
      <c r="P49" s="2"/>
      <c r="R49" s="5"/>
      <c r="S49" s="2"/>
      <c r="W49" s="5"/>
      <c r="Z49" s="5"/>
      <c r="AE49" s="5"/>
      <c r="AF49" s="2"/>
      <c r="AH49" s="5"/>
      <c r="AI49" s="2"/>
      <c r="AN49" s="2"/>
      <c r="AQ49" s="2"/>
      <c r="AV49" s="2"/>
      <c r="AY49" s="2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5"/>
      <c r="H50" s="2"/>
      <c r="I50" s="2"/>
      <c r="J50" s="2"/>
      <c r="K50" s="2"/>
      <c r="L50" s="2"/>
      <c r="M50" s="2"/>
      <c r="N50" s="2"/>
      <c r="P50" s="2"/>
      <c r="R50" s="5"/>
      <c r="S50" s="2"/>
      <c r="W50" s="5"/>
      <c r="Z50" s="5"/>
      <c r="AE50" s="5"/>
      <c r="AF50" s="2"/>
      <c r="AH50" s="5"/>
      <c r="AI50" s="2"/>
      <c r="AN50" s="2"/>
      <c r="AQ50" s="2"/>
      <c r="AV50" s="2"/>
      <c r="AY50" s="2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5"/>
      <c r="H51" s="2"/>
      <c r="I51" s="2"/>
      <c r="J51" s="2"/>
      <c r="K51" s="2"/>
      <c r="L51" s="2"/>
      <c r="M51" s="2"/>
      <c r="N51" s="2"/>
      <c r="P51" s="2"/>
      <c r="R51" s="5"/>
      <c r="S51" s="2"/>
      <c r="W51" s="5"/>
      <c r="Z51" s="5"/>
      <c r="AE51" s="5"/>
      <c r="AF51" s="2"/>
      <c r="AH51" s="5"/>
      <c r="AI51" s="2"/>
      <c r="AN51" s="2"/>
      <c r="AQ51" s="2"/>
      <c r="AV51" s="2"/>
      <c r="AY51" s="2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5"/>
      <c r="H52" s="2"/>
      <c r="I52" s="2"/>
      <c r="J52" s="2"/>
      <c r="K52" s="2"/>
      <c r="L52" s="2"/>
      <c r="M52" s="2"/>
      <c r="N52" s="2"/>
      <c r="P52" s="2"/>
      <c r="R52" s="5"/>
      <c r="S52" s="2"/>
      <c r="W52" s="5"/>
      <c r="Z52" s="5"/>
      <c r="AE52" s="5"/>
      <c r="AF52" s="2"/>
      <c r="AH52" s="5"/>
      <c r="AI52" s="2"/>
      <c r="AN52" s="2"/>
      <c r="AQ52" s="2"/>
      <c r="AV52" s="2"/>
      <c r="AY52" s="2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5"/>
      <c r="H53" s="2"/>
      <c r="I53" s="2"/>
      <c r="J53" s="2"/>
      <c r="K53" s="2"/>
      <c r="L53" s="2"/>
      <c r="M53" s="2"/>
      <c r="N53" s="2"/>
      <c r="P53" s="2"/>
      <c r="R53" s="5"/>
      <c r="S53" s="2"/>
      <c r="W53" s="5"/>
      <c r="Z53" s="5"/>
      <c r="AE53" s="5"/>
      <c r="AF53" s="2"/>
      <c r="AH53" s="5"/>
      <c r="AI53" s="2"/>
      <c r="AN53" s="2"/>
      <c r="AQ53" s="2"/>
      <c r="AV53" s="2"/>
      <c r="AY53" s="2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5"/>
      <c r="H54" s="2"/>
      <c r="I54" s="2"/>
      <c r="J54" s="2"/>
      <c r="K54" s="2"/>
      <c r="L54" s="2"/>
      <c r="M54" s="2"/>
      <c r="N54" s="2"/>
      <c r="P54" s="2"/>
      <c r="R54" s="5"/>
      <c r="S54" s="2"/>
      <c r="W54" s="5"/>
      <c r="Z54" s="5"/>
      <c r="AE54" s="5"/>
      <c r="AF54" s="2"/>
      <c r="AH54" s="5"/>
      <c r="AI54" s="2"/>
      <c r="AN54" s="2"/>
      <c r="AQ54" s="2"/>
      <c r="AV54" s="2"/>
      <c r="AY54" s="2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5"/>
      <c r="H55" s="2"/>
      <c r="I55" s="2"/>
      <c r="J55" s="2"/>
      <c r="K55" s="2"/>
      <c r="L55" s="2"/>
      <c r="M55" s="2"/>
      <c r="N55" s="2"/>
      <c r="P55" s="2"/>
      <c r="R55" s="5"/>
      <c r="S55" s="2"/>
      <c r="W55" s="5"/>
      <c r="Z55" s="5"/>
      <c r="AE55" s="5"/>
      <c r="AF55" s="2"/>
      <c r="AH55" s="5"/>
      <c r="AI55" s="2"/>
      <c r="AN55" s="2"/>
      <c r="AQ55" s="2"/>
      <c r="AV55" s="2"/>
      <c r="AY55" s="2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5"/>
      <c r="H56" s="2"/>
      <c r="I56" s="2"/>
      <c r="J56" s="2"/>
      <c r="K56" s="2"/>
      <c r="L56" s="2"/>
      <c r="M56" s="2"/>
      <c r="N56" s="2"/>
      <c r="P56" s="2"/>
      <c r="R56" s="5"/>
      <c r="S56" s="2"/>
      <c r="W56" s="5"/>
      <c r="Z56" s="5"/>
      <c r="AE56" s="5"/>
      <c r="AF56" s="2"/>
      <c r="AH56" s="5"/>
      <c r="AI56" s="2"/>
      <c r="AN56" s="2"/>
      <c r="AQ56" s="2"/>
      <c r="AV56" s="2"/>
      <c r="AY56" s="2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5"/>
      <c r="H57" s="2"/>
      <c r="I57" s="2"/>
      <c r="J57" s="2"/>
      <c r="K57" s="2"/>
      <c r="L57" s="2"/>
      <c r="M57" s="2"/>
      <c r="N57" s="2"/>
      <c r="P57" s="2"/>
      <c r="R57" s="5"/>
      <c r="S57" s="2"/>
      <c r="W57" s="5"/>
      <c r="Z57" s="5"/>
      <c r="AE57" s="5"/>
      <c r="AF57" s="2"/>
      <c r="AH57" s="5"/>
      <c r="AI57" s="2"/>
      <c r="AN57" s="2"/>
      <c r="AQ57" s="2"/>
      <c r="AV57" s="2"/>
      <c r="AY57" s="2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5"/>
      <c r="H58" s="2"/>
      <c r="I58" s="2"/>
      <c r="J58" s="2"/>
      <c r="K58" s="2"/>
      <c r="L58" s="2"/>
      <c r="M58" s="2"/>
      <c r="N58" s="2"/>
      <c r="P58" s="2"/>
      <c r="R58" s="5"/>
      <c r="S58" s="2"/>
      <c r="W58" s="5"/>
      <c r="Z58" s="5"/>
      <c r="AE58" s="5"/>
      <c r="AF58" s="2"/>
      <c r="AH58" s="5"/>
      <c r="AI58" s="2"/>
      <c r="AN58" s="2"/>
      <c r="AQ58" s="2"/>
      <c r="AV58" s="2"/>
      <c r="AY58" s="2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5"/>
      <c r="H59" s="2"/>
      <c r="I59" s="2"/>
      <c r="J59" s="2"/>
      <c r="K59" s="2"/>
      <c r="L59" s="2"/>
      <c r="M59" s="2"/>
      <c r="N59" s="2"/>
      <c r="P59" s="2"/>
      <c r="R59" s="5"/>
      <c r="S59" s="2"/>
      <c r="W59" s="5"/>
      <c r="Z59" s="5"/>
      <c r="AE59" s="5"/>
      <c r="AF59" s="2"/>
      <c r="AH59" s="5"/>
      <c r="AI59" s="2"/>
      <c r="AN59" s="2"/>
      <c r="AQ59" s="2"/>
      <c r="AV59" s="2"/>
      <c r="AY59" s="2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5"/>
      <c r="H60" s="2"/>
      <c r="I60" s="2"/>
      <c r="J60" s="2"/>
      <c r="K60" s="2"/>
      <c r="L60" s="2"/>
      <c r="M60" s="2"/>
      <c r="N60" s="2"/>
      <c r="P60" s="2"/>
      <c r="R60" s="5"/>
      <c r="S60" s="2"/>
      <c r="W60" s="5"/>
      <c r="Z60" s="5"/>
      <c r="AE60" s="5"/>
      <c r="AF60" s="2"/>
      <c r="AH60" s="5"/>
      <c r="AI60" s="2"/>
      <c r="AN60" s="2"/>
      <c r="AQ60" s="2"/>
      <c r="AV60" s="2"/>
      <c r="AY60" s="2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5"/>
      <c r="H61" s="2"/>
      <c r="I61" s="2"/>
      <c r="J61" s="2"/>
      <c r="K61" s="2"/>
      <c r="L61" s="2"/>
      <c r="M61" s="2"/>
      <c r="N61" s="2"/>
      <c r="P61" s="2"/>
      <c r="R61" s="5"/>
      <c r="S61" s="2"/>
      <c r="W61" s="5"/>
      <c r="Z61" s="5"/>
      <c r="AE61" s="5"/>
      <c r="AF61" s="2"/>
      <c r="AH61" s="5"/>
      <c r="AI61" s="2"/>
      <c r="AN61" s="2"/>
      <c r="AQ61" s="2"/>
      <c r="AV61" s="2"/>
      <c r="AY61" s="2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5"/>
      <c r="H62" s="2"/>
      <c r="I62" s="2"/>
      <c r="J62" s="2"/>
      <c r="K62" s="2"/>
      <c r="L62" s="2"/>
      <c r="M62" s="2"/>
      <c r="N62" s="2"/>
      <c r="P62" s="2"/>
      <c r="R62" s="5"/>
      <c r="S62" s="2"/>
      <c r="W62" s="5"/>
      <c r="Z62" s="5"/>
      <c r="AE62" s="5"/>
      <c r="AF62" s="2"/>
      <c r="AH62" s="5"/>
      <c r="AI62" s="2"/>
      <c r="AN62" s="2"/>
      <c r="AQ62" s="2"/>
      <c r="AV62" s="2"/>
      <c r="AY62" s="2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5"/>
      <c r="H63" s="2"/>
      <c r="I63" s="2"/>
      <c r="J63" s="2"/>
      <c r="K63" s="2"/>
      <c r="L63" s="2"/>
      <c r="M63" s="2"/>
      <c r="N63" s="2"/>
      <c r="P63" s="2"/>
      <c r="R63" s="5"/>
      <c r="S63" s="2"/>
      <c r="W63" s="5"/>
      <c r="Z63" s="5"/>
      <c r="AE63" s="5"/>
      <c r="AF63" s="2"/>
      <c r="AH63" s="5"/>
      <c r="AI63" s="2"/>
      <c r="AN63" s="2"/>
      <c r="AQ63" s="2"/>
      <c r="AV63" s="2"/>
      <c r="AY63" s="2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5"/>
      <c r="H64" s="2"/>
      <c r="I64" s="2"/>
      <c r="J64" s="2"/>
      <c r="K64" s="2"/>
      <c r="L64" s="2"/>
      <c r="M64" s="2"/>
      <c r="N64" s="2"/>
      <c r="P64" s="2"/>
      <c r="R64" s="5"/>
      <c r="S64" s="2"/>
      <c r="W64" s="5"/>
      <c r="Z64" s="5"/>
      <c r="AE64" s="5"/>
      <c r="AF64" s="2"/>
      <c r="AH64" s="5"/>
      <c r="AI64" s="2"/>
      <c r="AN64" s="2"/>
      <c r="AQ64" s="2"/>
      <c r="AV64" s="2"/>
      <c r="AY64" s="2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5"/>
      <c r="H65" s="2"/>
      <c r="I65" s="2"/>
      <c r="J65" s="2"/>
      <c r="K65" s="2"/>
      <c r="L65" s="2"/>
      <c r="M65" s="2"/>
      <c r="N65" s="2"/>
      <c r="P65" s="2"/>
      <c r="R65" s="5"/>
      <c r="S65" s="2"/>
      <c r="W65" s="5"/>
      <c r="Z65" s="5"/>
      <c r="AE65" s="5"/>
      <c r="AF65" s="2"/>
      <c r="AH65" s="5"/>
      <c r="AI65" s="2"/>
      <c r="AN65" s="2"/>
      <c r="AQ65" s="2"/>
      <c r="AV65" s="2"/>
      <c r="AY65" s="2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5"/>
      <c r="H66" s="2"/>
      <c r="I66" s="2"/>
      <c r="J66" s="2"/>
      <c r="K66" s="2"/>
      <c r="L66" s="2"/>
      <c r="M66" s="2"/>
      <c r="N66" s="2"/>
      <c r="P66" s="2"/>
      <c r="R66" s="5"/>
      <c r="S66" s="2"/>
      <c r="W66" s="5"/>
      <c r="Z66" s="5"/>
      <c r="AE66" s="5"/>
      <c r="AF66" s="2"/>
      <c r="AH66" s="5"/>
      <c r="AI66" s="2"/>
      <c r="AN66" s="2"/>
      <c r="AQ66" s="2"/>
      <c r="AV66" s="2"/>
      <c r="AY66" s="2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5"/>
      <c r="H67" s="2"/>
      <c r="I67" s="2"/>
      <c r="J67" s="2"/>
      <c r="K67" s="2"/>
      <c r="L67" s="2"/>
      <c r="M67" s="2"/>
      <c r="N67" s="2"/>
      <c r="P67" s="2"/>
      <c r="R67" s="5"/>
      <c r="S67" s="2"/>
      <c r="W67" s="5"/>
      <c r="Z67" s="5"/>
      <c r="AE67" s="5"/>
      <c r="AF67" s="2"/>
      <c r="AH67" s="5"/>
      <c r="AI67" s="2"/>
      <c r="AN67" s="2"/>
      <c r="AQ67" s="2"/>
      <c r="AV67" s="2"/>
      <c r="AY67" s="2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5"/>
      <c r="H68" s="2"/>
      <c r="I68" s="2"/>
      <c r="J68" s="2"/>
      <c r="K68" s="2"/>
      <c r="L68" s="2"/>
      <c r="M68" s="2"/>
      <c r="N68" s="2"/>
      <c r="P68" s="2"/>
      <c r="R68" s="5"/>
      <c r="S68" s="2"/>
      <c r="W68" s="5"/>
      <c r="Z68" s="5"/>
      <c r="AE68" s="5"/>
      <c r="AF68" s="2"/>
      <c r="AH68" s="5"/>
      <c r="AI68" s="2"/>
      <c r="AN68" s="2"/>
      <c r="AQ68" s="2"/>
      <c r="AV68" s="2"/>
      <c r="AY68" s="2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5"/>
      <c r="H69" s="2"/>
      <c r="I69" s="2"/>
      <c r="J69" s="2"/>
      <c r="K69" s="2"/>
      <c r="L69" s="2"/>
      <c r="M69" s="2"/>
      <c r="N69" s="2"/>
      <c r="P69" s="2"/>
      <c r="R69" s="5"/>
      <c r="S69" s="2"/>
      <c r="W69" s="5"/>
      <c r="Z69" s="5"/>
      <c r="AE69" s="5"/>
      <c r="AF69" s="2"/>
      <c r="AH69" s="5"/>
      <c r="AI69" s="2"/>
      <c r="AN69" s="2"/>
      <c r="AQ69" s="2"/>
      <c r="AV69" s="2"/>
      <c r="AY69" s="2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5"/>
      <c r="H70" s="2"/>
      <c r="I70" s="2"/>
      <c r="J70" s="2"/>
      <c r="K70" s="2"/>
      <c r="L70" s="2"/>
      <c r="M70" s="2"/>
      <c r="N70" s="2"/>
      <c r="P70" s="2"/>
      <c r="R70" s="5"/>
      <c r="S70" s="2"/>
      <c r="W70" s="5"/>
      <c r="Z70" s="5"/>
      <c r="AE70" s="5"/>
      <c r="AF70" s="2"/>
      <c r="AH70" s="5"/>
      <c r="AI70" s="2"/>
      <c r="AN70" s="2"/>
      <c r="AQ70" s="2"/>
      <c r="AV70" s="2"/>
      <c r="AY70" s="2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5"/>
      <c r="H71" s="2"/>
      <c r="I71" s="2"/>
      <c r="J71" s="2"/>
      <c r="K71" s="2"/>
      <c r="L71" s="2"/>
      <c r="M71" s="2"/>
      <c r="N71" s="2"/>
      <c r="P71" s="2"/>
      <c r="R71" s="5"/>
      <c r="S71" s="2"/>
      <c r="W71" s="5"/>
      <c r="Z71" s="5"/>
      <c r="AE71" s="5"/>
      <c r="AF71" s="2"/>
      <c r="AH71" s="5"/>
      <c r="AI71" s="2"/>
      <c r="AN71" s="2"/>
      <c r="AQ71" s="2"/>
      <c r="AV71" s="2"/>
      <c r="AY71" s="2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5"/>
      <c r="H72" s="2"/>
      <c r="I72" s="2"/>
      <c r="J72" s="2"/>
      <c r="K72" s="2"/>
      <c r="L72" s="2"/>
      <c r="M72" s="2"/>
      <c r="N72" s="2"/>
      <c r="P72" s="2"/>
      <c r="R72" s="5"/>
      <c r="S72" s="2"/>
      <c r="W72" s="5"/>
      <c r="Z72" s="5"/>
      <c r="AE72" s="5"/>
      <c r="AF72" s="2"/>
      <c r="AH72" s="5"/>
      <c r="AI72" s="2"/>
      <c r="AN72" s="2"/>
      <c r="AQ72" s="2"/>
      <c r="AV72" s="2"/>
      <c r="AY72" s="2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5"/>
      <c r="H73" s="2"/>
      <c r="I73" s="2"/>
      <c r="J73" s="2"/>
      <c r="K73" s="2"/>
      <c r="L73" s="2"/>
      <c r="M73" s="2"/>
      <c r="N73" s="2"/>
      <c r="P73" s="2"/>
      <c r="R73" s="5"/>
      <c r="S73" s="2"/>
      <c r="W73" s="5"/>
      <c r="Z73" s="5"/>
      <c r="AE73" s="5"/>
      <c r="AF73" s="2"/>
      <c r="AH73" s="5"/>
      <c r="AI73" s="2"/>
      <c r="AN73" s="2"/>
      <c r="AQ73" s="2"/>
      <c r="AV73" s="2"/>
      <c r="AY73" s="2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5"/>
      <c r="H74" s="2"/>
      <c r="I74" s="2"/>
      <c r="J74" s="2"/>
      <c r="K74" s="2"/>
      <c r="L74" s="2"/>
      <c r="M74" s="2"/>
      <c r="N74" s="2"/>
      <c r="P74" s="2"/>
      <c r="R74" s="5"/>
      <c r="S74" s="2"/>
      <c r="W74" s="5"/>
      <c r="Z74" s="5"/>
      <c r="AE74" s="5"/>
      <c r="AF74" s="2"/>
      <c r="AH74" s="5"/>
      <c r="AI74" s="2"/>
      <c r="AN74" s="2"/>
      <c r="AQ74" s="2"/>
      <c r="AV74" s="2"/>
      <c r="AY74" s="2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5"/>
      <c r="H75" s="2"/>
      <c r="I75" s="2"/>
      <c r="J75" s="2"/>
      <c r="K75" s="2"/>
      <c r="L75" s="2"/>
      <c r="M75" s="2"/>
      <c r="N75" s="2"/>
      <c r="P75" s="2"/>
      <c r="R75" s="5"/>
      <c r="S75" s="2"/>
      <c r="W75" s="5"/>
      <c r="Z75" s="5"/>
      <c r="AE75" s="5"/>
      <c r="AF75" s="2"/>
      <c r="AH75" s="5"/>
      <c r="AI75" s="2"/>
      <c r="AN75" s="2"/>
      <c r="AQ75" s="2"/>
      <c r="AV75" s="2"/>
      <c r="AY75" s="2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5"/>
      <c r="H76" s="2"/>
      <c r="I76" s="2"/>
      <c r="J76" s="2"/>
      <c r="K76" s="2"/>
      <c r="L76" s="2"/>
      <c r="M76" s="2"/>
      <c r="N76" s="2"/>
      <c r="P76" s="2"/>
      <c r="R76" s="5"/>
      <c r="S76" s="2"/>
      <c r="W76" s="5"/>
      <c r="Z76" s="5"/>
      <c r="AE76" s="5"/>
      <c r="AF76" s="2"/>
      <c r="AH76" s="5"/>
      <c r="AI76" s="2"/>
      <c r="AN76" s="2"/>
      <c r="AQ76" s="2"/>
      <c r="AV76" s="2"/>
      <c r="AY76" s="2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5"/>
      <c r="H77" s="2"/>
      <c r="I77" s="2"/>
      <c r="J77" s="2"/>
      <c r="K77" s="2"/>
      <c r="L77" s="2"/>
      <c r="M77" s="2"/>
      <c r="N77" s="2"/>
      <c r="P77" s="2"/>
      <c r="R77" s="5"/>
      <c r="S77" s="2"/>
      <c r="W77" s="5"/>
      <c r="Z77" s="5"/>
      <c r="AE77" s="5"/>
      <c r="AF77" s="2"/>
      <c r="AH77" s="5"/>
      <c r="AI77" s="2"/>
      <c r="AN77" s="2"/>
      <c r="AQ77" s="2"/>
      <c r="AV77" s="2"/>
      <c r="AY77" s="2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5"/>
      <c r="H78" s="2"/>
      <c r="I78" s="2"/>
      <c r="J78" s="2"/>
      <c r="K78" s="2"/>
      <c r="L78" s="2"/>
      <c r="M78" s="2"/>
      <c r="N78" s="2"/>
      <c r="P78" s="2"/>
      <c r="R78" s="5"/>
      <c r="S78" s="2"/>
      <c r="W78" s="5"/>
      <c r="Z78" s="5"/>
      <c r="AE78" s="5"/>
      <c r="AF78" s="2"/>
      <c r="AH78" s="5"/>
      <c r="AI78" s="2"/>
      <c r="AN78" s="2"/>
      <c r="AQ78" s="2"/>
      <c r="AV78" s="2"/>
      <c r="AY78" s="2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5"/>
      <c r="H79" s="2"/>
      <c r="I79" s="2"/>
      <c r="J79" s="2"/>
      <c r="K79" s="2"/>
      <c r="L79" s="2"/>
      <c r="M79" s="2"/>
      <c r="N79" s="2"/>
      <c r="P79" s="2"/>
      <c r="R79" s="5"/>
      <c r="S79" s="2"/>
      <c r="W79" s="5"/>
      <c r="Z79" s="5"/>
      <c r="AE79" s="5"/>
      <c r="AF79" s="2"/>
      <c r="AH79" s="5"/>
      <c r="AI79" s="2"/>
      <c r="AN79" s="2"/>
      <c r="AQ79" s="2"/>
      <c r="AV79" s="2"/>
      <c r="AY79" s="2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5"/>
      <c r="H80" s="2"/>
      <c r="I80" s="2"/>
      <c r="J80" s="2"/>
      <c r="K80" s="2"/>
      <c r="L80" s="2"/>
      <c r="M80" s="2"/>
      <c r="N80" s="2"/>
      <c r="P80" s="2"/>
      <c r="R80" s="5"/>
      <c r="S80" s="2"/>
      <c r="W80" s="5"/>
      <c r="Z80" s="5"/>
      <c r="AE80" s="5"/>
      <c r="AF80" s="2"/>
      <c r="AH80" s="5"/>
      <c r="AI80" s="2"/>
      <c r="AN80" s="2"/>
      <c r="AQ80" s="2"/>
      <c r="AV80" s="2"/>
      <c r="AY80" s="2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5"/>
      <c r="H81" s="2"/>
      <c r="I81" s="2"/>
      <c r="J81" s="2"/>
      <c r="K81" s="2"/>
      <c r="L81" s="2"/>
      <c r="M81" s="2"/>
      <c r="N81" s="2"/>
      <c r="P81" s="2"/>
      <c r="R81" s="5"/>
      <c r="S81" s="2"/>
      <c r="W81" s="5"/>
      <c r="Z81" s="5"/>
      <c r="AE81" s="5"/>
      <c r="AF81" s="2"/>
      <c r="AH81" s="5"/>
      <c r="AI81" s="2"/>
      <c r="AN81" s="2"/>
      <c r="AQ81" s="2"/>
      <c r="AV81" s="2"/>
      <c r="AY81" s="2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5"/>
      <c r="H82" s="2"/>
      <c r="I82" s="2"/>
      <c r="J82" s="2"/>
      <c r="K82" s="2"/>
      <c r="L82" s="2"/>
      <c r="M82" s="2"/>
      <c r="N82" s="2"/>
      <c r="P82" s="2"/>
      <c r="R82" s="5"/>
      <c r="S82" s="2"/>
      <c r="W82" s="5"/>
      <c r="Z82" s="5"/>
      <c r="AE82" s="5"/>
      <c r="AF82" s="2"/>
      <c r="AH82" s="5"/>
      <c r="AI82" s="2"/>
      <c r="AN82" s="2"/>
      <c r="AQ82" s="2"/>
      <c r="AV82" s="2"/>
      <c r="AY82" s="2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5"/>
      <c r="H83" s="2"/>
      <c r="I83" s="2"/>
      <c r="J83" s="2"/>
      <c r="K83" s="2"/>
      <c r="L83" s="2"/>
      <c r="M83" s="2"/>
      <c r="N83" s="2"/>
      <c r="P83" s="2"/>
      <c r="R83" s="5"/>
      <c r="S83" s="2"/>
      <c r="W83" s="5"/>
      <c r="Z83" s="5"/>
      <c r="AE83" s="5"/>
      <c r="AF83" s="2"/>
      <c r="AH83" s="5"/>
      <c r="AI83" s="2"/>
      <c r="AN83" s="2"/>
      <c r="AQ83" s="2"/>
      <c r="AV83" s="2"/>
      <c r="AY83" s="2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5"/>
      <c r="H84" s="2"/>
      <c r="I84" s="2"/>
      <c r="J84" s="2"/>
      <c r="K84" s="2"/>
      <c r="L84" s="2"/>
      <c r="M84" s="2"/>
      <c r="N84" s="2"/>
      <c r="P84" s="2"/>
      <c r="R84" s="5"/>
      <c r="S84" s="2"/>
      <c r="W84" s="5"/>
      <c r="Z84" s="5"/>
      <c r="AE84" s="5"/>
      <c r="AF84" s="2"/>
      <c r="AH84" s="5"/>
      <c r="AI84" s="2"/>
      <c r="AN84" s="2"/>
      <c r="AQ84" s="2"/>
      <c r="AV84" s="2"/>
      <c r="AY84" s="2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5"/>
      <c r="H85" s="2"/>
      <c r="I85" s="2"/>
      <c r="J85" s="2"/>
      <c r="K85" s="2"/>
      <c r="L85" s="2"/>
      <c r="M85" s="2"/>
      <c r="N85" s="2"/>
      <c r="P85" s="2"/>
      <c r="R85" s="5"/>
      <c r="S85" s="2"/>
      <c r="W85" s="5"/>
      <c r="Z85" s="5"/>
      <c r="AE85" s="5"/>
      <c r="AF85" s="2"/>
      <c r="AH85" s="5"/>
      <c r="AI85" s="2"/>
      <c r="AN85" s="2"/>
      <c r="AQ85" s="2"/>
      <c r="AV85" s="2"/>
      <c r="AY85" s="2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5"/>
      <c r="H86" s="2"/>
      <c r="I86" s="2"/>
      <c r="J86" s="2"/>
      <c r="K86" s="2"/>
      <c r="L86" s="2"/>
      <c r="M86" s="2"/>
      <c r="N86" s="2"/>
      <c r="P86" s="2"/>
      <c r="R86" s="5"/>
      <c r="S86" s="2"/>
      <c r="W86" s="5"/>
      <c r="Z86" s="5"/>
      <c r="AE86" s="5"/>
      <c r="AF86" s="2"/>
      <c r="AH86" s="5"/>
      <c r="AI86" s="2"/>
      <c r="AN86" s="2"/>
      <c r="AQ86" s="2"/>
      <c r="AV86" s="2"/>
      <c r="AY86" s="2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5"/>
      <c r="H87" s="2"/>
      <c r="I87" s="2"/>
      <c r="J87" s="2"/>
      <c r="K87" s="2"/>
      <c r="L87" s="2"/>
      <c r="M87" s="2"/>
      <c r="N87" s="2"/>
      <c r="P87" s="2"/>
      <c r="R87" s="5"/>
      <c r="S87" s="2"/>
      <c r="W87" s="5"/>
      <c r="Z87" s="5"/>
      <c r="AE87" s="5"/>
      <c r="AF87" s="2"/>
      <c r="AH87" s="5"/>
      <c r="AI87" s="2"/>
      <c r="AN87" s="2"/>
      <c r="AQ87" s="2"/>
      <c r="AV87" s="2"/>
      <c r="AY87" s="2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5"/>
      <c r="H88" s="2"/>
      <c r="I88" s="2"/>
      <c r="J88" s="2"/>
      <c r="K88" s="2"/>
      <c r="L88" s="2"/>
      <c r="M88" s="2"/>
      <c r="N88" s="2"/>
      <c r="P88" s="2"/>
      <c r="R88" s="5"/>
      <c r="S88" s="2"/>
      <c r="W88" s="5"/>
      <c r="Z88" s="5"/>
      <c r="AE88" s="5"/>
      <c r="AF88" s="2"/>
      <c r="AH88" s="5"/>
      <c r="AI88" s="2"/>
      <c r="AN88" s="2"/>
      <c r="AQ88" s="2"/>
      <c r="AV88" s="2"/>
      <c r="AY88" s="2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5"/>
      <c r="H89" s="2"/>
      <c r="I89" s="2"/>
      <c r="J89" s="2"/>
      <c r="K89" s="2"/>
      <c r="L89" s="2"/>
      <c r="M89" s="2"/>
      <c r="N89" s="2"/>
      <c r="P89" s="2"/>
      <c r="R89" s="5"/>
      <c r="S89" s="2"/>
      <c r="W89" s="5"/>
      <c r="Z89" s="5"/>
      <c r="AE89" s="5"/>
      <c r="AF89" s="2"/>
      <c r="AH89" s="5"/>
      <c r="AI89" s="2"/>
      <c r="AN89" s="2"/>
      <c r="AQ89" s="2"/>
      <c r="AV89" s="2"/>
      <c r="AY89" s="2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5"/>
      <c r="H90" s="2"/>
      <c r="I90" s="2"/>
      <c r="J90" s="2"/>
      <c r="K90" s="2"/>
      <c r="L90" s="2"/>
      <c r="M90" s="2"/>
      <c r="N90" s="2"/>
      <c r="P90" s="2"/>
      <c r="R90" s="5"/>
      <c r="S90" s="2"/>
      <c r="W90" s="5"/>
      <c r="Z90" s="5"/>
      <c r="AE90" s="5"/>
      <c r="AF90" s="2"/>
      <c r="AH90" s="5"/>
      <c r="AI90" s="2"/>
      <c r="AN90" s="2"/>
      <c r="AQ90" s="2"/>
      <c r="AV90" s="2"/>
      <c r="AY90" s="2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5"/>
      <c r="H91" s="2"/>
      <c r="I91" s="2"/>
      <c r="J91" s="2"/>
      <c r="K91" s="2"/>
      <c r="L91" s="2"/>
      <c r="M91" s="2"/>
      <c r="N91" s="2"/>
      <c r="P91" s="2"/>
      <c r="R91" s="5"/>
      <c r="S91" s="2"/>
      <c r="W91" s="5"/>
      <c r="Z91" s="5"/>
      <c r="AE91" s="5"/>
      <c r="AF91" s="2"/>
      <c r="AH91" s="5"/>
      <c r="AI91" s="2"/>
      <c r="AN91" s="2"/>
      <c r="AQ91" s="2"/>
      <c r="AV91" s="2"/>
      <c r="AY91" s="2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5"/>
      <c r="H92" s="2"/>
      <c r="I92" s="2"/>
      <c r="J92" s="2"/>
      <c r="K92" s="2"/>
      <c r="L92" s="2"/>
      <c r="M92" s="2"/>
      <c r="N92" s="2"/>
      <c r="P92" s="2"/>
      <c r="R92" s="5"/>
      <c r="S92" s="2"/>
      <c r="W92" s="5"/>
      <c r="Z92" s="5"/>
      <c r="AE92" s="5"/>
      <c r="AF92" s="2"/>
      <c r="AH92" s="5"/>
      <c r="AI92" s="2"/>
      <c r="AN92" s="2"/>
      <c r="AQ92" s="2"/>
      <c r="AV92" s="2"/>
      <c r="AY92" s="2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5"/>
      <c r="H93" s="2"/>
      <c r="I93" s="2"/>
      <c r="J93" s="2"/>
      <c r="K93" s="2"/>
      <c r="L93" s="2"/>
      <c r="M93" s="2"/>
      <c r="N93" s="2"/>
      <c r="P93" s="2"/>
      <c r="R93" s="5"/>
      <c r="S93" s="2"/>
      <c r="W93" s="5"/>
      <c r="Z93" s="5"/>
      <c r="AE93" s="5"/>
      <c r="AF93" s="2"/>
      <c r="AH93" s="5"/>
      <c r="AI93" s="2"/>
      <c r="AN93" s="2"/>
      <c r="AQ93" s="2"/>
      <c r="AV93" s="2"/>
      <c r="AY93" s="2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5"/>
      <c r="H94" s="2"/>
      <c r="I94" s="2"/>
      <c r="J94" s="2"/>
      <c r="K94" s="2"/>
      <c r="L94" s="2"/>
      <c r="M94" s="2"/>
      <c r="N94" s="2"/>
      <c r="P94" s="2"/>
      <c r="R94" s="5"/>
      <c r="S94" s="2"/>
      <c r="W94" s="5"/>
      <c r="Z94" s="5"/>
      <c r="AE94" s="5"/>
      <c r="AF94" s="2"/>
      <c r="AH94" s="5"/>
      <c r="AI94" s="2"/>
      <c r="AN94" s="2"/>
      <c r="AQ94" s="2"/>
      <c r="AV94" s="2"/>
      <c r="AY94" s="2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5"/>
      <c r="H95" s="2"/>
      <c r="I95" s="2"/>
      <c r="J95" s="2"/>
      <c r="K95" s="2"/>
      <c r="L95" s="2"/>
      <c r="M95" s="2"/>
      <c r="N95" s="2"/>
      <c r="P95" s="2"/>
      <c r="R95" s="5"/>
      <c r="S95" s="2"/>
      <c r="W95" s="5"/>
      <c r="Z95" s="5"/>
      <c r="AE95" s="5"/>
      <c r="AF95" s="2"/>
      <c r="AH95" s="5"/>
      <c r="AI95" s="2"/>
      <c r="AN95" s="2"/>
      <c r="AQ95" s="2"/>
      <c r="AV95" s="2"/>
      <c r="AY95" s="2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5"/>
      <c r="H96" s="2"/>
      <c r="I96" s="2"/>
      <c r="J96" s="2"/>
      <c r="K96" s="2"/>
      <c r="L96" s="2"/>
      <c r="M96" s="2"/>
      <c r="N96" s="2"/>
      <c r="P96" s="2"/>
      <c r="R96" s="5"/>
      <c r="S96" s="2"/>
      <c r="W96" s="5"/>
      <c r="Z96" s="5"/>
      <c r="AE96" s="5"/>
      <c r="AF96" s="2"/>
      <c r="AH96" s="5"/>
      <c r="AI96" s="2"/>
      <c r="AN96" s="2"/>
      <c r="AQ96" s="2"/>
      <c r="AV96" s="2"/>
      <c r="AY96" s="2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5"/>
      <c r="H97" s="2"/>
      <c r="I97" s="2"/>
      <c r="J97" s="2"/>
      <c r="K97" s="2"/>
      <c r="L97" s="2"/>
      <c r="M97" s="2"/>
      <c r="N97" s="2"/>
      <c r="P97" s="2"/>
      <c r="R97" s="5"/>
      <c r="S97" s="2"/>
      <c r="W97" s="5"/>
      <c r="Z97" s="5"/>
      <c r="AE97" s="5"/>
      <c r="AF97" s="2"/>
      <c r="AH97" s="5"/>
      <c r="AI97" s="2"/>
      <c r="AN97" s="2"/>
      <c r="AQ97" s="2"/>
      <c r="AV97" s="2"/>
      <c r="AY97" s="2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5"/>
      <c r="H98" s="2"/>
      <c r="I98" s="2"/>
      <c r="J98" s="2"/>
      <c r="K98" s="2"/>
      <c r="L98" s="2"/>
      <c r="M98" s="2"/>
      <c r="N98" s="2"/>
      <c r="P98" s="2"/>
      <c r="R98" s="5"/>
      <c r="S98" s="2"/>
      <c r="W98" s="5"/>
      <c r="Z98" s="5"/>
      <c r="AE98" s="5"/>
      <c r="AF98" s="2"/>
      <c r="AH98" s="5"/>
      <c r="AI98" s="2"/>
      <c r="AN98" s="2"/>
      <c r="AQ98" s="2"/>
      <c r="AV98" s="2"/>
      <c r="AY98" s="2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5"/>
      <c r="H99" s="2"/>
      <c r="I99" s="2"/>
      <c r="J99" s="2"/>
      <c r="K99" s="2"/>
      <c r="L99" s="2"/>
      <c r="M99" s="2"/>
      <c r="N99" s="2"/>
      <c r="P99" s="2"/>
      <c r="R99" s="5"/>
      <c r="S99" s="2"/>
      <c r="W99" s="5"/>
      <c r="Z99" s="5"/>
      <c r="AE99" s="5"/>
      <c r="AF99" s="2"/>
      <c r="AH99" s="5"/>
      <c r="AI99" s="2"/>
      <c r="AN99" s="2"/>
      <c r="AQ99" s="2"/>
      <c r="AV99" s="2"/>
      <c r="AY99" s="2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5"/>
      <c r="H100" s="2"/>
      <c r="I100" s="2"/>
      <c r="J100" s="2"/>
      <c r="K100" s="2"/>
      <c r="L100" s="2"/>
      <c r="M100" s="2"/>
      <c r="N100" s="2"/>
      <c r="P100" s="2"/>
      <c r="R100" s="5"/>
      <c r="S100" s="2"/>
      <c r="W100" s="5"/>
      <c r="Z100" s="5"/>
      <c r="AE100" s="5"/>
      <c r="AF100" s="2"/>
      <c r="AH100" s="5"/>
      <c r="AI100" s="2"/>
      <c r="AN100" s="2"/>
      <c r="AQ100" s="2"/>
      <c r="AV100" s="2"/>
      <c r="AY100" s="2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5"/>
      <c r="H101" s="2"/>
      <c r="I101" s="2"/>
      <c r="J101" s="2"/>
      <c r="K101" s="2"/>
      <c r="L101" s="2"/>
      <c r="M101" s="2"/>
      <c r="N101" s="2"/>
      <c r="P101" s="2"/>
      <c r="R101" s="5"/>
      <c r="S101" s="2"/>
      <c r="W101" s="5"/>
      <c r="Z101" s="5"/>
      <c r="AE101" s="5"/>
      <c r="AF101" s="2"/>
      <c r="AH101" s="5"/>
      <c r="AI101" s="2"/>
      <c r="AN101" s="2"/>
      <c r="AQ101" s="2"/>
      <c r="AV101" s="2"/>
      <c r="AY101" s="2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5"/>
      <c r="H102" s="2"/>
      <c r="I102" s="2"/>
      <c r="J102" s="2"/>
      <c r="K102" s="2"/>
      <c r="L102" s="2"/>
      <c r="M102" s="2"/>
      <c r="N102" s="2"/>
      <c r="P102" s="2"/>
      <c r="R102" s="5"/>
      <c r="S102" s="2"/>
      <c r="W102" s="5"/>
      <c r="Z102" s="5"/>
      <c r="AE102" s="5"/>
      <c r="AF102" s="2"/>
      <c r="AH102" s="5"/>
      <c r="AI102" s="2"/>
      <c r="AN102" s="2"/>
      <c r="AQ102" s="2"/>
      <c r="AV102" s="2"/>
      <c r="AY102" s="2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5"/>
      <c r="H103" s="2"/>
      <c r="I103" s="2"/>
      <c r="J103" s="2"/>
      <c r="K103" s="2"/>
      <c r="L103" s="2"/>
      <c r="M103" s="2"/>
      <c r="N103" s="2"/>
      <c r="P103" s="2"/>
      <c r="R103" s="5"/>
      <c r="S103" s="2"/>
      <c r="W103" s="5"/>
      <c r="Z103" s="5"/>
      <c r="AE103" s="5"/>
      <c r="AF103" s="2"/>
      <c r="AH103" s="5"/>
      <c r="AI103" s="2"/>
      <c r="AN103" s="2"/>
      <c r="AQ103" s="2"/>
      <c r="AV103" s="2"/>
      <c r="AY103" s="2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5"/>
      <c r="H104" s="2"/>
      <c r="I104" s="2"/>
      <c r="J104" s="2"/>
      <c r="K104" s="2"/>
      <c r="L104" s="2"/>
      <c r="M104" s="2"/>
      <c r="N104" s="2"/>
      <c r="P104" s="2"/>
      <c r="R104" s="5"/>
      <c r="S104" s="2"/>
      <c r="W104" s="5"/>
      <c r="Z104" s="5"/>
      <c r="AE104" s="5"/>
      <c r="AF104" s="2"/>
      <c r="AH104" s="5"/>
      <c r="AI104" s="2"/>
      <c r="AN104" s="2"/>
      <c r="AQ104" s="2"/>
      <c r="AV104" s="2"/>
      <c r="AY104" s="2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5"/>
      <c r="H105" s="2"/>
      <c r="I105" s="2"/>
      <c r="J105" s="2"/>
      <c r="K105" s="2"/>
      <c r="L105" s="2"/>
      <c r="M105" s="2"/>
      <c r="N105" s="2"/>
      <c r="P105" s="2"/>
      <c r="R105" s="5"/>
      <c r="S105" s="2"/>
      <c r="W105" s="5"/>
      <c r="Z105" s="5"/>
      <c r="AE105" s="5"/>
      <c r="AF105" s="2"/>
      <c r="AH105" s="5"/>
      <c r="AI105" s="2"/>
      <c r="AN105" s="2"/>
      <c r="AQ105" s="2"/>
      <c r="AV105" s="2"/>
      <c r="AY105" s="2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5"/>
      <c r="H106" s="2"/>
      <c r="I106" s="2"/>
      <c r="J106" s="2"/>
      <c r="K106" s="2"/>
      <c r="L106" s="2"/>
      <c r="M106" s="2"/>
      <c r="N106" s="2"/>
      <c r="P106" s="2"/>
      <c r="R106" s="5"/>
      <c r="S106" s="2"/>
      <c r="W106" s="5"/>
      <c r="Z106" s="5"/>
      <c r="AE106" s="5"/>
      <c r="AF106" s="2"/>
      <c r="AH106" s="5"/>
      <c r="AI106" s="2"/>
      <c r="AN106" s="2"/>
      <c r="AQ106" s="2"/>
      <c r="AV106" s="2"/>
      <c r="AY106" s="2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5"/>
      <c r="H107" s="2"/>
      <c r="I107" s="2"/>
      <c r="J107" s="2"/>
      <c r="K107" s="2"/>
      <c r="L107" s="2"/>
      <c r="M107" s="2"/>
      <c r="N107" s="2"/>
      <c r="P107" s="2"/>
      <c r="R107" s="5"/>
      <c r="S107" s="2"/>
      <c r="W107" s="5"/>
      <c r="Z107" s="5"/>
      <c r="AE107" s="5"/>
      <c r="AF107" s="2"/>
      <c r="AH107" s="5"/>
      <c r="AI107" s="2"/>
      <c r="AN107" s="2"/>
      <c r="AQ107" s="2"/>
      <c r="AV107" s="2"/>
      <c r="AY107" s="2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5"/>
      <c r="H108" s="2"/>
      <c r="I108" s="2"/>
      <c r="J108" s="2"/>
      <c r="K108" s="2"/>
      <c r="L108" s="2"/>
      <c r="M108" s="2"/>
      <c r="N108" s="2"/>
      <c r="P108" s="2"/>
      <c r="R108" s="5"/>
      <c r="S108" s="2"/>
      <c r="W108" s="5"/>
      <c r="Z108" s="5"/>
      <c r="AE108" s="5"/>
      <c r="AF108" s="2"/>
      <c r="AH108" s="5"/>
      <c r="AI108" s="2"/>
      <c r="AN108" s="2"/>
      <c r="AQ108" s="2"/>
      <c r="AV108" s="2"/>
      <c r="AY108" s="2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5"/>
      <c r="H109" s="2"/>
      <c r="I109" s="2"/>
      <c r="J109" s="2"/>
      <c r="K109" s="2"/>
      <c r="L109" s="2"/>
      <c r="M109" s="2"/>
      <c r="N109" s="2"/>
      <c r="P109" s="2"/>
      <c r="R109" s="5"/>
      <c r="S109" s="2"/>
      <c r="W109" s="5"/>
      <c r="Z109" s="5"/>
      <c r="AE109" s="5"/>
      <c r="AF109" s="2"/>
      <c r="AH109" s="5"/>
      <c r="AI109" s="2"/>
      <c r="AN109" s="2"/>
      <c r="AQ109" s="2"/>
      <c r="AV109" s="2"/>
      <c r="AY109" s="2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5"/>
      <c r="H110" s="2"/>
      <c r="I110" s="2"/>
      <c r="J110" s="2"/>
      <c r="K110" s="2"/>
      <c r="L110" s="2"/>
      <c r="M110" s="2"/>
      <c r="N110" s="2"/>
      <c r="P110" s="2"/>
      <c r="R110" s="5"/>
      <c r="S110" s="2"/>
      <c r="W110" s="5"/>
      <c r="Z110" s="5"/>
      <c r="AE110" s="5"/>
      <c r="AF110" s="2"/>
      <c r="AH110" s="5"/>
      <c r="AI110" s="2"/>
      <c r="AN110" s="2"/>
      <c r="AQ110" s="2"/>
      <c r="AV110" s="2"/>
      <c r="AY110" s="2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5"/>
      <c r="H111" s="2"/>
      <c r="I111" s="2"/>
      <c r="J111" s="2"/>
      <c r="K111" s="2"/>
      <c r="L111" s="2"/>
      <c r="M111" s="2"/>
      <c r="N111" s="2"/>
      <c r="P111" s="2"/>
      <c r="R111" s="5"/>
      <c r="S111" s="2"/>
      <c r="W111" s="5"/>
      <c r="Z111" s="5"/>
      <c r="AE111" s="5"/>
      <c r="AF111" s="2"/>
      <c r="AH111" s="5"/>
      <c r="AI111" s="2"/>
      <c r="AN111" s="2"/>
      <c r="AQ111" s="2"/>
      <c r="AV111" s="2"/>
      <c r="AY111" s="2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5"/>
      <c r="H112" s="2"/>
      <c r="I112" s="2"/>
      <c r="J112" s="2"/>
      <c r="K112" s="2"/>
      <c r="L112" s="2"/>
      <c r="M112" s="2"/>
      <c r="N112" s="2"/>
      <c r="P112" s="2"/>
      <c r="R112" s="5"/>
      <c r="S112" s="2"/>
      <c r="W112" s="5"/>
      <c r="Z112" s="5"/>
      <c r="AE112" s="5"/>
      <c r="AF112" s="2"/>
      <c r="AH112" s="5"/>
      <c r="AI112" s="2"/>
      <c r="AN112" s="2"/>
      <c r="AQ112" s="2"/>
      <c r="AV112" s="2"/>
      <c r="AY112" s="2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5"/>
      <c r="H113" s="2"/>
      <c r="I113" s="2"/>
      <c r="J113" s="2"/>
      <c r="K113" s="2"/>
      <c r="L113" s="2"/>
      <c r="M113" s="2"/>
      <c r="N113" s="2"/>
      <c r="P113" s="2"/>
      <c r="R113" s="5"/>
      <c r="S113" s="2"/>
      <c r="W113" s="5"/>
      <c r="Z113" s="5"/>
      <c r="AE113" s="5"/>
      <c r="AF113" s="2"/>
      <c r="AH113" s="5"/>
      <c r="AI113" s="2"/>
      <c r="AN113" s="2"/>
      <c r="AQ113" s="2"/>
      <c r="AV113" s="2"/>
      <c r="AY113" s="2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5"/>
      <c r="H114" s="2"/>
      <c r="I114" s="2"/>
      <c r="J114" s="2"/>
      <c r="K114" s="2"/>
      <c r="L114" s="2"/>
      <c r="M114" s="2"/>
      <c r="N114" s="2"/>
      <c r="P114" s="2"/>
      <c r="R114" s="5"/>
      <c r="S114" s="2"/>
      <c r="W114" s="5"/>
      <c r="Z114" s="5"/>
      <c r="AE114" s="5"/>
      <c r="AF114" s="2"/>
      <c r="AH114" s="5"/>
      <c r="AI114" s="2"/>
      <c r="AN114" s="2"/>
      <c r="AQ114" s="2"/>
      <c r="AV114" s="2"/>
      <c r="AY114" s="2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5"/>
      <c r="H115" s="2"/>
      <c r="I115" s="2"/>
      <c r="J115" s="2"/>
      <c r="K115" s="2"/>
      <c r="L115" s="2"/>
      <c r="M115" s="2"/>
      <c r="N115" s="2"/>
      <c r="P115" s="2"/>
      <c r="R115" s="5"/>
      <c r="S115" s="2"/>
      <c r="W115" s="5"/>
      <c r="Z115" s="5"/>
      <c r="AE115" s="5"/>
      <c r="AF115" s="2"/>
      <c r="AH115" s="5"/>
      <c r="AI115" s="2"/>
      <c r="AN115" s="2"/>
      <c r="AQ115" s="2"/>
      <c r="AV115" s="2"/>
      <c r="AY115" s="2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5"/>
      <c r="H116" s="2"/>
      <c r="I116" s="2"/>
      <c r="J116" s="2"/>
      <c r="K116" s="2"/>
      <c r="L116" s="2"/>
      <c r="M116" s="2"/>
      <c r="N116" s="2"/>
      <c r="P116" s="2"/>
      <c r="R116" s="5"/>
      <c r="S116" s="2"/>
      <c r="W116" s="5"/>
      <c r="Z116" s="5"/>
      <c r="AE116" s="5"/>
      <c r="AF116" s="2"/>
      <c r="AH116" s="5"/>
      <c r="AI116" s="2"/>
      <c r="AN116" s="2"/>
      <c r="AQ116" s="2"/>
      <c r="AV116" s="2"/>
      <c r="AY116" s="2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5"/>
      <c r="H117" s="2"/>
      <c r="I117" s="2"/>
      <c r="J117" s="2"/>
      <c r="K117" s="2"/>
      <c r="L117" s="2"/>
      <c r="M117" s="2"/>
      <c r="N117" s="2"/>
      <c r="P117" s="2"/>
      <c r="R117" s="5"/>
      <c r="S117" s="2"/>
      <c r="W117" s="5"/>
      <c r="Z117" s="5"/>
      <c r="AE117" s="5"/>
      <c r="AF117" s="2"/>
      <c r="AH117" s="5"/>
      <c r="AI117" s="2"/>
      <c r="AN117" s="2"/>
      <c r="AQ117" s="2"/>
      <c r="AV117" s="2"/>
      <c r="AY117" s="2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5"/>
      <c r="H118" s="2"/>
      <c r="I118" s="2"/>
      <c r="J118" s="2"/>
      <c r="K118" s="2"/>
      <c r="L118" s="2"/>
      <c r="M118" s="2"/>
      <c r="N118" s="2"/>
      <c r="P118" s="2"/>
      <c r="R118" s="5"/>
      <c r="S118" s="2"/>
      <c r="W118" s="5"/>
      <c r="Z118" s="5"/>
      <c r="AE118" s="5"/>
      <c r="AF118" s="2"/>
      <c r="AH118" s="5"/>
      <c r="AI118" s="2"/>
      <c r="AN118" s="2"/>
      <c r="AQ118" s="2"/>
      <c r="AV118" s="2"/>
      <c r="AY118" s="2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5"/>
      <c r="H119" s="2"/>
      <c r="I119" s="2"/>
      <c r="J119" s="2"/>
      <c r="K119" s="2"/>
      <c r="L119" s="2"/>
      <c r="M119" s="2"/>
      <c r="N119" s="2"/>
      <c r="P119" s="2"/>
      <c r="R119" s="5"/>
      <c r="S119" s="2"/>
      <c r="W119" s="5"/>
      <c r="Z119" s="5"/>
      <c r="AE119" s="5"/>
      <c r="AF119" s="2"/>
      <c r="AH119" s="5"/>
      <c r="AI119" s="2"/>
      <c r="AN119" s="2"/>
      <c r="AQ119" s="2"/>
      <c r="AV119" s="2"/>
      <c r="AY119" s="2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5"/>
      <c r="H120" s="2"/>
      <c r="I120" s="2"/>
      <c r="J120" s="2"/>
      <c r="K120" s="2"/>
      <c r="L120" s="2"/>
      <c r="M120" s="2"/>
      <c r="N120" s="2"/>
      <c r="P120" s="2"/>
      <c r="R120" s="5"/>
      <c r="S120" s="2"/>
      <c r="W120" s="5"/>
      <c r="Z120" s="5"/>
      <c r="AE120" s="5"/>
      <c r="AF120" s="2"/>
      <c r="AH120" s="5"/>
      <c r="AI120" s="2"/>
      <c r="AN120" s="2"/>
      <c r="AQ120" s="2"/>
      <c r="AV120" s="2"/>
      <c r="AY120" s="2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5"/>
      <c r="H121" s="2"/>
      <c r="I121" s="2"/>
      <c r="J121" s="2"/>
      <c r="K121" s="2"/>
      <c r="L121" s="2"/>
      <c r="M121" s="2"/>
      <c r="N121" s="2"/>
      <c r="P121" s="2"/>
      <c r="R121" s="5"/>
      <c r="S121" s="2"/>
      <c r="W121" s="5"/>
      <c r="Z121" s="5"/>
      <c r="AE121" s="5"/>
      <c r="AF121" s="2"/>
      <c r="AH121" s="5"/>
      <c r="AI121" s="2"/>
      <c r="AN121" s="2"/>
      <c r="AQ121" s="2"/>
      <c r="AV121" s="2"/>
      <c r="AY121" s="2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5"/>
      <c r="H122" s="2"/>
      <c r="I122" s="2"/>
      <c r="J122" s="2"/>
      <c r="K122" s="2"/>
      <c r="L122" s="2"/>
      <c r="M122" s="2"/>
      <c r="N122" s="2"/>
      <c r="P122" s="2"/>
      <c r="R122" s="5"/>
      <c r="S122" s="2"/>
      <c r="W122" s="5"/>
      <c r="Z122" s="5"/>
      <c r="AE122" s="5"/>
      <c r="AF122" s="2"/>
      <c r="AH122" s="5"/>
      <c r="AI122" s="2"/>
      <c r="AN122" s="2"/>
      <c r="AQ122" s="2"/>
      <c r="AV122" s="2"/>
      <c r="AY122" s="2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5"/>
      <c r="H123" s="2"/>
      <c r="I123" s="2"/>
      <c r="J123" s="2"/>
      <c r="K123" s="2"/>
      <c r="L123" s="2"/>
      <c r="M123" s="2"/>
      <c r="N123" s="2"/>
      <c r="P123" s="2"/>
      <c r="R123" s="5"/>
      <c r="S123" s="2"/>
      <c r="W123" s="5"/>
      <c r="Z123" s="5"/>
      <c r="AE123" s="5"/>
      <c r="AF123" s="2"/>
      <c r="AH123" s="5"/>
      <c r="AI123" s="2"/>
      <c r="AN123" s="2"/>
      <c r="AQ123" s="2"/>
      <c r="AV123" s="2"/>
      <c r="AY123" s="2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5"/>
      <c r="H124" s="2"/>
      <c r="I124" s="2"/>
      <c r="J124" s="2"/>
      <c r="K124" s="2"/>
      <c r="L124" s="2"/>
      <c r="M124" s="2"/>
      <c r="N124" s="2"/>
      <c r="P124" s="2"/>
      <c r="R124" s="5"/>
      <c r="S124" s="2"/>
      <c r="W124" s="5"/>
      <c r="Z124" s="5"/>
      <c r="AE124" s="5"/>
      <c r="AF124" s="2"/>
      <c r="AH124" s="5"/>
      <c r="AI124" s="2"/>
      <c r="AN124" s="2"/>
      <c r="AQ124" s="2"/>
      <c r="AV124" s="2"/>
      <c r="AY124" s="2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5"/>
      <c r="H125" s="2"/>
      <c r="I125" s="2"/>
      <c r="J125" s="2"/>
      <c r="K125" s="2"/>
      <c r="L125" s="2"/>
      <c r="M125" s="2"/>
      <c r="N125" s="2"/>
      <c r="P125" s="2"/>
      <c r="R125" s="5"/>
      <c r="S125" s="2"/>
      <c r="W125" s="5"/>
      <c r="Z125" s="5"/>
      <c r="AE125" s="5"/>
      <c r="AF125" s="2"/>
      <c r="AH125" s="5"/>
      <c r="AI125" s="2"/>
      <c r="AN125" s="2"/>
      <c r="AQ125" s="2"/>
      <c r="AV125" s="2"/>
      <c r="AY125" s="2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5"/>
      <c r="H126" s="2"/>
      <c r="I126" s="2"/>
      <c r="J126" s="2"/>
      <c r="K126" s="2"/>
      <c r="L126" s="2"/>
      <c r="M126" s="2"/>
      <c r="N126" s="2"/>
      <c r="P126" s="2"/>
      <c r="R126" s="5"/>
      <c r="S126" s="2"/>
      <c r="W126" s="5"/>
      <c r="Z126" s="5"/>
      <c r="AE126" s="5"/>
      <c r="AF126" s="2"/>
      <c r="AH126" s="5"/>
      <c r="AI126" s="2"/>
      <c r="AN126" s="2"/>
      <c r="AQ126" s="2"/>
      <c r="AV126" s="2"/>
      <c r="AY126" s="2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5"/>
      <c r="H127" s="2"/>
      <c r="I127" s="2"/>
      <c r="J127" s="2"/>
      <c r="K127" s="2"/>
      <c r="L127" s="2"/>
      <c r="M127" s="2"/>
      <c r="N127" s="2"/>
      <c r="P127" s="2"/>
      <c r="R127" s="5"/>
      <c r="S127" s="2"/>
      <c r="W127" s="5"/>
      <c r="Z127" s="5"/>
      <c r="AE127" s="5"/>
      <c r="AF127" s="2"/>
      <c r="AH127" s="5"/>
      <c r="AI127" s="2"/>
      <c r="AN127" s="2"/>
      <c r="AQ127" s="2"/>
      <c r="AV127" s="2"/>
      <c r="AY127" s="2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7"/>
  <sheetViews>
    <sheetView tabSelected="1" zoomScale="112" zoomScaleNormal="112" zoomScaleSheetLayoutView="100" workbookViewId="0">
      <pane xSplit="2" ySplit="5" topLeftCell="C23" activePane="bottomRight" state="frozen"/>
      <selection activeCell="B50" sqref="B50"/>
      <selection pane="topRight" activeCell="B50" sqref="B50"/>
      <selection pane="bottomLeft" activeCell="B50" sqref="B50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7" width="10.85546875" style="2" customWidth="1"/>
    <col min="8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5" customWidth="1"/>
    <col min="25" max="30" width="9.140625" style="2" customWidth="1"/>
    <col min="31" max="31" width="10.28515625" style="5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5" customWidth="1"/>
    <col min="37" max="37" width="10.42578125" style="2" customWidth="1"/>
    <col min="38" max="38" width="10" style="2" customWidth="1"/>
    <col min="39" max="39" width="11.5703125" style="5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5" customWidth="1"/>
    <col min="45" max="45" width="9.140625" style="2" customWidth="1"/>
    <col min="46" max="46" width="10.85546875" style="2" customWidth="1"/>
    <col min="47" max="47" width="10.85546875" style="5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5" customWidth="1"/>
    <col min="138" max="142" width="9.140625" style="5" hidden="1" customWidth="1"/>
    <col min="143" max="143" width="9.140625" style="5" customWidth="1"/>
    <col min="144" max="148" width="9.140625" style="5" hidden="1" customWidth="1"/>
    <col min="149" max="149" width="9.140625" style="5" customWidth="1"/>
    <col min="150" max="154" width="9.140625" style="5" hidden="1" customWidth="1"/>
    <col min="155" max="155" width="9.140625" style="5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20" t="s">
        <v>66</v>
      </c>
      <c r="AT1" s="6"/>
    </row>
    <row r="2" spans="1:188" ht="15.75" x14ac:dyDescent="0.25">
      <c r="A2" s="10" t="s">
        <v>52</v>
      </c>
      <c r="I2" s="5" t="str">
        <f>[1]GSVA_cur!$I$3</f>
        <v>As on 17.03.2025</v>
      </c>
    </row>
    <row r="3" spans="1:188" ht="15.75" x14ac:dyDescent="0.25">
      <c r="A3" s="10"/>
    </row>
    <row r="4" spans="1:188" ht="15.75" x14ac:dyDescent="0.25">
      <c r="A4" s="10"/>
      <c r="E4" s="9"/>
      <c r="F4" s="9" t="s">
        <v>57</v>
      </c>
      <c r="G4" s="9"/>
      <c r="X4" s="2"/>
      <c r="AE4" s="2"/>
      <c r="AJ4" s="2"/>
      <c r="AM4" s="2"/>
      <c r="AR4" s="2"/>
      <c r="AU4" s="2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1" t="s">
        <v>0</v>
      </c>
      <c r="B5" s="12" t="s">
        <v>1</v>
      </c>
      <c r="C5" s="50" t="s">
        <v>21</v>
      </c>
      <c r="D5" s="50" t="s">
        <v>22</v>
      </c>
      <c r="E5" s="50" t="s">
        <v>23</v>
      </c>
      <c r="F5" s="50" t="s">
        <v>56</v>
      </c>
      <c r="G5" s="50" t="s">
        <v>65</v>
      </c>
      <c r="H5" s="51" t="s">
        <v>67</v>
      </c>
      <c r="I5" s="51" t="s">
        <v>68</v>
      </c>
      <c r="J5" s="51" t="s">
        <v>69</v>
      </c>
      <c r="K5" s="51" t="s">
        <v>70</v>
      </c>
      <c r="L5" s="51" t="s">
        <v>71</v>
      </c>
      <c r="M5" s="52" t="s">
        <v>72</v>
      </c>
      <c r="N5" s="52" t="s">
        <v>73</v>
      </c>
      <c r="O5" s="52" t="s">
        <v>74</v>
      </c>
      <c r="X5" s="2"/>
      <c r="AE5" s="2"/>
      <c r="AJ5" s="2"/>
      <c r="AM5" s="2"/>
      <c r="AR5" s="2"/>
      <c r="AU5" s="2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36" customFormat="1" ht="15.75" x14ac:dyDescent="0.25">
      <c r="A6" s="32" t="s">
        <v>26</v>
      </c>
      <c r="B6" s="33" t="s">
        <v>2</v>
      </c>
      <c r="C6" s="34">
        <f>C7+C8+C9+C10</f>
        <v>230736.58000000002</v>
      </c>
      <c r="D6" s="34">
        <f t="shared" ref="D6:O6" si="0">D7+D8+D9+D10</f>
        <v>253024.26</v>
      </c>
      <c r="E6" s="34">
        <f t="shared" si="0"/>
        <v>263921.23</v>
      </c>
      <c r="F6" s="34">
        <f t="shared" si="0"/>
        <v>269800</v>
      </c>
      <c r="G6" s="34">
        <f t="shared" si="0"/>
        <v>247713</v>
      </c>
      <c r="H6" s="34">
        <f t="shared" si="0"/>
        <v>263369</v>
      </c>
      <c r="I6" s="34">
        <f t="shared" si="0"/>
        <v>400663</v>
      </c>
      <c r="J6" s="34">
        <f t="shared" si="0"/>
        <v>384119</v>
      </c>
      <c r="K6" s="34">
        <f t="shared" si="0"/>
        <v>369893</v>
      </c>
      <c r="L6" s="34">
        <f t="shared" si="0"/>
        <v>354994</v>
      </c>
      <c r="M6" s="34">
        <f t="shared" si="0"/>
        <v>378593</v>
      </c>
      <c r="N6" s="34">
        <f t="shared" si="0"/>
        <v>339047</v>
      </c>
      <c r="O6" s="34">
        <f t="shared" si="0"/>
        <v>362678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F6" s="37"/>
    </row>
    <row r="7" spans="1:188" ht="15.75" x14ac:dyDescent="0.25">
      <c r="A7" s="15">
        <v>1.1000000000000001</v>
      </c>
      <c r="B7" s="16" t="s">
        <v>59</v>
      </c>
      <c r="C7" s="21">
        <v>120336.58</v>
      </c>
      <c r="D7" s="21">
        <v>140047.26</v>
      </c>
      <c r="E7" s="21">
        <v>147174.15</v>
      </c>
      <c r="F7" s="21">
        <v>155764</v>
      </c>
      <c r="G7" s="21">
        <v>130841</v>
      </c>
      <c r="H7" s="1">
        <v>119341</v>
      </c>
      <c r="I7" s="1">
        <v>244531</v>
      </c>
      <c r="J7" s="1">
        <v>243709</v>
      </c>
      <c r="K7" s="1">
        <v>229677</v>
      </c>
      <c r="L7" s="1">
        <v>233738</v>
      </c>
      <c r="M7" s="1">
        <v>254792</v>
      </c>
      <c r="N7" s="1">
        <v>216853</v>
      </c>
      <c r="O7" s="1">
        <v>229460</v>
      </c>
      <c r="P7" s="6"/>
      <c r="Q7" s="7"/>
      <c r="R7" s="7"/>
      <c r="S7" s="6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5"/>
      <c r="GD7" s="5"/>
      <c r="GE7" s="5"/>
    </row>
    <row r="8" spans="1:188" ht="15.75" x14ac:dyDescent="0.25">
      <c r="A8" s="15">
        <v>1.2</v>
      </c>
      <c r="B8" s="16" t="s">
        <v>60</v>
      </c>
      <c r="C8" s="21">
        <v>51840</v>
      </c>
      <c r="D8" s="21">
        <v>53514</v>
      </c>
      <c r="E8" s="21">
        <v>55075.72</v>
      </c>
      <c r="F8" s="21">
        <v>55259</v>
      </c>
      <c r="G8" s="21">
        <v>56157</v>
      </c>
      <c r="H8" s="1">
        <v>58122</v>
      </c>
      <c r="I8" s="1">
        <v>62004</v>
      </c>
      <c r="J8" s="1">
        <v>56632</v>
      </c>
      <c r="K8" s="1">
        <v>59122</v>
      </c>
      <c r="L8" s="1">
        <v>56655</v>
      </c>
      <c r="M8" s="1">
        <v>57639</v>
      </c>
      <c r="N8" s="1">
        <v>55362</v>
      </c>
      <c r="O8" s="1">
        <v>61020</v>
      </c>
      <c r="P8" s="6"/>
      <c r="Q8" s="7"/>
      <c r="R8" s="7"/>
      <c r="S8" s="6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5"/>
      <c r="GD8" s="5"/>
      <c r="GE8" s="5"/>
    </row>
    <row r="9" spans="1:188" ht="15.75" x14ac:dyDescent="0.25">
      <c r="A9" s="15">
        <v>1.3</v>
      </c>
      <c r="B9" s="16" t="s">
        <v>61</v>
      </c>
      <c r="C9" s="21">
        <v>41722</v>
      </c>
      <c r="D9" s="21">
        <v>39986</v>
      </c>
      <c r="E9" s="21">
        <v>38565</v>
      </c>
      <c r="F9" s="21">
        <v>35815</v>
      </c>
      <c r="G9" s="21">
        <v>36472</v>
      </c>
      <c r="H9" s="1">
        <v>61452</v>
      </c>
      <c r="I9" s="1">
        <v>69795</v>
      </c>
      <c r="J9" s="1">
        <v>59260</v>
      </c>
      <c r="K9" s="1">
        <v>57765</v>
      </c>
      <c r="L9" s="1">
        <v>39062</v>
      </c>
      <c r="M9" s="1">
        <v>38497</v>
      </c>
      <c r="N9" s="1">
        <v>38154</v>
      </c>
      <c r="O9" s="1">
        <v>42055</v>
      </c>
      <c r="P9" s="6"/>
      <c r="Q9" s="7"/>
      <c r="R9" s="7"/>
      <c r="S9" s="6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5"/>
      <c r="GD9" s="5"/>
      <c r="GE9" s="5"/>
    </row>
    <row r="10" spans="1:188" ht="15.75" x14ac:dyDescent="0.25">
      <c r="A10" s="15">
        <v>1.4</v>
      </c>
      <c r="B10" s="16" t="s">
        <v>62</v>
      </c>
      <c r="C10" s="21">
        <v>16838</v>
      </c>
      <c r="D10" s="21">
        <v>19477</v>
      </c>
      <c r="E10" s="21">
        <v>23106.36</v>
      </c>
      <c r="F10" s="21">
        <v>22962</v>
      </c>
      <c r="G10" s="21">
        <v>24243</v>
      </c>
      <c r="H10" s="1">
        <v>24454</v>
      </c>
      <c r="I10" s="1">
        <v>24333</v>
      </c>
      <c r="J10" s="1">
        <v>24518</v>
      </c>
      <c r="K10" s="1">
        <v>23329</v>
      </c>
      <c r="L10" s="1">
        <v>25539</v>
      </c>
      <c r="M10" s="1">
        <v>27665</v>
      </c>
      <c r="N10" s="1">
        <v>28678</v>
      </c>
      <c r="O10" s="1">
        <v>30143</v>
      </c>
      <c r="P10" s="6"/>
      <c r="Q10" s="7"/>
      <c r="R10" s="7"/>
      <c r="S10" s="6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5"/>
      <c r="GD10" s="5"/>
      <c r="GE10" s="5"/>
    </row>
    <row r="11" spans="1:188" ht="15.75" x14ac:dyDescent="0.25">
      <c r="A11" s="17" t="s">
        <v>31</v>
      </c>
      <c r="B11" s="16" t="s">
        <v>3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2412</v>
      </c>
      <c r="O11" s="1">
        <v>2412</v>
      </c>
      <c r="P11" s="6"/>
      <c r="Q11" s="7"/>
      <c r="R11" s="7"/>
      <c r="S11" s="6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5"/>
      <c r="GD11" s="5"/>
      <c r="GE11" s="5"/>
    </row>
    <row r="12" spans="1:188" s="37" customFormat="1" ht="15.75" x14ac:dyDescent="0.25">
      <c r="A12" s="38"/>
      <c r="B12" s="39" t="s">
        <v>28</v>
      </c>
      <c r="C12" s="40">
        <f>C6+C11</f>
        <v>230736.58000000002</v>
      </c>
      <c r="D12" s="40">
        <f t="shared" ref="D12:O12" si="1">D6+D11</f>
        <v>253024.26</v>
      </c>
      <c r="E12" s="40">
        <f t="shared" si="1"/>
        <v>263921.23</v>
      </c>
      <c r="F12" s="40">
        <f t="shared" si="1"/>
        <v>269800</v>
      </c>
      <c r="G12" s="40">
        <f t="shared" si="1"/>
        <v>247713</v>
      </c>
      <c r="H12" s="40">
        <f t="shared" si="1"/>
        <v>263369</v>
      </c>
      <c r="I12" s="40">
        <f t="shared" si="1"/>
        <v>400663</v>
      </c>
      <c r="J12" s="40">
        <f t="shared" si="1"/>
        <v>384119</v>
      </c>
      <c r="K12" s="40">
        <f t="shared" si="1"/>
        <v>369893</v>
      </c>
      <c r="L12" s="40">
        <f t="shared" si="1"/>
        <v>354994</v>
      </c>
      <c r="M12" s="40">
        <f t="shared" si="1"/>
        <v>378593</v>
      </c>
      <c r="N12" s="40">
        <f t="shared" si="1"/>
        <v>341459</v>
      </c>
      <c r="O12" s="40">
        <f t="shared" si="1"/>
        <v>365090</v>
      </c>
      <c r="P12" s="6"/>
      <c r="Q12" s="7"/>
      <c r="R12" s="7"/>
      <c r="S12" s="6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41"/>
      <c r="DY12" s="41"/>
      <c r="DZ12" s="41"/>
      <c r="EA12" s="41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36"/>
      <c r="GD12" s="36"/>
      <c r="GE12" s="36"/>
    </row>
    <row r="13" spans="1:188" s="5" customFormat="1" ht="15.75" x14ac:dyDescent="0.25">
      <c r="A13" s="13" t="s">
        <v>32</v>
      </c>
      <c r="B13" s="14" t="s">
        <v>4</v>
      </c>
      <c r="C13" s="22">
        <v>32858</v>
      </c>
      <c r="D13" s="22">
        <v>20586</v>
      </c>
      <c r="E13" s="22">
        <v>32505</v>
      </c>
      <c r="F13" s="22">
        <v>31471</v>
      </c>
      <c r="G13" s="22">
        <v>43071</v>
      </c>
      <c r="H13" s="1">
        <v>44922</v>
      </c>
      <c r="I13" s="1">
        <v>43107</v>
      </c>
      <c r="J13" s="1">
        <v>41394</v>
      </c>
      <c r="K13" s="1">
        <v>25489</v>
      </c>
      <c r="L13" s="1">
        <v>26763</v>
      </c>
      <c r="M13" s="1">
        <v>28293</v>
      </c>
      <c r="N13" s="1">
        <v>24140</v>
      </c>
      <c r="O13" s="1">
        <v>23821.073587256975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F13" s="2"/>
    </row>
    <row r="14" spans="1:188" ht="30" x14ac:dyDescent="0.25">
      <c r="A14" s="17" t="s">
        <v>33</v>
      </c>
      <c r="B14" s="16" t="s">
        <v>5</v>
      </c>
      <c r="C14" s="21">
        <v>39708</v>
      </c>
      <c r="D14" s="21">
        <v>41338</v>
      </c>
      <c r="E14" s="21">
        <v>38880</v>
      </c>
      <c r="F14" s="21">
        <v>34424</v>
      </c>
      <c r="G14" s="21">
        <v>36493</v>
      </c>
      <c r="H14" s="1">
        <v>46667</v>
      </c>
      <c r="I14" s="1">
        <v>45193</v>
      </c>
      <c r="J14" s="1">
        <v>21068</v>
      </c>
      <c r="K14" s="1">
        <v>20514</v>
      </c>
      <c r="L14" s="1">
        <v>20853</v>
      </c>
      <c r="M14" s="1">
        <v>20182</v>
      </c>
      <c r="N14" s="1">
        <v>21785</v>
      </c>
      <c r="O14" s="1">
        <v>22248.111977198703</v>
      </c>
      <c r="P14" s="6"/>
      <c r="Q14" s="7"/>
      <c r="R14" s="7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6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6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6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5"/>
      <c r="GD14" s="5"/>
      <c r="GE14" s="5"/>
    </row>
    <row r="15" spans="1:188" ht="15.75" x14ac:dyDescent="0.25">
      <c r="A15" s="17" t="s">
        <v>34</v>
      </c>
      <c r="B15" s="16" t="s">
        <v>6</v>
      </c>
      <c r="C15" s="21">
        <v>95958</v>
      </c>
      <c r="D15" s="21">
        <v>93671</v>
      </c>
      <c r="E15" s="21">
        <v>104639</v>
      </c>
      <c r="F15" s="21">
        <v>162372</v>
      </c>
      <c r="G15" s="21">
        <v>187366</v>
      </c>
      <c r="H15" s="1">
        <v>156016</v>
      </c>
      <c r="I15" s="1">
        <v>164880</v>
      </c>
      <c r="J15" s="1">
        <v>98007</v>
      </c>
      <c r="K15" s="1">
        <v>117319</v>
      </c>
      <c r="L15" s="1">
        <v>86208</v>
      </c>
      <c r="M15" s="1">
        <v>118227</v>
      </c>
      <c r="N15" s="1">
        <v>131574</v>
      </c>
      <c r="O15" s="1">
        <v>141184.41394951541</v>
      </c>
      <c r="P15" s="6"/>
      <c r="Q15" s="7"/>
      <c r="R15" s="7"/>
      <c r="S15" s="6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6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6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6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5"/>
      <c r="GD15" s="5"/>
      <c r="GE15" s="5"/>
    </row>
    <row r="16" spans="1:188" s="37" customFormat="1" ht="15.75" x14ac:dyDescent="0.25">
      <c r="A16" s="38"/>
      <c r="B16" s="39" t="s">
        <v>29</v>
      </c>
      <c r="C16" s="40">
        <f>+C13+C14+C15</f>
        <v>168524</v>
      </c>
      <c r="D16" s="40">
        <f t="shared" ref="D16:K16" si="2">+D13+D14+D15</f>
        <v>155595</v>
      </c>
      <c r="E16" s="40">
        <f t="shared" si="2"/>
        <v>176024</v>
      </c>
      <c r="F16" s="40">
        <f t="shared" si="2"/>
        <v>228267</v>
      </c>
      <c r="G16" s="40">
        <f t="shared" si="2"/>
        <v>266930</v>
      </c>
      <c r="H16" s="40">
        <f t="shared" si="2"/>
        <v>247605</v>
      </c>
      <c r="I16" s="40">
        <f t="shared" si="2"/>
        <v>253180</v>
      </c>
      <c r="J16" s="40">
        <f t="shared" si="2"/>
        <v>160469</v>
      </c>
      <c r="K16" s="40">
        <f t="shared" si="2"/>
        <v>163322</v>
      </c>
      <c r="L16" s="40">
        <f t="shared" ref="L16:M16" si="3">+L13+L14+L15</f>
        <v>133824</v>
      </c>
      <c r="M16" s="40">
        <f t="shared" si="3"/>
        <v>166702</v>
      </c>
      <c r="N16" s="40">
        <f t="shared" ref="N16:O16" si="4">+N13+N14+N15</f>
        <v>177499</v>
      </c>
      <c r="O16" s="40">
        <f t="shared" si="4"/>
        <v>187253.59951397107</v>
      </c>
      <c r="P16" s="6"/>
      <c r="Q16" s="7"/>
      <c r="R16" s="7"/>
      <c r="S16" s="6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  <c r="BK16" s="41"/>
      <c r="BL16" s="41"/>
      <c r="BM16" s="41"/>
      <c r="BN16" s="41"/>
      <c r="BO16" s="41"/>
      <c r="BP16" s="41"/>
      <c r="BQ16" s="41"/>
      <c r="BR16" s="41"/>
      <c r="BS16" s="41"/>
      <c r="BT16" s="41"/>
      <c r="BU16" s="41"/>
      <c r="BV16" s="41"/>
      <c r="BW16" s="41"/>
      <c r="BX16" s="41"/>
      <c r="BY16" s="41"/>
      <c r="BZ16" s="41"/>
      <c r="CA16" s="41"/>
      <c r="CB16" s="41"/>
      <c r="CC16" s="41"/>
      <c r="CD16" s="41"/>
      <c r="CE16" s="41"/>
      <c r="CF16" s="41"/>
      <c r="CG16" s="41"/>
      <c r="CH16" s="41"/>
      <c r="CI16" s="41"/>
      <c r="CJ16" s="41"/>
      <c r="CK16" s="41"/>
      <c r="CL16" s="41"/>
      <c r="CM16" s="41"/>
      <c r="CN16" s="41"/>
      <c r="CO16" s="41"/>
      <c r="CP16" s="41"/>
      <c r="CQ16" s="41"/>
      <c r="CR16" s="41"/>
      <c r="CS16" s="35"/>
      <c r="CT16" s="41"/>
      <c r="CU16" s="41"/>
      <c r="CV16" s="41"/>
      <c r="CW16" s="41"/>
      <c r="CX16" s="41"/>
      <c r="CY16" s="41"/>
      <c r="CZ16" s="41"/>
      <c r="DA16" s="41"/>
      <c r="DB16" s="41"/>
      <c r="DC16" s="41"/>
      <c r="DD16" s="41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41"/>
      <c r="DY16" s="41"/>
      <c r="DZ16" s="41"/>
      <c r="EA16" s="41"/>
      <c r="EB16" s="41"/>
      <c r="EC16" s="41"/>
      <c r="ED16" s="41"/>
      <c r="EE16" s="41"/>
      <c r="EF16" s="41"/>
      <c r="EG16" s="41"/>
      <c r="EH16" s="41"/>
      <c r="EI16" s="41"/>
      <c r="EJ16" s="41"/>
      <c r="EK16" s="41"/>
      <c r="EL16" s="41"/>
      <c r="EM16" s="41"/>
      <c r="EN16" s="41"/>
      <c r="EO16" s="35"/>
      <c r="EP16" s="41"/>
      <c r="EQ16" s="41"/>
      <c r="ER16" s="41"/>
      <c r="ES16" s="41"/>
      <c r="ET16" s="41"/>
      <c r="EU16" s="41"/>
      <c r="EV16" s="41"/>
      <c r="EW16" s="41"/>
      <c r="EX16" s="41"/>
      <c r="EY16" s="41"/>
      <c r="EZ16" s="41"/>
      <c r="FA16" s="41"/>
      <c r="FB16" s="41"/>
      <c r="FC16" s="41"/>
      <c r="FD16" s="41"/>
      <c r="FE16" s="41"/>
      <c r="FF16" s="41"/>
      <c r="FG16" s="41"/>
      <c r="FH16" s="41"/>
      <c r="FI16" s="41"/>
      <c r="FJ16" s="41"/>
      <c r="FK16" s="41"/>
      <c r="FL16" s="41"/>
      <c r="FM16" s="35"/>
      <c r="FN16" s="41"/>
      <c r="FO16" s="41"/>
      <c r="FP16" s="41"/>
      <c r="FQ16" s="41"/>
      <c r="FR16" s="41"/>
      <c r="FS16" s="41"/>
      <c r="FT16" s="41"/>
      <c r="FU16" s="41"/>
      <c r="FV16" s="41"/>
      <c r="FW16" s="41"/>
      <c r="FX16" s="41"/>
      <c r="FY16" s="41"/>
      <c r="FZ16" s="41"/>
      <c r="GA16" s="41"/>
      <c r="GB16" s="41"/>
      <c r="GC16" s="36"/>
      <c r="GD16" s="36"/>
      <c r="GE16" s="36"/>
    </row>
    <row r="17" spans="1:188" s="36" customFormat="1" ht="15.75" x14ac:dyDescent="0.25">
      <c r="A17" s="32" t="s">
        <v>35</v>
      </c>
      <c r="B17" s="33" t="s">
        <v>7</v>
      </c>
      <c r="C17" s="34">
        <f>C18+C19</f>
        <v>153265</v>
      </c>
      <c r="D17" s="34">
        <f t="shared" ref="D17:H17" si="5">D18+D19</f>
        <v>127182</v>
      </c>
      <c r="E17" s="34">
        <f t="shared" si="5"/>
        <v>186190</v>
      </c>
      <c r="F17" s="34">
        <f t="shared" si="5"/>
        <v>198985</v>
      </c>
      <c r="G17" s="34">
        <f t="shared" si="5"/>
        <v>228714</v>
      </c>
      <c r="H17" s="34">
        <f t="shared" si="5"/>
        <v>246562</v>
      </c>
      <c r="I17" s="34">
        <f t="shared" ref="I17:K17" si="6">I18+I19</f>
        <v>275209</v>
      </c>
      <c r="J17" s="34">
        <f t="shared" si="6"/>
        <v>295389</v>
      </c>
      <c r="K17" s="34">
        <f t="shared" si="6"/>
        <v>313418</v>
      </c>
      <c r="L17" s="34">
        <f t="shared" ref="L17:M17" si="7">L18+L19</f>
        <v>238491</v>
      </c>
      <c r="M17" s="34">
        <f t="shared" si="7"/>
        <v>266464</v>
      </c>
      <c r="N17" s="34">
        <f t="shared" ref="N17:O17" si="8">N18+N19</f>
        <v>297087</v>
      </c>
      <c r="O17" s="34">
        <f t="shared" si="8"/>
        <v>297518.67348141415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F17" s="37"/>
    </row>
    <row r="18" spans="1:188" ht="15.75" x14ac:dyDescent="0.25">
      <c r="A18" s="15">
        <v>6.1</v>
      </c>
      <c r="B18" s="16" t="s">
        <v>8</v>
      </c>
      <c r="C18" s="21">
        <v>146414</v>
      </c>
      <c r="D18" s="21">
        <v>120199</v>
      </c>
      <c r="E18" s="21">
        <v>179150</v>
      </c>
      <c r="F18" s="21">
        <v>191851</v>
      </c>
      <c r="G18" s="21">
        <v>220767</v>
      </c>
      <c r="H18" s="1">
        <v>238022</v>
      </c>
      <c r="I18" s="1">
        <v>265640</v>
      </c>
      <c r="J18" s="1">
        <v>285317</v>
      </c>
      <c r="K18" s="1">
        <v>302521</v>
      </c>
      <c r="L18" s="1">
        <v>234177</v>
      </c>
      <c r="M18" s="1">
        <v>260436</v>
      </c>
      <c r="N18" s="1">
        <v>287028</v>
      </c>
      <c r="O18" s="1">
        <v>285910.88076457329</v>
      </c>
      <c r="P18" s="6"/>
      <c r="Q18" s="7"/>
      <c r="R18" s="7"/>
      <c r="S18" s="6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5"/>
      <c r="GD18" s="5"/>
      <c r="GE18" s="5"/>
    </row>
    <row r="19" spans="1:188" ht="15.75" x14ac:dyDescent="0.25">
      <c r="A19" s="15">
        <v>6.2</v>
      </c>
      <c r="B19" s="16" t="s">
        <v>9</v>
      </c>
      <c r="C19" s="21">
        <v>6851</v>
      </c>
      <c r="D19" s="21">
        <v>6983</v>
      </c>
      <c r="E19" s="21">
        <v>7040</v>
      </c>
      <c r="F19" s="21">
        <v>7134</v>
      </c>
      <c r="G19" s="21">
        <v>7947</v>
      </c>
      <c r="H19" s="1">
        <v>8540</v>
      </c>
      <c r="I19" s="1">
        <v>9569</v>
      </c>
      <c r="J19" s="1">
        <v>10072</v>
      </c>
      <c r="K19" s="1">
        <v>10897</v>
      </c>
      <c r="L19" s="1">
        <v>4314</v>
      </c>
      <c r="M19" s="1">
        <v>6028</v>
      </c>
      <c r="N19" s="1">
        <v>10059</v>
      </c>
      <c r="O19" s="1">
        <v>11607.792716840846</v>
      </c>
      <c r="P19" s="6"/>
      <c r="Q19" s="7"/>
      <c r="R19" s="7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5"/>
      <c r="GD19" s="5"/>
      <c r="GE19" s="5"/>
    </row>
    <row r="20" spans="1:188" s="36" customFormat="1" ht="30" x14ac:dyDescent="0.25">
      <c r="A20" s="43" t="s">
        <v>36</v>
      </c>
      <c r="B20" s="44" t="s">
        <v>10</v>
      </c>
      <c r="C20" s="34">
        <f>SUM(C21:C27)</f>
        <v>59876</v>
      </c>
      <c r="D20" s="34">
        <f t="shared" ref="D20" si="9">SUM(D21:D27)</f>
        <v>69228</v>
      </c>
      <c r="E20" s="34">
        <f>SUM(E21:E27)</f>
        <v>70691</v>
      </c>
      <c r="F20" s="34">
        <f>SUM(F21:F27)</f>
        <v>79275</v>
      </c>
      <c r="G20" s="34">
        <f t="shared" ref="G20:O20" si="10">SUM(G21:G27)</f>
        <v>89735</v>
      </c>
      <c r="H20" s="34">
        <f t="shared" si="10"/>
        <v>100557</v>
      </c>
      <c r="I20" s="34">
        <f t="shared" si="10"/>
        <v>101429</v>
      </c>
      <c r="J20" s="34">
        <f t="shared" si="10"/>
        <v>98150</v>
      </c>
      <c r="K20" s="34">
        <f t="shared" si="10"/>
        <v>106411</v>
      </c>
      <c r="L20" s="34">
        <f t="shared" si="10"/>
        <v>103852</v>
      </c>
      <c r="M20" s="34">
        <f t="shared" si="10"/>
        <v>107423</v>
      </c>
      <c r="N20" s="34">
        <f t="shared" si="10"/>
        <v>120179</v>
      </c>
      <c r="O20" s="34">
        <f t="shared" si="10"/>
        <v>127003.7095730149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F20" s="37"/>
    </row>
    <row r="21" spans="1:188" ht="15.75" x14ac:dyDescent="0.25">
      <c r="A21" s="15">
        <v>7.1</v>
      </c>
      <c r="B21" s="16" t="s">
        <v>11</v>
      </c>
      <c r="C21" s="21">
        <v>1</v>
      </c>
      <c r="D21" s="21">
        <v>2</v>
      </c>
      <c r="E21" s="21">
        <v>3</v>
      </c>
      <c r="F21" s="21">
        <v>2</v>
      </c>
      <c r="G21" s="21">
        <v>3</v>
      </c>
      <c r="H21" s="1">
        <v>2</v>
      </c>
      <c r="I21" s="1">
        <v>1</v>
      </c>
      <c r="J21" s="1">
        <v>2</v>
      </c>
      <c r="K21" s="1">
        <v>15</v>
      </c>
      <c r="L21" s="1">
        <v>31</v>
      </c>
      <c r="M21" s="1">
        <v>7</v>
      </c>
      <c r="N21" s="1">
        <v>4</v>
      </c>
      <c r="O21" s="1">
        <v>34</v>
      </c>
      <c r="P21" s="6"/>
      <c r="Q21" s="7"/>
      <c r="R21" s="7"/>
      <c r="S21" s="6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5"/>
      <c r="GD21" s="5"/>
      <c r="GE21" s="5"/>
    </row>
    <row r="22" spans="1:188" ht="15.75" x14ac:dyDescent="0.25">
      <c r="A22" s="15">
        <v>7.2</v>
      </c>
      <c r="B22" s="16" t="s">
        <v>12</v>
      </c>
      <c r="C22" s="21">
        <v>37865</v>
      </c>
      <c r="D22" s="21">
        <v>43543</v>
      </c>
      <c r="E22" s="21">
        <v>44698</v>
      </c>
      <c r="F22" s="21">
        <v>47510</v>
      </c>
      <c r="G22" s="21">
        <v>49774</v>
      </c>
      <c r="H22" s="1">
        <v>56785</v>
      </c>
      <c r="I22" s="1">
        <v>60460</v>
      </c>
      <c r="J22" s="1">
        <v>63438</v>
      </c>
      <c r="K22" s="1">
        <v>67669</v>
      </c>
      <c r="L22" s="1">
        <v>73424</v>
      </c>
      <c r="M22" s="1">
        <v>75270</v>
      </c>
      <c r="N22" s="1">
        <v>79938</v>
      </c>
      <c r="O22" s="1">
        <v>84526.566735918619</v>
      </c>
      <c r="P22" s="6"/>
      <c r="Q22" s="7"/>
      <c r="R22" s="7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5"/>
      <c r="GD22" s="5"/>
      <c r="GE22" s="5"/>
    </row>
    <row r="23" spans="1:188" ht="15.75" x14ac:dyDescent="0.25">
      <c r="A23" s="15">
        <v>7.3</v>
      </c>
      <c r="B23" s="16" t="s">
        <v>13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6"/>
      <c r="Q23" s="7"/>
      <c r="R23" s="7"/>
      <c r="S23" s="6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5"/>
      <c r="GD23" s="5"/>
      <c r="GE23" s="5"/>
    </row>
    <row r="24" spans="1:188" ht="15.75" x14ac:dyDescent="0.25">
      <c r="A24" s="15">
        <v>7.4</v>
      </c>
      <c r="B24" s="16" t="s">
        <v>14</v>
      </c>
      <c r="C24" s="21">
        <v>1738</v>
      </c>
      <c r="D24" s="21">
        <v>2841</v>
      </c>
      <c r="E24" s="21">
        <v>981</v>
      </c>
      <c r="F24" s="21">
        <v>1991</v>
      </c>
      <c r="G24" s="21">
        <v>4673</v>
      </c>
      <c r="H24" s="1">
        <v>5017</v>
      </c>
      <c r="I24" s="1">
        <v>4742</v>
      </c>
      <c r="J24" s="1">
        <v>2351</v>
      </c>
      <c r="K24" s="1">
        <v>3384</v>
      </c>
      <c r="L24" s="1">
        <v>-175</v>
      </c>
      <c r="M24" s="1">
        <v>-486</v>
      </c>
      <c r="N24" s="1">
        <v>515</v>
      </c>
      <c r="O24" s="1">
        <v>285.95514517951477</v>
      </c>
      <c r="P24" s="6"/>
      <c r="Q24" s="7"/>
      <c r="R24" s="7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5"/>
      <c r="GD24" s="5"/>
      <c r="GE24" s="5"/>
    </row>
    <row r="25" spans="1:188" ht="15.75" x14ac:dyDescent="0.25">
      <c r="A25" s="15">
        <v>7.5</v>
      </c>
      <c r="B25" s="16" t="s">
        <v>15</v>
      </c>
      <c r="C25" s="21">
        <v>1578</v>
      </c>
      <c r="D25" s="21">
        <v>1815</v>
      </c>
      <c r="E25" s="21">
        <v>1810</v>
      </c>
      <c r="F25" s="21">
        <v>1975</v>
      </c>
      <c r="G25" s="21">
        <v>2065</v>
      </c>
      <c r="H25" s="1">
        <v>7346</v>
      </c>
      <c r="I25" s="1">
        <v>7511</v>
      </c>
      <c r="J25" s="1">
        <v>7432</v>
      </c>
      <c r="K25" s="1">
        <v>7509</v>
      </c>
      <c r="L25" s="1">
        <v>4582</v>
      </c>
      <c r="M25" s="1">
        <v>5331</v>
      </c>
      <c r="N25" s="1">
        <v>8749</v>
      </c>
      <c r="O25" s="1">
        <v>9958.7601972651719</v>
      </c>
      <c r="P25" s="6"/>
      <c r="Q25" s="7"/>
      <c r="R25" s="7"/>
      <c r="S25" s="6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5"/>
      <c r="GD25" s="5"/>
      <c r="GE25" s="5"/>
    </row>
    <row r="26" spans="1:188" ht="15.75" x14ac:dyDescent="0.25">
      <c r="A26" s="15">
        <v>7.6</v>
      </c>
      <c r="B26" s="16" t="s">
        <v>16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6"/>
      <c r="Q26" s="7"/>
      <c r="R26" s="7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5"/>
      <c r="GD26" s="5"/>
      <c r="GE26" s="5"/>
    </row>
    <row r="27" spans="1:188" ht="30" x14ac:dyDescent="0.25">
      <c r="A27" s="15">
        <v>7.7</v>
      </c>
      <c r="B27" s="16" t="s">
        <v>17</v>
      </c>
      <c r="C27" s="21">
        <v>18694</v>
      </c>
      <c r="D27" s="21">
        <v>21027</v>
      </c>
      <c r="E27" s="21">
        <v>23199</v>
      </c>
      <c r="F27" s="21">
        <v>27797</v>
      </c>
      <c r="G27" s="21">
        <v>33220</v>
      </c>
      <c r="H27" s="1">
        <v>31407</v>
      </c>
      <c r="I27" s="1">
        <v>28715</v>
      </c>
      <c r="J27" s="1">
        <v>24927</v>
      </c>
      <c r="K27" s="1">
        <v>27834</v>
      </c>
      <c r="L27" s="1">
        <v>25990</v>
      </c>
      <c r="M27" s="1">
        <v>27301</v>
      </c>
      <c r="N27" s="1">
        <v>30973</v>
      </c>
      <c r="O27" s="1">
        <v>32198.427494651598</v>
      </c>
      <c r="P27" s="6"/>
      <c r="Q27" s="7"/>
      <c r="R27" s="7"/>
      <c r="S27" s="6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5"/>
      <c r="GD27" s="5"/>
      <c r="GE27" s="5"/>
    </row>
    <row r="28" spans="1:188" ht="15.75" x14ac:dyDescent="0.25">
      <c r="A28" s="17" t="s">
        <v>37</v>
      </c>
      <c r="B28" s="16" t="s">
        <v>18</v>
      </c>
      <c r="C28" s="21">
        <v>23030</v>
      </c>
      <c r="D28" s="21">
        <v>24484</v>
      </c>
      <c r="E28" s="21">
        <v>26801</v>
      </c>
      <c r="F28" s="21">
        <v>27825</v>
      </c>
      <c r="G28" s="21">
        <v>34431</v>
      </c>
      <c r="H28" s="1">
        <v>35045</v>
      </c>
      <c r="I28" s="1">
        <v>36825</v>
      </c>
      <c r="J28" s="1">
        <v>45539</v>
      </c>
      <c r="K28" s="1">
        <v>51499</v>
      </c>
      <c r="L28" s="1">
        <v>52852</v>
      </c>
      <c r="M28" s="1">
        <v>54688</v>
      </c>
      <c r="N28" s="1">
        <v>61227</v>
      </c>
      <c r="O28" s="1">
        <v>112614</v>
      </c>
      <c r="P28" s="6"/>
      <c r="Q28" s="7"/>
      <c r="R28" s="7"/>
      <c r="S28" s="6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5"/>
      <c r="GD28" s="5"/>
      <c r="GE28" s="5"/>
    </row>
    <row r="29" spans="1:188" ht="30" x14ac:dyDescent="0.25">
      <c r="A29" s="17" t="s">
        <v>38</v>
      </c>
      <c r="B29" s="16" t="s">
        <v>19</v>
      </c>
      <c r="C29" s="21">
        <v>117031</v>
      </c>
      <c r="D29" s="21">
        <v>116631</v>
      </c>
      <c r="E29" s="21">
        <v>114708</v>
      </c>
      <c r="F29" s="21">
        <v>114707</v>
      </c>
      <c r="G29" s="21">
        <v>108656</v>
      </c>
      <c r="H29" s="1">
        <v>103464</v>
      </c>
      <c r="I29" s="1">
        <v>98940</v>
      </c>
      <c r="J29" s="1">
        <v>96099</v>
      </c>
      <c r="K29" s="1">
        <v>91985</v>
      </c>
      <c r="L29" s="1">
        <v>87212</v>
      </c>
      <c r="M29" s="1">
        <v>92282</v>
      </c>
      <c r="N29" s="1">
        <v>93637</v>
      </c>
      <c r="O29" s="1">
        <v>94290.229200033107</v>
      </c>
      <c r="P29" s="6"/>
      <c r="Q29" s="7"/>
      <c r="R29" s="7"/>
      <c r="S29" s="6"/>
      <c r="T29" s="8"/>
      <c r="U29" s="8"/>
      <c r="V29" s="8"/>
      <c r="W29" s="8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5"/>
      <c r="GD29" s="5"/>
      <c r="GE29" s="5"/>
    </row>
    <row r="30" spans="1:188" ht="15.75" x14ac:dyDescent="0.25">
      <c r="A30" s="17" t="s">
        <v>39</v>
      </c>
      <c r="B30" s="16" t="s">
        <v>54</v>
      </c>
      <c r="C30" s="21">
        <v>178868</v>
      </c>
      <c r="D30" s="21">
        <v>181533</v>
      </c>
      <c r="E30" s="21">
        <v>165299</v>
      </c>
      <c r="F30" s="21">
        <v>180095</v>
      </c>
      <c r="G30" s="21">
        <v>219093</v>
      </c>
      <c r="H30" s="1">
        <v>203309</v>
      </c>
      <c r="I30" s="1">
        <v>191597</v>
      </c>
      <c r="J30" s="1">
        <v>191596</v>
      </c>
      <c r="K30" s="1">
        <v>201777</v>
      </c>
      <c r="L30" s="1">
        <v>221258</v>
      </c>
      <c r="M30" s="1">
        <v>243061</v>
      </c>
      <c r="N30" s="1">
        <v>303068</v>
      </c>
      <c r="O30" s="1">
        <v>347716.85269286379</v>
      </c>
      <c r="P30" s="6"/>
      <c r="Q30" s="7"/>
      <c r="R30" s="7"/>
      <c r="S30" s="6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5"/>
      <c r="GD30" s="5"/>
      <c r="GE30" s="5"/>
    </row>
    <row r="31" spans="1:188" ht="15.75" x14ac:dyDescent="0.25">
      <c r="A31" s="17" t="s">
        <v>40</v>
      </c>
      <c r="B31" s="16" t="s">
        <v>20</v>
      </c>
      <c r="C31" s="21">
        <v>200228</v>
      </c>
      <c r="D31" s="21">
        <v>222114</v>
      </c>
      <c r="E31" s="21">
        <v>218726</v>
      </c>
      <c r="F31" s="21">
        <v>240611</v>
      </c>
      <c r="G31" s="21">
        <v>223725</v>
      </c>
      <c r="H31" s="1">
        <v>246294</v>
      </c>
      <c r="I31" s="1">
        <v>269643</v>
      </c>
      <c r="J31" s="1">
        <v>266287</v>
      </c>
      <c r="K31" s="1">
        <v>297683</v>
      </c>
      <c r="L31" s="1">
        <v>273528</v>
      </c>
      <c r="M31" s="1">
        <v>326564</v>
      </c>
      <c r="N31" s="1">
        <v>398704</v>
      </c>
      <c r="O31" s="1">
        <v>443047.70643528755</v>
      </c>
      <c r="P31" s="6"/>
      <c r="Q31" s="7"/>
      <c r="R31" s="7"/>
      <c r="S31" s="6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5"/>
      <c r="GD31" s="5"/>
      <c r="GE31" s="5"/>
    </row>
    <row r="32" spans="1:188" s="37" customFormat="1" ht="15.75" x14ac:dyDescent="0.25">
      <c r="A32" s="38"/>
      <c r="B32" s="39" t="s">
        <v>30</v>
      </c>
      <c r="C32" s="40">
        <f>C17+C20+C28+C29+C30+C31</f>
        <v>732298</v>
      </c>
      <c r="D32" s="40">
        <f t="shared" ref="D32:L32" si="11">D17+D20+D28+D29+D30+D31</f>
        <v>741172</v>
      </c>
      <c r="E32" s="40">
        <f t="shared" si="11"/>
        <v>782415</v>
      </c>
      <c r="F32" s="40">
        <f t="shared" si="11"/>
        <v>841498</v>
      </c>
      <c r="G32" s="40">
        <f t="shared" si="11"/>
        <v>904354</v>
      </c>
      <c r="H32" s="40">
        <f t="shared" si="11"/>
        <v>935231</v>
      </c>
      <c r="I32" s="40">
        <f t="shared" si="11"/>
        <v>973643</v>
      </c>
      <c r="J32" s="40">
        <f t="shared" si="11"/>
        <v>993060</v>
      </c>
      <c r="K32" s="40">
        <f t="shared" si="11"/>
        <v>1062773</v>
      </c>
      <c r="L32" s="40">
        <f t="shared" si="11"/>
        <v>977193</v>
      </c>
      <c r="M32" s="40">
        <f t="shared" ref="M32:O32" si="12">M17+M20+M28+M29+M30+M31</f>
        <v>1090482</v>
      </c>
      <c r="N32" s="40">
        <f t="shared" si="12"/>
        <v>1273902</v>
      </c>
      <c r="O32" s="40">
        <f t="shared" si="12"/>
        <v>1422191.1713826135</v>
      </c>
      <c r="P32" s="6"/>
      <c r="Q32" s="7"/>
      <c r="R32" s="7"/>
      <c r="S32" s="31"/>
      <c r="T32" s="30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1"/>
      <c r="BS32" s="41"/>
      <c r="BT32" s="41"/>
      <c r="BU32" s="41"/>
      <c r="BV32" s="41"/>
      <c r="BW32" s="41"/>
      <c r="BX32" s="41"/>
      <c r="BY32" s="41"/>
      <c r="BZ32" s="41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41"/>
      <c r="CW32" s="41"/>
      <c r="CX32" s="41"/>
      <c r="CY32" s="41"/>
      <c r="CZ32" s="41"/>
      <c r="DA32" s="41"/>
      <c r="DB32" s="41"/>
      <c r="DC32" s="41"/>
      <c r="DD32" s="41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41"/>
      <c r="DY32" s="41"/>
      <c r="DZ32" s="41"/>
      <c r="EA32" s="41"/>
      <c r="EB32" s="41"/>
      <c r="EC32" s="41"/>
      <c r="ED32" s="41"/>
      <c r="EE32" s="41"/>
      <c r="EF32" s="41"/>
      <c r="EG32" s="41"/>
      <c r="EH32" s="41"/>
      <c r="EI32" s="41"/>
      <c r="EJ32" s="41"/>
      <c r="EK32" s="41"/>
      <c r="EL32" s="41"/>
      <c r="EM32" s="41"/>
      <c r="EN32" s="41"/>
      <c r="EO32" s="41"/>
      <c r="EP32" s="41"/>
      <c r="EQ32" s="41"/>
      <c r="ER32" s="41"/>
      <c r="ES32" s="41"/>
      <c r="ET32" s="41"/>
      <c r="EU32" s="41"/>
      <c r="EV32" s="41"/>
      <c r="EW32" s="41"/>
      <c r="EX32" s="41"/>
      <c r="EY32" s="41"/>
      <c r="EZ32" s="41"/>
      <c r="FA32" s="41"/>
      <c r="FB32" s="41"/>
      <c r="FC32" s="41"/>
      <c r="FD32" s="41"/>
      <c r="FE32" s="41"/>
      <c r="FF32" s="41"/>
      <c r="FG32" s="41"/>
      <c r="FH32" s="41"/>
      <c r="FI32" s="41"/>
      <c r="FJ32" s="41"/>
      <c r="FK32" s="41"/>
      <c r="FL32" s="41"/>
      <c r="FM32" s="41"/>
      <c r="FN32" s="41"/>
      <c r="FO32" s="41"/>
      <c r="FP32" s="41"/>
      <c r="FQ32" s="41"/>
      <c r="FR32" s="41"/>
      <c r="FS32" s="41"/>
      <c r="FT32" s="41"/>
      <c r="FU32" s="41"/>
      <c r="FV32" s="41"/>
      <c r="FW32" s="41"/>
      <c r="FX32" s="41"/>
      <c r="FY32" s="41"/>
      <c r="FZ32" s="41"/>
      <c r="GA32" s="41"/>
      <c r="GB32" s="41"/>
      <c r="GC32" s="36"/>
      <c r="GD32" s="36"/>
      <c r="GE32" s="36"/>
    </row>
    <row r="33" spans="1:188" s="36" customFormat="1" ht="15.75" x14ac:dyDescent="0.25">
      <c r="A33" s="32" t="s">
        <v>27</v>
      </c>
      <c r="B33" s="45" t="s">
        <v>51</v>
      </c>
      <c r="C33" s="34">
        <f>C6+C11+C13+C14+C15+C17+C20+C28+C29+C30+C31</f>
        <v>1131558.58</v>
      </c>
      <c r="D33" s="34">
        <f t="shared" ref="D33:L33" si="13">D6+D11+D13+D14+D15+D17+D20+D28+D29+D30+D31</f>
        <v>1149791.26</v>
      </c>
      <c r="E33" s="34">
        <f t="shared" si="13"/>
        <v>1222360.23</v>
      </c>
      <c r="F33" s="34">
        <f t="shared" si="13"/>
        <v>1339565</v>
      </c>
      <c r="G33" s="34">
        <f t="shared" si="13"/>
        <v>1418997</v>
      </c>
      <c r="H33" s="34">
        <f t="shared" si="13"/>
        <v>1446205</v>
      </c>
      <c r="I33" s="34">
        <f t="shared" si="13"/>
        <v>1627486</v>
      </c>
      <c r="J33" s="34">
        <f t="shared" si="13"/>
        <v>1537648</v>
      </c>
      <c r="K33" s="34">
        <f t="shared" si="13"/>
        <v>1595988</v>
      </c>
      <c r="L33" s="34">
        <f t="shared" si="13"/>
        <v>1466011</v>
      </c>
      <c r="M33" s="34">
        <f t="shared" ref="M33:O33" si="14">M6+M11+M13+M14+M15+M17+M20+M28+M29+M30+M31</f>
        <v>1635777</v>
      </c>
      <c r="N33" s="34">
        <f t="shared" si="14"/>
        <v>1792860</v>
      </c>
      <c r="O33" s="34">
        <f t="shared" si="14"/>
        <v>1974534.7708965845</v>
      </c>
      <c r="P33" s="6"/>
      <c r="Q33" s="6"/>
      <c r="R33" s="6"/>
      <c r="S33" s="31"/>
      <c r="T33" s="31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F33" s="37"/>
    </row>
    <row r="34" spans="1:188" s="37" customFormat="1" ht="15.75" x14ac:dyDescent="0.25">
      <c r="A34" s="46" t="s">
        <v>43</v>
      </c>
      <c r="B34" s="47" t="s">
        <v>25</v>
      </c>
      <c r="C34" s="40">
        <f>GSVA_const!C34</f>
        <v>48918</v>
      </c>
      <c r="D34" s="40">
        <f>GSVA_const!D34</f>
        <v>42553</v>
      </c>
      <c r="E34" s="40">
        <f>GSVA_const!E34</f>
        <v>66521</v>
      </c>
      <c r="F34" s="40">
        <f>GSVA_const!F34</f>
        <v>63808</v>
      </c>
      <c r="G34" s="40">
        <f>GSVA_const!G34</f>
        <v>86905</v>
      </c>
      <c r="H34" s="40">
        <f>GSVA_const!H34</f>
        <v>98110</v>
      </c>
      <c r="I34" s="40">
        <f>GSVA_const!I34</f>
        <v>80121</v>
      </c>
      <c r="J34" s="40">
        <f>GSVA_const!J34</f>
        <v>103894</v>
      </c>
      <c r="K34" s="40">
        <f>GSVA_const!K34</f>
        <v>119205</v>
      </c>
      <c r="L34" s="40">
        <f>GSVA_const!L34</f>
        <v>135384</v>
      </c>
      <c r="M34" s="40">
        <f>GSVA_const!M34</f>
        <v>148822</v>
      </c>
      <c r="N34" s="40">
        <f>GSVA_const!N34</f>
        <v>184171</v>
      </c>
      <c r="O34" s="40">
        <f>GSVA_const!O34</f>
        <v>202487.74116448234</v>
      </c>
      <c r="P34" s="6"/>
      <c r="Q34" s="7"/>
      <c r="R34" s="7"/>
      <c r="S34" s="31"/>
      <c r="T34" s="30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41"/>
      <c r="BS34" s="41"/>
      <c r="BT34" s="41"/>
      <c r="BU34" s="41"/>
      <c r="BV34" s="41"/>
      <c r="BW34" s="41"/>
      <c r="BX34" s="41"/>
      <c r="BY34" s="41"/>
      <c r="BZ34" s="41"/>
      <c r="CA34" s="41"/>
      <c r="CB34" s="41"/>
      <c r="CC34" s="41"/>
      <c r="CD34" s="41"/>
      <c r="CE34" s="41"/>
      <c r="CF34" s="41"/>
      <c r="CG34" s="41"/>
      <c r="CH34" s="41"/>
      <c r="CI34" s="41"/>
      <c r="CJ34" s="41"/>
      <c r="CK34" s="41"/>
      <c r="CL34" s="41"/>
      <c r="CM34" s="41"/>
      <c r="CN34" s="41"/>
      <c r="CO34" s="41"/>
      <c r="CP34" s="41"/>
      <c r="CQ34" s="41"/>
      <c r="CR34" s="41"/>
      <c r="CS34" s="41"/>
      <c r="CT34" s="41"/>
      <c r="CU34" s="41"/>
      <c r="CV34" s="41"/>
      <c r="CW34" s="41"/>
      <c r="CX34" s="41"/>
      <c r="CY34" s="41"/>
      <c r="CZ34" s="41"/>
      <c r="DA34" s="41"/>
      <c r="DB34" s="41"/>
      <c r="DC34" s="41"/>
      <c r="DD34" s="41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41"/>
      <c r="DY34" s="41"/>
      <c r="DZ34" s="41"/>
      <c r="EA34" s="41"/>
      <c r="EB34" s="41"/>
      <c r="EC34" s="41"/>
      <c r="ED34" s="41"/>
      <c r="EE34" s="41"/>
      <c r="EF34" s="41"/>
      <c r="EG34" s="41"/>
      <c r="EH34" s="41"/>
      <c r="EI34" s="41"/>
      <c r="EJ34" s="41"/>
      <c r="EK34" s="41"/>
      <c r="EL34" s="41"/>
      <c r="EM34" s="41"/>
      <c r="EN34" s="41"/>
      <c r="EO34" s="41"/>
      <c r="EP34" s="41"/>
      <c r="EQ34" s="41"/>
      <c r="ER34" s="41"/>
      <c r="ES34" s="41"/>
      <c r="ET34" s="41"/>
      <c r="EU34" s="41"/>
      <c r="EV34" s="41"/>
      <c r="EW34" s="41"/>
      <c r="EX34" s="41"/>
      <c r="EY34" s="41"/>
      <c r="EZ34" s="41"/>
      <c r="FA34" s="41"/>
      <c r="FB34" s="41"/>
      <c r="FC34" s="41"/>
      <c r="FD34" s="41"/>
      <c r="FE34" s="41"/>
      <c r="FF34" s="41"/>
      <c r="FG34" s="41"/>
      <c r="FH34" s="41"/>
      <c r="FI34" s="41"/>
      <c r="FJ34" s="41"/>
      <c r="FK34" s="41"/>
      <c r="FL34" s="41"/>
      <c r="FM34" s="41"/>
      <c r="FN34" s="41"/>
      <c r="FO34" s="41"/>
      <c r="FP34" s="41"/>
      <c r="FQ34" s="41"/>
      <c r="FR34" s="41"/>
      <c r="FS34" s="41"/>
      <c r="FT34" s="41"/>
      <c r="FU34" s="41"/>
      <c r="FV34" s="41"/>
      <c r="FW34" s="41"/>
      <c r="FX34" s="41"/>
      <c r="FY34" s="41"/>
      <c r="FZ34" s="41"/>
      <c r="GA34" s="41"/>
    </row>
    <row r="35" spans="1:188" s="37" customFormat="1" ht="15.75" x14ac:dyDescent="0.25">
      <c r="A35" s="46" t="s">
        <v>44</v>
      </c>
      <c r="B35" s="47" t="s">
        <v>24</v>
      </c>
      <c r="C35" s="40">
        <f>GSVA_const!C35</f>
        <v>30370</v>
      </c>
      <c r="D35" s="40">
        <f>GSVA_const!D35</f>
        <v>40837</v>
      </c>
      <c r="E35" s="40">
        <f>GSVA_const!E35</f>
        <v>36935</v>
      </c>
      <c r="F35" s="40">
        <f>GSVA_const!F35</f>
        <v>41856</v>
      </c>
      <c r="G35" s="40">
        <f>GSVA_const!G35</f>
        <v>42386</v>
      </c>
      <c r="H35" s="40">
        <f>GSVA_const!H35</f>
        <v>24220</v>
      </c>
      <c r="I35" s="40">
        <f>GSVA_const!I35</f>
        <v>20571</v>
      </c>
      <c r="J35" s="40">
        <f>GSVA_const!J35</f>
        <v>22246</v>
      </c>
      <c r="K35" s="40">
        <f>GSVA_const!K35</f>
        <v>20713</v>
      </c>
      <c r="L35" s="40">
        <f>GSVA_const!L35</f>
        <v>39374</v>
      </c>
      <c r="M35" s="40">
        <f>GSVA_const!M35</f>
        <v>49277</v>
      </c>
      <c r="N35" s="40">
        <f>GSVA_const!N35</f>
        <v>51903</v>
      </c>
      <c r="O35" s="40">
        <f>GSVA_const!O35</f>
        <v>57065.016911783758</v>
      </c>
      <c r="P35" s="6"/>
      <c r="Q35" s="7"/>
      <c r="R35" s="7"/>
      <c r="S35" s="31"/>
      <c r="T35" s="30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  <c r="BM35" s="41"/>
      <c r="BN35" s="41"/>
      <c r="BO35" s="41"/>
      <c r="BP35" s="41"/>
      <c r="BQ35" s="41"/>
      <c r="BR35" s="41"/>
      <c r="BS35" s="41"/>
      <c r="BT35" s="41"/>
      <c r="BU35" s="41"/>
      <c r="BV35" s="41"/>
      <c r="BW35" s="41"/>
      <c r="BX35" s="41"/>
      <c r="BY35" s="41"/>
      <c r="BZ35" s="41"/>
      <c r="CA35" s="41"/>
      <c r="CB35" s="41"/>
      <c r="CC35" s="41"/>
      <c r="CD35" s="41"/>
      <c r="CE35" s="41"/>
      <c r="CF35" s="41"/>
      <c r="CG35" s="41"/>
      <c r="CH35" s="41"/>
      <c r="CI35" s="41"/>
      <c r="CJ35" s="41"/>
      <c r="CK35" s="41"/>
      <c r="CL35" s="41"/>
      <c r="CM35" s="41"/>
      <c r="CN35" s="41"/>
      <c r="CO35" s="41"/>
      <c r="CP35" s="41"/>
      <c r="CQ35" s="41"/>
      <c r="CR35" s="41"/>
      <c r="CS35" s="41"/>
      <c r="CT35" s="41"/>
      <c r="CU35" s="41"/>
      <c r="CV35" s="41"/>
      <c r="CW35" s="41"/>
      <c r="CX35" s="41"/>
      <c r="CY35" s="41"/>
      <c r="CZ35" s="41"/>
      <c r="DA35" s="41"/>
      <c r="DB35" s="41"/>
      <c r="DC35" s="41"/>
      <c r="DD35" s="41"/>
      <c r="DE35" s="35"/>
      <c r="DF35" s="35"/>
      <c r="DG35" s="35"/>
      <c r="DH35" s="35"/>
      <c r="DI35" s="35"/>
      <c r="DJ35" s="35"/>
      <c r="DK35" s="35"/>
      <c r="DL35" s="35"/>
      <c r="DM35" s="35"/>
      <c r="DN35" s="35"/>
      <c r="DO35" s="35"/>
      <c r="DP35" s="35"/>
      <c r="DQ35" s="35"/>
      <c r="DR35" s="35"/>
      <c r="DS35" s="35"/>
      <c r="DT35" s="35"/>
      <c r="DU35" s="35"/>
      <c r="DV35" s="35"/>
      <c r="DW35" s="35"/>
      <c r="DX35" s="41"/>
      <c r="DY35" s="41"/>
      <c r="DZ35" s="41"/>
      <c r="EA35" s="41"/>
      <c r="EB35" s="41"/>
      <c r="EC35" s="41"/>
      <c r="ED35" s="41"/>
      <c r="EE35" s="41"/>
      <c r="EF35" s="41"/>
      <c r="EG35" s="41"/>
      <c r="EH35" s="41"/>
      <c r="EI35" s="41"/>
      <c r="EJ35" s="41"/>
      <c r="EK35" s="41"/>
      <c r="EL35" s="41"/>
      <c r="EM35" s="41"/>
      <c r="EN35" s="41"/>
      <c r="EO35" s="41"/>
      <c r="EP35" s="41"/>
      <c r="EQ35" s="41"/>
      <c r="ER35" s="41"/>
      <c r="ES35" s="41"/>
      <c r="ET35" s="41"/>
      <c r="EU35" s="41"/>
      <c r="EV35" s="41"/>
      <c r="EW35" s="41"/>
      <c r="EX35" s="41"/>
      <c r="EY35" s="41"/>
      <c r="EZ35" s="41"/>
      <c r="FA35" s="41"/>
      <c r="FB35" s="41"/>
      <c r="FC35" s="41"/>
      <c r="FD35" s="41"/>
      <c r="FE35" s="41"/>
      <c r="FF35" s="41"/>
      <c r="FG35" s="41"/>
      <c r="FH35" s="41"/>
      <c r="FI35" s="41"/>
      <c r="FJ35" s="41"/>
      <c r="FK35" s="41"/>
      <c r="FL35" s="41"/>
      <c r="FM35" s="41"/>
      <c r="FN35" s="41"/>
      <c r="FO35" s="41"/>
      <c r="FP35" s="41"/>
      <c r="FQ35" s="41"/>
      <c r="FR35" s="41"/>
      <c r="FS35" s="41"/>
      <c r="FT35" s="41"/>
      <c r="FU35" s="41"/>
      <c r="FV35" s="41"/>
      <c r="FW35" s="41"/>
      <c r="FX35" s="41"/>
      <c r="FY35" s="41"/>
      <c r="FZ35" s="41"/>
      <c r="GA35" s="41"/>
    </row>
    <row r="36" spans="1:188" s="37" customFormat="1" ht="15.75" x14ac:dyDescent="0.25">
      <c r="A36" s="46" t="s">
        <v>45</v>
      </c>
      <c r="B36" s="47" t="s">
        <v>63</v>
      </c>
      <c r="C36" s="40">
        <f>C33+C34-C35</f>
        <v>1150106.58</v>
      </c>
      <c r="D36" s="40">
        <f t="shared" ref="D36:L36" si="15">D33+D34-D35</f>
        <v>1151507.26</v>
      </c>
      <c r="E36" s="40">
        <f t="shared" si="15"/>
        <v>1251946.23</v>
      </c>
      <c r="F36" s="40">
        <f t="shared" si="15"/>
        <v>1361517</v>
      </c>
      <c r="G36" s="40">
        <f t="shared" si="15"/>
        <v>1463516</v>
      </c>
      <c r="H36" s="40">
        <f t="shared" si="15"/>
        <v>1520095</v>
      </c>
      <c r="I36" s="40">
        <f t="shared" si="15"/>
        <v>1687036</v>
      </c>
      <c r="J36" s="40">
        <f t="shared" si="15"/>
        <v>1619296</v>
      </c>
      <c r="K36" s="40">
        <f t="shared" si="15"/>
        <v>1694480</v>
      </c>
      <c r="L36" s="40">
        <f t="shared" si="15"/>
        <v>1562021</v>
      </c>
      <c r="M36" s="40">
        <f t="shared" ref="M36:O36" si="16">M33+M34-M35</f>
        <v>1735322</v>
      </c>
      <c r="N36" s="40">
        <f t="shared" si="16"/>
        <v>1925128</v>
      </c>
      <c r="O36" s="40">
        <f t="shared" si="16"/>
        <v>2119957.4951492832</v>
      </c>
      <c r="P36" s="6"/>
      <c r="Q36" s="7"/>
      <c r="R36" s="7"/>
      <c r="S36" s="31"/>
      <c r="T36" s="30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  <c r="BR36" s="41"/>
      <c r="BS36" s="41"/>
      <c r="BT36" s="41"/>
      <c r="BU36" s="41"/>
      <c r="BV36" s="41"/>
      <c r="BW36" s="41"/>
      <c r="BX36" s="41"/>
      <c r="BY36" s="41"/>
      <c r="BZ36" s="41"/>
      <c r="CA36" s="41"/>
      <c r="CB36" s="41"/>
      <c r="CC36" s="41"/>
      <c r="CD36" s="41"/>
      <c r="CE36" s="41"/>
      <c r="CF36" s="41"/>
      <c r="CG36" s="41"/>
      <c r="CH36" s="41"/>
      <c r="CI36" s="41"/>
      <c r="CJ36" s="41"/>
      <c r="CK36" s="41"/>
      <c r="CL36" s="41"/>
      <c r="CM36" s="41"/>
      <c r="CN36" s="41"/>
      <c r="CO36" s="41"/>
      <c r="CP36" s="41"/>
      <c r="CQ36" s="41"/>
      <c r="CR36" s="41"/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41"/>
      <c r="DD36" s="41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41"/>
      <c r="DY36" s="41"/>
      <c r="DZ36" s="41"/>
      <c r="EA36" s="41"/>
      <c r="EB36" s="41"/>
      <c r="EC36" s="41"/>
      <c r="ED36" s="41"/>
      <c r="EE36" s="41"/>
      <c r="EF36" s="41"/>
      <c r="EG36" s="41"/>
      <c r="EH36" s="41"/>
      <c r="EI36" s="41"/>
      <c r="EJ36" s="41"/>
      <c r="EK36" s="41"/>
      <c r="EL36" s="41"/>
      <c r="EM36" s="41"/>
      <c r="EN36" s="41"/>
      <c r="EO36" s="41"/>
      <c r="EP36" s="41"/>
      <c r="EQ36" s="41"/>
      <c r="ER36" s="41"/>
      <c r="ES36" s="41"/>
      <c r="ET36" s="41"/>
      <c r="EU36" s="41"/>
      <c r="EV36" s="41"/>
      <c r="EW36" s="41"/>
      <c r="EX36" s="41"/>
      <c r="EY36" s="41"/>
      <c r="EZ36" s="41"/>
      <c r="FA36" s="41"/>
      <c r="FB36" s="41"/>
      <c r="FC36" s="41"/>
      <c r="FD36" s="41"/>
      <c r="FE36" s="41"/>
      <c r="FF36" s="41"/>
      <c r="FG36" s="41"/>
      <c r="FH36" s="41"/>
      <c r="FI36" s="41"/>
      <c r="FJ36" s="41"/>
      <c r="FK36" s="41"/>
      <c r="FL36" s="41"/>
      <c r="FM36" s="41"/>
      <c r="FN36" s="41"/>
      <c r="FO36" s="41"/>
      <c r="FP36" s="41"/>
      <c r="FQ36" s="41"/>
      <c r="FR36" s="41"/>
      <c r="FS36" s="41"/>
      <c r="FT36" s="41"/>
      <c r="FU36" s="41"/>
      <c r="FV36" s="41"/>
      <c r="FW36" s="41"/>
      <c r="FX36" s="41"/>
      <c r="FY36" s="41"/>
      <c r="FZ36" s="41"/>
      <c r="GA36" s="41"/>
    </row>
    <row r="37" spans="1:188" s="37" customFormat="1" ht="15.75" x14ac:dyDescent="0.25">
      <c r="A37" s="46" t="s">
        <v>46</v>
      </c>
      <c r="B37" s="47" t="s">
        <v>42</v>
      </c>
      <c r="C37" s="40">
        <f>GSVA_cur!C37</f>
        <v>28925</v>
      </c>
      <c r="D37" s="40">
        <f>GSVA_cur!D37</f>
        <v>29561</v>
      </c>
      <c r="E37" s="40">
        <f>GSVA_cur!E37</f>
        <v>30210</v>
      </c>
      <c r="F37" s="40">
        <f>GSVA_cur!F37</f>
        <v>30873</v>
      </c>
      <c r="G37" s="40">
        <f>GSVA_cur!G37</f>
        <v>31549</v>
      </c>
      <c r="H37" s="40">
        <f>GSVA_cur!H37</f>
        <v>32239</v>
      </c>
      <c r="I37" s="40">
        <f>GSVA_cur!I37</f>
        <v>32943</v>
      </c>
      <c r="J37" s="40">
        <f>GSVA_cur!J37</f>
        <v>33661</v>
      </c>
      <c r="K37" s="40">
        <f>GSVA_cur!K37</f>
        <v>34394</v>
      </c>
      <c r="L37" s="40">
        <f>GSVA_cur!L37</f>
        <v>35142</v>
      </c>
      <c r="M37" s="40">
        <f>GSVA_cur!M37</f>
        <v>31790</v>
      </c>
      <c r="N37" s="40">
        <f>GSVA_cur!N37</f>
        <v>32090</v>
      </c>
      <c r="O37" s="40">
        <f>GSVA_cur!O37</f>
        <v>32380</v>
      </c>
      <c r="P37" s="5"/>
      <c r="Q37" s="2"/>
      <c r="R37" s="2"/>
      <c r="S37" s="49"/>
      <c r="T37" s="49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</row>
    <row r="38" spans="1:188" s="37" customFormat="1" ht="15.75" x14ac:dyDescent="0.25">
      <c r="A38" s="46" t="s">
        <v>47</v>
      </c>
      <c r="B38" s="47" t="s">
        <v>64</v>
      </c>
      <c r="C38" s="40">
        <f>C36/C37*1000</f>
        <v>39761.679515989636</v>
      </c>
      <c r="D38" s="40">
        <f t="shared" ref="D38:L38" si="17">D36/D37*1000</f>
        <v>38953.596292412301</v>
      </c>
      <c r="E38" s="40">
        <f t="shared" si="17"/>
        <v>41441.450844091356</v>
      </c>
      <c r="F38" s="40">
        <f t="shared" si="17"/>
        <v>44100.573316490132</v>
      </c>
      <c r="G38" s="40">
        <f t="shared" si="17"/>
        <v>46388.665250879581</v>
      </c>
      <c r="H38" s="40">
        <f t="shared" si="17"/>
        <v>47150.811129377456</v>
      </c>
      <c r="I38" s="40">
        <f t="shared" si="17"/>
        <v>51210.757975897766</v>
      </c>
      <c r="J38" s="40">
        <f t="shared" si="17"/>
        <v>48105.998039273938</v>
      </c>
      <c r="K38" s="40">
        <f t="shared" si="17"/>
        <v>49266.732569634238</v>
      </c>
      <c r="L38" s="40">
        <f t="shared" si="17"/>
        <v>44448.836150475217</v>
      </c>
      <c r="M38" s="40">
        <f t="shared" ref="M38:O38" si="18">M36/M37*1000</f>
        <v>54587.039949669706</v>
      </c>
      <c r="N38" s="40">
        <f t="shared" si="18"/>
        <v>59991.523839202244</v>
      </c>
      <c r="O38" s="40">
        <f t="shared" si="18"/>
        <v>65471.201209057537</v>
      </c>
      <c r="P38" s="5"/>
      <c r="Q38" s="2"/>
      <c r="R38" s="2"/>
      <c r="S38" s="31"/>
      <c r="T38" s="31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BX38" s="41"/>
      <c r="BY38" s="41"/>
      <c r="BZ38" s="41"/>
      <c r="CA38" s="41"/>
      <c r="DE38" s="36"/>
      <c r="DF38" s="36"/>
      <c r="DG38" s="36"/>
      <c r="DH38" s="36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</row>
    <row r="39" spans="1:188" x14ac:dyDescent="0.25">
      <c r="A39" s="2" t="s">
        <v>75</v>
      </c>
      <c r="S39" s="49"/>
      <c r="T39" s="48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37" customFormat="1" x14ac:dyDescent="0.25">
      <c r="A40" s="2"/>
      <c r="B40" s="5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48"/>
      <c r="T40" s="48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</row>
    <row r="41" spans="1:188" s="37" customFormat="1" x14ac:dyDescent="0.25">
      <c r="A41" s="2"/>
      <c r="B41" s="5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48"/>
      <c r="T41" s="48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</row>
    <row r="42" spans="1:188" x14ac:dyDescent="0.25">
      <c r="B42" s="5"/>
      <c r="H42" s="2"/>
      <c r="I42" s="2"/>
      <c r="J42" s="2"/>
      <c r="K42" s="2"/>
      <c r="L42" s="2"/>
      <c r="M42" s="2"/>
      <c r="N42" s="2"/>
      <c r="O42" s="2"/>
      <c r="P42" s="2"/>
      <c r="S42" s="2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5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37" customFormat="1" x14ac:dyDescent="0.25">
      <c r="A44" s="2"/>
      <c r="B44" s="5"/>
      <c r="C44" s="2"/>
      <c r="D44" s="2"/>
      <c r="E44" s="2"/>
      <c r="F44" s="2"/>
      <c r="G44" s="5"/>
      <c r="H44" s="2"/>
      <c r="I44" s="2"/>
      <c r="J44" s="2"/>
      <c r="K44" s="2"/>
      <c r="L44" s="2"/>
      <c r="M44" s="2"/>
      <c r="N44" s="5"/>
      <c r="O44" s="2"/>
      <c r="P44" s="2"/>
      <c r="Q44" s="2"/>
      <c r="R44" s="2"/>
      <c r="S44" s="5"/>
      <c r="T44" s="2"/>
      <c r="U44" s="2"/>
      <c r="V44" s="5"/>
      <c r="W44" s="2"/>
      <c r="X44" s="2"/>
      <c r="Y44" s="2"/>
      <c r="Z44" s="2"/>
      <c r="AA44" s="5"/>
      <c r="AB44" s="2"/>
      <c r="AC44" s="2"/>
      <c r="AD44" s="5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</row>
    <row r="45" spans="1:188" s="37" customFormat="1" x14ac:dyDescent="0.25">
      <c r="A45" s="2"/>
      <c r="B45" s="5"/>
      <c r="C45" s="2"/>
      <c r="D45" s="2"/>
      <c r="E45" s="2"/>
      <c r="F45" s="2"/>
      <c r="G45" s="5"/>
      <c r="H45" s="2"/>
      <c r="I45" s="2"/>
      <c r="J45" s="2"/>
      <c r="K45" s="2"/>
      <c r="L45" s="2"/>
      <c r="M45" s="2"/>
      <c r="N45" s="5"/>
      <c r="O45" s="2"/>
      <c r="P45" s="2"/>
      <c r="Q45" s="2"/>
      <c r="R45" s="2"/>
      <c r="S45" s="5"/>
      <c r="T45" s="2"/>
      <c r="U45" s="2"/>
      <c r="V45" s="5"/>
      <c r="W45" s="2"/>
      <c r="X45" s="2"/>
      <c r="Y45" s="2"/>
      <c r="Z45" s="2"/>
      <c r="AA45" s="5"/>
      <c r="AB45" s="2"/>
      <c r="AC45" s="2"/>
      <c r="AD45" s="5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DP45" s="36"/>
      <c r="DQ45" s="36"/>
      <c r="DR45" s="36"/>
      <c r="DS45" s="36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</row>
    <row r="46" spans="1:188" s="37" customFormat="1" x14ac:dyDescent="0.25">
      <c r="A46" s="2"/>
      <c r="B46" s="5"/>
      <c r="C46" s="2"/>
      <c r="D46" s="2"/>
      <c r="E46" s="2"/>
      <c r="F46" s="2"/>
      <c r="G46" s="5"/>
      <c r="H46" s="2"/>
      <c r="I46" s="2"/>
      <c r="J46" s="2"/>
      <c r="K46" s="2"/>
      <c r="L46" s="2"/>
      <c r="M46" s="2"/>
      <c r="N46" s="5"/>
      <c r="O46" s="2"/>
      <c r="P46" s="2"/>
      <c r="Q46" s="2"/>
      <c r="R46" s="2"/>
      <c r="S46" s="5"/>
      <c r="T46" s="2"/>
      <c r="U46" s="2"/>
      <c r="V46" s="5"/>
      <c r="W46" s="2"/>
      <c r="X46" s="2"/>
      <c r="Y46" s="2"/>
      <c r="Z46" s="2"/>
      <c r="AA46" s="5"/>
      <c r="AB46" s="2"/>
      <c r="AC46" s="2"/>
      <c r="AD46" s="5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DP46" s="36"/>
      <c r="DQ46" s="36"/>
      <c r="DR46" s="36"/>
      <c r="DS46" s="36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</row>
    <row r="47" spans="1:188" x14ac:dyDescent="0.25">
      <c r="B47" s="5"/>
      <c r="G47" s="5"/>
      <c r="H47" s="2"/>
      <c r="I47" s="2"/>
      <c r="J47" s="2"/>
      <c r="K47" s="2"/>
      <c r="L47" s="2"/>
      <c r="M47" s="2"/>
      <c r="O47" s="2"/>
      <c r="P47" s="2"/>
      <c r="V47" s="5"/>
      <c r="X47" s="2"/>
      <c r="AA47" s="5"/>
      <c r="AD47" s="5"/>
      <c r="AE47" s="2"/>
      <c r="AJ47" s="2"/>
      <c r="AM47" s="2"/>
      <c r="AR47" s="2"/>
      <c r="AU47" s="2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5"/>
      <c r="G48" s="5"/>
      <c r="H48" s="2"/>
      <c r="I48" s="2"/>
      <c r="J48" s="2"/>
      <c r="K48" s="2"/>
      <c r="L48" s="2"/>
      <c r="M48" s="2"/>
      <c r="O48" s="2"/>
      <c r="P48" s="2"/>
      <c r="V48" s="5"/>
      <c r="X48" s="2"/>
      <c r="AA48" s="5"/>
      <c r="AD48" s="5"/>
      <c r="AE48" s="2"/>
      <c r="AJ48" s="2"/>
      <c r="AM48" s="2"/>
      <c r="AR48" s="2"/>
      <c r="AU48" s="2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5"/>
      <c r="G49" s="5"/>
      <c r="H49" s="2"/>
      <c r="I49" s="2"/>
      <c r="J49" s="2"/>
      <c r="K49" s="2"/>
      <c r="L49" s="2"/>
      <c r="M49" s="2"/>
      <c r="O49" s="2"/>
      <c r="P49" s="2"/>
      <c r="V49" s="5"/>
      <c r="X49" s="2"/>
      <c r="AA49" s="5"/>
      <c r="AD49" s="5"/>
      <c r="AE49" s="2"/>
      <c r="AJ49" s="2"/>
      <c r="AM49" s="2"/>
      <c r="AR49" s="2"/>
      <c r="AU49" s="2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5"/>
      <c r="G50" s="5"/>
      <c r="H50" s="2"/>
      <c r="I50" s="2"/>
      <c r="J50" s="2"/>
      <c r="K50" s="2"/>
      <c r="L50" s="2"/>
      <c r="M50" s="2"/>
      <c r="O50" s="2"/>
      <c r="P50" s="2"/>
      <c r="V50" s="5"/>
      <c r="X50" s="2"/>
      <c r="AA50" s="5"/>
      <c r="AD50" s="5"/>
      <c r="AE50" s="2"/>
      <c r="AJ50" s="2"/>
      <c r="AM50" s="2"/>
      <c r="AR50" s="2"/>
      <c r="AU50" s="2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5"/>
      <c r="G51" s="5"/>
      <c r="H51" s="2"/>
      <c r="I51" s="2"/>
      <c r="J51" s="2"/>
      <c r="K51" s="2"/>
      <c r="L51" s="2"/>
      <c r="M51" s="2"/>
      <c r="O51" s="2"/>
      <c r="P51" s="2"/>
      <c r="V51" s="5"/>
      <c r="X51" s="2"/>
      <c r="AA51" s="5"/>
      <c r="AD51" s="5"/>
      <c r="AE51" s="2"/>
      <c r="AJ51" s="2"/>
      <c r="AM51" s="2"/>
      <c r="AR51" s="2"/>
      <c r="AU51" s="2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5"/>
      <c r="G52" s="5"/>
      <c r="H52" s="2"/>
      <c r="I52" s="2"/>
      <c r="J52" s="2"/>
      <c r="K52" s="2"/>
      <c r="L52" s="2"/>
      <c r="M52" s="2"/>
      <c r="O52" s="2"/>
      <c r="P52" s="2"/>
      <c r="V52" s="5"/>
      <c r="X52" s="2"/>
      <c r="AA52" s="5"/>
      <c r="AD52" s="5"/>
      <c r="AE52" s="2"/>
      <c r="AJ52" s="2"/>
      <c r="AM52" s="2"/>
      <c r="AR52" s="2"/>
      <c r="AU52" s="2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5"/>
      <c r="G53" s="5"/>
      <c r="H53" s="2"/>
      <c r="I53" s="2"/>
      <c r="J53" s="2"/>
      <c r="K53" s="2"/>
      <c r="L53" s="2"/>
      <c r="M53" s="2"/>
      <c r="O53" s="2"/>
      <c r="P53" s="2"/>
      <c r="V53" s="5"/>
      <c r="X53" s="2"/>
      <c r="AA53" s="5"/>
      <c r="AD53" s="5"/>
      <c r="AE53" s="2"/>
      <c r="AJ53" s="2"/>
      <c r="AM53" s="2"/>
      <c r="AR53" s="2"/>
      <c r="AU53" s="2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5"/>
      <c r="G54" s="5"/>
      <c r="H54" s="2"/>
      <c r="I54" s="2"/>
      <c r="J54" s="2"/>
      <c r="K54" s="2"/>
      <c r="L54" s="2"/>
      <c r="M54" s="2"/>
      <c r="O54" s="2"/>
      <c r="P54" s="2"/>
      <c r="V54" s="5"/>
      <c r="X54" s="2"/>
      <c r="AA54" s="5"/>
      <c r="AD54" s="5"/>
      <c r="AE54" s="2"/>
      <c r="AJ54" s="2"/>
      <c r="AM54" s="2"/>
      <c r="AR54" s="2"/>
      <c r="AU54" s="2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5"/>
      <c r="G55" s="5"/>
      <c r="H55" s="2"/>
      <c r="I55" s="2"/>
      <c r="J55" s="2"/>
      <c r="K55" s="2"/>
      <c r="L55" s="2"/>
      <c r="M55" s="2"/>
      <c r="O55" s="2"/>
      <c r="P55" s="2"/>
      <c r="V55" s="5"/>
      <c r="X55" s="2"/>
      <c r="AA55" s="5"/>
      <c r="AD55" s="5"/>
      <c r="AE55" s="2"/>
      <c r="AJ55" s="2"/>
      <c r="AM55" s="2"/>
      <c r="AR55" s="2"/>
      <c r="AU55" s="2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5"/>
      <c r="G56" s="5"/>
      <c r="H56" s="2"/>
      <c r="I56" s="2"/>
      <c r="J56" s="2"/>
      <c r="K56" s="2"/>
      <c r="L56" s="2"/>
      <c r="M56" s="2"/>
      <c r="O56" s="2"/>
      <c r="P56" s="2"/>
      <c r="V56" s="5"/>
      <c r="X56" s="2"/>
      <c r="AA56" s="5"/>
      <c r="AD56" s="5"/>
      <c r="AE56" s="2"/>
      <c r="AJ56" s="2"/>
      <c r="AM56" s="2"/>
      <c r="AR56" s="2"/>
      <c r="AU56" s="2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5"/>
      <c r="G57" s="5"/>
      <c r="H57" s="2"/>
      <c r="I57" s="2"/>
      <c r="J57" s="2"/>
      <c r="K57" s="2"/>
      <c r="L57" s="2"/>
      <c r="M57" s="2"/>
      <c r="O57" s="2"/>
      <c r="P57" s="2"/>
      <c r="V57" s="5"/>
      <c r="X57" s="2"/>
      <c r="AA57" s="5"/>
      <c r="AD57" s="5"/>
      <c r="AE57" s="2"/>
      <c r="AJ57" s="2"/>
      <c r="AM57" s="2"/>
      <c r="AR57" s="2"/>
      <c r="AU57" s="2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5"/>
      <c r="G58" s="5"/>
      <c r="H58" s="2"/>
      <c r="I58" s="2"/>
      <c r="J58" s="2"/>
      <c r="K58" s="2"/>
      <c r="L58" s="2"/>
      <c r="M58" s="2"/>
      <c r="O58" s="2"/>
      <c r="P58" s="2"/>
      <c r="V58" s="5"/>
      <c r="X58" s="2"/>
      <c r="AA58" s="5"/>
      <c r="AD58" s="5"/>
      <c r="AE58" s="2"/>
      <c r="AJ58" s="2"/>
      <c r="AM58" s="2"/>
      <c r="AR58" s="2"/>
      <c r="AU58" s="2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5"/>
      <c r="G59" s="5"/>
      <c r="H59" s="2"/>
      <c r="I59" s="2"/>
      <c r="J59" s="2"/>
      <c r="K59" s="2"/>
      <c r="L59" s="2"/>
      <c r="M59" s="2"/>
      <c r="O59" s="2"/>
      <c r="P59" s="2"/>
      <c r="V59" s="5"/>
      <c r="X59" s="2"/>
      <c r="AA59" s="5"/>
      <c r="AD59" s="5"/>
      <c r="AE59" s="2"/>
      <c r="AJ59" s="2"/>
      <c r="AM59" s="2"/>
      <c r="AR59" s="2"/>
      <c r="AU59" s="2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5"/>
      <c r="G60" s="5"/>
      <c r="H60" s="2"/>
      <c r="I60" s="2"/>
      <c r="J60" s="2"/>
      <c r="K60" s="2"/>
      <c r="L60" s="2"/>
      <c r="M60" s="2"/>
      <c r="O60" s="2"/>
      <c r="P60" s="2"/>
      <c r="V60" s="5"/>
      <c r="X60" s="2"/>
      <c r="AA60" s="5"/>
      <c r="AD60" s="5"/>
      <c r="AE60" s="2"/>
      <c r="AJ60" s="2"/>
      <c r="AM60" s="2"/>
      <c r="AR60" s="2"/>
      <c r="AU60" s="2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5"/>
      <c r="G61" s="5"/>
      <c r="H61" s="2"/>
      <c r="I61" s="2"/>
      <c r="J61" s="2"/>
      <c r="K61" s="2"/>
      <c r="L61" s="2"/>
      <c r="M61" s="2"/>
      <c r="O61" s="2"/>
      <c r="P61" s="2"/>
      <c r="V61" s="5"/>
      <c r="X61" s="2"/>
      <c r="AA61" s="5"/>
      <c r="AD61" s="5"/>
      <c r="AE61" s="2"/>
      <c r="AJ61" s="2"/>
      <c r="AM61" s="2"/>
      <c r="AR61" s="2"/>
      <c r="AU61" s="2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5"/>
      <c r="G62" s="5"/>
      <c r="H62" s="2"/>
      <c r="I62" s="2"/>
      <c r="J62" s="2"/>
      <c r="K62" s="2"/>
      <c r="L62" s="2"/>
      <c r="M62" s="2"/>
      <c r="O62" s="2"/>
      <c r="P62" s="2"/>
      <c r="V62" s="5"/>
      <c r="X62" s="2"/>
      <c r="AA62" s="5"/>
      <c r="AD62" s="5"/>
      <c r="AE62" s="2"/>
      <c r="AJ62" s="2"/>
      <c r="AM62" s="2"/>
      <c r="AR62" s="2"/>
      <c r="AU62" s="2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5"/>
      <c r="G63" s="5"/>
      <c r="H63" s="2"/>
      <c r="I63" s="2"/>
      <c r="J63" s="2"/>
      <c r="K63" s="2"/>
      <c r="L63" s="2"/>
      <c r="M63" s="2"/>
      <c r="O63" s="2"/>
      <c r="P63" s="2"/>
      <c r="V63" s="5"/>
      <c r="X63" s="2"/>
      <c r="AA63" s="5"/>
      <c r="AD63" s="5"/>
      <c r="AE63" s="2"/>
      <c r="AJ63" s="2"/>
      <c r="AM63" s="2"/>
      <c r="AR63" s="2"/>
      <c r="AU63" s="2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5"/>
      <c r="G64" s="5"/>
      <c r="H64" s="2"/>
      <c r="I64" s="2"/>
      <c r="J64" s="2"/>
      <c r="K64" s="2"/>
      <c r="L64" s="2"/>
      <c r="M64" s="2"/>
      <c r="O64" s="2"/>
      <c r="P64" s="2"/>
      <c r="V64" s="5"/>
      <c r="X64" s="2"/>
      <c r="AA64" s="5"/>
      <c r="AD64" s="5"/>
      <c r="AE64" s="2"/>
      <c r="AJ64" s="2"/>
      <c r="AM64" s="2"/>
      <c r="AR64" s="2"/>
      <c r="AU64" s="2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5"/>
      <c r="G65" s="5"/>
      <c r="H65" s="2"/>
      <c r="I65" s="2"/>
      <c r="J65" s="2"/>
      <c r="K65" s="2"/>
      <c r="L65" s="2"/>
      <c r="M65" s="2"/>
      <c r="O65" s="2"/>
      <c r="P65" s="2"/>
      <c r="V65" s="5"/>
      <c r="X65" s="2"/>
      <c r="AA65" s="5"/>
      <c r="AD65" s="5"/>
      <c r="AE65" s="2"/>
      <c r="AJ65" s="2"/>
      <c r="AM65" s="2"/>
      <c r="AR65" s="2"/>
      <c r="AU65" s="2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5"/>
      <c r="G66" s="5"/>
      <c r="H66" s="2"/>
      <c r="I66" s="2"/>
      <c r="J66" s="2"/>
      <c r="K66" s="2"/>
      <c r="L66" s="2"/>
      <c r="M66" s="2"/>
      <c r="O66" s="2"/>
      <c r="P66" s="2"/>
      <c r="V66" s="5"/>
      <c r="X66" s="2"/>
      <c r="AA66" s="5"/>
      <c r="AD66" s="5"/>
      <c r="AE66" s="2"/>
      <c r="AJ66" s="2"/>
      <c r="AM66" s="2"/>
      <c r="AR66" s="2"/>
      <c r="AU66" s="2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5"/>
      <c r="G67" s="5"/>
      <c r="H67" s="2"/>
      <c r="I67" s="2"/>
      <c r="J67" s="2"/>
      <c r="K67" s="2"/>
      <c r="L67" s="2"/>
      <c r="M67" s="2"/>
      <c r="O67" s="2"/>
      <c r="P67" s="2"/>
      <c r="V67" s="5"/>
      <c r="X67" s="2"/>
      <c r="AA67" s="5"/>
      <c r="AD67" s="5"/>
      <c r="AE67" s="2"/>
      <c r="AJ67" s="2"/>
      <c r="AM67" s="2"/>
      <c r="AR67" s="2"/>
      <c r="AU67" s="2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5"/>
      <c r="G68" s="5"/>
      <c r="H68" s="2"/>
      <c r="I68" s="2"/>
      <c r="J68" s="2"/>
      <c r="K68" s="2"/>
      <c r="L68" s="2"/>
      <c r="M68" s="2"/>
      <c r="O68" s="2"/>
      <c r="P68" s="2"/>
      <c r="V68" s="5"/>
      <c r="X68" s="2"/>
      <c r="AA68" s="5"/>
      <c r="AD68" s="5"/>
      <c r="AE68" s="2"/>
      <c r="AJ68" s="2"/>
      <c r="AM68" s="2"/>
      <c r="AR68" s="2"/>
      <c r="AU68" s="2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5"/>
      <c r="G69" s="5"/>
      <c r="H69" s="2"/>
      <c r="I69" s="2"/>
      <c r="J69" s="2"/>
      <c r="K69" s="2"/>
      <c r="L69" s="2"/>
      <c r="M69" s="2"/>
      <c r="O69" s="2"/>
      <c r="P69" s="2"/>
      <c r="V69" s="5"/>
      <c r="X69" s="2"/>
      <c r="AA69" s="5"/>
      <c r="AD69" s="5"/>
      <c r="AE69" s="2"/>
      <c r="AJ69" s="2"/>
      <c r="AM69" s="2"/>
      <c r="AR69" s="2"/>
      <c r="AU69" s="2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5"/>
      <c r="G70" s="5"/>
      <c r="H70" s="2"/>
      <c r="I70" s="2"/>
      <c r="J70" s="2"/>
      <c r="K70" s="2"/>
      <c r="L70" s="2"/>
      <c r="M70" s="2"/>
      <c r="O70" s="2"/>
      <c r="P70" s="2"/>
      <c r="V70" s="5"/>
      <c r="X70" s="2"/>
      <c r="AA70" s="5"/>
      <c r="AD70" s="5"/>
      <c r="AE70" s="2"/>
      <c r="AJ70" s="2"/>
      <c r="AM70" s="2"/>
      <c r="AR70" s="2"/>
      <c r="AU70" s="2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5"/>
      <c r="G71" s="5"/>
      <c r="H71" s="2"/>
      <c r="I71" s="2"/>
      <c r="J71" s="2"/>
      <c r="K71" s="2"/>
      <c r="L71" s="2"/>
      <c r="M71" s="2"/>
      <c r="O71" s="2"/>
      <c r="P71" s="2"/>
      <c r="V71" s="5"/>
      <c r="X71" s="2"/>
      <c r="AA71" s="5"/>
      <c r="AD71" s="5"/>
      <c r="AE71" s="2"/>
      <c r="AJ71" s="2"/>
      <c r="AM71" s="2"/>
      <c r="AR71" s="2"/>
      <c r="AU71" s="2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5"/>
      <c r="G72" s="5"/>
      <c r="H72" s="2"/>
      <c r="I72" s="2"/>
      <c r="J72" s="2"/>
      <c r="K72" s="2"/>
      <c r="L72" s="2"/>
      <c r="M72" s="2"/>
      <c r="O72" s="2"/>
      <c r="P72" s="2"/>
      <c r="V72" s="5"/>
      <c r="X72" s="2"/>
      <c r="AA72" s="5"/>
      <c r="AD72" s="5"/>
      <c r="AE72" s="2"/>
      <c r="AJ72" s="2"/>
      <c r="AM72" s="2"/>
      <c r="AR72" s="2"/>
      <c r="AU72" s="2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5"/>
      <c r="G73" s="5"/>
      <c r="H73" s="2"/>
      <c r="I73" s="2"/>
      <c r="J73" s="2"/>
      <c r="K73" s="2"/>
      <c r="L73" s="2"/>
      <c r="M73" s="2"/>
      <c r="O73" s="2"/>
      <c r="P73" s="2"/>
      <c r="V73" s="5"/>
      <c r="X73" s="2"/>
      <c r="AA73" s="5"/>
      <c r="AD73" s="5"/>
      <c r="AE73" s="2"/>
      <c r="AJ73" s="2"/>
      <c r="AM73" s="2"/>
      <c r="AR73" s="2"/>
      <c r="AU73" s="2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5"/>
      <c r="G74" s="5"/>
      <c r="H74" s="2"/>
      <c r="I74" s="2"/>
      <c r="J74" s="2"/>
      <c r="K74" s="2"/>
      <c r="L74" s="2"/>
      <c r="M74" s="2"/>
      <c r="O74" s="2"/>
      <c r="P74" s="2"/>
      <c r="V74" s="5"/>
      <c r="X74" s="2"/>
      <c r="AA74" s="5"/>
      <c r="AD74" s="5"/>
      <c r="AE74" s="2"/>
      <c r="AJ74" s="2"/>
      <c r="AM74" s="2"/>
      <c r="AR74" s="2"/>
      <c r="AU74" s="2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5"/>
      <c r="G75" s="5"/>
      <c r="H75" s="2"/>
      <c r="I75" s="2"/>
      <c r="J75" s="2"/>
      <c r="K75" s="2"/>
      <c r="L75" s="2"/>
      <c r="M75" s="2"/>
      <c r="O75" s="2"/>
      <c r="P75" s="2"/>
      <c r="V75" s="5"/>
      <c r="X75" s="2"/>
      <c r="AA75" s="5"/>
      <c r="AD75" s="5"/>
      <c r="AE75" s="2"/>
      <c r="AJ75" s="2"/>
      <c r="AM75" s="2"/>
      <c r="AR75" s="2"/>
      <c r="AU75" s="2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5"/>
      <c r="G76" s="5"/>
      <c r="H76" s="2"/>
      <c r="I76" s="2"/>
      <c r="J76" s="2"/>
      <c r="K76" s="2"/>
      <c r="L76" s="2"/>
      <c r="M76" s="2"/>
      <c r="O76" s="2"/>
      <c r="P76" s="2"/>
      <c r="V76" s="5"/>
      <c r="X76" s="2"/>
      <c r="AA76" s="5"/>
      <c r="AD76" s="5"/>
      <c r="AE76" s="2"/>
      <c r="AJ76" s="2"/>
      <c r="AM76" s="2"/>
      <c r="AR76" s="2"/>
      <c r="AU76" s="2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5"/>
      <c r="G77" s="5"/>
      <c r="H77" s="2"/>
      <c r="I77" s="2"/>
      <c r="J77" s="2"/>
      <c r="K77" s="2"/>
      <c r="L77" s="2"/>
      <c r="M77" s="2"/>
      <c r="O77" s="2"/>
      <c r="P77" s="2"/>
      <c r="V77" s="5"/>
      <c r="X77" s="2"/>
      <c r="AA77" s="5"/>
      <c r="AD77" s="5"/>
      <c r="AE77" s="2"/>
      <c r="AJ77" s="2"/>
      <c r="AM77" s="2"/>
      <c r="AR77" s="2"/>
      <c r="AU77" s="2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5"/>
      <c r="G78" s="5"/>
      <c r="H78" s="2"/>
      <c r="I78" s="2"/>
      <c r="J78" s="2"/>
      <c r="K78" s="2"/>
      <c r="L78" s="2"/>
      <c r="M78" s="2"/>
      <c r="O78" s="2"/>
      <c r="P78" s="2"/>
      <c r="V78" s="5"/>
      <c r="X78" s="2"/>
      <c r="AA78" s="5"/>
      <c r="AD78" s="5"/>
      <c r="AE78" s="2"/>
      <c r="AJ78" s="2"/>
      <c r="AM78" s="2"/>
      <c r="AR78" s="2"/>
      <c r="AU78" s="2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5"/>
      <c r="G79" s="5"/>
      <c r="H79" s="2"/>
      <c r="I79" s="2"/>
      <c r="J79" s="2"/>
      <c r="K79" s="2"/>
      <c r="L79" s="2"/>
      <c r="M79" s="2"/>
      <c r="O79" s="2"/>
      <c r="P79" s="2"/>
      <c r="V79" s="5"/>
      <c r="X79" s="2"/>
      <c r="AA79" s="5"/>
      <c r="AD79" s="5"/>
      <c r="AE79" s="2"/>
      <c r="AJ79" s="2"/>
      <c r="AM79" s="2"/>
      <c r="AR79" s="2"/>
      <c r="AU79" s="2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5"/>
      <c r="G80" s="5"/>
      <c r="H80" s="2"/>
      <c r="I80" s="2"/>
      <c r="J80" s="2"/>
      <c r="K80" s="2"/>
      <c r="L80" s="2"/>
      <c r="M80" s="2"/>
      <c r="O80" s="2"/>
      <c r="P80" s="2"/>
      <c r="V80" s="5"/>
      <c r="X80" s="2"/>
      <c r="AA80" s="5"/>
      <c r="AD80" s="5"/>
      <c r="AE80" s="2"/>
      <c r="AJ80" s="2"/>
      <c r="AM80" s="2"/>
      <c r="AR80" s="2"/>
      <c r="AU80" s="2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5"/>
      <c r="G81" s="5"/>
      <c r="H81" s="2"/>
      <c r="I81" s="2"/>
      <c r="J81" s="2"/>
      <c r="K81" s="2"/>
      <c r="L81" s="2"/>
      <c r="M81" s="2"/>
      <c r="O81" s="2"/>
      <c r="P81" s="2"/>
      <c r="V81" s="5"/>
      <c r="X81" s="2"/>
      <c r="AA81" s="5"/>
      <c r="AD81" s="5"/>
      <c r="AE81" s="2"/>
      <c r="AJ81" s="2"/>
      <c r="AM81" s="2"/>
      <c r="AR81" s="2"/>
      <c r="AU81" s="2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5"/>
      <c r="G82" s="5"/>
      <c r="H82" s="2"/>
      <c r="I82" s="2"/>
      <c r="J82" s="2"/>
      <c r="K82" s="2"/>
      <c r="L82" s="2"/>
      <c r="M82" s="2"/>
      <c r="O82" s="2"/>
      <c r="P82" s="2"/>
      <c r="V82" s="5"/>
      <c r="X82" s="2"/>
      <c r="AA82" s="5"/>
      <c r="AD82" s="5"/>
      <c r="AE82" s="2"/>
      <c r="AJ82" s="2"/>
      <c r="AM82" s="2"/>
      <c r="AR82" s="2"/>
      <c r="AU82" s="2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5"/>
      <c r="G83" s="5"/>
      <c r="H83" s="2"/>
      <c r="I83" s="2"/>
      <c r="J83" s="2"/>
      <c r="K83" s="2"/>
      <c r="L83" s="2"/>
      <c r="M83" s="2"/>
      <c r="O83" s="2"/>
      <c r="P83" s="2"/>
      <c r="V83" s="5"/>
      <c r="X83" s="2"/>
      <c r="AA83" s="5"/>
      <c r="AD83" s="5"/>
      <c r="AE83" s="2"/>
      <c r="AJ83" s="2"/>
      <c r="AM83" s="2"/>
      <c r="AR83" s="2"/>
      <c r="AU83" s="2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5"/>
      <c r="G84" s="5"/>
      <c r="H84" s="2"/>
      <c r="I84" s="2"/>
      <c r="J84" s="2"/>
      <c r="K84" s="2"/>
      <c r="L84" s="2"/>
      <c r="M84" s="2"/>
      <c r="O84" s="2"/>
      <c r="P84" s="2"/>
      <c r="V84" s="5"/>
      <c r="X84" s="2"/>
      <c r="AA84" s="5"/>
      <c r="AD84" s="5"/>
      <c r="AE84" s="2"/>
      <c r="AJ84" s="2"/>
      <c r="AM84" s="2"/>
      <c r="AR84" s="2"/>
      <c r="AU84" s="2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5"/>
      <c r="G85" s="5"/>
      <c r="H85" s="2"/>
      <c r="I85" s="2"/>
      <c r="J85" s="2"/>
      <c r="K85" s="2"/>
      <c r="L85" s="2"/>
      <c r="M85" s="2"/>
      <c r="O85" s="2"/>
      <c r="P85" s="2"/>
      <c r="V85" s="5"/>
      <c r="X85" s="2"/>
      <c r="AA85" s="5"/>
      <c r="AD85" s="5"/>
      <c r="AE85" s="2"/>
      <c r="AJ85" s="2"/>
      <c r="AM85" s="2"/>
      <c r="AR85" s="2"/>
      <c r="AU85" s="2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5"/>
      <c r="G86" s="5"/>
      <c r="H86" s="2"/>
      <c r="I86" s="2"/>
      <c r="J86" s="2"/>
      <c r="K86" s="2"/>
      <c r="L86" s="2"/>
      <c r="M86" s="2"/>
      <c r="O86" s="2"/>
      <c r="P86" s="2"/>
      <c r="V86" s="5"/>
      <c r="X86" s="2"/>
      <c r="AA86" s="5"/>
      <c r="AD86" s="5"/>
      <c r="AE86" s="2"/>
      <c r="AJ86" s="2"/>
      <c r="AM86" s="2"/>
      <c r="AR86" s="2"/>
      <c r="AU86" s="2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5"/>
      <c r="G87" s="5"/>
      <c r="H87" s="2"/>
      <c r="I87" s="2"/>
      <c r="J87" s="2"/>
      <c r="K87" s="2"/>
      <c r="L87" s="2"/>
      <c r="M87" s="2"/>
      <c r="O87" s="2"/>
      <c r="P87" s="2"/>
      <c r="V87" s="5"/>
      <c r="X87" s="2"/>
      <c r="AA87" s="5"/>
      <c r="AD87" s="5"/>
      <c r="AE87" s="2"/>
      <c r="AJ87" s="2"/>
      <c r="AM87" s="2"/>
      <c r="AR87" s="2"/>
      <c r="AU87" s="2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5"/>
      <c r="G88" s="5"/>
      <c r="H88" s="2"/>
      <c r="I88" s="2"/>
      <c r="J88" s="2"/>
      <c r="K88" s="2"/>
      <c r="L88" s="2"/>
      <c r="M88" s="2"/>
      <c r="O88" s="2"/>
      <c r="P88" s="2"/>
      <c r="V88" s="5"/>
      <c r="X88" s="2"/>
      <c r="AA88" s="5"/>
      <c r="AD88" s="5"/>
      <c r="AE88" s="2"/>
      <c r="AJ88" s="2"/>
      <c r="AM88" s="2"/>
      <c r="AR88" s="2"/>
      <c r="AU88" s="2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5"/>
      <c r="G89" s="5"/>
      <c r="H89" s="2"/>
      <c r="I89" s="2"/>
      <c r="J89" s="2"/>
      <c r="K89" s="2"/>
      <c r="L89" s="2"/>
      <c r="M89" s="2"/>
      <c r="O89" s="2"/>
      <c r="P89" s="2"/>
      <c r="V89" s="5"/>
      <c r="X89" s="2"/>
      <c r="AA89" s="5"/>
      <c r="AD89" s="5"/>
      <c r="AE89" s="2"/>
      <c r="AJ89" s="2"/>
      <c r="AM89" s="2"/>
      <c r="AR89" s="2"/>
      <c r="AU89" s="2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5"/>
      <c r="G90" s="5"/>
      <c r="H90" s="2"/>
      <c r="I90" s="2"/>
      <c r="J90" s="2"/>
      <c r="K90" s="2"/>
      <c r="L90" s="2"/>
      <c r="M90" s="2"/>
      <c r="O90" s="2"/>
      <c r="P90" s="2"/>
      <c r="V90" s="5"/>
      <c r="X90" s="2"/>
      <c r="AA90" s="5"/>
      <c r="AD90" s="5"/>
      <c r="AE90" s="2"/>
      <c r="AJ90" s="2"/>
      <c r="AM90" s="2"/>
      <c r="AR90" s="2"/>
      <c r="AU90" s="2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5"/>
      <c r="G91" s="5"/>
      <c r="H91" s="2"/>
      <c r="I91" s="2"/>
      <c r="J91" s="2"/>
      <c r="K91" s="2"/>
      <c r="L91" s="2"/>
      <c r="M91" s="2"/>
      <c r="O91" s="2"/>
      <c r="P91" s="2"/>
      <c r="V91" s="5"/>
      <c r="X91" s="2"/>
      <c r="AA91" s="5"/>
      <c r="AD91" s="5"/>
      <c r="AE91" s="2"/>
      <c r="AJ91" s="2"/>
      <c r="AM91" s="2"/>
      <c r="AR91" s="2"/>
      <c r="AU91" s="2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5"/>
      <c r="G92" s="5"/>
      <c r="H92" s="2"/>
      <c r="I92" s="2"/>
      <c r="J92" s="2"/>
      <c r="K92" s="2"/>
      <c r="L92" s="2"/>
      <c r="M92" s="2"/>
      <c r="O92" s="2"/>
      <c r="P92" s="2"/>
      <c r="V92" s="5"/>
      <c r="X92" s="2"/>
      <c r="AA92" s="5"/>
      <c r="AD92" s="5"/>
      <c r="AE92" s="2"/>
      <c r="AJ92" s="2"/>
      <c r="AM92" s="2"/>
      <c r="AR92" s="2"/>
      <c r="AU92" s="2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5"/>
      <c r="G93" s="5"/>
      <c r="H93" s="2"/>
      <c r="I93" s="2"/>
      <c r="J93" s="2"/>
      <c r="K93" s="2"/>
      <c r="L93" s="2"/>
      <c r="M93" s="2"/>
      <c r="O93" s="2"/>
      <c r="P93" s="2"/>
      <c r="V93" s="5"/>
      <c r="X93" s="2"/>
      <c r="AA93" s="5"/>
      <c r="AD93" s="5"/>
      <c r="AE93" s="2"/>
      <c r="AJ93" s="2"/>
      <c r="AM93" s="2"/>
      <c r="AR93" s="2"/>
      <c r="AU93" s="2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5"/>
      <c r="G94" s="5"/>
      <c r="H94" s="2"/>
      <c r="I94" s="2"/>
      <c r="J94" s="2"/>
      <c r="K94" s="2"/>
      <c r="L94" s="2"/>
      <c r="M94" s="2"/>
      <c r="O94" s="2"/>
      <c r="P94" s="2"/>
      <c r="V94" s="5"/>
      <c r="X94" s="2"/>
      <c r="AA94" s="5"/>
      <c r="AD94" s="5"/>
      <c r="AE94" s="2"/>
      <c r="AJ94" s="2"/>
      <c r="AM94" s="2"/>
      <c r="AR94" s="2"/>
      <c r="AU94" s="2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5"/>
      <c r="G95" s="5"/>
      <c r="H95" s="2"/>
      <c r="I95" s="2"/>
      <c r="J95" s="2"/>
      <c r="K95" s="2"/>
      <c r="L95" s="2"/>
      <c r="M95" s="2"/>
      <c r="O95" s="2"/>
      <c r="P95" s="2"/>
      <c r="V95" s="5"/>
      <c r="X95" s="2"/>
      <c r="AA95" s="5"/>
      <c r="AD95" s="5"/>
      <c r="AE95" s="2"/>
      <c r="AJ95" s="2"/>
      <c r="AM95" s="2"/>
      <c r="AR95" s="2"/>
      <c r="AU95" s="2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5"/>
      <c r="G96" s="5"/>
      <c r="H96" s="2"/>
      <c r="I96" s="2"/>
      <c r="J96" s="2"/>
      <c r="K96" s="2"/>
      <c r="L96" s="2"/>
      <c r="M96" s="2"/>
      <c r="O96" s="2"/>
      <c r="P96" s="2"/>
      <c r="V96" s="5"/>
      <c r="X96" s="2"/>
      <c r="AA96" s="5"/>
      <c r="AD96" s="5"/>
      <c r="AE96" s="2"/>
      <c r="AJ96" s="2"/>
      <c r="AM96" s="2"/>
      <c r="AR96" s="2"/>
      <c r="AU96" s="2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5"/>
      <c r="G97" s="5"/>
      <c r="H97" s="2"/>
      <c r="I97" s="2"/>
      <c r="J97" s="2"/>
      <c r="K97" s="2"/>
      <c r="L97" s="2"/>
      <c r="M97" s="2"/>
      <c r="O97" s="2"/>
      <c r="P97" s="2"/>
      <c r="V97" s="5"/>
      <c r="X97" s="2"/>
      <c r="AA97" s="5"/>
      <c r="AD97" s="5"/>
      <c r="AE97" s="2"/>
      <c r="AJ97" s="2"/>
      <c r="AM97" s="2"/>
      <c r="AR97" s="2"/>
      <c r="AU97" s="2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5"/>
      <c r="G98" s="5"/>
      <c r="H98" s="2"/>
      <c r="I98" s="2"/>
      <c r="J98" s="2"/>
      <c r="K98" s="2"/>
      <c r="L98" s="2"/>
      <c r="M98" s="2"/>
      <c r="O98" s="2"/>
      <c r="P98" s="2"/>
      <c r="V98" s="5"/>
      <c r="X98" s="2"/>
      <c r="AA98" s="5"/>
      <c r="AD98" s="5"/>
      <c r="AE98" s="2"/>
      <c r="AJ98" s="2"/>
      <c r="AM98" s="2"/>
      <c r="AR98" s="2"/>
      <c r="AU98" s="2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5"/>
      <c r="G99" s="5"/>
      <c r="H99" s="2"/>
      <c r="I99" s="2"/>
      <c r="J99" s="2"/>
      <c r="K99" s="2"/>
      <c r="L99" s="2"/>
      <c r="M99" s="2"/>
      <c r="O99" s="2"/>
      <c r="P99" s="2"/>
      <c r="V99" s="5"/>
      <c r="X99" s="2"/>
      <c r="AA99" s="5"/>
      <c r="AD99" s="5"/>
      <c r="AE99" s="2"/>
      <c r="AJ99" s="2"/>
      <c r="AM99" s="2"/>
      <c r="AR99" s="2"/>
      <c r="AU99" s="2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5"/>
      <c r="G100" s="5"/>
      <c r="H100" s="2"/>
      <c r="I100" s="2"/>
      <c r="J100" s="2"/>
      <c r="K100" s="2"/>
      <c r="L100" s="2"/>
      <c r="M100" s="2"/>
      <c r="O100" s="2"/>
      <c r="P100" s="2"/>
      <c r="V100" s="5"/>
      <c r="X100" s="2"/>
      <c r="AA100" s="5"/>
      <c r="AD100" s="5"/>
      <c r="AE100" s="2"/>
      <c r="AJ100" s="2"/>
      <c r="AM100" s="2"/>
      <c r="AR100" s="2"/>
      <c r="AU100" s="2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5"/>
      <c r="G101" s="5"/>
      <c r="H101" s="2"/>
      <c r="I101" s="2"/>
      <c r="J101" s="2"/>
      <c r="K101" s="2"/>
      <c r="L101" s="2"/>
      <c r="M101" s="2"/>
      <c r="O101" s="2"/>
      <c r="P101" s="2"/>
      <c r="V101" s="5"/>
      <c r="X101" s="2"/>
      <c r="AA101" s="5"/>
      <c r="AD101" s="5"/>
      <c r="AE101" s="2"/>
      <c r="AJ101" s="2"/>
      <c r="AM101" s="2"/>
      <c r="AR101" s="2"/>
      <c r="AU101" s="2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5"/>
      <c r="G102" s="5"/>
      <c r="H102" s="2"/>
      <c r="I102" s="2"/>
      <c r="J102" s="2"/>
      <c r="K102" s="2"/>
      <c r="L102" s="2"/>
      <c r="M102" s="2"/>
      <c r="O102" s="2"/>
      <c r="P102" s="2"/>
      <c r="V102" s="5"/>
      <c r="X102" s="2"/>
      <c r="AA102" s="5"/>
      <c r="AD102" s="5"/>
      <c r="AE102" s="2"/>
      <c r="AJ102" s="2"/>
      <c r="AM102" s="2"/>
      <c r="AR102" s="2"/>
      <c r="AU102" s="2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5"/>
      <c r="G103" s="5"/>
      <c r="H103" s="2"/>
      <c r="I103" s="2"/>
      <c r="J103" s="2"/>
      <c r="K103" s="2"/>
      <c r="L103" s="2"/>
      <c r="M103" s="2"/>
      <c r="O103" s="2"/>
      <c r="P103" s="2"/>
      <c r="V103" s="5"/>
      <c r="X103" s="2"/>
      <c r="AA103" s="5"/>
      <c r="AD103" s="5"/>
      <c r="AE103" s="2"/>
      <c r="AJ103" s="2"/>
      <c r="AM103" s="2"/>
      <c r="AR103" s="2"/>
      <c r="AU103" s="2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5"/>
      <c r="G104" s="5"/>
      <c r="H104" s="2"/>
      <c r="I104" s="2"/>
      <c r="J104" s="2"/>
      <c r="K104" s="2"/>
      <c r="L104" s="2"/>
      <c r="M104" s="2"/>
      <c r="O104" s="2"/>
      <c r="P104" s="2"/>
      <c r="V104" s="5"/>
      <c r="X104" s="2"/>
      <c r="AA104" s="5"/>
      <c r="AD104" s="5"/>
      <c r="AE104" s="2"/>
      <c r="AJ104" s="2"/>
      <c r="AM104" s="2"/>
      <c r="AR104" s="2"/>
      <c r="AU104" s="2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5"/>
      <c r="G105" s="5"/>
      <c r="H105" s="2"/>
      <c r="I105" s="2"/>
      <c r="J105" s="2"/>
      <c r="K105" s="2"/>
      <c r="L105" s="2"/>
      <c r="M105" s="2"/>
      <c r="O105" s="2"/>
      <c r="P105" s="2"/>
      <c r="V105" s="5"/>
      <c r="X105" s="2"/>
      <c r="AA105" s="5"/>
      <c r="AD105" s="5"/>
      <c r="AE105" s="2"/>
      <c r="AJ105" s="2"/>
      <c r="AM105" s="2"/>
      <c r="AR105" s="2"/>
      <c r="AU105" s="2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5"/>
      <c r="G106" s="5"/>
      <c r="H106" s="2"/>
      <c r="I106" s="2"/>
      <c r="J106" s="2"/>
      <c r="K106" s="2"/>
      <c r="L106" s="2"/>
      <c r="M106" s="2"/>
      <c r="O106" s="2"/>
      <c r="P106" s="2"/>
      <c r="V106" s="5"/>
      <c r="X106" s="2"/>
      <c r="AA106" s="5"/>
      <c r="AD106" s="5"/>
      <c r="AE106" s="2"/>
      <c r="AJ106" s="2"/>
      <c r="AM106" s="2"/>
      <c r="AR106" s="2"/>
      <c r="AU106" s="2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5"/>
      <c r="G107" s="5"/>
      <c r="H107" s="2"/>
      <c r="I107" s="2"/>
      <c r="J107" s="2"/>
      <c r="K107" s="2"/>
      <c r="L107" s="2"/>
      <c r="M107" s="2"/>
      <c r="O107" s="2"/>
      <c r="P107" s="2"/>
      <c r="V107" s="5"/>
      <c r="X107" s="2"/>
      <c r="AA107" s="5"/>
      <c r="AD107" s="5"/>
      <c r="AE107" s="2"/>
      <c r="AJ107" s="2"/>
      <c r="AM107" s="2"/>
      <c r="AR107" s="2"/>
      <c r="AU107" s="2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5"/>
      <c r="G108" s="5"/>
      <c r="H108" s="2"/>
      <c r="I108" s="2"/>
      <c r="J108" s="2"/>
      <c r="K108" s="2"/>
      <c r="L108" s="2"/>
      <c r="M108" s="2"/>
      <c r="O108" s="2"/>
      <c r="P108" s="2"/>
      <c r="V108" s="5"/>
      <c r="X108" s="2"/>
      <c r="AA108" s="5"/>
      <c r="AD108" s="5"/>
      <c r="AE108" s="2"/>
      <c r="AJ108" s="2"/>
      <c r="AM108" s="2"/>
      <c r="AR108" s="2"/>
      <c r="AU108" s="2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5"/>
      <c r="G109" s="5"/>
      <c r="H109" s="2"/>
      <c r="I109" s="2"/>
      <c r="J109" s="2"/>
      <c r="K109" s="2"/>
      <c r="L109" s="2"/>
      <c r="M109" s="2"/>
      <c r="O109" s="2"/>
      <c r="P109" s="2"/>
      <c r="V109" s="5"/>
      <c r="X109" s="2"/>
      <c r="AA109" s="5"/>
      <c r="AD109" s="5"/>
      <c r="AE109" s="2"/>
      <c r="AJ109" s="2"/>
      <c r="AM109" s="2"/>
      <c r="AR109" s="2"/>
      <c r="AU109" s="2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5"/>
      <c r="G110" s="5"/>
      <c r="H110" s="2"/>
      <c r="I110" s="2"/>
      <c r="J110" s="2"/>
      <c r="K110" s="2"/>
      <c r="L110" s="2"/>
      <c r="M110" s="2"/>
      <c r="O110" s="2"/>
      <c r="P110" s="2"/>
      <c r="V110" s="5"/>
      <c r="X110" s="2"/>
      <c r="AA110" s="5"/>
      <c r="AD110" s="5"/>
      <c r="AE110" s="2"/>
      <c r="AJ110" s="2"/>
      <c r="AM110" s="2"/>
      <c r="AR110" s="2"/>
      <c r="AU110" s="2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5"/>
      <c r="G111" s="5"/>
      <c r="H111" s="2"/>
      <c r="I111" s="2"/>
      <c r="J111" s="2"/>
      <c r="K111" s="2"/>
      <c r="L111" s="2"/>
      <c r="M111" s="2"/>
      <c r="O111" s="2"/>
      <c r="P111" s="2"/>
      <c r="V111" s="5"/>
      <c r="X111" s="2"/>
      <c r="AA111" s="5"/>
      <c r="AD111" s="5"/>
      <c r="AE111" s="2"/>
      <c r="AJ111" s="2"/>
      <c r="AM111" s="2"/>
      <c r="AR111" s="2"/>
      <c r="AU111" s="2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5"/>
      <c r="G112" s="5"/>
      <c r="H112" s="2"/>
      <c r="I112" s="2"/>
      <c r="J112" s="2"/>
      <c r="K112" s="2"/>
      <c r="L112" s="2"/>
      <c r="M112" s="2"/>
      <c r="O112" s="2"/>
      <c r="P112" s="2"/>
      <c r="V112" s="5"/>
      <c r="X112" s="2"/>
      <c r="AA112" s="5"/>
      <c r="AD112" s="5"/>
      <c r="AE112" s="2"/>
      <c r="AJ112" s="2"/>
      <c r="AM112" s="2"/>
      <c r="AR112" s="2"/>
      <c r="AU112" s="2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5"/>
      <c r="G113" s="5"/>
      <c r="H113" s="2"/>
      <c r="I113" s="2"/>
      <c r="J113" s="2"/>
      <c r="K113" s="2"/>
      <c r="L113" s="2"/>
      <c r="M113" s="2"/>
      <c r="O113" s="2"/>
      <c r="P113" s="2"/>
      <c r="V113" s="5"/>
      <c r="X113" s="2"/>
      <c r="AA113" s="5"/>
      <c r="AD113" s="5"/>
      <c r="AE113" s="2"/>
      <c r="AJ113" s="2"/>
      <c r="AM113" s="2"/>
      <c r="AR113" s="2"/>
      <c r="AU113" s="2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5"/>
      <c r="G114" s="5"/>
      <c r="H114" s="2"/>
      <c r="I114" s="2"/>
      <c r="J114" s="2"/>
      <c r="K114" s="2"/>
      <c r="L114" s="2"/>
      <c r="M114" s="2"/>
      <c r="O114" s="2"/>
      <c r="P114" s="2"/>
      <c r="V114" s="5"/>
      <c r="X114" s="2"/>
      <c r="AA114" s="5"/>
      <c r="AD114" s="5"/>
      <c r="AE114" s="2"/>
      <c r="AJ114" s="2"/>
      <c r="AM114" s="2"/>
      <c r="AR114" s="2"/>
      <c r="AU114" s="2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5"/>
      <c r="G115" s="5"/>
      <c r="H115" s="2"/>
      <c r="I115" s="2"/>
      <c r="J115" s="2"/>
      <c r="K115" s="2"/>
      <c r="L115" s="2"/>
      <c r="M115" s="2"/>
      <c r="O115" s="2"/>
      <c r="P115" s="2"/>
      <c r="V115" s="5"/>
      <c r="X115" s="2"/>
      <c r="AA115" s="5"/>
      <c r="AD115" s="5"/>
      <c r="AE115" s="2"/>
      <c r="AJ115" s="2"/>
      <c r="AM115" s="2"/>
      <c r="AR115" s="2"/>
      <c r="AU115" s="2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5"/>
      <c r="G116" s="5"/>
      <c r="H116" s="2"/>
      <c r="I116" s="2"/>
      <c r="J116" s="2"/>
      <c r="K116" s="2"/>
      <c r="L116" s="2"/>
      <c r="M116" s="2"/>
      <c r="O116" s="2"/>
      <c r="P116" s="2"/>
      <c r="V116" s="5"/>
      <c r="X116" s="2"/>
      <c r="AA116" s="5"/>
      <c r="AD116" s="5"/>
      <c r="AE116" s="2"/>
      <c r="AJ116" s="2"/>
      <c r="AM116" s="2"/>
      <c r="AR116" s="2"/>
      <c r="AU116" s="2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5"/>
      <c r="G117" s="5"/>
      <c r="H117" s="2"/>
      <c r="I117" s="2"/>
      <c r="J117" s="2"/>
      <c r="K117" s="2"/>
      <c r="L117" s="2"/>
      <c r="M117" s="2"/>
      <c r="O117" s="2"/>
      <c r="P117" s="2"/>
      <c r="V117" s="5"/>
      <c r="X117" s="2"/>
      <c r="AA117" s="5"/>
      <c r="AD117" s="5"/>
      <c r="AE117" s="2"/>
      <c r="AJ117" s="2"/>
      <c r="AM117" s="2"/>
      <c r="AR117" s="2"/>
      <c r="AU117" s="2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5"/>
      <c r="G118" s="5"/>
      <c r="H118" s="2"/>
      <c r="I118" s="2"/>
      <c r="J118" s="2"/>
      <c r="K118" s="2"/>
      <c r="L118" s="2"/>
      <c r="M118" s="2"/>
      <c r="O118" s="2"/>
      <c r="P118" s="2"/>
      <c r="V118" s="5"/>
      <c r="X118" s="2"/>
      <c r="AA118" s="5"/>
      <c r="AD118" s="5"/>
      <c r="AE118" s="2"/>
      <c r="AJ118" s="2"/>
      <c r="AM118" s="2"/>
      <c r="AR118" s="2"/>
      <c r="AU118" s="2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5"/>
      <c r="G119" s="5"/>
      <c r="H119" s="2"/>
      <c r="I119" s="2"/>
      <c r="J119" s="2"/>
      <c r="K119" s="2"/>
      <c r="L119" s="2"/>
      <c r="M119" s="2"/>
      <c r="O119" s="2"/>
      <c r="P119" s="2"/>
      <c r="V119" s="5"/>
      <c r="X119" s="2"/>
      <c r="AA119" s="5"/>
      <c r="AD119" s="5"/>
      <c r="AE119" s="2"/>
      <c r="AJ119" s="2"/>
      <c r="AM119" s="2"/>
      <c r="AR119" s="2"/>
      <c r="AU119" s="2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5"/>
      <c r="G120" s="5"/>
      <c r="H120" s="2"/>
      <c r="I120" s="2"/>
      <c r="J120" s="2"/>
      <c r="K120" s="2"/>
      <c r="L120" s="2"/>
      <c r="M120" s="2"/>
      <c r="O120" s="2"/>
      <c r="P120" s="2"/>
      <c r="V120" s="5"/>
      <c r="X120" s="2"/>
      <c r="AA120" s="5"/>
      <c r="AD120" s="5"/>
      <c r="AE120" s="2"/>
      <c r="AJ120" s="2"/>
      <c r="AM120" s="2"/>
      <c r="AR120" s="2"/>
      <c r="AU120" s="2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5"/>
      <c r="G121" s="5"/>
      <c r="H121" s="2"/>
      <c r="I121" s="2"/>
      <c r="J121" s="2"/>
      <c r="K121" s="2"/>
      <c r="L121" s="2"/>
      <c r="M121" s="2"/>
      <c r="O121" s="2"/>
      <c r="P121" s="2"/>
      <c r="V121" s="5"/>
      <c r="X121" s="2"/>
      <c r="AA121" s="5"/>
      <c r="AD121" s="5"/>
      <c r="AE121" s="2"/>
      <c r="AJ121" s="2"/>
      <c r="AM121" s="2"/>
      <c r="AR121" s="2"/>
      <c r="AU121" s="2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5"/>
      <c r="G122" s="5"/>
      <c r="H122" s="2"/>
      <c r="I122" s="2"/>
      <c r="J122" s="2"/>
      <c r="K122" s="2"/>
      <c r="L122" s="2"/>
      <c r="M122" s="2"/>
      <c r="O122" s="2"/>
      <c r="P122" s="2"/>
      <c r="V122" s="5"/>
      <c r="X122" s="2"/>
      <c r="AA122" s="5"/>
      <c r="AD122" s="5"/>
      <c r="AE122" s="2"/>
      <c r="AJ122" s="2"/>
      <c r="AM122" s="2"/>
      <c r="AR122" s="2"/>
      <c r="AU122" s="2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5"/>
      <c r="G123" s="5"/>
      <c r="H123" s="2"/>
      <c r="I123" s="2"/>
      <c r="J123" s="2"/>
      <c r="K123" s="2"/>
      <c r="L123" s="2"/>
      <c r="M123" s="2"/>
      <c r="O123" s="2"/>
      <c r="P123" s="2"/>
      <c r="V123" s="5"/>
      <c r="X123" s="2"/>
      <c r="AA123" s="5"/>
      <c r="AD123" s="5"/>
      <c r="AE123" s="2"/>
      <c r="AJ123" s="2"/>
      <c r="AM123" s="2"/>
      <c r="AR123" s="2"/>
      <c r="AU123" s="2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5"/>
      <c r="G124" s="5"/>
      <c r="H124" s="2"/>
      <c r="I124" s="2"/>
      <c r="J124" s="2"/>
      <c r="K124" s="2"/>
      <c r="L124" s="2"/>
      <c r="M124" s="2"/>
      <c r="O124" s="2"/>
      <c r="P124" s="2"/>
      <c r="V124" s="5"/>
      <c r="X124" s="2"/>
      <c r="AA124" s="5"/>
      <c r="AD124" s="5"/>
      <c r="AE124" s="2"/>
      <c r="AJ124" s="2"/>
      <c r="AM124" s="2"/>
      <c r="AR124" s="2"/>
      <c r="AU124" s="2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5"/>
      <c r="G125" s="5"/>
      <c r="H125" s="2"/>
      <c r="I125" s="2"/>
      <c r="J125" s="2"/>
      <c r="K125" s="2"/>
      <c r="L125" s="2"/>
      <c r="M125" s="2"/>
      <c r="O125" s="2"/>
      <c r="P125" s="2"/>
      <c r="V125" s="5"/>
      <c r="X125" s="2"/>
      <c r="AA125" s="5"/>
      <c r="AD125" s="5"/>
      <c r="AE125" s="2"/>
      <c r="AJ125" s="2"/>
      <c r="AM125" s="2"/>
      <c r="AR125" s="2"/>
      <c r="AU125" s="2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5"/>
      <c r="G126" s="5"/>
      <c r="H126" s="2"/>
      <c r="I126" s="2"/>
      <c r="J126" s="2"/>
      <c r="K126" s="2"/>
      <c r="L126" s="2"/>
      <c r="M126" s="2"/>
      <c r="O126" s="2"/>
      <c r="P126" s="2"/>
      <c r="V126" s="5"/>
      <c r="X126" s="2"/>
      <c r="AA126" s="5"/>
      <c r="AD126" s="5"/>
      <c r="AE126" s="2"/>
      <c r="AJ126" s="2"/>
      <c r="AM126" s="2"/>
      <c r="AR126" s="2"/>
      <c r="AU126" s="2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5"/>
      <c r="G127" s="5"/>
      <c r="H127" s="2"/>
      <c r="I127" s="2"/>
      <c r="J127" s="2"/>
      <c r="K127" s="2"/>
      <c r="L127" s="2"/>
      <c r="M127" s="2"/>
      <c r="O127" s="2"/>
      <c r="P127" s="2"/>
      <c r="V127" s="5"/>
      <c r="X127" s="2"/>
      <c r="AA127" s="5"/>
      <c r="AD127" s="5"/>
      <c r="AE127" s="2"/>
      <c r="AJ127" s="2"/>
      <c r="AM127" s="2"/>
      <c r="AR127" s="2"/>
      <c r="AU127" s="2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2025-03-25T10:14:13Z</dcterms:modified>
</cp:coreProperties>
</file>