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656EB4C0-C322-47B6-B641-06C6A5F0BE81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34" i="12" l="1"/>
  <c r="P35" i="12"/>
  <c r="P37" i="12"/>
  <c r="P34" i="11"/>
  <c r="P35" i="11"/>
  <c r="P37" i="11"/>
  <c r="P37" i="1"/>
  <c r="P20" i="1"/>
  <c r="P20" i="11"/>
  <c r="P20" i="12"/>
  <c r="P20" i="10"/>
  <c r="P16" i="1"/>
  <c r="P17" i="1"/>
  <c r="P16" i="11"/>
  <c r="P17" i="11"/>
  <c r="P16" i="12"/>
  <c r="P17" i="12"/>
  <c r="P16" i="10"/>
  <c r="P17" i="10"/>
  <c r="P6" i="1"/>
  <c r="P6" i="11"/>
  <c r="P12" i="11" s="1"/>
  <c r="P6" i="12"/>
  <c r="P6" i="10"/>
  <c r="P32" i="12" l="1"/>
  <c r="P33" i="12"/>
  <c r="P36" i="12" s="1"/>
  <c r="P32" i="11"/>
  <c r="P32" i="1"/>
  <c r="P33" i="1"/>
  <c r="P36" i="1" s="1"/>
  <c r="P33" i="10"/>
  <c r="P32" i="10"/>
  <c r="P12" i="10"/>
  <c r="P33" i="11"/>
  <c r="P36" i="11" s="1"/>
  <c r="P38" i="11" s="1"/>
  <c r="P12" i="12"/>
  <c r="P12" i="1"/>
  <c r="O6" i="1"/>
  <c r="O12" i="1" s="1"/>
  <c r="O16" i="1"/>
  <c r="O17" i="1"/>
  <c r="O20" i="1"/>
  <c r="O37" i="1"/>
  <c r="O6" i="11"/>
  <c r="O16" i="11"/>
  <c r="O17" i="11"/>
  <c r="O20" i="11"/>
  <c r="O34" i="11"/>
  <c r="O35" i="11"/>
  <c r="O37" i="11"/>
  <c r="O6" i="12"/>
  <c r="O16" i="12"/>
  <c r="O17" i="12"/>
  <c r="O20" i="12"/>
  <c r="O34" i="12"/>
  <c r="O35" i="12"/>
  <c r="O37" i="12"/>
  <c r="O6" i="10"/>
  <c r="O12" i="10" s="1"/>
  <c r="O16" i="10"/>
  <c r="O17" i="10"/>
  <c r="O20" i="10"/>
  <c r="P38" i="12" l="1"/>
  <c r="P38" i="1"/>
  <c r="P36" i="10"/>
  <c r="P38" i="10" s="1"/>
  <c r="O32" i="10"/>
  <c r="O32" i="12"/>
  <c r="O33" i="12"/>
  <c r="O12" i="12"/>
  <c r="O32" i="11"/>
  <c r="O33" i="11"/>
  <c r="O12" i="11"/>
  <c r="O32" i="1"/>
  <c r="O33" i="10"/>
  <c r="O33" i="1"/>
  <c r="O36" i="1" s="1"/>
  <c r="O38" i="1" s="1"/>
  <c r="O36" i="12" l="1"/>
  <c r="O36" i="11"/>
  <c r="O36" i="10"/>
  <c r="I2" i="1"/>
  <c r="I2" i="11"/>
  <c r="I2" i="12"/>
  <c r="I2" i="10"/>
  <c r="O38" i="12" l="1"/>
  <c r="O38" i="11"/>
  <c r="O38" i="10"/>
  <c r="N37" i="12"/>
  <c r="N37" i="11"/>
  <c r="N37" i="1"/>
  <c r="N20" i="1"/>
  <c r="N20" i="11"/>
  <c r="N20" i="12"/>
  <c r="N20" i="10"/>
  <c r="N16" i="1"/>
  <c r="N16" i="11"/>
  <c r="N16" i="12"/>
  <c r="N16" i="10"/>
  <c r="M34" i="12" l="1"/>
  <c r="N34" i="12"/>
  <c r="M35" i="12"/>
  <c r="N35" i="12"/>
  <c r="M37" i="12"/>
  <c r="M34" i="11"/>
  <c r="N34" i="11"/>
  <c r="M35" i="11"/>
  <c r="N35" i="11"/>
  <c r="M37" i="11"/>
  <c r="N6" i="11"/>
  <c r="N6" i="12"/>
  <c r="N6" i="1"/>
  <c r="N6" i="10"/>
  <c r="N12" i="12" l="1"/>
  <c r="N12" i="11"/>
  <c r="N12" i="1"/>
  <c r="N12" i="10"/>
  <c r="N17" i="1"/>
  <c r="N17" i="11"/>
  <c r="N17" i="12"/>
  <c r="N17" i="10"/>
  <c r="N32" i="10" s="1"/>
  <c r="N32" i="11" l="1"/>
  <c r="N33" i="1"/>
  <c r="N36" i="1" s="1"/>
  <c r="N38" i="1" s="1"/>
  <c r="N33" i="10"/>
  <c r="N32" i="12"/>
  <c r="N33" i="12"/>
  <c r="N33" i="11"/>
  <c r="N32" i="1"/>
  <c r="D37" i="1"/>
  <c r="E37" i="1"/>
  <c r="F37" i="1"/>
  <c r="G37" i="1"/>
  <c r="H37" i="1"/>
  <c r="I37" i="1"/>
  <c r="J37" i="1"/>
  <c r="K37" i="1"/>
  <c r="L37" i="1"/>
  <c r="M37" i="1"/>
  <c r="C37" i="1"/>
  <c r="N36" i="10" l="1"/>
  <c r="N36" i="12"/>
  <c r="N36" i="11"/>
  <c r="D34" i="12"/>
  <c r="E34" i="12"/>
  <c r="F34" i="12"/>
  <c r="G34" i="12"/>
  <c r="H34" i="12"/>
  <c r="I34" i="12"/>
  <c r="J34" i="12"/>
  <c r="K34" i="12"/>
  <c r="L34" i="12"/>
  <c r="D35" i="12"/>
  <c r="E35" i="12"/>
  <c r="F35" i="12"/>
  <c r="G35" i="12"/>
  <c r="H35" i="12"/>
  <c r="I35" i="12"/>
  <c r="J35" i="12"/>
  <c r="K35" i="12"/>
  <c r="L35" i="12"/>
  <c r="D37" i="12"/>
  <c r="E37" i="12"/>
  <c r="F37" i="12"/>
  <c r="G37" i="12"/>
  <c r="H37" i="12"/>
  <c r="I37" i="12"/>
  <c r="J37" i="12"/>
  <c r="K37" i="12"/>
  <c r="L37" i="12"/>
  <c r="D37" i="11"/>
  <c r="E37" i="11"/>
  <c r="F37" i="11"/>
  <c r="G37" i="11"/>
  <c r="H37" i="11"/>
  <c r="I37" i="11"/>
  <c r="J37" i="11"/>
  <c r="K37" i="11"/>
  <c r="L37" i="11"/>
  <c r="D34" i="11"/>
  <c r="E34" i="11"/>
  <c r="F34" i="11"/>
  <c r="G34" i="11"/>
  <c r="H34" i="11"/>
  <c r="I34" i="11"/>
  <c r="J34" i="11"/>
  <c r="K34" i="11"/>
  <c r="L34" i="11"/>
  <c r="D35" i="11"/>
  <c r="E35" i="11"/>
  <c r="F35" i="11"/>
  <c r="G35" i="11"/>
  <c r="H35" i="11"/>
  <c r="I35" i="11"/>
  <c r="J35" i="11"/>
  <c r="K35" i="11"/>
  <c r="L35" i="11"/>
  <c r="M20" i="1"/>
  <c r="M16" i="1"/>
  <c r="M17" i="1"/>
  <c r="M20" i="10"/>
  <c r="M16" i="10"/>
  <c r="M17" i="10"/>
  <c r="M32" i="10" l="1"/>
  <c r="N38" i="10"/>
  <c r="N38" i="12"/>
  <c r="N38" i="11"/>
  <c r="M32" i="1"/>
  <c r="M20" i="11"/>
  <c r="M20" i="12"/>
  <c r="M16" i="11"/>
  <c r="M17" i="11"/>
  <c r="M16" i="12"/>
  <c r="M17" i="12"/>
  <c r="M6" i="1"/>
  <c r="M6" i="11"/>
  <c r="M6" i="12"/>
  <c r="M6" i="10"/>
  <c r="M12" i="11" l="1"/>
  <c r="M33" i="10"/>
  <c r="M32" i="12"/>
  <c r="M32" i="11"/>
  <c r="M12" i="10"/>
  <c r="M33" i="12"/>
  <c r="M12" i="12"/>
  <c r="M33" i="11"/>
  <c r="M33" i="1"/>
  <c r="M36" i="1" s="1"/>
  <c r="M38" i="1" s="1"/>
  <c r="M12" i="1"/>
  <c r="D17" i="11"/>
  <c r="E17" i="11"/>
  <c r="F17" i="11"/>
  <c r="G17" i="11"/>
  <c r="H17" i="11"/>
  <c r="I17" i="11"/>
  <c r="J17" i="11"/>
  <c r="K17" i="11"/>
  <c r="L17" i="11"/>
  <c r="M36" i="10" l="1"/>
  <c r="M36" i="12"/>
  <c r="M36" i="11"/>
  <c r="L20" i="1"/>
  <c r="L20" i="11"/>
  <c r="L20" i="12"/>
  <c r="L20" i="10"/>
  <c r="L16" i="1"/>
  <c r="L17" i="1"/>
  <c r="L16" i="11"/>
  <c r="L16" i="12"/>
  <c r="L17" i="12"/>
  <c r="L16" i="10"/>
  <c r="L17" i="10"/>
  <c r="L6" i="1"/>
  <c r="L6" i="11"/>
  <c r="L6" i="12"/>
  <c r="L6" i="10"/>
  <c r="L32" i="10" l="1"/>
  <c r="L12" i="11"/>
  <c r="L12" i="1"/>
  <c r="M38" i="10"/>
  <c r="M38" i="11"/>
  <c r="M38" i="12"/>
  <c r="L32" i="12"/>
  <c r="L32" i="11"/>
  <c r="L33" i="11"/>
  <c r="L32" i="1"/>
  <c r="L33" i="1"/>
  <c r="L12" i="10"/>
  <c r="L33" i="10"/>
  <c r="L12" i="12"/>
  <c r="L33" i="12"/>
  <c r="L36" i="1" l="1"/>
  <c r="L38" i="1" s="1"/>
  <c r="L36" i="12"/>
  <c r="L38" i="12" s="1"/>
  <c r="L36" i="11"/>
  <c r="L38" i="11" s="1"/>
  <c r="L36" i="10"/>
  <c r="L38" i="10" l="1"/>
  <c r="J20" i="1"/>
  <c r="K20" i="1"/>
  <c r="J20" i="11"/>
  <c r="J32" i="11" s="1"/>
  <c r="K20" i="11"/>
  <c r="K32" i="11" s="1"/>
  <c r="J20" i="12"/>
  <c r="K20" i="12"/>
  <c r="J20" i="10"/>
  <c r="K20" i="10"/>
  <c r="J16" i="1"/>
  <c r="K16" i="1"/>
  <c r="J17" i="1"/>
  <c r="K17" i="1"/>
  <c r="J16" i="11"/>
  <c r="K16" i="11"/>
  <c r="J16" i="12"/>
  <c r="K16" i="12"/>
  <c r="J17" i="12"/>
  <c r="K17" i="12"/>
  <c r="J16" i="10"/>
  <c r="K16" i="10"/>
  <c r="J17" i="10"/>
  <c r="K17" i="10"/>
  <c r="J6" i="1"/>
  <c r="J12" i="1" s="1"/>
  <c r="K6" i="1"/>
  <c r="K12" i="1" s="1"/>
  <c r="J6" i="11"/>
  <c r="J12" i="11" s="1"/>
  <c r="K6" i="11"/>
  <c r="K12" i="11" s="1"/>
  <c r="J6" i="12"/>
  <c r="K6" i="12"/>
  <c r="J6" i="10"/>
  <c r="K6" i="10"/>
  <c r="K32" i="10" l="1"/>
  <c r="J32" i="10"/>
  <c r="J33" i="11"/>
  <c r="J36" i="11" s="1"/>
  <c r="J38" i="11" s="1"/>
  <c r="K33" i="11"/>
  <c r="K36" i="11" s="1"/>
  <c r="K38" i="11" s="1"/>
  <c r="J12" i="12"/>
  <c r="K12" i="10"/>
  <c r="J12" i="10"/>
  <c r="K32" i="12"/>
  <c r="K12" i="12"/>
  <c r="K33" i="12"/>
  <c r="K36" i="12" s="1"/>
  <c r="K38" i="12" s="1"/>
  <c r="K32" i="1"/>
  <c r="K33" i="1"/>
  <c r="K36" i="1" s="1"/>
  <c r="K38" i="1" s="1"/>
  <c r="K33" i="10"/>
  <c r="J32" i="12"/>
  <c r="J33" i="12"/>
  <c r="J36" i="12" s="1"/>
  <c r="J38" i="12" s="1"/>
  <c r="J32" i="1"/>
  <c r="J33" i="1"/>
  <c r="J36" i="1" s="1"/>
  <c r="J38" i="1" s="1"/>
  <c r="J33" i="10"/>
  <c r="K36" i="10" l="1"/>
  <c r="J36" i="10"/>
  <c r="J38" i="10" l="1"/>
  <c r="K38" i="10"/>
  <c r="I20" i="1" l="1"/>
  <c r="I20" i="11"/>
  <c r="I32" i="11" s="1"/>
  <c r="I20" i="12"/>
  <c r="I20" i="10"/>
  <c r="I16" i="1"/>
  <c r="I17" i="1"/>
  <c r="I16" i="11"/>
  <c r="I16" i="12"/>
  <c r="I17" i="12"/>
  <c r="I16" i="10"/>
  <c r="I17" i="10"/>
  <c r="I6" i="1"/>
  <c r="I12" i="1" s="1"/>
  <c r="I6" i="11"/>
  <c r="I12" i="11" s="1"/>
  <c r="I6" i="12"/>
  <c r="I6" i="10"/>
  <c r="H17" i="10"/>
  <c r="H6" i="10"/>
  <c r="H20" i="12"/>
  <c r="G20" i="12"/>
  <c r="F20" i="12"/>
  <c r="E20" i="12"/>
  <c r="D20" i="12"/>
  <c r="C20" i="12"/>
  <c r="H20" i="11"/>
  <c r="H32" i="11" s="1"/>
  <c r="G20" i="11"/>
  <c r="G32" i="11" s="1"/>
  <c r="F20" i="11"/>
  <c r="F32" i="11" s="1"/>
  <c r="E20" i="11"/>
  <c r="E32" i="11" s="1"/>
  <c r="D20" i="11"/>
  <c r="D32" i="11" s="1"/>
  <c r="C20" i="11"/>
  <c r="H20" i="1"/>
  <c r="G20" i="1"/>
  <c r="F20" i="1"/>
  <c r="E20" i="1"/>
  <c r="D20" i="1"/>
  <c r="C20" i="1"/>
  <c r="I32" i="10" l="1"/>
  <c r="I33" i="11"/>
  <c r="I36" i="11" s="1"/>
  <c r="I38" i="11" s="1"/>
  <c r="H12" i="10"/>
  <c r="I33" i="10"/>
  <c r="I12" i="10"/>
  <c r="I12" i="12"/>
  <c r="I32" i="12"/>
  <c r="I33" i="12"/>
  <c r="I36" i="12" s="1"/>
  <c r="I38" i="12" s="1"/>
  <c r="I32" i="1"/>
  <c r="I33" i="1"/>
  <c r="I36" i="1" s="1"/>
  <c r="I38" i="1" s="1"/>
  <c r="H6" i="1"/>
  <c r="H16" i="1"/>
  <c r="H17" i="1"/>
  <c r="H6" i="11"/>
  <c r="H16" i="11"/>
  <c r="H6" i="12"/>
  <c r="H16" i="12"/>
  <c r="H17" i="12"/>
  <c r="H16" i="10"/>
  <c r="H20" i="10"/>
  <c r="H32" i="10" s="1"/>
  <c r="H33" i="11" l="1"/>
  <c r="H36" i="11" s="1"/>
  <c r="H38" i="11" s="1"/>
  <c r="H12" i="11"/>
  <c r="H12" i="1"/>
  <c r="H32" i="12"/>
  <c r="H32" i="1"/>
  <c r="I36" i="10"/>
  <c r="H33" i="12"/>
  <c r="H36" i="12" s="1"/>
  <c r="H38" i="12" s="1"/>
  <c r="H12" i="12"/>
  <c r="H33" i="1"/>
  <c r="H36" i="1" s="1"/>
  <c r="H38" i="1" s="1"/>
  <c r="H33" i="10"/>
  <c r="I38" i="10" l="1"/>
  <c r="H36" i="10"/>
  <c r="H38" i="10" l="1"/>
  <c r="G6" i="12" l="1"/>
  <c r="G16" i="12"/>
  <c r="G17" i="12"/>
  <c r="G6" i="1"/>
  <c r="G12" i="1" s="1"/>
  <c r="G6" i="11"/>
  <c r="G16" i="11"/>
  <c r="G16" i="1"/>
  <c r="G17" i="1"/>
  <c r="C35" i="12"/>
  <c r="C34" i="12"/>
  <c r="C37" i="12"/>
  <c r="C37" i="11"/>
  <c r="C35" i="11"/>
  <c r="C34" i="11"/>
  <c r="G16" i="10"/>
  <c r="G17" i="10"/>
  <c r="G20" i="10"/>
  <c r="G6" i="10"/>
  <c r="G32" i="10" l="1"/>
  <c r="G33" i="11"/>
  <c r="G36" i="11" s="1"/>
  <c r="G38" i="11" s="1"/>
  <c r="G12" i="11"/>
  <c r="G32" i="12"/>
  <c r="G33" i="12"/>
  <c r="G36" i="12" s="1"/>
  <c r="G38" i="12" s="1"/>
  <c r="G32" i="1"/>
  <c r="G12" i="10"/>
  <c r="G12" i="12"/>
  <c r="G33" i="1"/>
  <c r="G36" i="1" s="1"/>
  <c r="G38" i="1" s="1"/>
  <c r="G33" i="10"/>
  <c r="G36" i="10" l="1"/>
  <c r="F17" i="12"/>
  <c r="E17" i="12"/>
  <c r="D17" i="12"/>
  <c r="C17" i="12"/>
  <c r="F16" i="12"/>
  <c r="E16" i="12"/>
  <c r="D16" i="12"/>
  <c r="C16" i="12"/>
  <c r="F6" i="12"/>
  <c r="E6" i="12"/>
  <c r="D6" i="12"/>
  <c r="C6" i="12"/>
  <c r="C17" i="11"/>
  <c r="F16" i="11"/>
  <c r="E16" i="11"/>
  <c r="D16" i="11"/>
  <c r="C16" i="11"/>
  <c r="F6" i="11"/>
  <c r="E6" i="11"/>
  <c r="D6" i="11"/>
  <c r="C6" i="11"/>
  <c r="C12" i="11" s="1"/>
  <c r="F17" i="1"/>
  <c r="E17" i="1"/>
  <c r="D17" i="1"/>
  <c r="C17" i="1"/>
  <c r="F16" i="1"/>
  <c r="E16" i="1"/>
  <c r="D16" i="1"/>
  <c r="C16" i="1"/>
  <c r="F6" i="1"/>
  <c r="F12" i="1" s="1"/>
  <c r="E6" i="1"/>
  <c r="E12" i="1" s="1"/>
  <c r="D6" i="1"/>
  <c r="C6" i="1"/>
  <c r="F20" i="10"/>
  <c r="F17" i="10"/>
  <c r="F16" i="10"/>
  <c r="F6" i="10"/>
  <c r="E20" i="10"/>
  <c r="D20" i="10"/>
  <c r="C20" i="10"/>
  <c r="E17" i="10"/>
  <c r="D17" i="10"/>
  <c r="C17" i="10"/>
  <c r="E16" i="10"/>
  <c r="D16" i="10"/>
  <c r="C16" i="10"/>
  <c r="E6" i="10"/>
  <c r="D6" i="10"/>
  <c r="C6" i="10"/>
  <c r="F32" i="10" l="1"/>
  <c r="D32" i="10"/>
  <c r="E32" i="10"/>
  <c r="F33" i="11"/>
  <c r="F36" i="11" s="1"/>
  <c r="F38" i="11" s="1"/>
  <c r="F12" i="11"/>
  <c r="D33" i="11"/>
  <c r="D36" i="11" s="1"/>
  <c r="D38" i="11" s="1"/>
  <c r="D12" i="11"/>
  <c r="E33" i="11"/>
  <c r="E36" i="11" s="1"/>
  <c r="E38" i="11" s="1"/>
  <c r="E12" i="11"/>
  <c r="C32" i="10"/>
  <c r="C12" i="1"/>
  <c r="D12" i="1"/>
  <c r="C32" i="12"/>
  <c r="E32" i="12"/>
  <c r="D32" i="12"/>
  <c r="F32" i="12"/>
  <c r="C33" i="12"/>
  <c r="C36" i="12" s="1"/>
  <c r="D33" i="12"/>
  <c r="D36" i="12" s="1"/>
  <c r="D38" i="12" s="1"/>
  <c r="C32" i="11"/>
  <c r="C33" i="11"/>
  <c r="C32" i="1"/>
  <c r="E32" i="1"/>
  <c r="D32" i="1"/>
  <c r="F32" i="1"/>
  <c r="E33" i="12"/>
  <c r="E36" i="12" s="1"/>
  <c r="E38" i="12" s="1"/>
  <c r="F33" i="12"/>
  <c r="F36" i="12" s="1"/>
  <c r="F38" i="12" s="1"/>
  <c r="E33" i="1"/>
  <c r="E36" i="1" s="1"/>
  <c r="E38" i="1" s="1"/>
  <c r="E12" i="12"/>
  <c r="C33" i="1"/>
  <c r="C36" i="1" s="1"/>
  <c r="C38" i="1" s="1"/>
  <c r="D33" i="1"/>
  <c r="D36" i="1" s="1"/>
  <c r="D38" i="1" s="1"/>
  <c r="F33" i="1"/>
  <c r="F36" i="1" s="1"/>
  <c r="F38" i="1" s="1"/>
  <c r="G38" i="10"/>
  <c r="C12" i="10"/>
  <c r="F33" i="10"/>
  <c r="D33" i="10"/>
  <c r="F12" i="10"/>
  <c r="C12" i="12"/>
  <c r="D12" i="12"/>
  <c r="F12" i="12"/>
  <c r="D12" i="10"/>
  <c r="C33" i="10"/>
  <c r="E33" i="10"/>
  <c r="E12" i="10"/>
  <c r="E36" i="10" l="1"/>
  <c r="C36" i="11"/>
  <c r="C38" i="12"/>
  <c r="D36" i="10"/>
  <c r="F36" i="10"/>
  <c r="C36" i="10"/>
  <c r="C38" i="10" l="1"/>
  <c r="D38" i="10"/>
  <c r="C38" i="11"/>
  <c r="F38" i="10"/>
  <c r="E38" i="10"/>
</calcChain>
</file>

<file path=xl/sharedStrings.xml><?xml version="1.0" encoding="utf-8"?>
<sst xmlns="http://schemas.openxmlformats.org/spreadsheetml/2006/main" count="284" uniqueCount="77">
  <si>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</si>
  <si>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</si>
  <si>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</si>
  <si>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</si>
  <si>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</si>
  <si>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</si>
  <si>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</si>
  <si>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</si>
  <si>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</si>
  <si>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</si>
  <si>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</si>
  <si>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</si>
  <si>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</si>
  <si>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</si>
  <si>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</si>
  <si>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</si>
  <si>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</si>
  <si>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</si>
  <si>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</si>
  <si>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</si>
  <si>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</si>
  <si>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</si>
  <si>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</si>
  <si>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</si>
  <si>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</si>
  <si>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</si>
  <si>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</si>
  <si>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</si>
  <si>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</si>
  <si>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</si>
  <si>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</si>
  <si>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</si>
  <si>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</si>
  <si>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</si>
  <si>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</si>
  <si>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</si>
  <si>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</si>
  <si>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</si>
  <si>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</si>
  <si>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</si>
  <si>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</si>
  <si>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</si>
  <si>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</si>
  <si>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</si>
  <si>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</si>
  <si>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</si>
  <si>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</si>
  <si>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</si>
  <si>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</si>
  <si>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</si>
  <si>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</si>
  <si>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</si>
  <si>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</si>
  <si>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</si>
  <si>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</si>
  <si>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</si>
  <si>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Odisha</t>
  </si>
  <si>
    <t>2016-17</t>
  </si>
  <si>
    <t>2017-18</t>
  </si>
  <si>
    <t>2018-19</t>
  </si>
  <si>
    <t>2019-20</t>
  </si>
  <si>
    <t>2020-21</t>
  </si>
  <si>
    <t>2.       </t>
  </si>
  <si>
    <t>3.       </t>
  </si>
  <si>
    <t>4.       </t>
  </si>
  <si>
    <t>5.       </t>
  </si>
  <si>
    <t>6.       </t>
  </si>
  <si>
    <t>7.       </t>
  </si>
  <si>
    <t>8.       </t>
  </si>
  <si>
    <t>9.       </t>
  </si>
  <si>
    <t>10.   </t>
  </si>
  <si>
    <t>11.   </t>
  </si>
  <si>
    <t>2021-22</t>
  </si>
  <si>
    <t>2022-23</t>
  </si>
  <si>
    <t>2023-24</t>
  </si>
  <si>
    <t>Source:  Directorate of Economics &amp; Statistics of respective State Governments.</t>
  </si>
  <si>
    <t>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</si>
</sst>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8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b/>
      <sz val="16"/>
      <name val="Calibri"/>
      <family val="2"/>
      <scheme val="minor"/>
    </font>
    <font>
      <sz val="16"/>
      <name val="Calibri"/>
      <family val="2"/>
      <scheme val="minor"/>
    </font>
    <font>
      <sz val="12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1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1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41">
    <xf numFmtId="0" fontId="0" fillId="0" borderId="0" xfId="0"/>
    <xf numFmtId="0" fontId="7" fillId="0" borderId="0" xfId="0" applyFont="1"/>
    <xf numFmtId="0" fontId="7" fillId="0" borderId="0" xfId="0" applyFont="1" applyProtection="1">
      <protection locked="0"/>
    </xf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14" fillId="0" borderId="0" xfId="0" applyFont="1"/>
    <xf numFmtId="0" fontId="13" fillId="0" borderId="0" xfId="0" applyFont="1" applyProtection="1">
      <protection locked="0"/>
    </xf>
    <xf numFmtId="0" fontId="1" fillId="0" borderId="0" xfId="0" applyFont="1" applyAlignment="1">
      <alignment horizontal="left" vertical="center"/>
    </xf>
    <xf numFmtId="0" fontId="7" fillId="0" borderId="0" xfId="0" quotePrefix="1" applyFont="1" applyProtection="1">
      <protection locked="0"/>
    </xf>
    <xf numFmtId="0" fontId="7" fillId="3" borderId="0" xfId="0" applyFont="1" applyFill="1" applyProtection="1">
      <protection locked="0"/>
    </xf>
    <xf numFmtId="1" fontId="7" fillId="3" borderId="0" xfId="0" applyNumberFormat="1" applyFont="1" applyFill="1"/>
    <xf numFmtId="1" fontId="7" fillId="3" borderId="0" xfId="0" applyNumberFormat="1" applyFont="1" applyFill="1" applyProtection="1">
      <protection locked="0"/>
    </xf>
    <xf numFmtId="0" fontId="7" fillId="3" borderId="0" xfId="0" applyFont="1" applyFill="1"/>
    <xf numFmtId="1" fontId="7" fillId="4" borderId="0" xfId="0" applyNumberFormat="1" applyFont="1" applyFill="1"/>
    <xf numFmtId="1" fontId="7" fillId="4" borderId="0" xfId="0" applyNumberFormat="1" applyFont="1" applyFill="1" applyProtection="1">
      <protection locked="0"/>
    </xf>
    <xf numFmtId="49" fontId="11" fillId="0" borderId="2" xfId="0" applyNumberFormat="1" applyFont="1" applyBorder="1" applyAlignment="1" applyProtection="1">
      <alignment vertical="center" wrapText="1"/>
      <protection locked="0"/>
    </xf>
    <xf numFmtId="0" fontId="11" fillId="0" borderId="2" xfId="0" applyFont="1" applyBorder="1" applyAlignment="1" applyProtection="1">
      <alignment vertical="center" wrapText="1"/>
      <protection locked="0"/>
    </xf>
    <xf numFmtId="0" fontId="15" fillId="0" borderId="2" xfId="0" applyFont="1" applyBorder="1" applyProtection="1">
      <protection locked="0"/>
    </xf>
    <xf numFmtId="0" fontId="15" fillId="0" borderId="2" xfId="0" applyFont="1" applyBorder="1" applyAlignment="1">
      <alignment horizontal="center"/>
    </xf>
    <xf numFmtId="49" fontId="12" fillId="3" borderId="2" xfId="0" applyNumberFormat="1" applyFont="1" applyFill="1" applyBorder="1" applyAlignment="1">
      <alignment vertical="center" wrapText="1"/>
    </xf>
    <xf numFmtId="0" fontId="15" fillId="3" borderId="2" xfId="0" applyFont="1" applyFill="1" applyBorder="1" applyAlignment="1">
      <alignment horizontal="left" vertical="center" wrapText="1"/>
    </xf>
    <xf numFmtId="1" fontId="15" fillId="3" borderId="2" xfId="0" applyNumberFormat="1" applyFont="1" applyFill="1" applyBorder="1"/>
    <xf numFmtId="49" fontId="12" fillId="0" borderId="2" xfId="0" applyNumberFormat="1" applyFont="1" applyBorder="1" applyAlignment="1" applyProtection="1">
      <alignment horizontal="right" vertical="center" wrapText="1"/>
      <protection locked="0"/>
    </xf>
    <xf numFmtId="0" fontId="15" fillId="0" borderId="2" xfId="0" applyFont="1" applyBorder="1" applyAlignment="1" applyProtection="1">
      <alignment horizontal="left" vertical="center" wrapText="1"/>
      <protection locked="0"/>
    </xf>
    <xf numFmtId="1" fontId="15" fillId="0" borderId="2" xfId="0" applyNumberFormat="1" applyFont="1" applyBorder="1" applyProtection="1">
      <protection locked="0"/>
    </xf>
    <xf numFmtId="1" fontId="15" fillId="0" borderId="2" xfId="0" applyNumberFormat="1" applyFont="1" applyBorder="1"/>
    <xf numFmtId="49" fontId="12" fillId="0" borderId="2" xfId="0" applyNumberFormat="1" applyFont="1" applyBorder="1" applyAlignment="1" applyProtection="1">
      <alignment vertical="center" wrapText="1"/>
      <protection locked="0"/>
    </xf>
    <xf numFmtId="49" fontId="12" fillId="3" borderId="2" xfId="0" applyNumberFormat="1" applyFont="1" applyFill="1" applyBorder="1" applyAlignment="1" applyProtection="1">
      <alignment vertical="center" wrapText="1"/>
      <protection locked="0"/>
    </xf>
    <xf numFmtId="0" fontId="16" fillId="3" borderId="2" xfId="0" applyFont="1" applyFill="1" applyBorder="1" applyAlignment="1" applyProtection="1">
      <alignment horizontal="left" vertical="center" wrapText="1"/>
      <protection locked="0"/>
    </xf>
    <xf numFmtId="1" fontId="15" fillId="3" borderId="2" xfId="0" applyNumberFormat="1" applyFont="1" applyFill="1" applyBorder="1" applyProtection="1">
      <protection locked="0"/>
    </xf>
    <xf numFmtId="49" fontId="12" fillId="0" borderId="2" xfId="0" applyNumberFormat="1" applyFont="1" applyBorder="1" applyAlignment="1">
      <alignment vertical="center" wrapText="1"/>
    </xf>
    <xf numFmtId="0" fontId="15" fillId="0" borderId="2" xfId="0" applyFont="1" applyBorder="1" applyAlignment="1">
      <alignment horizontal="left" vertical="center" wrapText="1"/>
    </xf>
    <xf numFmtId="0" fontId="15" fillId="3" borderId="2" xfId="0" applyFont="1" applyFill="1" applyBorder="1" applyAlignment="1">
      <alignment horizontal="left" vertical="top" wrapText="1"/>
    </xf>
    <xf numFmtId="0" fontId="17" fillId="3" borderId="2" xfId="0" applyFont="1" applyFill="1" applyBorder="1" applyAlignment="1">
      <alignment horizontal="left" vertical="center" wrapText="1"/>
    </xf>
    <xf numFmtId="49" fontId="12" fillId="0" borderId="2" xfId="0" quotePrefix="1" applyNumberFormat="1" applyFont="1" applyBorder="1" applyAlignment="1">
      <alignment vertical="center" wrapText="1"/>
    </xf>
    <xf numFmtId="0" fontId="15" fillId="0" borderId="2" xfId="0" applyFont="1" applyBorder="1" applyAlignment="1" applyProtection="1">
      <alignment vertical="center" wrapText="1"/>
      <protection locked="0"/>
    </xf>
    <xf numFmtId="49" fontId="12" fillId="3" borderId="2" xfId="0" quotePrefix="1" applyNumberFormat="1" applyFont="1" applyFill="1" applyBorder="1" applyAlignment="1">
      <alignment vertical="center" wrapText="1"/>
    </xf>
    <xf numFmtId="0" fontId="15" fillId="3" borderId="2" xfId="0" applyFont="1" applyFill="1" applyBorder="1" applyAlignment="1" applyProtection="1">
      <alignment vertical="center" wrapText="1"/>
      <protection locked="0"/>
    </xf>
    <xf numFmtId="0" fontId="15" fillId="0" borderId="2" xfId="0" applyFont="1" applyBorder="1"/>
    <xf numFmtId="0" fontId="15" fillId="3" borderId="2" xfId="0" applyFont="1" applyFill="1" applyBorder="1" applyProtection="1">
      <protection locked="0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3399FF"/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25"/>
  <sheetViews>
    <sheetView zoomScale="96" zoomScaleNormal="96" zoomScaleSheetLayoutView="100" workbookViewId="0">
      <pane xSplit="2" ySplit="5" topLeftCell="C6" activePane="bottomRight" state="frozen"/>
      <selection activeCell="A40" sqref="A40"/>
      <selection pane="topRight" activeCell="A40" sqref="A40"/>
      <selection pane="bottomLeft" activeCell="A40" sqref="A40"/>
      <selection pane="bottomRight" activeCell="A36" sqref="A36:XFD36"/>
    </sheetView>
  </sheetViews>
  <sheetFormatPr defaultColWidth="8.85546875" defaultRowHeight="21" x14ac:dyDescent="0.35"/>
  <cols>
    <col min="1" max="1" width="11" style="2" customWidth="1"/>
    <col min="2" max="2" width="44" style="2" customWidth="1"/>
    <col min="3" max="6" width="15.140625" style="2" customWidth="1"/>
    <col min="7" max="8" width="15.140625" style="1" customWidth="1"/>
    <col min="9" max="16" width="15.140625" style="6" customWidth="1"/>
    <col min="17" max="18" width="12.140625" style="2" customWidth="1"/>
    <col min="19" max="19" width="12.140625" style="1" customWidth="1"/>
    <col min="20" max="20" width="12.140625" style="2" customWidth="1"/>
    <col min="21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2" x14ac:dyDescent="0.35">
      <c r="A1" s="2" t="s">
        <v>43</v>
      </c>
      <c r="B1" s="7" t="s">
        <v>56</v>
      </c>
      <c r="AX1" s="3"/>
    </row>
    <row r="2" spans="1:192" x14ac:dyDescent="0.35">
      <c r="A2" s="8" t="s">
        <v>38</v>
      </c>
      <c r="I2" s="6" t="str">
        <f>[1]GSVA_cur!$I$3</f>
        <v>As on 17.03.2025</v>
      </c>
    </row>
    <row r="3" spans="1:192" x14ac:dyDescent="0.35">
      <c r="A3" s="8"/>
    </row>
    <row r="4" spans="1:192" x14ac:dyDescent="0.35">
      <c r="A4" s="8"/>
      <c r="E4" s="9"/>
      <c r="F4" s="9" t="s">
        <v>47</v>
      </c>
      <c r="S4" s="2"/>
      <c r="T4" s="1"/>
      <c r="W4" s="1"/>
      <c r="AF4" s="2"/>
      <c r="AI4" s="2"/>
      <c r="AN4" s="2"/>
      <c r="AQ4" s="2"/>
      <c r="AV4" s="2"/>
      <c r="AY4" s="2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2" ht="15.75" x14ac:dyDescent="0.25">
      <c r="A5" s="16" t="s">
        <v>0</v>
      </c>
      <c r="B5" s="17" t="s">
        <v>1</v>
      </c>
      <c r="C5" s="18" t="s">
        <v>21</v>
      </c>
      <c r="D5" s="18" t="s">
        <v>22</v>
      </c>
      <c r="E5" s="18" t="s">
        <v>23</v>
      </c>
      <c r="F5" s="18" t="s">
        <v>46</v>
      </c>
      <c r="G5" s="19" t="s">
        <v>55</v>
      </c>
      <c r="H5" s="19" t="s">
        <v>57</v>
      </c>
      <c r="I5" s="19" t="s">
        <v>58</v>
      </c>
      <c r="J5" s="19" t="s">
        <v>59</v>
      </c>
      <c r="K5" s="19" t="s">
        <v>60</v>
      </c>
      <c r="L5" s="19" t="s">
        <v>61</v>
      </c>
      <c r="M5" s="19" t="s">
        <v>72</v>
      </c>
      <c r="N5" s="19" t="s">
        <v>73</v>
      </c>
      <c r="O5" s="19" t="s">
        <v>74</v>
      </c>
      <c r="P5" s="19" t="s">
        <v>76</v>
      </c>
      <c r="S5" s="2"/>
      <c r="T5" s="1"/>
      <c r="W5" s="1"/>
      <c r="AF5" s="2"/>
      <c r="AI5" s="2"/>
      <c r="AN5" s="2"/>
      <c r="AQ5" s="2"/>
      <c r="AV5" s="2"/>
      <c r="AY5" s="2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2" s="13" customFormat="1" ht="15.75" x14ac:dyDescent="0.25">
      <c r="A6" s="20" t="s">
        <v>26</v>
      </c>
      <c r="B6" s="21" t="s">
        <v>2</v>
      </c>
      <c r="C6" s="22">
        <f>SUM(C7:C10)</f>
        <v>3934537.459100557</v>
      </c>
      <c r="D6" s="22">
        <f t="shared" ref="D6:E6" si="0">SUM(D7:D10)</f>
        <v>5342866.5504192226</v>
      </c>
      <c r="E6" s="22">
        <f t="shared" si="0"/>
        <v>5674966.6959175449</v>
      </c>
      <c r="F6" s="22">
        <f t="shared" ref="F6:N6" si="1">SUM(F7:F10)</f>
        <v>6556958.9903982086</v>
      </c>
      <c r="G6" s="22">
        <f t="shared" si="1"/>
        <v>6163540.8160575954</v>
      </c>
      <c r="H6" s="22">
        <f t="shared" si="1"/>
        <v>7425208.2270744219</v>
      </c>
      <c r="I6" s="22">
        <f t="shared" si="1"/>
        <v>7494152.2799245967</v>
      </c>
      <c r="J6" s="22">
        <f t="shared" si="1"/>
        <v>8694179.6881079972</v>
      </c>
      <c r="K6" s="22">
        <f t="shared" si="1"/>
        <v>11209586.101087378</v>
      </c>
      <c r="L6" s="22">
        <f t="shared" si="1"/>
        <v>11695727.011719413</v>
      </c>
      <c r="M6" s="22">
        <f t="shared" si="1"/>
        <v>11916443.817410789</v>
      </c>
      <c r="N6" s="22">
        <f t="shared" si="1"/>
        <v>12876068.551195638</v>
      </c>
      <c r="O6" s="22">
        <f t="shared" ref="O6:P6" si="2">SUM(O7:O10)</f>
        <v>14631970.263539759</v>
      </c>
      <c r="P6" s="22">
        <f t="shared" si="2"/>
        <v>15837356.796100212</v>
      </c>
      <c r="Q6" s="3"/>
      <c r="R6" s="3"/>
      <c r="S6" s="3"/>
      <c r="T6" s="3"/>
      <c r="U6" s="3"/>
      <c r="V6" s="3"/>
      <c r="W6" s="3"/>
      <c r="X6" s="3"/>
      <c r="Y6" s="3"/>
      <c r="Z6" s="3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1"/>
      <c r="DE6" s="11"/>
      <c r="DF6" s="11"/>
      <c r="DG6" s="11"/>
      <c r="DH6" s="11"/>
      <c r="DI6" s="11"/>
      <c r="DJ6" s="11"/>
      <c r="DK6" s="11"/>
      <c r="DL6" s="11"/>
      <c r="DM6" s="11"/>
      <c r="DN6" s="11"/>
      <c r="DO6" s="11"/>
      <c r="DP6" s="11"/>
      <c r="DQ6" s="11"/>
      <c r="DR6" s="11"/>
      <c r="DS6" s="11"/>
      <c r="DT6" s="11"/>
      <c r="DU6" s="11"/>
      <c r="DV6" s="11"/>
      <c r="DW6" s="11"/>
      <c r="DX6" s="11"/>
      <c r="DY6" s="11"/>
      <c r="DZ6" s="11"/>
      <c r="EA6" s="11"/>
      <c r="EB6" s="11"/>
      <c r="EC6" s="11"/>
      <c r="ED6" s="11"/>
      <c r="EE6" s="11"/>
      <c r="EF6" s="11"/>
      <c r="EG6" s="11"/>
      <c r="EH6" s="11"/>
      <c r="EI6" s="11"/>
      <c r="EJ6" s="11"/>
      <c r="EK6" s="11"/>
      <c r="EL6" s="11"/>
      <c r="EM6" s="11"/>
      <c r="EN6" s="11"/>
      <c r="EO6" s="11"/>
      <c r="EP6" s="11"/>
      <c r="EQ6" s="11"/>
      <c r="ER6" s="11"/>
      <c r="ES6" s="11"/>
      <c r="ET6" s="11"/>
      <c r="EU6" s="11"/>
      <c r="EV6" s="11"/>
      <c r="EW6" s="11"/>
      <c r="EX6" s="11"/>
      <c r="EY6" s="11"/>
      <c r="EZ6" s="11"/>
      <c r="FA6" s="11"/>
      <c r="FB6" s="11"/>
      <c r="FC6" s="11"/>
      <c r="FD6" s="11"/>
      <c r="FE6" s="11"/>
      <c r="FF6" s="11"/>
      <c r="FG6" s="11"/>
      <c r="FH6" s="11"/>
      <c r="FI6" s="11"/>
      <c r="FJ6" s="11"/>
      <c r="FK6" s="11"/>
      <c r="FL6" s="11"/>
      <c r="FM6" s="11"/>
      <c r="FN6" s="11"/>
      <c r="FO6" s="11"/>
      <c r="FP6" s="11"/>
      <c r="FQ6" s="11"/>
      <c r="FR6" s="11"/>
      <c r="FS6" s="11"/>
      <c r="FT6" s="11"/>
      <c r="FU6" s="11"/>
      <c r="FV6" s="11"/>
      <c r="FW6" s="11"/>
      <c r="FX6" s="11"/>
      <c r="FY6" s="11"/>
      <c r="FZ6" s="11"/>
      <c r="GA6" s="11"/>
      <c r="GB6" s="11"/>
      <c r="GC6" s="11"/>
      <c r="GD6" s="11"/>
      <c r="GE6" s="11"/>
      <c r="GF6" s="11"/>
      <c r="GJ6" s="10"/>
    </row>
    <row r="7" spans="1:192" ht="15.75" x14ac:dyDescent="0.25">
      <c r="A7" s="23">
        <v>1.1000000000000001</v>
      </c>
      <c r="B7" s="24" t="s">
        <v>49</v>
      </c>
      <c r="C7" s="25">
        <v>2555038.7536649816</v>
      </c>
      <c r="D7" s="25">
        <v>3750538.4788407013</v>
      </c>
      <c r="E7" s="25">
        <v>3802013.6757261273</v>
      </c>
      <c r="F7" s="25">
        <v>4436266.1523856474</v>
      </c>
      <c r="G7" s="26">
        <v>3765010.0811597658</v>
      </c>
      <c r="H7" s="26">
        <v>4707585.8480065977</v>
      </c>
      <c r="I7" s="26">
        <v>4427626.8896878427</v>
      </c>
      <c r="J7" s="26">
        <v>5078111.0727468645</v>
      </c>
      <c r="K7" s="26">
        <v>7040491.4267619951</v>
      </c>
      <c r="L7" s="26">
        <v>7139139.1747230776</v>
      </c>
      <c r="M7" s="26">
        <v>7126352.0766300336</v>
      </c>
      <c r="N7" s="26">
        <v>7588043.4833500236</v>
      </c>
      <c r="O7" s="26">
        <v>8975111.6838263236</v>
      </c>
      <c r="P7" s="26">
        <v>9663646.2293717191</v>
      </c>
      <c r="Q7" s="4"/>
      <c r="R7" s="4"/>
      <c r="S7" s="4"/>
      <c r="T7" s="3"/>
      <c r="U7" s="4"/>
      <c r="V7" s="4"/>
      <c r="W7" s="3"/>
      <c r="X7" s="4"/>
      <c r="Y7" s="4"/>
      <c r="Z7" s="4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1"/>
      <c r="GH7" s="1"/>
      <c r="GI7" s="1"/>
    </row>
    <row r="8" spans="1:192" ht="15.75" x14ac:dyDescent="0.25">
      <c r="A8" s="23">
        <v>1.2</v>
      </c>
      <c r="B8" s="24" t="s">
        <v>50</v>
      </c>
      <c r="C8" s="25">
        <v>538910.85180090985</v>
      </c>
      <c r="D8" s="25">
        <v>637320.32226181019</v>
      </c>
      <c r="E8" s="25">
        <v>729848.77800838242</v>
      </c>
      <c r="F8" s="25">
        <v>803496.43870883388</v>
      </c>
      <c r="G8" s="26">
        <v>880541.65014977427</v>
      </c>
      <c r="H8" s="26">
        <v>909690.3319546883</v>
      </c>
      <c r="I8" s="26">
        <v>1188323.1403382074</v>
      </c>
      <c r="J8" s="26">
        <v>1417110.1093944011</v>
      </c>
      <c r="K8" s="26">
        <v>1608672.6262656692</v>
      </c>
      <c r="L8" s="26">
        <v>1733580.1896921685</v>
      </c>
      <c r="M8" s="26">
        <v>1817135.9820641142</v>
      </c>
      <c r="N8" s="26">
        <v>1831516.9073200226</v>
      </c>
      <c r="O8" s="26">
        <v>1962314.3747885795</v>
      </c>
      <c r="P8" s="26">
        <v>2176027.1485802378</v>
      </c>
      <c r="Q8" s="4"/>
      <c r="R8" s="4"/>
      <c r="S8" s="4"/>
      <c r="T8" s="3"/>
      <c r="U8" s="4"/>
      <c r="V8" s="4"/>
      <c r="W8" s="3"/>
      <c r="X8" s="4"/>
      <c r="Y8" s="4"/>
      <c r="Z8" s="4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1"/>
      <c r="GH8" s="1"/>
      <c r="GI8" s="1"/>
    </row>
    <row r="9" spans="1:192" ht="15.75" x14ac:dyDescent="0.25">
      <c r="A9" s="23">
        <v>1.3</v>
      </c>
      <c r="B9" s="24" t="s">
        <v>51</v>
      </c>
      <c r="C9" s="25">
        <v>572222.6487036827</v>
      </c>
      <c r="D9" s="25">
        <v>619884.24624673324</v>
      </c>
      <c r="E9" s="25">
        <v>784936.52249883523</v>
      </c>
      <c r="F9" s="25">
        <v>864086.46078654786</v>
      </c>
      <c r="G9" s="26">
        <v>957597.92534645624</v>
      </c>
      <c r="H9" s="26">
        <v>1108049.3368010549</v>
      </c>
      <c r="I9" s="26">
        <v>1022003.8113471409</v>
      </c>
      <c r="J9" s="26">
        <v>1249921.4907635937</v>
      </c>
      <c r="K9" s="26">
        <v>1472914.0474645379</v>
      </c>
      <c r="L9" s="26">
        <v>1607433.4458592625</v>
      </c>
      <c r="M9" s="26">
        <v>1540340.2566114992</v>
      </c>
      <c r="N9" s="26">
        <v>1951641.5417850402</v>
      </c>
      <c r="O9" s="26">
        <v>2074490.3155611516</v>
      </c>
      <c r="P9" s="26">
        <v>2251445.2118050992</v>
      </c>
      <c r="Q9" s="4"/>
      <c r="R9" s="4"/>
      <c r="S9" s="4"/>
      <c r="T9" s="3"/>
      <c r="U9" s="4"/>
      <c r="V9" s="4"/>
      <c r="W9" s="3"/>
      <c r="X9" s="4"/>
      <c r="Y9" s="4"/>
      <c r="Z9" s="4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1"/>
      <c r="GH9" s="1"/>
      <c r="GI9" s="1"/>
    </row>
    <row r="10" spans="1:192" ht="15.75" x14ac:dyDescent="0.25">
      <c r="A10" s="23">
        <v>1.4</v>
      </c>
      <c r="B10" s="24" t="s">
        <v>52</v>
      </c>
      <c r="C10" s="25">
        <v>268365.20493098296</v>
      </c>
      <c r="D10" s="25">
        <v>335123.50306997867</v>
      </c>
      <c r="E10" s="25">
        <v>358167.71968420019</v>
      </c>
      <c r="F10" s="25">
        <v>453109.93851718027</v>
      </c>
      <c r="G10" s="26">
        <v>560391.15940159839</v>
      </c>
      <c r="H10" s="26">
        <v>699882.7103120808</v>
      </c>
      <c r="I10" s="26">
        <v>856198.43855140579</v>
      </c>
      <c r="J10" s="26">
        <v>949037.01520313881</v>
      </c>
      <c r="K10" s="26">
        <v>1087508.0005951766</v>
      </c>
      <c r="L10" s="26">
        <v>1215574.2014449036</v>
      </c>
      <c r="M10" s="26">
        <v>1432615.5021051401</v>
      </c>
      <c r="N10" s="26">
        <v>1504866.6187405514</v>
      </c>
      <c r="O10" s="26">
        <v>1620053.8893637063</v>
      </c>
      <c r="P10" s="26">
        <v>1746238.2063431551</v>
      </c>
      <c r="Q10" s="4"/>
      <c r="R10" s="4"/>
      <c r="S10" s="4"/>
      <c r="T10" s="3"/>
      <c r="U10" s="4"/>
      <c r="V10" s="4"/>
      <c r="W10" s="3"/>
      <c r="X10" s="4"/>
      <c r="Y10" s="4"/>
      <c r="Z10" s="4"/>
      <c r="AA10" s="3"/>
      <c r="AB10" s="4"/>
      <c r="AC10" s="3"/>
      <c r="AD10" s="4"/>
      <c r="AE10" s="3"/>
      <c r="AF10" s="4"/>
      <c r="AG10" s="3"/>
      <c r="AH10" s="4"/>
      <c r="AI10" s="3"/>
      <c r="AJ10" s="4"/>
      <c r="AK10" s="3"/>
      <c r="AL10" s="4"/>
      <c r="AM10" s="3"/>
      <c r="AN10" s="4"/>
      <c r="AO10" s="3"/>
      <c r="AP10" s="4"/>
      <c r="AQ10" s="3"/>
      <c r="AR10" s="4"/>
      <c r="AS10" s="3"/>
      <c r="AT10" s="4"/>
      <c r="AU10" s="3"/>
      <c r="AV10" s="4"/>
      <c r="AW10" s="3"/>
      <c r="AX10" s="4"/>
      <c r="AY10" s="3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1"/>
      <c r="GH10" s="1"/>
      <c r="GI10" s="1"/>
    </row>
    <row r="11" spans="1:192" ht="15.75" x14ac:dyDescent="0.25">
      <c r="A11" s="27" t="s">
        <v>62</v>
      </c>
      <c r="B11" s="24" t="s">
        <v>3</v>
      </c>
      <c r="C11" s="25">
        <v>2648738.4527413668</v>
      </c>
      <c r="D11" s="25">
        <v>2666988.8780539245</v>
      </c>
      <c r="E11" s="25">
        <v>2868392.2038138756</v>
      </c>
      <c r="F11" s="25">
        <v>2703160.6440786985</v>
      </c>
      <c r="G11" s="26">
        <v>2862080.494591244</v>
      </c>
      <c r="H11" s="26">
        <v>3292603.9919016138</v>
      </c>
      <c r="I11" s="26">
        <v>3467115.2429095227</v>
      </c>
      <c r="J11" s="26">
        <v>4139376.7484079171</v>
      </c>
      <c r="K11" s="26">
        <v>3908737.2503224229</v>
      </c>
      <c r="L11" s="26">
        <v>3948198.6842694678</v>
      </c>
      <c r="M11" s="26">
        <v>6338279.0939537175</v>
      </c>
      <c r="N11" s="26">
        <v>6553576.2728196029</v>
      </c>
      <c r="O11" s="26">
        <v>7340257.2124372488</v>
      </c>
      <c r="P11" s="26">
        <v>7801143.1302913772</v>
      </c>
      <c r="Q11" s="4"/>
      <c r="R11" s="4"/>
      <c r="S11" s="4"/>
      <c r="T11" s="3"/>
      <c r="U11" s="4"/>
      <c r="V11" s="4"/>
      <c r="W11" s="3"/>
      <c r="X11" s="4"/>
      <c r="Y11" s="4"/>
      <c r="Z11" s="4"/>
      <c r="AA11" s="3"/>
      <c r="AB11" s="4"/>
      <c r="AC11" s="3"/>
      <c r="AD11" s="4"/>
      <c r="AE11" s="3"/>
      <c r="AF11" s="4"/>
      <c r="AG11" s="3"/>
      <c r="AH11" s="4"/>
      <c r="AI11" s="3"/>
      <c r="AJ11" s="4"/>
      <c r="AK11" s="3"/>
      <c r="AL11" s="4"/>
      <c r="AM11" s="3"/>
      <c r="AN11" s="4"/>
      <c r="AO11" s="3"/>
      <c r="AP11" s="4"/>
      <c r="AQ11" s="3"/>
      <c r="AR11" s="4"/>
      <c r="AS11" s="3"/>
      <c r="AT11" s="4"/>
      <c r="AU11" s="3"/>
      <c r="AV11" s="4"/>
      <c r="AW11" s="3"/>
      <c r="AX11" s="4"/>
      <c r="AY11" s="3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1"/>
      <c r="GH11" s="1"/>
      <c r="GI11" s="1"/>
    </row>
    <row r="12" spans="1:192" s="10" customFormat="1" ht="15.75" x14ac:dyDescent="0.25">
      <c r="A12" s="28"/>
      <c r="B12" s="29" t="s">
        <v>28</v>
      </c>
      <c r="C12" s="30">
        <f>C6+C11</f>
        <v>6583275.9118419234</v>
      </c>
      <c r="D12" s="30">
        <f t="shared" ref="D12:E12" si="3">D6+D11</f>
        <v>8009855.4284731466</v>
      </c>
      <c r="E12" s="30">
        <f t="shared" si="3"/>
        <v>8543358.89973142</v>
      </c>
      <c r="F12" s="30">
        <f t="shared" ref="F12" si="4">F6+F11</f>
        <v>9260119.6344769076</v>
      </c>
      <c r="G12" s="30">
        <f t="shared" ref="G12:N12" si="5">G6+G11</f>
        <v>9025621.3106488399</v>
      </c>
      <c r="H12" s="30">
        <f t="shared" si="5"/>
        <v>10717812.218976036</v>
      </c>
      <c r="I12" s="30">
        <f t="shared" si="5"/>
        <v>10961267.522834118</v>
      </c>
      <c r="J12" s="30">
        <f t="shared" si="5"/>
        <v>12833556.436515914</v>
      </c>
      <c r="K12" s="30">
        <f t="shared" si="5"/>
        <v>15118323.3514098</v>
      </c>
      <c r="L12" s="30">
        <f t="shared" si="5"/>
        <v>15643925.69598888</v>
      </c>
      <c r="M12" s="30">
        <f t="shared" si="5"/>
        <v>18254722.911364507</v>
      </c>
      <c r="N12" s="30">
        <f t="shared" si="5"/>
        <v>19429644.824015241</v>
      </c>
      <c r="O12" s="30">
        <f t="shared" ref="O12:P12" si="6">O6+O11</f>
        <v>21972227.475977007</v>
      </c>
      <c r="P12" s="30">
        <f t="shared" si="6"/>
        <v>23638499.92639159</v>
      </c>
      <c r="Q12" s="4"/>
      <c r="R12" s="4"/>
      <c r="S12" s="4"/>
      <c r="T12" s="3"/>
      <c r="U12" s="4"/>
      <c r="V12" s="4"/>
      <c r="W12" s="3"/>
      <c r="X12" s="4"/>
      <c r="Y12" s="4"/>
      <c r="Z12" s="4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3"/>
      <c r="GH12" s="13"/>
      <c r="GI12" s="13"/>
    </row>
    <row r="13" spans="1:192" s="1" customFormat="1" ht="15.75" x14ac:dyDescent="0.25">
      <c r="A13" s="31" t="s">
        <v>63</v>
      </c>
      <c r="B13" s="32" t="s">
        <v>4</v>
      </c>
      <c r="C13" s="26">
        <v>4116404.4662145386</v>
      </c>
      <c r="D13" s="26">
        <v>4212453.1417505117</v>
      </c>
      <c r="E13" s="26">
        <v>5168497.950795372</v>
      </c>
      <c r="F13" s="26">
        <v>4724215.1282324977</v>
      </c>
      <c r="G13" s="26">
        <v>4654609.6129232226</v>
      </c>
      <c r="H13" s="26">
        <v>6741508.387108976</v>
      </c>
      <c r="I13" s="26">
        <v>8000596.0981282014</v>
      </c>
      <c r="J13" s="26">
        <v>10384918.701277265</v>
      </c>
      <c r="K13" s="26">
        <v>8849462.0418091789</v>
      </c>
      <c r="L13" s="26">
        <v>10483742.240437407</v>
      </c>
      <c r="M13" s="26">
        <v>16419045.688068658</v>
      </c>
      <c r="N13" s="26">
        <v>16091949.626335382</v>
      </c>
      <c r="O13" s="26">
        <v>18092750.298455864</v>
      </c>
      <c r="P13" s="26">
        <v>19332885.9198303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4"/>
      <c r="AC13" s="3"/>
      <c r="AD13" s="4"/>
      <c r="AE13" s="3"/>
      <c r="AF13" s="4"/>
      <c r="AG13" s="3"/>
      <c r="AH13" s="4"/>
      <c r="AI13" s="3"/>
      <c r="AJ13" s="4"/>
      <c r="AK13" s="3"/>
      <c r="AL13" s="4"/>
      <c r="AM13" s="3"/>
      <c r="AN13" s="4"/>
      <c r="AO13" s="3"/>
      <c r="AP13" s="4"/>
      <c r="AQ13" s="3"/>
      <c r="AR13" s="4"/>
      <c r="AS13" s="3"/>
      <c r="AT13" s="4"/>
      <c r="AU13" s="3"/>
      <c r="AV13" s="4"/>
      <c r="AW13" s="3"/>
      <c r="AX13" s="4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J13" s="2"/>
    </row>
    <row r="14" spans="1:192" ht="31.5" x14ac:dyDescent="0.25">
      <c r="A14" s="27" t="s">
        <v>64</v>
      </c>
      <c r="B14" s="24" t="s">
        <v>5</v>
      </c>
      <c r="C14" s="25">
        <v>775700.62358404056</v>
      </c>
      <c r="D14" s="25">
        <v>937277.66458166065</v>
      </c>
      <c r="E14" s="25">
        <v>1044477.3817149072</v>
      </c>
      <c r="F14" s="25">
        <v>1008705.8503369587</v>
      </c>
      <c r="G14" s="25">
        <v>1218870.6462168007</v>
      </c>
      <c r="H14" s="25">
        <v>1318938.6636428356</v>
      </c>
      <c r="I14" s="25">
        <v>1313855.0778529793</v>
      </c>
      <c r="J14" s="25">
        <v>1237963.4374150846</v>
      </c>
      <c r="K14" s="25">
        <v>1316053.3977077901</v>
      </c>
      <c r="L14" s="25">
        <v>1371563.9735747229</v>
      </c>
      <c r="M14" s="25">
        <v>1900384.1274143606</v>
      </c>
      <c r="N14" s="25">
        <v>2219974.6051035998</v>
      </c>
      <c r="O14" s="25">
        <v>2617265.4853691855</v>
      </c>
      <c r="P14" s="25">
        <v>2764773.4533929848</v>
      </c>
      <c r="Q14" s="4"/>
      <c r="R14" s="4"/>
      <c r="S14" s="4"/>
      <c r="T14" s="3"/>
      <c r="U14" s="4"/>
      <c r="V14" s="4"/>
      <c r="W14" s="3"/>
      <c r="X14" s="4"/>
      <c r="Y14" s="4"/>
      <c r="Z14" s="4"/>
      <c r="AA14" s="3"/>
      <c r="AB14" s="4"/>
      <c r="AC14" s="3"/>
      <c r="AD14" s="4"/>
      <c r="AE14" s="3"/>
      <c r="AF14" s="4"/>
      <c r="AG14" s="3"/>
      <c r="AH14" s="4"/>
      <c r="AI14" s="3"/>
      <c r="AJ14" s="4"/>
      <c r="AK14" s="3"/>
      <c r="AL14" s="4"/>
      <c r="AM14" s="3"/>
      <c r="AN14" s="4"/>
      <c r="AO14" s="3"/>
      <c r="AP14" s="4"/>
      <c r="AQ14" s="3"/>
      <c r="AR14" s="4"/>
      <c r="AS14" s="3"/>
      <c r="AT14" s="4"/>
      <c r="AU14" s="3"/>
      <c r="AV14" s="4"/>
      <c r="AW14" s="3"/>
      <c r="AX14" s="4"/>
      <c r="AY14" s="3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3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3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3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1"/>
      <c r="GH14" s="1"/>
      <c r="GI14" s="1"/>
    </row>
    <row r="15" spans="1:192" ht="15.75" x14ac:dyDescent="0.25">
      <c r="A15" s="27" t="s">
        <v>65</v>
      </c>
      <c r="B15" s="24" t="s">
        <v>6</v>
      </c>
      <c r="C15" s="25">
        <v>2059628.6952868076</v>
      </c>
      <c r="D15" s="25">
        <v>2074164.2228995489</v>
      </c>
      <c r="E15" s="25">
        <v>2314668.5393817108</v>
      </c>
      <c r="F15" s="25">
        <v>2393041.380744312</v>
      </c>
      <c r="G15" s="25">
        <v>2370791.7210698775</v>
      </c>
      <c r="H15" s="25">
        <v>2609536.8604826918</v>
      </c>
      <c r="I15" s="25">
        <v>2975352.5521554267</v>
      </c>
      <c r="J15" s="25">
        <v>3263912.2745329477</v>
      </c>
      <c r="K15" s="25">
        <v>3298183.5613323529</v>
      </c>
      <c r="L15" s="25">
        <v>3142316.2427500165</v>
      </c>
      <c r="M15" s="25">
        <v>4416658.8976399098</v>
      </c>
      <c r="N15" s="25">
        <v>5586857.2405063063</v>
      </c>
      <c r="O15" s="25">
        <v>6196142.4376745</v>
      </c>
      <c r="P15" s="25">
        <v>6839538.3864718731</v>
      </c>
      <c r="Q15" s="4"/>
      <c r="R15" s="4"/>
      <c r="S15" s="4"/>
      <c r="T15" s="3"/>
      <c r="U15" s="4"/>
      <c r="V15" s="4"/>
      <c r="W15" s="3"/>
      <c r="X15" s="4"/>
      <c r="Y15" s="4"/>
      <c r="Z15" s="4"/>
      <c r="AA15" s="3"/>
      <c r="AB15" s="4"/>
      <c r="AC15" s="3"/>
      <c r="AD15" s="4"/>
      <c r="AE15" s="3"/>
      <c r="AF15" s="4"/>
      <c r="AG15" s="3"/>
      <c r="AH15" s="4"/>
      <c r="AI15" s="3"/>
      <c r="AJ15" s="4"/>
      <c r="AK15" s="3"/>
      <c r="AL15" s="4"/>
      <c r="AM15" s="3"/>
      <c r="AN15" s="4"/>
      <c r="AO15" s="3"/>
      <c r="AP15" s="4"/>
      <c r="AQ15" s="3"/>
      <c r="AR15" s="4"/>
      <c r="AS15" s="3"/>
      <c r="AT15" s="4"/>
      <c r="AU15" s="3"/>
      <c r="AV15" s="4"/>
      <c r="AW15" s="3"/>
      <c r="AX15" s="4"/>
      <c r="AY15" s="3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3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3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3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1"/>
      <c r="GH15" s="1"/>
      <c r="GI15" s="1"/>
    </row>
    <row r="16" spans="1:192" s="10" customFormat="1" ht="15.75" x14ac:dyDescent="0.25">
      <c r="A16" s="28"/>
      <c r="B16" s="29" t="s">
        <v>29</v>
      </c>
      <c r="C16" s="30">
        <f>+C13+C14+C15</f>
        <v>6951733.7850853866</v>
      </c>
      <c r="D16" s="30">
        <f t="shared" ref="D16:E16" si="7">+D13+D14+D15</f>
        <v>7223895.0292317215</v>
      </c>
      <c r="E16" s="30">
        <f t="shared" si="7"/>
        <v>8527643.8718919903</v>
      </c>
      <c r="F16" s="30">
        <f t="shared" ref="F16:G16" si="8">+F13+F14+F15</f>
        <v>8125962.3593137683</v>
      </c>
      <c r="G16" s="30">
        <f t="shared" si="8"/>
        <v>8244271.9802099001</v>
      </c>
      <c r="H16" s="30">
        <f>+H13+H14+H15</f>
        <v>10669983.911234504</v>
      </c>
      <c r="I16" s="30">
        <f>+I13+I14+I15</f>
        <v>12289803.728136607</v>
      </c>
      <c r="J16" s="30">
        <f t="shared" ref="J16:K16" si="9">+J13+J14+J15</f>
        <v>14886794.413225297</v>
      </c>
      <c r="K16" s="30">
        <f t="shared" si="9"/>
        <v>13463699.000849321</v>
      </c>
      <c r="L16" s="30">
        <f t="shared" ref="L16" si="10">+L13+L14+L15</f>
        <v>14997622.456762146</v>
      </c>
      <c r="M16" s="30">
        <f t="shared" ref="M16" si="11">+M13+M14+M15</f>
        <v>22736088.713122927</v>
      </c>
      <c r="N16" s="30">
        <f>+N13+N14+N15</f>
        <v>23898781.47194529</v>
      </c>
      <c r="O16" s="30">
        <f>+O13+O14+O15</f>
        <v>26906158.221499551</v>
      </c>
      <c r="P16" s="30">
        <f>+P13+P14+P15</f>
        <v>28937197.759695157</v>
      </c>
      <c r="Q16" s="4"/>
      <c r="R16" s="4"/>
      <c r="S16" s="4"/>
      <c r="T16" s="3"/>
      <c r="U16" s="4"/>
      <c r="V16" s="4"/>
      <c r="W16" s="3"/>
      <c r="X16" s="4"/>
      <c r="Y16" s="4"/>
      <c r="Z16" s="4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1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1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1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3"/>
      <c r="GH16" s="13"/>
      <c r="GI16" s="13"/>
    </row>
    <row r="17" spans="1:192" s="13" customFormat="1" ht="15.75" x14ac:dyDescent="0.25">
      <c r="A17" s="20" t="s">
        <v>66</v>
      </c>
      <c r="B17" s="21" t="s">
        <v>7</v>
      </c>
      <c r="C17" s="22">
        <f>C18+C19</f>
        <v>2035854.3530947156</v>
      </c>
      <c r="D17" s="22">
        <f t="shared" ref="D17:E17" si="12">D18+D19</f>
        <v>2436044.1400163723</v>
      </c>
      <c r="E17" s="22">
        <f t="shared" si="12"/>
        <v>2769620.2867078818</v>
      </c>
      <c r="F17" s="22">
        <f t="shared" ref="F17:G17" si="13">F18+F19</f>
        <v>3030217.9731709999</v>
      </c>
      <c r="G17" s="22">
        <f t="shared" si="13"/>
        <v>3352590.613872</v>
      </c>
      <c r="H17" s="22">
        <f t="shared" ref="H17" si="14">H18+H19</f>
        <v>3538165.6307501658</v>
      </c>
      <c r="I17" s="22">
        <f t="shared" ref="I17:K17" si="15">I18+I19</f>
        <v>3995610.3651752477</v>
      </c>
      <c r="J17" s="22">
        <f t="shared" si="15"/>
        <v>4499318.9255993497</v>
      </c>
      <c r="K17" s="22">
        <f t="shared" si="15"/>
        <v>4871891.9648390161</v>
      </c>
      <c r="L17" s="22">
        <f t="shared" ref="L17" si="16">L18+L19</f>
        <v>3752047.0720811184</v>
      </c>
      <c r="M17" s="22">
        <f t="shared" ref="M17:N17" si="17">M18+M19</f>
        <v>4645279.0783729432</v>
      </c>
      <c r="N17" s="22">
        <f t="shared" si="17"/>
        <v>5692897.6913033072</v>
      </c>
      <c r="O17" s="22">
        <f t="shared" ref="O17:P17" si="18">O18+O19</f>
        <v>6780889.5314548761</v>
      </c>
      <c r="P17" s="22">
        <f t="shared" si="18"/>
        <v>7908292.703971996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4"/>
      <c r="AC17" s="3"/>
      <c r="AD17" s="4"/>
      <c r="AE17" s="3"/>
      <c r="AF17" s="4"/>
      <c r="AG17" s="3"/>
      <c r="AH17" s="4"/>
      <c r="AI17" s="3"/>
      <c r="AJ17" s="4"/>
      <c r="AK17" s="3"/>
      <c r="AL17" s="4"/>
      <c r="AM17" s="3"/>
      <c r="AN17" s="4"/>
      <c r="AO17" s="3"/>
      <c r="AP17" s="4"/>
      <c r="AQ17" s="3"/>
      <c r="AR17" s="4"/>
      <c r="AS17" s="3"/>
      <c r="AT17" s="4"/>
      <c r="AU17" s="3"/>
      <c r="AV17" s="4"/>
      <c r="AW17" s="3"/>
      <c r="AX17" s="4"/>
      <c r="AY17" s="3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11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11"/>
      <c r="CI17" s="11"/>
      <c r="CJ17" s="11"/>
      <c r="CK17" s="11"/>
      <c r="CL17" s="11"/>
      <c r="CM17" s="11"/>
      <c r="CN17" s="11"/>
      <c r="CO17" s="11"/>
      <c r="CP17" s="11"/>
      <c r="CQ17" s="11"/>
      <c r="CR17" s="11"/>
      <c r="CS17" s="11"/>
      <c r="CT17" s="11"/>
      <c r="CU17" s="11"/>
      <c r="CV17" s="11"/>
      <c r="CW17" s="11"/>
      <c r="CX17" s="11"/>
      <c r="CY17" s="11"/>
      <c r="CZ17" s="11"/>
      <c r="DA17" s="11"/>
      <c r="DB17" s="11"/>
      <c r="DC17" s="11"/>
      <c r="DD17" s="11"/>
      <c r="DE17" s="11"/>
      <c r="DF17" s="11"/>
      <c r="DG17" s="11"/>
      <c r="DH17" s="11"/>
      <c r="DI17" s="11"/>
      <c r="DJ17" s="11"/>
      <c r="DK17" s="11"/>
      <c r="DL17" s="11"/>
      <c r="DM17" s="11"/>
      <c r="DN17" s="11"/>
      <c r="DO17" s="11"/>
      <c r="DP17" s="11"/>
      <c r="DQ17" s="11"/>
      <c r="DR17" s="11"/>
      <c r="DS17" s="11"/>
      <c r="DT17" s="11"/>
      <c r="DU17" s="11"/>
      <c r="DV17" s="11"/>
      <c r="DW17" s="11"/>
      <c r="DX17" s="11"/>
      <c r="DY17" s="11"/>
      <c r="DZ17" s="11"/>
      <c r="EA17" s="11"/>
      <c r="EB17" s="11"/>
      <c r="EC17" s="11"/>
      <c r="ED17" s="11"/>
      <c r="EE17" s="11"/>
      <c r="EF17" s="11"/>
      <c r="EG17" s="11"/>
      <c r="EH17" s="11"/>
      <c r="EI17" s="11"/>
      <c r="EJ17" s="11"/>
      <c r="EK17" s="11"/>
      <c r="EL17" s="11"/>
      <c r="EM17" s="11"/>
      <c r="EN17" s="11"/>
      <c r="EO17" s="11"/>
      <c r="EP17" s="11"/>
      <c r="EQ17" s="11"/>
      <c r="ER17" s="11"/>
      <c r="ES17" s="11"/>
      <c r="ET17" s="11"/>
      <c r="EU17" s="11"/>
      <c r="EV17" s="11"/>
      <c r="EW17" s="11"/>
      <c r="EX17" s="11"/>
      <c r="EY17" s="11"/>
      <c r="EZ17" s="11"/>
      <c r="FA17" s="11"/>
      <c r="FB17" s="11"/>
      <c r="FC17" s="11"/>
      <c r="FD17" s="11"/>
      <c r="FE17" s="11"/>
      <c r="FF17" s="11"/>
      <c r="FG17" s="11"/>
      <c r="FH17" s="11"/>
      <c r="FI17" s="11"/>
      <c r="FJ17" s="11"/>
      <c r="FK17" s="11"/>
      <c r="FL17" s="11"/>
      <c r="FM17" s="11"/>
      <c r="FN17" s="11"/>
      <c r="FO17" s="11"/>
      <c r="FP17" s="11"/>
      <c r="FQ17" s="11"/>
      <c r="FR17" s="11"/>
      <c r="FS17" s="11"/>
      <c r="FT17" s="11"/>
      <c r="FU17" s="11"/>
      <c r="FV17" s="11"/>
      <c r="FW17" s="11"/>
      <c r="FX17" s="11"/>
      <c r="FY17" s="11"/>
      <c r="FZ17" s="11"/>
      <c r="GA17" s="11"/>
      <c r="GB17" s="11"/>
      <c r="GC17" s="11"/>
      <c r="GD17" s="11"/>
      <c r="GE17" s="11"/>
      <c r="GF17" s="11"/>
      <c r="GJ17" s="10"/>
    </row>
    <row r="18" spans="1:192" ht="15.75" x14ac:dyDescent="0.25">
      <c r="A18" s="23">
        <v>6.1</v>
      </c>
      <c r="B18" s="24" t="s">
        <v>8</v>
      </c>
      <c r="C18" s="25">
        <v>1838865.6765299998</v>
      </c>
      <c r="D18" s="25">
        <v>2218946.1527789999</v>
      </c>
      <c r="E18" s="25">
        <v>2533465.0367951519</v>
      </c>
      <c r="F18" s="25">
        <v>2782577.3227709997</v>
      </c>
      <c r="G18" s="25">
        <v>3082291.0559999999</v>
      </c>
      <c r="H18" s="25">
        <v>3240394.2565163397</v>
      </c>
      <c r="I18" s="25">
        <v>3665665.4151986865</v>
      </c>
      <c r="J18" s="25">
        <v>4120463.1180863101</v>
      </c>
      <c r="K18" s="25">
        <v>4462230.6228838796</v>
      </c>
      <c r="L18" s="25">
        <v>3559180.298723896</v>
      </c>
      <c r="M18" s="25">
        <v>4357569.1173319574</v>
      </c>
      <c r="N18" s="25">
        <v>5201732.9643574199</v>
      </c>
      <c r="O18" s="25">
        <v>6214367.760981096</v>
      </c>
      <c r="P18" s="25">
        <v>7246597.1280938257</v>
      </c>
      <c r="Q18" s="4"/>
      <c r="R18" s="4"/>
      <c r="S18" s="4"/>
      <c r="T18" s="3"/>
      <c r="U18" s="4"/>
      <c r="V18" s="4"/>
      <c r="W18" s="3"/>
      <c r="X18" s="4"/>
      <c r="Y18" s="4"/>
      <c r="Z18" s="4"/>
      <c r="AA18" s="3"/>
      <c r="AB18" s="4"/>
      <c r="AC18" s="3"/>
      <c r="AD18" s="4"/>
      <c r="AE18" s="3"/>
      <c r="AF18" s="4"/>
      <c r="AG18" s="3"/>
      <c r="AH18" s="4"/>
      <c r="AI18" s="3"/>
      <c r="AJ18" s="4"/>
      <c r="AK18" s="3"/>
      <c r="AL18" s="4"/>
      <c r="AM18" s="3"/>
      <c r="AN18" s="4"/>
      <c r="AO18" s="3"/>
      <c r="AP18" s="4"/>
      <c r="AQ18" s="3"/>
      <c r="AR18" s="4"/>
      <c r="AS18" s="3"/>
      <c r="AT18" s="4"/>
      <c r="AU18" s="3"/>
      <c r="AV18" s="4"/>
      <c r="AW18" s="3"/>
      <c r="AX18" s="4"/>
      <c r="AY18" s="3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1"/>
      <c r="GH18" s="1"/>
      <c r="GI18" s="1"/>
    </row>
    <row r="19" spans="1:192" ht="15.75" x14ac:dyDescent="0.25">
      <c r="A19" s="23">
        <v>6.2</v>
      </c>
      <c r="B19" s="24" t="s">
        <v>9</v>
      </c>
      <c r="C19" s="25">
        <v>196988.67656471589</v>
      </c>
      <c r="D19" s="25">
        <v>217097.98723737229</v>
      </c>
      <c r="E19" s="25">
        <v>236155.24991273013</v>
      </c>
      <c r="F19" s="25">
        <v>247640.65040000001</v>
      </c>
      <c r="G19" s="25">
        <v>270299.55787200003</v>
      </c>
      <c r="H19" s="25">
        <v>297771.37423382589</v>
      </c>
      <c r="I19" s="25">
        <v>329944.94997656113</v>
      </c>
      <c r="J19" s="25">
        <v>378855.80751303938</v>
      </c>
      <c r="K19" s="25">
        <v>409661.34195513692</v>
      </c>
      <c r="L19" s="25">
        <v>192866.77335722212</v>
      </c>
      <c r="M19" s="25">
        <v>287709.96104098589</v>
      </c>
      <c r="N19" s="25">
        <v>491164.72694588697</v>
      </c>
      <c r="O19" s="25">
        <v>566521.77047377976</v>
      </c>
      <c r="P19" s="25">
        <v>661695.57587816997</v>
      </c>
      <c r="Q19" s="4"/>
      <c r="R19" s="4"/>
      <c r="S19" s="4"/>
      <c r="T19" s="3"/>
      <c r="U19" s="4"/>
      <c r="V19" s="4"/>
      <c r="W19" s="3"/>
      <c r="X19" s="4"/>
      <c r="Y19" s="4"/>
      <c r="Z19" s="4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1"/>
      <c r="GH19" s="1"/>
      <c r="GI19" s="1"/>
    </row>
    <row r="20" spans="1:192" s="13" customFormat="1" ht="31.5" x14ac:dyDescent="0.25">
      <c r="A20" s="20" t="s">
        <v>67</v>
      </c>
      <c r="B20" s="33" t="s">
        <v>10</v>
      </c>
      <c r="C20" s="22">
        <f>SUM(C21:C27)</f>
        <v>1347538.4427078073</v>
      </c>
      <c r="D20" s="22">
        <f t="shared" ref="D20:E20" si="19">SUM(D21:D27)</f>
        <v>1560857.48175696</v>
      </c>
      <c r="E20" s="22">
        <f t="shared" si="19"/>
        <v>1771254.2631191427</v>
      </c>
      <c r="F20" s="22">
        <f t="shared" ref="F20:G20" si="20">SUM(F21:F27)</f>
        <v>2048455.377019689</v>
      </c>
      <c r="G20" s="22">
        <f t="shared" si="20"/>
        <v>2257035.7125000004</v>
      </c>
      <c r="H20" s="22">
        <f t="shared" ref="H20:M20" si="21">SUM(H21:H27)</f>
        <v>2502714.6427966775</v>
      </c>
      <c r="I20" s="22">
        <f t="shared" si="21"/>
        <v>2740356.7686677412</v>
      </c>
      <c r="J20" s="22">
        <f t="shared" si="21"/>
        <v>2652194.5477248472</v>
      </c>
      <c r="K20" s="22">
        <f t="shared" si="21"/>
        <v>2875869.7664607642</v>
      </c>
      <c r="L20" s="22">
        <f t="shared" si="21"/>
        <v>2804401.1876790281</v>
      </c>
      <c r="M20" s="22">
        <f t="shared" si="21"/>
        <v>3721841.0717536332</v>
      </c>
      <c r="N20" s="22">
        <f>SUM(N21:N27)</f>
        <v>4241053.9387944574</v>
      </c>
      <c r="O20" s="22">
        <f>SUM(O21:O27)</f>
        <v>4705618.2896768302</v>
      </c>
      <c r="P20" s="22">
        <f>SUM(P21:P27)</f>
        <v>5169529.0325983912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4"/>
      <c r="AC20" s="3"/>
      <c r="AD20" s="4"/>
      <c r="AE20" s="3"/>
      <c r="AF20" s="4"/>
      <c r="AG20" s="3"/>
      <c r="AH20" s="4"/>
      <c r="AI20" s="3"/>
      <c r="AJ20" s="4"/>
      <c r="AK20" s="3"/>
      <c r="AL20" s="4"/>
      <c r="AM20" s="3"/>
      <c r="AN20" s="4"/>
      <c r="AO20" s="3"/>
      <c r="AP20" s="4"/>
      <c r="AQ20" s="3"/>
      <c r="AR20" s="4"/>
      <c r="AS20" s="3"/>
      <c r="AT20" s="4"/>
      <c r="AU20" s="3"/>
      <c r="AV20" s="4"/>
      <c r="AW20" s="3"/>
      <c r="AX20" s="4"/>
      <c r="AY20" s="3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11"/>
      <c r="CL20" s="11"/>
      <c r="CM20" s="11"/>
      <c r="CN20" s="11"/>
      <c r="CO20" s="11"/>
      <c r="CP20" s="11"/>
      <c r="CQ20" s="11"/>
      <c r="CR20" s="11"/>
      <c r="CS20" s="11"/>
      <c r="CT20" s="11"/>
      <c r="CU20" s="11"/>
      <c r="CV20" s="11"/>
      <c r="CW20" s="11"/>
      <c r="CX20" s="11"/>
      <c r="CY20" s="11"/>
      <c r="CZ20" s="11"/>
      <c r="DA20" s="11"/>
      <c r="DB20" s="11"/>
      <c r="DC20" s="11"/>
      <c r="DD20" s="11"/>
      <c r="DE20" s="11"/>
      <c r="DF20" s="11"/>
      <c r="DG20" s="11"/>
      <c r="DH20" s="11"/>
      <c r="DI20" s="11"/>
      <c r="DJ20" s="11"/>
      <c r="DK20" s="11"/>
      <c r="DL20" s="11"/>
      <c r="DM20" s="11"/>
      <c r="DN20" s="11"/>
      <c r="DO20" s="11"/>
      <c r="DP20" s="11"/>
      <c r="DQ20" s="11"/>
      <c r="DR20" s="11"/>
      <c r="DS20" s="11"/>
      <c r="DT20" s="11"/>
      <c r="DU20" s="11"/>
      <c r="DV20" s="11"/>
      <c r="DW20" s="11"/>
      <c r="DX20" s="11"/>
      <c r="DY20" s="11"/>
      <c r="DZ20" s="11"/>
      <c r="EA20" s="11"/>
      <c r="EB20" s="11"/>
      <c r="EC20" s="11"/>
      <c r="ED20" s="11"/>
      <c r="EE20" s="11"/>
      <c r="EF20" s="11"/>
      <c r="EG20" s="11"/>
      <c r="EH20" s="11"/>
      <c r="EI20" s="11"/>
      <c r="EJ20" s="11"/>
      <c r="EK20" s="11"/>
      <c r="EL20" s="11"/>
      <c r="EM20" s="11"/>
      <c r="EN20" s="11"/>
      <c r="EO20" s="11"/>
      <c r="EP20" s="11"/>
      <c r="EQ20" s="11"/>
      <c r="ER20" s="11"/>
      <c r="ES20" s="11"/>
      <c r="ET20" s="11"/>
      <c r="EU20" s="11"/>
      <c r="EV20" s="11"/>
      <c r="EW20" s="11"/>
      <c r="EX20" s="11"/>
      <c r="EY20" s="11"/>
      <c r="EZ20" s="11"/>
      <c r="FA20" s="11"/>
      <c r="FB20" s="11"/>
      <c r="FC20" s="11"/>
      <c r="FD20" s="11"/>
      <c r="FE20" s="11"/>
      <c r="FF20" s="11"/>
      <c r="FG20" s="11"/>
      <c r="FH20" s="11"/>
      <c r="FI20" s="11"/>
      <c r="FJ20" s="11"/>
      <c r="FK20" s="11"/>
      <c r="FL20" s="11"/>
      <c r="FM20" s="11"/>
      <c r="FN20" s="11"/>
      <c r="FO20" s="11"/>
      <c r="FP20" s="11"/>
      <c r="FQ20" s="11"/>
      <c r="FR20" s="11"/>
      <c r="FS20" s="11"/>
      <c r="FT20" s="11"/>
      <c r="FU20" s="11"/>
      <c r="FV20" s="11"/>
      <c r="FW20" s="11"/>
      <c r="FX20" s="11"/>
      <c r="FY20" s="11"/>
      <c r="FZ20" s="11"/>
      <c r="GA20" s="11"/>
      <c r="GB20" s="11"/>
      <c r="GC20" s="11"/>
      <c r="GD20" s="11"/>
      <c r="GE20" s="11"/>
      <c r="GF20" s="11"/>
      <c r="GJ20" s="10"/>
    </row>
    <row r="21" spans="1:192" ht="15.75" x14ac:dyDescent="0.25">
      <c r="A21" s="23">
        <v>7.1</v>
      </c>
      <c r="B21" s="24" t="s">
        <v>11</v>
      </c>
      <c r="C21" s="25">
        <v>179465.56410125067</v>
      </c>
      <c r="D21" s="25">
        <v>233718.77469442526</v>
      </c>
      <c r="E21" s="25">
        <v>266785.40890307201</v>
      </c>
      <c r="F21" s="25">
        <v>343229</v>
      </c>
      <c r="G21" s="25">
        <v>395310</v>
      </c>
      <c r="H21" s="25">
        <v>371338</v>
      </c>
      <c r="I21" s="25">
        <v>404929</v>
      </c>
      <c r="J21" s="25">
        <v>412861</v>
      </c>
      <c r="K21" s="25">
        <v>492797</v>
      </c>
      <c r="L21" s="25">
        <v>542100.79528383713</v>
      </c>
      <c r="M21" s="25">
        <v>628418.89771852153</v>
      </c>
      <c r="N21" s="25">
        <v>738634.11097591277</v>
      </c>
      <c r="O21" s="25">
        <v>795291.85937889735</v>
      </c>
      <c r="P21" s="25">
        <v>856491.81298152707</v>
      </c>
      <c r="Q21" s="4"/>
      <c r="R21" s="4"/>
      <c r="S21" s="4"/>
      <c r="T21" s="3"/>
      <c r="U21" s="4"/>
      <c r="V21" s="4"/>
      <c r="W21" s="3"/>
      <c r="X21" s="4"/>
      <c r="Y21" s="4"/>
      <c r="Z21" s="4"/>
      <c r="AA21" s="3"/>
      <c r="AB21" s="4"/>
      <c r="AC21" s="3"/>
      <c r="AD21" s="4"/>
      <c r="AE21" s="3"/>
      <c r="AF21" s="4"/>
      <c r="AG21" s="3"/>
      <c r="AH21" s="4"/>
      <c r="AI21" s="3"/>
      <c r="AJ21" s="4"/>
      <c r="AK21" s="3"/>
      <c r="AL21" s="4"/>
      <c r="AM21" s="3"/>
      <c r="AN21" s="4"/>
      <c r="AO21" s="3"/>
      <c r="AP21" s="4"/>
      <c r="AQ21" s="3"/>
      <c r="AR21" s="4"/>
      <c r="AS21" s="3"/>
      <c r="AT21" s="4"/>
      <c r="AU21" s="3"/>
      <c r="AV21" s="4"/>
      <c r="AW21" s="3"/>
      <c r="AX21" s="4"/>
      <c r="AY21" s="3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1"/>
      <c r="GH21" s="1"/>
      <c r="GI21" s="1"/>
    </row>
    <row r="22" spans="1:192" ht="15.75" x14ac:dyDescent="0.25">
      <c r="A22" s="23">
        <v>7.2</v>
      </c>
      <c r="B22" s="24" t="s">
        <v>12</v>
      </c>
      <c r="C22" s="25">
        <v>693449.518943</v>
      </c>
      <c r="D22" s="25">
        <v>802858.969362</v>
      </c>
      <c r="E22" s="25">
        <v>892414.83151750511</v>
      </c>
      <c r="F22" s="25">
        <v>972267.02601599996</v>
      </c>
      <c r="G22" s="25">
        <v>1036673.498</v>
      </c>
      <c r="H22" s="25">
        <v>1239514.3249637459</v>
      </c>
      <c r="I22" s="25">
        <v>1387446.1220784292</v>
      </c>
      <c r="J22" s="25">
        <v>1263305.7468171869</v>
      </c>
      <c r="K22" s="25">
        <v>1271444.9687670351</v>
      </c>
      <c r="L22" s="25">
        <v>1018318.2814998095</v>
      </c>
      <c r="M22" s="25">
        <v>1601701.3322629947</v>
      </c>
      <c r="N22" s="25">
        <v>1708692.5889243595</v>
      </c>
      <c r="O22" s="25">
        <v>1890495.5052943849</v>
      </c>
      <c r="P22" s="25">
        <v>2084139.2126794399</v>
      </c>
      <c r="Q22" s="4"/>
      <c r="R22" s="4"/>
      <c r="S22" s="4"/>
      <c r="T22" s="3"/>
      <c r="U22" s="4"/>
      <c r="V22" s="4"/>
      <c r="W22" s="3"/>
      <c r="X22" s="4"/>
      <c r="Y22" s="4"/>
      <c r="Z22" s="4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1"/>
      <c r="GH22" s="1"/>
      <c r="GI22" s="1"/>
    </row>
    <row r="23" spans="1:192" ht="15.75" x14ac:dyDescent="0.25">
      <c r="A23" s="23">
        <v>7.3</v>
      </c>
      <c r="B23" s="24" t="s">
        <v>13</v>
      </c>
      <c r="C23" s="25">
        <v>41961.716959790305</v>
      </c>
      <c r="D23" s="25">
        <v>42596.566696189417</v>
      </c>
      <c r="E23" s="25">
        <v>42862.029808453328</v>
      </c>
      <c r="F23" s="25">
        <v>47988.154499999997</v>
      </c>
      <c r="G23" s="25">
        <v>44899.482000000004</v>
      </c>
      <c r="H23" s="25">
        <v>72288.98105800552</v>
      </c>
      <c r="I23" s="25">
        <v>86993.118533569461</v>
      </c>
      <c r="J23" s="25">
        <v>115960.78693169415</v>
      </c>
      <c r="K23" s="25">
        <v>125218.95066487601</v>
      </c>
      <c r="L23" s="25">
        <v>146399.28679356631</v>
      </c>
      <c r="M23" s="25">
        <v>194163.54239935972</v>
      </c>
      <c r="N23" s="25">
        <v>264621.59187416115</v>
      </c>
      <c r="O23" s="25">
        <v>289543.73702435615</v>
      </c>
      <c r="P23" s="25">
        <v>317931.91983932699</v>
      </c>
      <c r="Q23" s="4"/>
      <c r="R23" s="4"/>
      <c r="S23" s="4"/>
      <c r="T23" s="3"/>
      <c r="U23" s="4"/>
      <c r="V23" s="4"/>
      <c r="W23" s="3"/>
      <c r="X23" s="4"/>
      <c r="Y23" s="4"/>
      <c r="Z23" s="4"/>
      <c r="AA23" s="3"/>
      <c r="AB23" s="4"/>
      <c r="AC23" s="3"/>
      <c r="AD23" s="4"/>
      <c r="AE23" s="3"/>
      <c r="AF23" s="4"/>
      <c r="AG23" s="3"/>
      <c r="AH23" s="4"/>
      <c r="AI23" s="3"/>
      <c r="AJ23" s="4"/>
      <c r="AK23" s="3"/>
      <c r="AL23" s="4"/>
      <c r="AM23" s="3"/>
      <c r="AN23" s="4"/>
      <c r="AO23" s="3"/>
      <c r="AP23" s="4"/>
      <c r="AQ23" s="3"/>
      <c r="AR23" s="4"/>
      <c r="AS23" s="3"/>
      <c r="AT23" s="4"/>
      <c r="AU23" s="3"/>
      <c r="AV23" s="4"/>
      <c r="AW23" s="3"/>
      <c r="AX23" s="4"/>
      <c r="AY23" s="3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1"/>
      <c r="GH23" s="1"/>
      <c r="GI23" s="1"/>
    </row>
    <row r="24" spans="1:192" ht="15.75" x14ac:dyDescent="0.25">
      <c r="A24" s="23">
        <v>7.4</v>
      </c>
      <c r="B24" s="24" t="s">
        <v>14</v>
      </c>
      <c r="C24" s="25">
        <v>3420.9616000000001</v>
      </c>
      <c r="D24" s="25">
        <v>7231.5765000000001</v>
      </c>
      <c r="E24" s="25">
        <v>5310.5667580643985</v>
      </c>
      <c r="F24" s="25">
        <v>8947.3955999999998</v>
      </c>
      <c r="G24" s="25">
        <v>17219.504000000001</v>
      </c>
      <c r="H24" s="25">
        <v>19572.87868746915</v>
      </c>
      <c r="I24" s="25">
        <v>23800.654951690296</v>
      </c>
      <c r="J24" s="25">
        <v>15363.907330975557</v>
      </c>
      <c r="K24" s="25">
        <v>25662.028194603488</v>
      </c>
      <c r="L24" s="25">
        <v>16684.921514802136</v>
      </c>
      <c r="M24" s="25">
        <v>14118.471989502304</v>
      </c>
      <c r="N24" s="25">
        <v>19690.205112759108</v>
      </c>
      <c r="O24" s="25">
        <v>22963.140106369818</v>
      </c>
      <c r="P24" s="25">
        <v>25230.630980404563</v>
      </c>
      <c r="Q24" s="4"/>
      <c r="R24" s="4"/>
      <c r="S24" s="4"/>
      <c r="T24" s="3"/>
      <c r="U24" s="4"/>
      <c r="V24" s="4"/>
      <c r="W24" s="3"/>
      <c r="X24" s="4"/>
      <c r="Y24" s="4"/>
      <c r="Z24" s="4"/>
      <c r="AA24" s="3"/>
      <c r="AB24" s="4"/>
      <c r="AC24" s="3"/>
      <c r="AD24" s="4"/>
      <c r="AE24" s="3"/>
      <c r="AF24" s="4"/>
      <c r="AG24" s="3"/>
      <c r="AH24" s="4"/>
      <c r="AI24" s="3"/>
      <c r="AJ24" s="4"/>
      <c r="AK24" s="3"/>
      <c r="AL24" s="4"/>
      <c r="AM24" s="3"/>
      <c r="AN24" s="4"/>
      <c r="AO24" s="3"/>
      <c r="AP24" s="4"/>
      <c r="AQ24" s="3"/>
      <c r="AR24" s="4"/>
      <c r="AS24" s="3"/>
      <c r="AT24" s="4"/>
      <c r="AU24" s="3"/>
      <c r="AV24" s="4"/>
      <c r="AW24" s="3"/>
      <c r="AX24" s="4"/>
      <c r="AY24" s="3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1"/>
      <c r="GH24" s="1"/>
      <c r="GI24" s="1"/>
    </row>
    <row r="25" spans="1:192" ht="15.75" x14ac:dyDescent="0.25">
      <c r="A25" s="23">
        <v>7.5</v>
      </c>
      <c r="B25" s="24" t="s">
        <v>15</v>
      </c>
      <c r="C25" s="25">
        <v>80536.490812000004</v>
      </c>
      <c r="D25" s="25">
        <v>87714.546959000014</v>
      </c>
      <c r="E25" s="25">
        <v>98780.267376008487</v>
      </c>
      <c r="F25" s="25">
        <v>120057.7092</v>
      </c>
      <c r="G25" s="25">
        <v>124947.399</v>
      </c>
      <c r="H25" s="25">
        <v>137695.0831342437</v>
      </c>
      <c r="I25" s="25">
        <v>189214.22133157132</v>
      </c>
      <c r="J25" s="25">
        <v>175701.21950608675</v>
      </c>
      <c r="K25" s="25">
        <v>193946.37826051985</v>
      </c>
      <c r="L25" s="25">
        <v>193485.14771043698</v>
      </c>
      <c r="M25" s="25">
        <v>227272.67950002404</v>
      </c>
      <c r="N25" s="25">
        <v>267615.98661829712</v>
      </c>
      <c r="O25" s="25">
        <v>295816.47815360996</v>
      </c>
      <c r="P25" s="25">
        <v>325932.42686826678</v>
      </c>
      <c r="Q25" s="4"/>
      <c r="R25" s="4"/>
      <c r="S25" s="4"/>
      <c r="T25" s="3"/>
      <c r="U25" s="4"/>
      <c r="V25" s="4"/>
      <c r="W25" s="3"/>
      <c r="X25" s="4"/>
      <c r="Y25" s="4"/>
      <c r="Z25" s="4"/>
      <c r="AA25" s="3"/>
      <c r="AB25" s="4"/>
      <c r="AC25" s="3"/>
      <c r="AD25" s="4"/>
      <c r="AE25" s="3"/>
      <c r="AF25" s="4"/>
      <c r="AG25" s="3"/>
      <c r="AH25" s="4"/>
      <c r="AI25" s="3"/>
      <c r="AJ25" s="4"/>
      <c r="AK25" s="3"/>
      <c r="AL25" s="4"/>
      <c r="AM25" s="3"/>
      <c r="AN25" s="4"/>
      <c r="AO25" s="3"/>
      <c r="AP25" s="4"/>
      <c r="AQ25" s="3"/>
      <c r="AR25" s="4"/>
      <c r="AS25" s="3"/>
      <c r="AT25" s="4"/>
      <c r="AU25" s="3"/>
      <c r="AV25" s="4"/>
      <c r="AW25" s="3"/>
      <c r="AX25" s="4"/>
      <c r="AY25" s="3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1"/>
      <c r="GH25" s="1"/>
      <c r="GI25" s="1"/>
    </row>
    <row r="26" spans="1:192" ht="15.75" x14ac:dyDescent="0.25">
      <c r="A26" s="23">
        <v>7.6</v>
      </c>
      <c r="B26" s="24" t="s">
        <v>16</v>
      </c>
      <c r="C26" s="25">
        <v>13967.281391290875</v>
      </c>
      <c r="D26" s="25">
        <v>15383.518561999999</v>
      </c>
      <c r="E26" s="25">
        <v>18232.761326612748</v>
      </c>
      <c r="F26" s="25">
        <v>18780.741000000002</v>
      </c>
      <c r="G26" s="25">
        <v>20244.8295</v>
      </c>
      <c r="H26" s="25">
        <v>22462.391757239653</v>
      </c>
      <c r="I26" s="25">
        <v>23279.298885913522</v>
      </c>
      <c r="J26" s="25">
        <v>27216.600334787363</v>
      </c>
      <c r="K26" s="25">
        <v>28544.587111695386</v>
      </c>
      <c r="L26" s="25">
        <v>29354.303560254859</v>
      </c>
      <c r="M26" s="25">
        <v>34007.532202162249</v>
      </c>
      <c r="N26" s="25">
        <v>33977.497710561016</v>
      </c>
      <c r="O26" s="25">
        <v>37899.69233265255</v>
      </c>
      <c r="P26" s="25">
        <v>41342.069051293591</v>
      </c>
      <c r="Q26" s="4"/>
      <c r="R26" s="4"/>
      <c r="S26" s="4"/>
      <c r="T26" s="3"/>
      <c r="U26" s="4"/>
      <c r="V26" s="4"/>
      <c r="W26" s="3"/>
      <c r="X26" s="4"/>
      <c r="Y26" s="4"/>
      <c r="Z26" s="4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1"/>
      <c r="GH26" s="1"/>
      <c r="GI26" s="1"/>
    </row>
    <row r="27" spans="1:192" ht="31.5" x14ac:dyDescent="0.25">
      <c r="A27" s="23">
        <v>7.7</v>
      </c>
      <c r="B27" s="24" t="s">
        <v>17</v>
      </c>
      <c r="C27" s="25">
        <v>334736.90890047548</v>
      </c>
      <c r="D27" s="25">
        <v>371353.52898334555</v>
      </c>
      <c r="E27" s="25">
        <v>446868.39742942684</v>
      </c>
      <c r="F27" s="25">
        <v>537185.35070368915</v>
      </c>
      <c r="G27" s="25">
        <v>617741</v>
      </c>
      <c r="H27" s="25">
        <v>639842.98319597379</v>
      </c>
      <c r="I27" s="25">
        <v>624694.35288656794</v>
      </c>
      <c r="J27" s="25">
        <v>641785.28680411645</v>
      </c>
      <c r="K27" s="25">
        <v>738255.85346203449</v>
      </c>
      <c r="L27" s="25">
        <v>858058.4513163215</v>
      </c>
      <c r="M27" s="25">
        <v>1022158.6156810687</v>
      </c>
      <c r="N27" s="25">
        <v>1207821.9575784069</v>
      </c>
      <c r="O27" s="25">
        <v>1373607.8773865593</v>
      </c>
      <c r="P27" s="25">
        <v>1518460.9601981319</v>
      </c>
      <c r="Q27" s="4"/>
      <c r="R27" s="4"/>
      <c r="S27" s="4"/>
      <c r="T27" s="3"/>
      <c r="U27" s="4"/>
      <c r="V27" s="4"/>
      <c r="W27" s="3"/>
      <c r="X27" s="4"/>
      <c r="Y27" s="4"/>
      <c r="Z27" s="4"/>
      <c r="AA27" s="3"/>
      <c r="AB27" s="4"/>
      <c r="AC27" s="3"/>
      <c r="AD27" s="4"/>
      <c r="AE27" s="3"/>
      <c r="AF27" s="4"/>
      <c r="AG27" s="3"/>
      <c r="AH27" s="4"/>
      <c r="AI27" s="3"/>
      <c r="AJ27" s="4"/>
      <c r="AK27" s="3"/>
      <c r="AL27" s="4"/>
      <c r="AM27" s="3"/>
      <c r="AN27" s="4"/>
      <c r="AO27" s="3"/>
      <c r="AP27" s="4"/>
      <c r="AQ27" s="3"/>
      <c r="AR27" s="4"/>
      <c r="AS27" s="3"/>
      <c r="AT27" s="4"/>
      <c r="AU27" s="3"/>
      <c r="AV27" s="4"/>
      <c r="AW27" s="3"/>
      <c r="AX27" s="4"/>
      <c r="AY27" s="3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1"/>
      <c r="GH27" s="1"/>
      <c r="GI27" s="1"/>
    </row>
    <row r="28" spans="1:192" ht="15.75" x14ac:dyDescent="0.25">
      <c r="A28" s="27" t="s">
        <v>68</v>
      </c>
      <c r="B28" s="24" t="s">
        <v>18</v>
      </c>
      <c r="C28" s="25">
        <v>796303.23501495773</v>
      </c>
      <c r="D28" s="25">
        <v>910353.7266789187</v>
      </c>
      <c r="E28" s="25">
        <v>962328.36548983981</v>
      </c>
      <c r="F28" s="25">
        <v>1065147.1376310433</v>
      </c>
      <c r="G28" s="25">
        <v>1184299</v>
      </c>
      <c r="H28" s="25">
        <v>1148781.3429732481</v>
      </c>
      <c r="I28" s="25">
        <v>1338585.4268395777</v>
      </c>
      <c r="J28" s="25">
        <v>1506464</v>
      </c>
      <c r="K28" s="25">
        <v>1706041.3705639695</v>
      </c>
      <c r="L28" s="25">
        <v>1781321.0661696459</v>
      </c>
      <c r="M28" s="25">
        <v>1908597.733270502</v>
      </c>
      <c r="N28" s="25">
        <v>2339287.9764786554</v>
      </c>
      <c r="O28" s="25">
        <v>2507497.2288901196</v>
      </c>
      <c r="P28" s="25">
        <v>2726008.6391943125</v>
      </c>
      <c r="Q28" s="4"/>
      <c r="R28" s="4"/>
      <c r="S28" s="4"/>
      <c r="T28" s="3"/>
      <c r="U28" s="4"/>
      <c r="V28" s="4"/>
      <c r="W28" s="3"/>
      <c r="X28" s="4"/>
      <c r="Y28" s="4"/>
      <c r="Z28" s="4"/>
      <c r="AA28" s="3"/>
      <c r="AB28" s="4"/>
      <c r="AC28" s="3"/>
      <c r="AD28" s="4"/>
      <c r="AE28" s="3"/>
      <c r="AF28" s="4"/>
      <c r="AG28" s="3"/>
      <c r="AH28" s="4"/>
      <c r="AI28" s="3"/>
      <c r="AJ28" s="4"/>
      <c r="AK28" s="3"/>
      <c r="AL28" s="4"/>
      <c r="AM28" s="3"/>
      <c r="AN28" s="4"/>
      <c r="AO28" s="3"/>
      <c r="AP28" s="4"/>
      <c r="AQ28" s="3"/>
      <c r="AR28" s="4"/>
      <c r="AS28" s="3"/>
      <c r="AT28" s="4"/>
      <c r="AU28" s="3"/>
      <c r="AV28" s="4"/>
      <c r="AW28" s="3"/>
      <c r="AX28" s="4"/>
      <c r="AY28" s="3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1"/>
      <c r="GH28" s="1"/>
      <c r="GI28" s="1"/>
    </row>
    <row r="29" spans="1:192" ht="31.5" x14ac:dyDescent="0.25">
      <c r="A29" s="27" t="s">
        <v>69</v>
      </c>
      <c r="B29" s="24" t="s">
        <v>19</v>
      </c>
      <c r="C29" s="25">
        <v>1707147.3494978191</v>
      </c>
      <c r="D29" s="25">
        <v>1901720.8940552869</v>
      </c>
      <c r="E29" s="25">
        <v>2146626.6655094563</v>
      </c>
      <c r="F29" s="25">
        <v>2321999.471110675</v>
      </c>
      <c r="G29" s="25">
        <v>2439614.262254003</v>
      </c>
      <c r="H29" s="25">
        <v>2671043.1818852923</v>
      </c>
      <c r="I29" s="25">
        <v>2816271.3337334045</v>
      </c>
      <c r="J29" s="25">
        <v>2982475.3203625823</v>
      </c>
      <c r="K29" s="25">
        <v>3054098.136931289</v>
      </c>
      <c r="L29" s="25">
        <v>3034780.2683106232</v>
      </c>
      <c r="M29" s="25">
        <v>3383580.6208916167</v>
      </c>
      <c r="N29" s="25">
        <v>3828462.6503878566</v>
      </c>
      <c r="O29" s="25">
        <v>4545634.8642379129</v>
      </c>
      <c r="P29" s="25">
        <v>5061183.0602949951</v>
      </c>
      <c r="Q29" s="4"/>
      <c r="R29" s="4"/>
      <c r="S29" s="4"/>
      <c r="T29" s="3"/>
      <c r="U29" s="4"/>
      <c r="V29" s="4"/>
      <c r="W29" s="3"/>
      <c r="X29" s="5"/>
      <c r="Y29" s="5"/>
      <c r="Z29" s="5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1"/>
      <c r="GH29" s="1"/>
      <c r="GI29" s="1"/>
    </row>
    <row r="30" spans="1:192" ht="15.75" x14ac:dyDescent="0.25">
      <c r="A30" s="27" t="s">
        <v>70</v>
      </c>
      <c r="B30" s="24" t="s">
        <v>44</v>
      </c>
      <c r="C30" s="25">
        <v>863076.91029759601</v>
      </c>
      <c r="D30" s="25">
        <v>980807.83272926311</v>
      </c>
      <c r="E30" s="25">
        <v>1390656.681049274</v>
      </c>
      <c r="F30" s="25">
        <v>1517495.6169600014</v>
      </c>
      <c r="G30" s="25">
        <v>1573618</v>
      </c>
      <c r="H30" s="25">
        <v>1609037.2680771765</v>
      </c>
      <c r="I30" s="25">
        <v>1752524.2751566288</v>
      </c>
      <c r="J30" s="25">
        <v>1945081.7068345253</v>
      </c>
      <c r="K30" s="25">
        <v>2293750.1724051572</v>
      </c>
      <c r="L30" s="25">
        <v>2284391.4766458096</v>
      </c>
      <c r="M30" s="25">
        <v>2486841.9252983858</v>
      </c>
      <c r="N30" s="25">
        <v>2678591.636750021</v>
      </c>
      <c r="O30" s="25">
        <v>3011560.1744842357</v>
      </c>
      <c r="P30" s="25">
        <v>3362175.7484910372</v>
      </c>
      <c r="Q30" s="4"/>
      <c r="R30" s="4"/>
      <c r="S30" s="4"/>
      <c r="T30" s="3"/>
      <c r="U30" s="4"/>
      <c r="V30" s="4"/>
      <c r="W30" s="3"/>
      <c r="X30" s="4"/>
      <c r="Y30" s="4"/>
      <c r="Z30" s="4"/>
      <c r="AA30" s="3"/>
      <c r="AB30" s="4"/>
      <c r="AC30" s="3"/>
      <c r="AD30" s="4"/>
      <c r="AE30" s="3"/>
      <c r="AF30" s="4"/>
      <c r="AG30" s="3"/>
      <c r="AH30" s="4"/>
      <c r="AI30" s="3"/>
      <c r="AJ30" s="4"/>
      <c r="AK30" s="3"/>
      <c r="AL30" s="4"/>
      <c r="AM30" s="3"/>
      <c r="AN30" s="4"/>
      <c r="AO30" s="3"/>
      <c r="AP30" s="4"/>
      <c r="AQ30" s="3"/>
      <c r="AR30" s="4"/>
      <c r="AS30" s="3"/>
      <c r="AT30" s="4"/>
      <c r="AU30" s="3"/>
      <c r="AV30" s="4"/>
      <c r="AW30" s="3"/>
      <c r="AX30" s="4"/>
      <c r="AY30" s="3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1"/>
      <c r="GH30" s="1"/>
      <c r="GI30" s="1"/>
    </row>
    <row r="31" spans="1:192" ht="15.75" x14ac:dyDescent="0.25">
      <c r="A31" s="27" t="s">
        <v>71</v>
      </c>
      <c r="B31" s="24" t="s">
        <v>20</v>
      </c>
      <c r="C31" s="25">
        <v>1738239.0161168047</v>
      </c>
      <c r="D31" s="25">
        <v>1892760.4839005389</v>
      </c>
      <c r="E31" s="25">
        <v>1932774.2422635609</v>
      </c>
      <c r="F31" s="25">
        <v>2150766.4904002827</v>
      </c>
      <c r="G31" s="25">
        <v>2373548.4198793708</v>
      </c>
      <c r="H31" s="25">
        <v>2640051.2828565617</v>
      </c>
      <c r="I31" s="25">
        <v>3193310.2538840519</v>
      </c>
      <c r="J31" s="25">
        <v>3480684.3562086644</v>
      </c>
      <c r="K31" s="25">
        <v>4064563.3779833685</v>
      </c>
      <c r="L31" s="25">
        <v>3785679.6483198004</v>
      </c>
      <c r="M31" s="25">
        <v>4566887.131419247</v>
      </c>
      <c r="N31" s="25">
        <v>5253842.2041265462</v>
      </c>
      <c r="O31" s="25">
        <v>5990263.2854470676</v>
      </c>
      <c r="P31" s="25">
        <v>6795825.3440259872</v>
      </c>
      <c r="Q31" s="4"/>
      <c r="R31" s="4"/>
      <c r="S31" s="4"/>
      <c r="T31" s="3"/>
      <c r="U31" s="4"/>
      <c r="V31" s="4"/>
      <c r="W31" s="3"/>
      <c r="X31" s="4"/>
      <c r="Y31" s="4"/>
      <c r="Z31" s="4"/>
      <c r="AA31" s="3"/>
      <c r="AB31" s="4"/>
      <c r="AC31" s="3"/>
      <c r="AD31" s="4"/>
      <c r="AE31" s="3"/>
      <c r="AF31" s="4"/>
      <c r="AG31" s="3"/>
      <c r="AH31" s="4"/>
      <c r="AI31" s="3"/>
      <c r="AJ31" s="4"/>
      <c r="AK31" s="3"/>
      <c r="AL31" s="4"/>
      <c r="AM31" s="3"/>
      <c r="AN31" s="4"/>
      <c r="AO31" s="3"/>
      <c r="AP31" s="4"/>
      <c r="AQ31" s="3"/>
      <c r="AR31" s="4"/>
      <c r="AS31" s="3"/>
      <c r="AT31" s="4"/>
      <c r="AU31" s="3"/>
      <c r="AV31" s="4"/>
      <c r="AW31" s="3"/>
      <c r="AX31" s="4"/>
      <c r="AY31" s="3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1"/>
      <c r="GH31" s="1"/>
      <c r="GI31" s="1"/>
    </row>
    <row r="32" spans="1:192" s="10" customFormat="1" ht="15.75" x14ac:dyDescent="0.25">
      <c r="A32" s="28"/>
      <c r="B32" s="29" t="s">
        <v>30</v>
      </c>
      <c r="C32" s="30">
        <f>C17+C20+C28+C29+C30+C31</f>
        <v>8488159.3067297004</v>
      </c>
      <c r="D32" s="30">
        <f t="shared" ref="D32:J32" si="22">D17+D20+D28+D29+D30+D31</f>
        <v>9682544.5591373406</v>
      </c>
      <c r="E32" s="30">
        <f t="shared" si="22"/>
        <v>10973260.504139155</v>
      </c>
      <c r="F32" s="30">
        <f t="shared" si="22"/>
        <v>12134082.066292692</v>
      </c>
      <c r="G32" s="30">
        <f t="shared" si="22"/>
        <v>13180706.008505374</v>
      </c>
      <c r="H32" s="30">
        <f t="shared" si="22"/>
        <v>14109793.34933912</v>
      </c>
      <c r="I32" s="30">
        <f t="shared" si="22"/>
        <v>15836658.42345665</v>
      </c>
      <c r="J32" s="30">
        <f t="shared" si="22"/>
        <v>17066218.856729969</v>
      </c>
      <c r="K32" s="30">
        <f t="shared" ref="K32:L32" si="23">K17+K20+K28+K29+K30+K31</f>
        <v>18866214.789183564</v>
      </c>
      <c r="L32" s="30">
        <f t="shared" si="23"/>
        <v>17442620.719206024</v>
      </c>
      <c r="M32" s="30">
        <f t="shared" ref="M32:N32" si="24">M17+M20+M28+M29+M30+M31</f>
        <v>20713027.56100633</v>
      </c>
      <c r="N32" s="30">
        <f t="shared" si="24"/>
        <v>24034136.097840846</v>
      </c>
      <c r="O32" s="30">
        <f t="shared" ref="O32:P32" si="25">O17+O20+O28+O29+O30+O31</f>
        <v>27541463.374191042</v>
      </c>
      <c r="P32" s="30">
        <f t="shared" si="25"/>
        <v>31023014.528576724</v>
      </c>
      <c r="Q32" s="4"/>
      <c r="R32" s="4"/>
      <c r="S32" s="4"/>
      <c r="T32" s="3"/>
      <c r="U32" s="4"/>
      <c r="V32" s="4"/>
      <c r="W32" s="3"/>
      <c r="X32" s="4"/>
      <c r="Y32" s="4"/>
      <c r="Z32" s="4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1"/>
      <c r="DJ32" s="11"/>
      <c r="DK32" s="11"/>
      <c r="DL32" s="11"/>
      <c r="DM32" s="11"/>
      <c r="DN32" s="11"/>
      <c r="DO32" s="11"/>
      <c r="DP32" s="11"/>
      <c r="DQ32" s="11"/>
      <c r="DR32" s="11"/>
      <c r="DS32" s="11"/>
      <c r="DT32" s="11"/>
      <c r="DU32" s="11"/>
      <c r="DV32" s="11"/>
      <c r="DW32" s="11"/>
      <c r="DX32" s="11"/>
      <c r="DY32" s="11"/>
      <c r="DZ32" s="11"/>
      <c r="EA32" s="11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3"/>
      <c r="GH32" s="13"/>
      <c r="GI32" s="13"/>
    </row>
    <row r="33" spans="1:192" s="13" customFormat="1" ht="15.75" x14ac:dyDescent="0.25">
      <c r="A33" s="20" t="s">
        <v>27</v>
      </c>
      <c r="B33" s="34" t="s">
        <v>31</v>
      </c>
      <c r="C33" s="22">
        <f t="shared" ref="C33:H33" si="26">C6+C11+C13+C14+C15+C17+C20+C28+C29+C30+C31</f>
        <v>22023169.003657009</v>
      </c>
      <c r="D33" s="22">
        <f t="shared" si="26"/>
        <v>24916295.016842209</v>
      </c>
      <c r="E33" s="22">
        <f t="shared" si="26"/>
        <v>28044263.275762562</v>
      </c>
      <c r="F33" s="22">
        <f t="shared" si="26"/>
        <v>29520164.060083367</v>
      </c>
      <c r="G33" s="22">
        <f t="shared" si="26"/>
        <v>30450599.299364116</v>
      </c>
      <c r="H33" s="22">
        <f t="shared" si="26"/>
        <v>35497589.479549654</v>
      </c>
      <c r="I33" s="22">
        <f t="shared" ref="I33:K33" si="27">I6+I11+I13+I14+I15+I17+I20+I28+I29+I30+I31</f>
        <v>39087729.67442739</v>
      </c>
      <c r="J33" s="22">
        <f t="shared" si="27"/>
        <v>44786569.70647119</v>
      </c>
      <c r="K33" s="22">
        <f t="shared" si="27"/>
        <v>47448237.141442679</v>
      </c>
      <c r="L33" s="22">
        <f t="shared" ref="L33:M33" si="28">L6+L11+L13+L14+L15+L17+L20+L28+L29+L30+L31</f>
        <v>48084168.871957064</v>
      </c>
      <c r="M33" s="22">
        <f t="shared" si="28"/>
        <v>61703839.185493767</v>
      </c>
      <c r="N33" s="22">
        <f t="shared" ref="N33:O33" si="29">N6+N11+N13+N14+N15+N17+N20+N28+N29+N30+N31</f>
        <v>67362562.393801376</v>
      </c>
      <c r="O33" s="22">
        <f t="shared" si="29"/>
        <v>76419849.071667597</v>
      </c>
      <c r="P33" s="22">
        <f t="shared" ref="P33" si="30">P6+P11+P13+P14+P15+P17+P20+P28+P29+P30+P31</f>
        <v>83598712.214663476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4"/>
      <c r="AC33" s="3"/>
      <c r="AD33" s="4"/>
      <c r="AE33" s="3"/>
      <c r="AF33" s="4"/>
      <c r="AG33" s="3"/>
      <c r="AH33" s="4"/>
      <c r="AI33" s="3"/>
      <c r="AJ33" s="4"/>
      <c r="AK33" s="3"/>
      <c r="AL33" s="4"/>
      <c r="AM33" s="3"/>
      <c r="AN33" s="4"/>
      <c r="AO33" s="3"/>
      <c r="AP33" s="4"/>
      <c r="AQ33" s="3"/>
      <c r="AR33" s="4"/>
      <c r="AS33" s="3"/>
      <c r="AT33" s="4"/>
      <c r="AU33" s="3"/>
      <c r="AV33" s="4"/>
      <c r="AW33" s="3"/>
      <c r="AX33" s="4"/>
      <c r="AY33" s="3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  <c r="BO33" s="11"/>
      <c r="BP33" s="11"/>
      <c r="BQ33" s="11"/>
      <c r="BR33" s="11"/>
      <c r="BS33" s="11"/>
      <c r="BT33" s="11"/>
      <c r="BU33" s="11"/>
      <c r="BV33" s="11"/>
      <c r="BW33" s="11"/>
      <c r="BX33" s="11"/>
      <c r="BY33" s="11"/>
      <c r="BZ33" s="11"/>
      <c r="CA33" s="11"/>
      <c r="CB33" s="11"/>
      <c r="CC33" s="11"/>
      <c r="CD33" s="11"/>
      <c r="CE33" s="11"/>
      <c r="CF33" s="11"/>
      <c r="CG33" s="11"/>
      <c r="CH33" s="11"/>
      <c r="CI33" s="11"/>
      <c r="CJ33" s="11"/>
      <c r="CK33" s="11"/>
      <c r="CL33" s="11"/>
      <c r="CM33" s="11"/>
      <c r="CN33" s="11"/>
      <c r="CO33" s="11"/>
      <c r="CP33" s="11"/>
      <c r="CQ33" s="11"/>
      <c r="CR33" s="11"/>
      <c r="CS33" s="11"/>
      <c r="CT33" s="11"/>
      <c r="CU33" s="11"/>
      <c r="CV33" s="11"/>
      <c r="CW33" s="11"/>
      <c r="CX33" s="11"/>
      <c r="CY33" s="11"/>
      <c r="CZ33" s="11"/>
      <c r="DA33" s="11"/>
      <c r="DB33" s="11"/>
      <c r="DC33" s="11"/>
      <c r="DD33" s="11"/>
      <c r="DE33" s="11"/>
      <c r="DF33" s="11"/>
      <c r="DG33" s="11"/>
      <c r="DH33" s="11"/>
      <c r="DI33" s="11"/>
      <c r="DJ33" s="11"/>
      <c r="DK33" s="11"/>
      <c r="DL33" s="11"/>
      <c r="DM33" s="11"/>
      <c r="DN33" s="11"/>
      <c r="DO33" s="11"/>
      <c r="DP33" s="11"/>
      <c r="DQ33" s="11"/>
      <c r="DR33" s="11"/>
      <c r="DS33" s="11"/>
      <c r="DT33" s="11"/>
      <c r="DU33" s="11"/>
      <c r="DV33" s="11"/>
      <c r="DW33" s="11"/>
      <c r="DX33" s="11"/>
      <c r="DY33" s="11"/>
      <c r="DZ33" s="11"/>
      <c r="EA33" s="11"/>
      <c r="EB33" s="11"/>
      <c r="EC33" s="11"/>
      <c r="ED33" s="11"/>
      <c r="EE33" s="11"/>
      <c r="EF33" s="11"/>
      <c r="EG33" s="11"/>
      <c r="EH33" s="11"/>
      <c r="EI33" s="11"/>
      <c r="EJ33" s="11"/>
      <c r="EK33" s="11"/>
      <c r="EL33" s="11"/>
      <c r="EM33" s="11"/>
      <c r="EN33" s="11"/>
      <c r="EO33" s="11"/>
      <c r="EP33" s="11"/>
      <c r="EQ33" s="11"/>
      <c r="ER33" s="11"/>
      <c r="ES33" s="11"/>
      <c r="ET33" s="11"/>
      <c r="EU33" s="11"/>
      <c r="EV33" s="11"/>
      <c r="EW33" s="11"/>
      <c r="EX33" s="11"/>
      <c r="EY33" s="11"/>
      <c r="EZ33" s="11"/>
      <c r="FA33" s="11"/>
      <c r="FB33" s="11"/>
      <c r="FC33" s="11"/>
      <c r="FD33" s="11"/>
      <c r="FE33" s="11"/>
      <c r="FF33" s="11"/>
      <c r="FG33" s="11"/>
      <c r="FH33" s="11"/>
      <c r="FI33" s="11"/>
      <c r="FJ33" s="11"/>
      <c r="FK33" s="11"/>
      <c r="FL33" s="11"/>
      <c r="FM33" s="11"/>
      <c r="FN33" s="11"/>
      <c r="FO33" s="11"/>
      <c r="FP33" s="11"/>
      <c r="FQ33" s="11"/>
      <c r="FR33" s="11"/>
      <c r="FS33" s="11"/>
      <c r="FT33" s="11"/>
      <c r="FU33" s="11"/>
      <c r="FV33" s="11"/>
      <c r="FW33" s="11"/>
      <c r="FX33" s="11"/>
      <c r="FY33" s="11"/>
      <c r="FZ33" s="11"/>
      <c r="GA33" s="11"/>
      <c r="GB33" s="11"/>
      <c r="GC33" s="11"/>
      <c r="GD33" s="11"/>
      <c r="GE33" s="11"/>
      <c r="GF33" s="11"/>
      <c r="GJ33" s="10"/>
    </row>
    <row r="34" spans="1:192" ht="15.75" x14ac:dyDescent="0.25">
      <c r="A34" s="35" t="s">
        <v>33</v>
      </c>
      <c r="B34" s="36" t="s">
        <v>25</v>
      </c>
      <c r="C34" s="25">
        <v>2031088.5159155158</v>
      </c>
      <c r="D34" s="25">
        <v>2340292.170314536</v>
      </c>
      <c r="E34" s="25">
        <v>2715614.2398168598</v>
      </c>
      <c r="F34" s="25">
        <v>3082180.0000000005</v>
      </c>
      <c r="G34" s="25">
        <v>3529971</v>
      </c>
      <c r="H34" s="25">
        <v>4920611</v>
      </c>
      <c r="I34" s="25">
        <v>6124238</v>
      </c>
      <c r="J34" s="25">
        <v>6312958</v>
      </c>
      <c r="K34" s="25">
        <v>7646960.8439380098</v>
      </c>
      <c r="L34" s="25">
        <v>8098251.6313266885</v>
      </c>
      <c r="M34" s="25">
        <v>10310564.689758923</v>
      </c>
      <c r="N34" s="25">
        <v>10964759.983112268</v>
      </c>
      <c r="O34" s="25">
        <v>12760743.318410544</v>
      </c>
      <c r="P34" s="25">
        <v>14149946.791044436</v>
      </c>
      <c r="Q34" s="4"/>
      <c r="R34" s="4"/>
      <c r="S34" s="4"/>
      <c r="T34" s="3"/>
      <c r="U34" s="4"/>
      <c r="V34" s="4"/>
      <c r="W34" s="3"/>
      <c r="X34" s="4"/>
      <c r="Y34" s="4"/>
      <c r="Z34" s="4"/>
      <c r="AA34" s="3"/>
      <c r="AB34" s="4"/>
      <c r="AC34" s="3"/>
      <c r="AD34" s="4"/>
      <c r="AE34" s="3"/>
      <c r="AF34" s="4"/>
      <c r="AG34" s="3"/>
      <c r="AH34" s="4"/>
      <c r="AI34" s="3"/>
      <c r="AJ34" s="4"/>
      <c r="AK34" s="3"/>
      <c r="AL34" s="4"/>
      <c r="AM34" s="3"/>
      <c r="AN34" s="4"/>
      <c r="AO34" s="3"/>
      <c r="AP34" s="4"/>
      <c r="AQ34" s="3"/>
      <c r="AR34" s="4"/>
      <c r="AS34" s="3"/>
      <c r="AT34" s="4"/>
      <c r="AU34" s="3"/>
      <c r="AV34" s="4"/>
      <c r="AW34" s="3"/>
      <c r="AX34" s="4"/>
      <c r="AY34" s="3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</row>
    <row r="35" spans="1:192" ht="15.75" x14ac:dyDescent="0.25">
      <c r="A35" s="35" t="s">
        <v>34</v>
      </c>
      <c r="B35" s="36" t="s">
        <v>24</v>
      </c>
      <c r="C35" s="25">
        <v>955550</v>
      </c>
      <c r="D35" s="25">
        <v>1086626.9999999998</v>
      </c>
      <c r="E35" s="25">
        <v>1112340.0000000002</v>
      </c>
      <c r="F35" s="25">
        <v>1177349</v>
      </c>
      <c r="G35" s="25">
        <v>1125620</v>
      </c>
      <c r="H35" s="25">
        <v>1137833</v>
      </c>
      <c r="I35" s="25">
        <v>1172436</v>
      </c>
      <c r="J35" s="25">
        <v>1238402</v>
      </c>
      <c r="K35" s="25">
        <v>1345027</v>
      </c>
      <c r="L35" s="25">
        <v>2163903.9999999995</v>
      </c>
      <c r="M35" s="25">
        <v>2461396</v>
      </c>
      <c r="N35" s="25">
        <v>2698673</v>
      </c>
      <c r="O35" s="25">
        <v>2914801.8571428573</v>
      </c>
      <c r="P35" s="25">
        <v>2834656.318763312</v>
      </c>
      <c r="Q35" s="4"/>
      <c r="R35" s="4"/>
      <c r="S35" s="4"/>
      <c r="T35" s="3"/>
      <c r="U35" s="4"/>
      <c r="V35" s="4"/>
      <c r="W35" s="3"/>
      <c r="X35" s="4"/>
      <c r="Y35" s="4"/>
      <c r="Z35" s="4"/>
      <c r="AA35" s="3"/>
      <c r="AB35" s="4"/>
      <c r="AC35" s="3"/>
      <c r="AD35" s="4"/>
      <c r="AE35" s="3"/>
      <c r="AF35" s="4"/>
      <c r="AG35" s="3"/>
      <c r="AH35" s="4"/>
      <c r="AI35" s="3"/>
      <c r="AJ35" s="4"/>
      <c r="AK35" s="3"/>
      <c r="AL35" s="4"/>
      <c r="AM35" s="3"/>
      <c r="AN35" s="4"/>
      <c r="AO35" s="3"/>
      <c r="AP35" s="4"/>
      <c r="AQ35" s="3"/>
      <c r="AR35" s="4"/>
      <c r="AS35" s="3"/>
      <c r="AT35" s="4"/>
      <c r="AU35" s="3"/>
      <c r="AV35" s="4"/>
      <c r="AW35" s="3"/>
      <c r="AX35" s="4"/>
      <c r="AY35" s="3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</row>
    <row r="36" spans="1:192" s="10" customFormat="1" ht="15.75" x14ac:dyDescent="0.25">
      <c r="A36" s="37" t="s">
        <v>35</v>
      </c>
      <c r="B36" s="38" t="s">
        <v>45</v>
      </c>
      <c r="C36" s="30">
        <f>C33+C34-C35</f>
        <v>23098707.519572526</v>
      </c>
      <c r="D36" s="30">
        <f t="shared" ref="D36:E36" si="31">D33+D34-D35</f>
        <v>26169960.187156744</v>
      </c>
      <c r="E36" s="30">
        <f t="shared" si="31"/>
        <v>29647537.515579421</v>
      </c>
      <c r="F36" s="30">
        <f t="shared" ref="F36:G36" si="32">F33+F34-F35</f>
        <v>31424995.060083367</v>
      </c>
      <c r="G36" s="30">
        <f t="shared" si="32"/>
        <v>32854950.29936412</v>
      </c>
      <c r="H36" s="30">
        <f t="shared" ref="H36:N36" si="33">H33+H34-H35</f>
        <v>39280367.479549654</v>
      </c>
      <c r="I36" s="30">
        <f t="shared" si="33"/>
        <v>44039531.67442739</v>
      </c>
      <c r="J36" s="30">
        <f t="shared" si="33"/>
        <v>49861125.70647119</v>
      </c>
      <c r="K36" s="30">
        <f t="shared" si="33"/>
        <v>53750170.985380687</v>
      </c>
      <c r="L36" s="30">
        <f t="shared" si="33"/>
        <v>54018516.503283754</v>
      </c>
      <c r="M36" s="30">
        <f t="shared" si="33"/>
        <v>69553007.875252694</v>
      </c>
      <c r="N36" s="30">
        <f t="shared" si="33"/>
        <v>75628649.376913637</v>
      </c>
      <c r="O36" s="30">
        <f t="shared" ref="O36:P36" si="34">O33+O34-O35</f>
        <v>86265790.532935292</v>
      </c>
      <c r="P36" s="30">
        <f t="shared" si="34"/>
        <v>94914002.686944604</v>
      </c>
      <c r="Q36" s="4"/>
      <c r="R36" s="4"/>
      <c r="S36" s="4"/>
      <c r="T36" s="3"/>
      <c r="U36" s="4"/>
      <c r="V36" s="4"/>
      <c r="W36" s="3"/>
      <c r="X36" s="4"/>
      <c r="Y36" s="4"/>
      <c r="Z36" s="4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1"/>
      <c r="DJ36" s="11"/>
      <c r="DK36" s="11"/>
      <c r="DL36" s="11"/>
      <c r="DM36" s="11"/>
      <c r="DN36" s="11"/>
      <c r="DO36" s="11"/>
      <c r="DP36" s="11"/>
      <c r="DQ36" s="11"/>
      <c r="DR36" s="11"/>
      <c r="DS36" s="11"/>
      <c r="DT36" s="11"/>
      <c r="DU36" s="11"/>
      <c r="DV36" s="11"/>
      <c r="DW36" s="11"/>
      <c r="DX36" s="11"/>
      <c r="DY36" s="11"/>
      <c r="DZ36" s="11"/>
      <c r="EA36" s="11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</row>
    <row r="37" spans="1:192" ht="15.75" x14ac:dyDescent="0.25">
      <c r="A37" s="35" t="s">
        <v>36</v>
      </c>
      <c r="B37" s="36" t="s">
        <v>32</v>
      </c>
      <c r="C37" s="18">
        <v>422070</v>
      </c>
      <c r="D37" s="18">
        <v>426050</v>
      </c>
      <c r="E37" s="18">
        <v>430040</v>
      </c>
      <c r="F37" s="18">
        <v>434010</v>
      </c>
      <c r="G37" s="18">
        <v>438000</v>
      </c>
      <c r="H37" s="18">
        <v>441680</v>
      </c>
      <c r="I37" s="18">
        <v>445140</v>
      </c>
      <c r="J37" s="18">
        <v>448600</v>
      </c>
      <c r="K37" s="18">
        <v>452050</v>
      </c>
      <c r="L37" s="18">
        <v>455520</v>
      </c>
      <c r="M37" s="18">
        <v>458650</v>
      </c>
      <c r="N37" s="18">
        <v>461560</v>
      </c>
      <c r="O37" s="18">
        <v>464460</v>
      </c>
      <c r="P37" s="18">
        <v>467360</v>
      </c>
      <c r="S37" s="2"/>
      <c r="T37" s="1"/>
      <c r="W37" s="1"/>
      <c r="X37" s="1"/>
      <c r="Y37" s="1"/>
      <c r="Z37" s="1"/>
      <c r="AA37" s="3"/>
      <c r="AB37" s="4"/>
      <c r="AC37" s="3"/>
      <c r="AD37" s="4"/>
      <c r="AE37" s="3"/>
      <c r="AF37" s="4"/>
      <c r="AG37" s="3"/>
      <c r="AH37" s="4"/>
      <c r="AI37" s="3"/>
      <c r="AJ37" s="4"/>
      <c r="AK37" s="3"/>
      <c r="AL37" s="4"/>
      <c r="AM37" s="3"/>
      <c r="AN37" s="4"/>
      <c r="AO37" s="3"/>
      <c r="AP37" s="4"/>
      <c r="AQ37" s="3"/>
      <c r="AR37" s="4"/>
      <c r="AS37" s="3"/>
      <c r="AT37" s="4"/>
      <c r="AU37" s="3"/>
      <c r="AV37" s="4"/>
      <c r="AW37" s="3"/>
      <c r="AX37" s="4"/>
      <c r="AY37" s="3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2" s="10" customFormat="1" ht="15.75" x14ac:dyDescent="0.25">
      <c r="A38" s="37" t="s">
        <v>37</v>
      </c>
      <c r="B38" s="38" t="s">
        <v>48</v>
      </c>
      <c r="C38" s="30">
        <f>C36/C37*1000</f>
        <v>54727.195772200168</v>
      </c>
      <c r="D38" s="30">
        <f t="shared" ref="D38:E38" si="35">D36/D37*1000</f>
        <v>61424.621962578909</v>
      </c>
      <c r="E38" s="30">
        <f t="shared" si="35"/>
        <v>68941.34851543908</v>
      </c>
      <c r="F38" s="30">
        <f t="shared" ref="F38:G38" si="36">F36/F37*1000</f>
        <v>72406.154374515259</v>
      </c>
      <c r="G38" s="30">
        <f t="shared" si="36"/>
        <v>75011.302053342748</v>
      </c>
      <c r="H38" s="30">
        <f t="shared" ref="H38:N38" si="37">H36/H37*1000</f>
        <v>88933.996285884932</v>
      </c>
      <c r="I38" s="30">
        <f t="shared" si="37"/>
        <v>98934.114378459344</v>
      </c>
      <c r="J38" s="30">
        <f t="shared" si="37"/>
        <v>111148.29626944091</v>
      </c>
      <c r="K38" s="30">
        <f t="shared" si="37"/>
        <v>118903.15448596545</v>
      </c>
      <c r="L38" s="30">
        <f t="shared" si="37"/>
        <v>118586.48687935492</v>
      </c>
      <c r="M38" s="30">
        <f t="shared" si="37"/>
        <v>151647.24272376037</v>
      </c>
      <c r="N38" s="30">
        <f t="shared" si="37"/>
        <v>163854.42711004775</v>
      </c>
      <c r="O38" s="30">
        <f t="shared" ref="O38:P38" si="38">O36/O37*1000</f>
        <v>185733.51964202579</v>
      </c>
      <c r="P38" s="30">
        <f t="shared" si="38"/>
        <v>203085.42170263737</v>
      </c>
      <c r="Q38" s="2"/>
      <c r="R38" s="2"/>
      <c r="S38" s="2"/>
      <c r="T38" s="1"/>
      <c r="U38" s="2"/>
      <c r="V38" s="2"/>
      <c r="W38" s="3"/>
      <c r="X38" s="3"/>
      <c r="Y38" s="3"/>
      <c r="Z38" s="3"/>
      <c r="AA38" s="3"/>
      <c r="AB38" s="4"/>
      <c r="AC38" s="3"/>
      <c r="AD38" s="4"/>
      <c r="AE38" s="3"/>
      <c r="AF38" s="4"/>
      <c r="AG38" s="3"/>
      <c r="AH38" s="4"/>
      <c r="AI38" s="3"/>
      <c r="AJ38" s="4"/>
      <c r="AK38" s="3"/>
      <c r="AL38" s="4"/>
      <c r="AM38" s="3"/>
      <c r="AN38" s="4"/>
      <c r="AO38" s="3"/>
      <c r="AP38" s="4"/>
      <c r="AQ38" s="3"/>
      <c r="AR38" s="4"/>
      <c r="AS38" s="3"/>
      <c r="AT38" s="4"/>
      <c r="AU38" s="3"/>
      <c r="AV38" s="4"/>
      <c r="AW38" s="3"/>
      <c r="AX38" s="4"/>
      <c r="AY38" s="3"/>
      <c r="CB38" s="12"/>
      <c r="CC38" s="12"/>
      <c r="CD38" s="12"/>
      <c r="CE38" s="12"/>
      <c r="DI38" s="13"/>
      <c r="DJ38" s="13"/>
      <c r="DK38" s="13"/>
      <c r="DL38" s="13"/>
      <c r="DM38" s="13"/>
      <c r="DN38" s="13"/>
      <c r="DO38" s="13"/>
      <c r="DP38" s="13"/>
      <c r="DQ38" s="13"/>
      <c r="DR38" s="13"/>
      <c r="DS38" s="13"/>
      <c r="DT38" s="13"/>
      <c r="DU38" s="13"/>
      <c r="DV38" s="13"/>
      <c r="DW38" s="13"/>
      <c r="DX38" s="13"/>
      <c r="DY38" s="13"/>
      <c r="DZ38" s="13"/>
      <c r="EA38" s="13"/>
    </row>
    <row r="39" spans="1:192" x14ac:dyDescent="0.35">
      <c r="A39" s="2" t="s">
        <v>75</v>
      </c>
      <c r="S39" s="2"/>
      <c r="T39" s="1"/>
      <c r="W39" s="1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2" s="10" customFormat="1" ht="15" x14ac:dyDescent="0.25">
      <c r="A40" s="2"/>
      <c r="B40" s="1"/>
      <c r="C40" s="2"/>
      <c r="D40" s="2"/>
      <c r="E40" s="2"/>
      <c r="F40" s="3"/>
      <c r="G40" s="4"/>
      <c r="H40" s="3"/>
      <c r="I40" s="4"/>
      <c r="J40" s="3"/>
      <c r="K40" s="4"/>
      <c r="L40" s="3"/>
      <c r="M40" s="4"/>
      <c r="N40" s="3"/>
      <c r="O40" s="4"/>
      <c r="P40" s="3"/>
      <c r="Q40" s="4"/>
      <c r="R40" s="3"/>
      <c r="S40" s="4"/>
      <c r="T40" s="3"/>
      <c r="U40" s="4"/>
      <c r="V40" s="3"/>
      <c r="W40" s="4"/>
      <c r="X40" s="3"/>
      <c r="Y40" s="4"/>
      <c r="Z40" s="3"/>
      <c r="AA40" s="4"/>
      <c r="AB40" s="3"/>
      <c r="AC40" s="4"/>
      <c r="AD40" s="3"/>
      <c r="CN40" s="13"/>
      <c r="CO40" s="13"/>
      <c r="CP40" s="13"/>
      <c r="CQ40" s="13"/>
      <c r="CR40" s="13"/>
      <c r="CS40" s="13"/>
      <c r="CT40" s="13"/>
      <c r="CU40" s="13"/>
      <c r="CV40" s="13"/>
      <c r="CW40" s="13"/>
      <c r="CX40" s="13"/>
      <c r="CY40" s="13"/>
      <c r="CZ40" s="13"/>
      <c r="DA40" s="13"/>
      <c r="DB40" s="13"/>
      <c r="DC40" s="13"/>
      <c r="DD40" s="13"/>
      <c r="DE40" s="13"/>
      <c r="DF40" s="13"/>
    </row>
    <row r="41" spans="1:192" s="10" customFormat="1" ht="15" x14ac:dyDescent="0.25">
      <c r="A41" s="2"/>
      <c r="B41" s="1"/>
      <c r="C41" s="2"/>
      <c r="D41" s="2"/>
      <c r="E41" s="2"/>
      <c r="F41" s="3"/>
      <c r="G41" s="4"/>
      <c r="H41" s="3"/>
      <c r="I41" s="4"/>
      <c r="J41" s="3"/>
      <c r="K41" s="4"/>
      <c r="L41" s="3"/>
      <c r="M41" s="4"/>
      <c r="N41" s="3"/>
      <c r="O41" s="4"/>
      <c r="P41" s="3"/>
      <c r="Q41" s="4"/>
      <c r="R41" s="3"/>
      <c r="S41" s="4"/>
      <c r="T41" s="3"/>
      <c r="U41" s="4"/>
      <c r="V41" s="3"/>
      <c r="W41" s="4"/>
      <c r="X41" s="3"/>
      <c r="Y41" s="4"/>
      <c r="Z41" s="3"/>
      <c r="AA41" s="4"/>
      <c r="AB41" s="3"/>
      <c r="AC41" s="4"/>
      <c r="AD41" s="3"/>
      <c r="CN41" s="13"/>
      <c r="CO41" s="13"/>
      <c r="CP41" s="13"/>
      <c r="CQ41" s="13"/>
      <c r="CR41" s="13"/>
      <c r="CS41" s="13"/>
      <c r="CT41" s="13"/>
      <c r="CU41" s="13"/>
      <c r="CV41" s="13"/>
      <c r="CW41" s="13"/>
      <c r="CX41" s="13"/>
      <c r="CY41" s="13"/>
      <c r="CZ41" s="13"/>
      <c r="DA41" s="13"/>
      <c r="DB41" s="13"/>
      <c r="DC41" s="13"/>
      <c r="DD41" s="13"/>
      <c r="DE41" s="13"/>
      <c r="DF41" s="13"/>
    </row>
    <row r="42" spans="1:192" ht="15" x14ac:dyDescent="0.25">
      <c r="B42" s="1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F42" s="2"/>
      <c r="AI42" s="2"/>
      <c r="AN42" s="2"/>
      <c r="AQ42" s="2"/>
      <c r="AV42" s="2"/>
      <c r="AY42" s="2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2" ht="15" x14ac:dyDescent="0.25">
      <c r="B43" s="1"/>
      <c r="F43" s="3"/>
      <c r="G43" s="4"/>
      <c r="H43" s="3"/>
      <c r="I43" s="4"/>
      <c r="J43" s="3"/>
      <c r="K43" s="4"/>
      <c r="L43" s="3"/>
      <c r="M43" s="4"/>
      <c r="N43" s="3"/>
      <c r="O43" s="4"/>
      <c r="P43" s="3"/>
      <c r="Q43" s="4"/>
      <c r="R43" s="3"/>
      <c r="S43" s="4"/>
      <c r="T43" s="3"/>
      <c r="U43" s="4"/>
      <c r="V43" s="3"/>
      <c r="W43" s="4"/>
      <c r="X43" s="3"/>
      <c r="Y43" s="4"/>
      <c r="Z43" s="3"/>
      <c r="AA43" s="4"/>
      <c r="AB43" s="3"/>
      <c r="AC43" s="4"/>
      <c r="AD43" s="3"/>
      <c r="AF43" s="2"/>
      <c r="AI43" s="2"/>
      <c r="AN43" s="2"/>
      <c r="AQ43" s="2"/>
      <c r="AV43" s="2"/>
      <c r="AY43" s="2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2" s="10" customFormat="1" ht="15" x14ac:dyDescent="0.25">
      <c r="A44" s="2"/>
      <c r="B44" s="1"/>
      <c r="C44" s="2"/>
      <c r="D44" s="2"/>
      <c r="E44" s="2"/>
      <c r="F44" s="3"/>
      <c r="G44" s="4"/>
      <c r="H44" s="3"/>
      <c r="I44" s="4"/>
      <c r="J44" s="3"/>
      <c r="K44" s="4"/>
      <c r="L44" s="3"/>
      <c r="M44" s="4"/>
      <c r="N44" s="3"/>
      <c r="O44" s="4"/>
      <c r="P44" s="3"/>
      <c r="Q44" s="4"/>
      <c r="R44" s="3"/>
      <c r="S44" s="4"/>
      <c r="T44" s="3"/>
      <c r="U44" s="4"/>
      <c r="V44" s="3"/>
      <c r="W44" s="4"/>
      <c r="X44" s="3"/>
      <c r="Y44" s="4"/>
      <c r="Z44" s="3"/>
      <c r="AA44" s="4"/>
      <c r="AB44" s="3"/>
      <c r="AC44" s="4"/>
      <c r="AD44" s="3"/>
      <c r="CN44" s="13"/>
      <c r="CO44" s="13"/>
      <c r="CP44" s="13"/>
      <c r="CQ44" s="13"/>
      <c r="CR44" s="13"/>
      <c r="CS44" s="13"/>
      <c r="CT44" s="13"/>
      <c r="CU44" s="13"/>
      <c r="CV44" s="13"/>
      <c r="CW44" s="13"/>
      <c r="CX44" s="13"/>
      <c r="CY44" s="13"/>
      <c r="CZ44" s="13"/>
      <c r="DA44" s="13"/>
      <c r="DB44" s="13"/>
      <c r="DC44" s="13"/>
      <c r="DD44" s="13"/>
      <c r="DE44" s="13"/>
      <c r="DF44" s="13"/>
    </row>
    <row r="45" spans="1:192" s="10" customFormat="1" ht="15" x14ac:dyDescent="0.25">
      <c r="A45" s="2"/>
      <c r="B45" s="1"/>
      <c r="C45" s="2"/>
      <c r="D45" s="2"/>
      <c r="E45" s="2"/>
      <c r="F45" s="3"/>
      <c r="G45" s="4"/>
      <c r="H45" s="3"/>
      <c r="I45" s="4"/>
      <c r="J45" s="3"/>
      <c r="K45" s="4"/>
      <c r="L45" s="3"/>
      <c r="M45" s="4"/>
      <c r="N45" s="3"/>
      <c r="O45" s="4"/>
      <c r="P45" s="3"/>
      <c r="Q45" s="4"/>
      <c r="R45" s="3"/>
      <c r="S45" s="4"/>
      <c r="T45" s="3"/>
      <c r="U45" s="4"/>
      <c r="V45" s="3"/>
      <c r="W45" s="4"/>
      <c r="X45" s="3"/>
      <c r="Y45" s="4"/>
      <c r="Z45" s="3"/>
      <c r="AA45" s="4"/>
      <c r="AB45" s="3"/>
      <c r="AC45" s="4"/>
      <c r="AD45" s="3"/>
      <c r="CN45" s="13"/>
      <c r="CO45" s="13"/>
      <c r="CP45" s="13"/>
      <c r="CQ45" s="13"/>
      <c r="CR45" s="13"/>
      <c r="CS45" s="13"/>
      <c r="CT45" s="13"/>
      <c r="CU45" s="13"/>
      <c r="CV45" s="13"/>
      <c r="CW45" s="13"/>
      <c r="CX45" s="13"/>
      <c r="CY45" s="13"/>
      <c r="CZ45" s="13"/>
      <c r="DA45" s="13"/>
      <c r="DB45" s="13"/>
      <c r="DC45" s="13"/>
      <c r="DD45" s="13"/>
      <c r="DE45" s="13"/>
      <c r="DF45" s="13"/>
    </row>
    <row r="46" spans="1:192" s="10" customFormat="1" ht="15" x14ac:dyDescent="0.25">
      <c r="A46" s="2"/>
      <c r="B46" s="2"/>
      <c r="C46" s="2"/>
      <c r="D46" s="2"/>
      <c r="E46" s="2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2"/>
      <c r="AF46" s="2"/>
      <c r="AG46" s="2"/>
      <c r="DP46" s="13"/>
      <c r="DQ46" s="13"/>
      <c r="DR46" s="13"/>
      <c r="DS46" s="13"/>
      <c r="DT46" s="13"/>
      <c r="DU46" s="13"/>
      <c r="DV46" s="13"/>
      <c r="DW46" s="13"/>
      <c r="DX46" s="13"/>
      <c r="DY46" s="13"/>
      <c r="DZ46" s="13"/>
      <c r="EA46" s="13"/>
      <c r="EB46" s="13"/>
      <c r="EC46" s="13"/>
      <c r="ED46" s="13"/>
      <c r="EE46" s="13"/>
      <c r="EF46" s="13"/>
      <c r="EG46" s="13"/>
      <c r="EH46" s="13"/>
    </row>
    <row r="47" spans="1:192" ht="15" x14ac:dyDescent="0.25">
      <c r="F47" s="3"/>
      <c r="G47" s="4"/>
      <c r="H47" s="3"/>
      <c r="I47" s="4"/>
      <c r="J47" s="3"/>
      <c r="K47" s="4"/>
      <c r="L47" s="3"/>
      <c r="M47" s="4"/>
      <c r="N47" s="3"/>
      <c r="O47" s="4"/>
      <c r="P47" s="3"/>
      <c r="Q47" s="4"/>
      <c r="R47" s="3"/>
      <c r="S47" s="4"/>
      <c r="T47" s="3"/>
      <c r="U47" s="4"/>
      <c r="V47" s="3"/>
      <c r="W47" s="4"/>
      <c r="X47" s="3"/>
      <c r="Y47" s="4"/>
      <c r="Z47" s="3"/>
      <c r="AA47" s="4"/>
      <c r="AB47" s="3"/>
      <c r="AC47" s="4"/>
      <c r="AD47" s="3"/>
      <c r="AF47" s="2"/>
      <c r="AI47" s="2"/>
      <c r="AN47" s="2"/>
      <c r="AQ47" s="2"/>
      <c r="AV47" s="2"/>
      <c r="AY47" s="2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2" ht="15" x14ac:dyDescent="0.25">
      <c r="G48" s="2"/>
      <c r="H48" s="2"/>
      <c r="I48" s="2"/>
      <c r="J48" s="2"/>
      <c r="K48" s="1"/>
      <c r="L48" s="2"/>
      <c r="M48" s="2"/>
      <c r="N48" s="1"/>
      <c r="O48" s="2"/>
      <c r="P48" s="2"/>
      <c r="V48" s="1"/>
      <c r="AA48" s="1"/>
      <c r="AD48" s="1"/>
      <c r="AF48" s="2"/>
      <c r="AI48" s="2"/>
      <c r="AN48" s="2"/>
      <c r="AQ48" s="2"/>
      <c r="AV48" s="2"/>
      <c r="AY48" s="2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11:138" s="2" customFormat="1" ht="15" x14ac:dyDescent="0.25">
      <c r="K49" s="1"/>
      <c r="N49" s="1"/>
      <c r="S49" s="1"/>
      <c r="V49" s="1"/>
      <c r="AA49" s="1"/>
      <c r="AD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</row>
    <row r="50" spans="11:138" s="2" customFormat="1" ht="15" x14ac:dyDescent="0.25">
      <c r="K50" s="1"/>
      <c r="N50" s="1"/>
      <c r="S50" s="1"/>
      <c r="V50" s="1"/>
      <c r="AA50" s="1"/>
      <c r="AD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</row>
    <row r="51" spans="11:138" s="2" customFormat="1" ht="15" x14ac:dyDescent="0.25">
      <c r="K51" s="1"/>
      <c r="N51" s="1"/>
      <c r="S51" s="1"/>
      <c r="V51" s="1"/>
      <c r="AA51" s="1"/>
      <c r="AD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</row>
    <row r="52" spans="11:138" s="2" customFormat="1" ht="15" x14ac:dyDescent="0.25">
      <c r="K52" s="1"/>
      <c r="N52" s="1"/>
      <c r="S52" s="1"/>
      <c r="V52" s="1"/>
      <c r="AA52" s="1"/>
      <c r="AD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</row>
    <row r="53" spans="11:138" s="2" customFormat="1" ht="15" x14ac:dyDescent="0.25">
      <c r="K53" s="1"/>
      <c r="N53" s="1"/>
      <c r="S53" s="1"/>
      <c r="V53" s="1"/>
      <c r="AA53" s="1"/>
      <c r="AD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</row>
    <row r="54" spans="11:138" s="2" customFormat="1" ht="15" x14ac:dyDescent="0.25">
      <c r="K54" s="1"/>
      <c r="N54" s="1"/>
      <c r="S54" s="1"/>
      <c r="V54" s="1"/>
      <c r="AA54" s="1"/>
      <c r="AD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</row>
    <row r="55" spans="11:138" s="2" customFormat="1" ht="15" x14ac:dyDescent="0.25">
      <c r="K55" s="1"/>
      <c r="N55" s="1"/>
      <c r="S55" s="1"/>
      <c r="V55" s="1"/>
      <c r="AA55" s="1"/>
      <c r="AD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</row>
    <row r="56" spans="11:138" s="2" customFormat="1" ht="15" x14ac:dyDescent="0.25">
      <c r="K56" s="1"/>
      <c r="N56" s="1"/>
      <c r="S56" s="1"/>
      <c r="V56" s="1"/>
      <c r="AA56" s="1"/>
      <c r="AD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</row>
    <row r="57" spans="11:138" s="2" customFormat="1" ht="15" x14ac:dyDescent="0.25">
      <c r="K57" s="1"/>
      <c r="N57" s="1"/>
      <c r="S57" s="1"/>
      <c r="V57" s="1"/>
      <c r="AA57" s="1"/>
      <c r="AD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</row>
    <row r="58" spans="11:138" s="2" customFormat="1" ht="15" x14ac:dyDescent="0.25">
      <c r="K58" s="1"/>
      <c r="N58" s="1"/>
      <c r="S58" s="1"/>
      <c r="V58" s="1"/>
      <c r="AA58" s="1"/>
      <c r="AD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</row>
    <row r="59" spans="11:138" s="2" customFormat="1" ht="15" x14ac:dyDescent="0.25">
      <c r="K59" s="1"/>
      <c r="N59" s="1"/>
      <c r="S59" s="1"/>
      <c r="V59" s="1"/>
      <c r="AA59" s="1"/>
      <c r="AD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</row>
    <row r="60" spans="11:138" s="2" customFormat="1" ht="15" x14ac:dyDescent="0.25">
      <c r="K60" s="1"/>
      <c r="N60" s="1"/>
      <c r="S60" s="1"/>
      <c r="V60" s="1"/>
      <c r="AA60" s="1"/>
      <c r="AD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</row>
    <row r="61" spans="11:138" s="2" customFormat="1" ht="15" x14ac:dyDescent="0.25">
      <c r="K61" s="1"/>
      <c r="N61" s="1"/>
      <c r="S61" s="1"/>
      <c r="V61" s="1"/>
      <c r="AA61" s="1"/>
      <c r="AD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</row>
    <row r="62" spans="11:138" s="2" customFormat="1" ht="15" x14ac:dyDescent="0.25">
      <c r="K62" s="1"/>
      <c r="N62" s="1"/>
      <c r="S62" s="1"/>
      <c r="V62" s="1"/>
      <c r="AA62" s="1"/>
      <c r="AD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</row>
    <row r="63" spans="11:138" s="2" customFormat="1" ht="15" x14ac:dyDescent="0.25">
      <c r="K63" s="1"/>
      <c r="N63" s="1"/>
      <c r="S63" s="1"/>
      <c r="V63" s="1"/>
      <c r="AA63" s="1"/>
      <c r="AD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</row>
    <row r="64" spans="11:138" s="2" customFormat="1" ht="15" x14ac:dyDescent="0.25">
      <c r="K64" s="1"/>
      <c r="N64" s="1"/>
      <c r="S64" s="1"/>
      <c r="V64" s="1"/>
      <c r="AA64" s="1"/>
      <c r="AD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</row>
    <row r="65" spans="11:138" s="2" customFormat="1" ht="15" x14ac:dyDescent="0.25">
      <c r="K65" s="1"/>
      <c r="N65" s="1"/>
      <c r="S65" s="1"/>
      <c r="V65" s="1"/>
      <c r="AA65" s="1"/>
      <c r="AD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</row>
    <row r="66" spans="11:138" s="2" customFormat="1" ht="15" x14ac:dyDescent="0.25">
      <c r="K66" s="1"/>
      <c r="N66" s="1"/>
      <c r="S66" s="1"/>
      <c r="V66" s="1"/>
      <c r="AA66" s="1"/>
      <c r="AD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</row>
    <row r="67" spans="11:138" s="2" customFormat="1" ht="15" x14ac:dyDescent="0.25">
      <c r="K67" s="1"/>
      <c r="N67" s="1"/>
      <c r="S67" s="1"/>
      <c r="V67" s="1"/>
      <c r="AA67" s="1"/>
      <c r="AD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</row>
    <row r="68" spans="11:138" s="2" customFormat="1" ht="15" x14ac:dyDescent="0.25">
      <c r="K68" s="1"/>
      <c r="N68" s="1"/>
      <c r="S68" s="1"/>
      <c r="V68" s="1"/>
      <c r="AA68" s="1"/>
      <c r="AD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</row>
    <row r="69" spans="11:138" s="2" customFormat="1" ht="15" x14ac:dyDescent="0.25">
      <c r="K69" s="1"/>
      <c r="N69" s="1"/>
      <c r="S69" s="1"/>
      <c r="V69" s="1"/>
      <c r="AA69" s="1"/>
      <c r="AD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</row>
    <row r="70" spans="11:138" s="2" customFormat="1" ht="15" x14ac:dyDescent="0.25">
      <c r="K70" s="1"/>
      <c r="N70" s="1"/>
      <c r="S70" s="1"/>
      <c r="V70" s="1"/>
      <c r="AA70" s="1"/>
      <c r="AD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</row>
    <row r="71" spans="11:138" s="2" customFormat="1" ht="15" x14ac:dyDescent="0.25">
      <c r="K71" s="1"/>
      <c r="N71" s="1"/>
      <c r="S71" s="1"/>
      <c r="V71" s="1"/>
      <c r="AA71" s="1"/>
      <c r="AD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</row>
    <row r="72" spans="11:138" s="2" customFormat="1" ht="15" x14ac:dyDescent="0.25">
      <c r="K72" s="1"/>
      <c r="N72" s="1"/>
      <c r="S72" s="1"/>
      <c r="V72" s="1"/>
      <c r="AA72" s="1"/>
      <c r="AD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</row>
    <row r="73" spans="11:138" s="2" customFormat="1" ht="15" x14ac:dyDescent="0.25">
      <c r="K73" s="1"/>
      <c r="N73" s="1"/>
      <c r="S73" s="1"/>
      <c r="V73" s="1"/>
      <c r="AA73" s="1"/>
      <c r="AD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</row>
    <row r="74" spans="11:138" s="2" customFormat="1" ht="15" x14ac:dyDescent="0.25">
      <c r="K74" s="1"/>
      <c r="N74" s="1"/>
      <c r="S74" s="1"/>
      <c r="V74" s="1"/>
      <c r="AA74" s="1"/>
      <c r="AD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</row>
    <row r="75" spans="11:138" s="2" customFormat="1" ht="15" x14ac:dyDescent="0.25">
      <c r="K75" s="1"/>
      <c r="N75" s="1"/>
      <c r="S75" s="1"/>
      <c r="V75" s="1"/>
      <c r="AA75" s="1"/>
      <c r="AD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</row>
    <row r="76" spans="11:138" s="2" customFormat="1" ht="15" x14ac:dyDescent="0.25">
      <c r="K76" s="1"/>
      <c r="N76" s="1"/>
      <c r="S76" s="1"/>
      <c r="V76" s="1"/>
      <c r="AA76" s="1"/>
      <c r="AD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</row>
    <row r="77" spans="11:138" s="2" customFormat="1" ht="15" x14ac:dyDescent="0.25">
      <c r="K77" s="1"/>
      <c r="N77" s="1"/>
      <c r="S77" s="1"/>
      <c r="V77" s="1"/>
      <c r="AA77" s="1"/>
      <c r="AD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</row>
    <row r="78" spans="11:138" s="2" customFormat="1" ht="15" x14ac:dyDescent="0.25">
      <c r="K78" s="1"/>
      <c r="N78" s="1"/>
      <c r="S78" s="1"/>
      <c r="V78" s="1"/>
      <c r="AA78" s="1"/>
      <c r="AD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</row>
    <row r="79" spans="11:138" s="2" customFormat="1" ht="15" x14ac:dyDescent="0.25">
      <c r="K79" s="1"/>
      <c r="N79" s="1"/>
      <c r="S79" s="1"/>
      <c r="V79" s="1"/>
      <c r="AA79" s="1"/>
      <c r="AD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</row>
    <row r="80" spans="11:138" s="2" customFormat="1" ht="15" x14ac:dyDescent="0.25">
      <c r="K80" s="1"/>
      <c r="N80" s="1"/>
      <c r="S80" s="1"/>
      <c r="V80" s="1"/>
      <c r="AA80" s="1"/>
      <c r="AD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</row>
    <row r="81" spans="11:138" s="2" customFormat="1" ht="15" x14ac:dyDescent="0.25">
      <c r="K81" s="1"/>
      <c r="N81" s="1"/>
      <c r="S81" s="1"/>
      <c r="V81" s="1"/>
      <c r="AA81" s="1"/>
      <c r="AD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</row>
    <row r="82" spans="11:138" s="2" customFormat="1" ht="15" x14ac:dyDescent="0.25">
      <c r="K82" s="1"/>
      <c r="N82" s="1"/>
      <c r="S82" s="1"/>
      <c r="V82" s="1"/>
      <c r="AA82" s="1"/>
      <c r="AD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</row>
    <row r="83" spans="11:138" s="2" customFormat="1" ht="15" x14ac:dyDescent="0.25">
      <c r="K83" s="1"/>
      <c r="N83" s="1"/>
      <c r="S83" s="1"/>
      <c r="V83" s="1"/>
      <c r="AA83" s="1"/>
      <c r="AD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</row>
    <row r="84" spans="11:138" s="2" customFormat="1" ht="15" x14ac:dyDescent="0.25">
      <c r="K84" s="1"/>
      <c r="N84" s="1"/>
      <c r="S84" s="1"/>
      <c r="V84" s="1"/>
      <c r="AA84" s="1"/>
      <c r="AD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</row>
    <row r="85" spans="11:138" s="2" customFormat="1" ht="15" x14ac:dyDescent="0.25">
      <c r="K85" s="1"/>
      <c r="N85" s="1"/>
      <c r="S85" s="1"/>
      <c r="V85" s="1"/>
      <c r="AA85" s="1"/>
      <c r="AD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</row>
    <row r="86" spans="11:138" s="2" customFormat="1" ht="15" x14ac:dyDescent="0.25">
      <c r="K86" s="1"/>
      <c r="N86" s="1"/>
      <c r="S86" s="1"/>
      <c r="V86" s="1"/>
      <c r="AA86" s="1"/>
      <c r="AD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</row>
    <row r="87" spans="11:138" s="2" customFormat="1" ht="15" x14ac:dyDescent="0.25">
      <c r="K87" s="1"/>
      <c r="N87" s="1"/>
      <c r="S87" s="1"/>
      <c r="V87" s="1"/>
      <c r="AA87" s="1"/>
      <c r="AD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</row>
    <row r="88" spans="11:138" s="2" customFormat="1" ht="15" x14ac:dyDescent="0.25">
      <c r="K88" s="1"/>
      <c r="N88" s="1"/>
      <c r="S88" s="1"/>
      <c r="V88" s="1"/>
      <c r="AA88" s="1"/>
      <c r="AD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</row>
    <row r="89" spans="11:138" s="2" customFormat="1" ht="15" x14ac:dyDescent="0.25">
      <c r="K89" s="1"/>
      <c r="N89" s="1"/>
      <c r="S89" s="1"/>
      <c r="V89" s="1"/>
      <c r="AA89" s="1"/>
      <c r="AD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</row>
    <row r="90" spans="11:138" s="2" customFormat="1" ht="15" x14ac:dyDescent="0.25">
      <c r="K90" s="1"/>
      <c r="N90" s="1"/>
      <c r="S90" s="1"/>
      <c r="V90" s="1"/>
      <c r="AA90" s="1"/>
      <c r="AD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</row>
    <row r="91" spans="11:138" s="2" customFormat="1" ht="15" x14ac:dyDescent="0.25">
      <c r="K91" s="1"/>
      <c r="N91" s="1"/>
      <c r="S91" s="1"/>
      <c r="V91" s="1"/>
      <c r="AA91" s="1"/>
      <c r="AD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</row>
    <row r="92" spans="11:138" s="2" customFormat="1" ht="15" x14ac:dyDescent="0.25">
      <c r="K92" s="1"/>
      <c r="N92" s="1"/>
      <c r="S92" s="1"/>
      <c r="V92" s="1"/>
      <c r="AA92" s="1"/>
      <c r="AD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</row>
    <row r="93" spans="11:138" s="2" customFormat="1" ht="15" x14ac:dyDescent="0.25">
      <c r="K93" s="1"/>
      <c r="N93" s="1"/>
      <c r="S93" s="1"/>
      <c r="V93" s="1"/>
      <c r="AA93" s="1"/>
      <c r="AD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</row>
    <row r="94" spans="11:138" s="2" customFormat="1" ht="15" x14ac:dyDescent="0.25">
      <c r="K94" s="1"/>
      <c r="N94" s="1"/>
      <c r="S94" s="1"/>
      <c r="V94" s="1"/>
      <c r="AA94" s="1"/>
      <c r="AD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</row>
    <row r="95" spans="11:138" s="2" customFormat="1" ht="15" x14ac:dyDescent="0.25">
      <c r="K95" s="1"/>
      <c r="N95" s="1"/>
      <c r="S95" s="1"/>
      <c r="V95" s="1"/>
      <c r="AA95" s="1"/>
      <c r="AD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</row>
    <row r="96" spans="11:138" s="2" customFormat="1" ht="15" x14ac:dyDescent="0.25">
      <c r="K96" s="1"/>
      <c r="N96" s="1"/>
      <c r="S96" s="1"/>
      <c r="V96" s="1"/>
      <c r="AA96" s="1"/>
      <c r="AD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</row>
    <row r="97" spans="11:138" s="2" customFormat="1" ht="15" x14ac:dyDescent="0.25">
      <c r="K97" s="1"/>
      <c r="N97" s="1"/>
      <c r="S97" s="1"/>
      <c r="V97" s="1"/>
      <c r="AA97" s="1"/>
      <c r="AD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</row>
    <row r="98" spans="11:138" s="2" customFormat="1" ht="15" x14ac:dyDescent="0.25">
      <c r="K98" s="1"/>
      <c r="N98" s="1"/>
      <c r="S98" s="1"/>
      <c r="V98" s="1"/>
      <c r="AA98" s="1"/>
      <c r="AD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</row>
    <row r="99" spans="11:138" s="2" customFormat="1" ht="15" x14ac:dyDescent="0.25">
      <c r="K99" s="1"/>
      <c r="N99" s="1"/>
      <c r="S99" s="1"/>
      <c r="V99" s="1"/>
      <c r="AA99" s="1"/>
      <c r="AD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</row>
    <row r="100" spans="11:138" s="2" customFormat="1" ht="15" x14ac:dyDescent="0.25">
      <c r="K100" s="1"/>
      <c r="N100" s="1"/>
      <c r="S100" s="1"/>
      <c r="V100" s="1"/>
      <c r="AA100" s="1"/>
      <c r="AD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</row>
    <row r="101" spans="11:138" s="2" customFormat="1" ht="15" x14ac:dyDescent="0.25">
      <c r="K101" s="1"/>
      <c r="N101" s="1"/>
      <c r="S101" s="1"/>
      <c r="V101" s="1"/>
      <c r="AA101" s="1"/>
      <c r="AD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</row>
    <row r="102" spans="11:138" s="2" customFormat="1" ht="15" x14ac:dyDescent="0.25">
      <c r="K102" s="1"/>
      <c r="N102" s="1"/>
      <c r="S102" s="1"/>
      <c r="V102" s="1"/>
      <c r="AA102" s="1"/>
      <c r="AD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</row>
    <row r="103" spans="11:138" s="2" customFormat="1" ht="15" x14ac:dyDescent="0.25">
      <c r="K103" s="1"/>
      <c r="N103" s="1"/>
      <c r="S103" s="1"/>
      <c r="V103" s="1"/>
      <c r="AA103" s="1"/>
      <c r="AD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</row>
    <row r="104" spans="11:138" s="2" customFormat="1" ht="15" x14ac:dyDescent="0.25">
      <c r="K104" s="1"/>
      <c r="N104" s="1"/>
      <c r="S104" s="1"/>
      <c r="V104" s="1"/>
      <c r="AA104" s="1"/>
      <c r="AD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</row>
    <row r="105" spans="11:138" s="2" customFormat="1" ht="15" x14ac:dyDescent="0.25">
      <c r="K105" s="1"/>
      <c r="N105" s="1"/>
      <c r="S105" s="1"/>
      <c r="V105" s="1"/>
      <c r="AA105" s="1"/>
      <c r="AD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</row>
    <row r="106" spans="11:138" s="2" customFormat="1" ht="15" x14ac:dyDescent="0.25">
      <c r="K106" s="1"/>
      <c r="N106" s="1"/>
      <c r="S106" s="1"/>
      <c r="V106" s="1"/>
      <c r="AA106" s="1"/>
      <c r="AD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</row>
    <row r="107" spans="11:138" s="2" customFormat="1" ht="15" x14ac:dyDescent="0.25">
      <c r="K107" s="1"/>
      <c r="N107" s="1"/>
      <c r="S107" s="1"/>
      <c r="V107" s="1"/>
      <c r="AA107" s="1"/>
      <c r="AD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</row>
    <row r="108" spans="11:138" s="2" customFormat="1" ht="15" x14ac:dyDescent="0.25">
      <c r="K108" s="1"/>
      <c r="N108" s="1"/>
      <c r="S108" s="1"/>
      <c r="V108" s="1"/>
      <c r="AA108" s="1"/>
      <c r="AD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</row>
    <row r="109" spans="11:138" s="2" customFormat="1" ht="15" x14ac:dyDescent="0.25">
      <c r="K109" s="1"/>
      <c r="N109" s="1"/>
      <c r="S109" s="1"/>
      <c r="V109" s="1"/>
      <c r="AA109" s="1"/>
      <c r="AD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</row>
    <row r="110" spans="11:138" s="2" customFormat="1" ht="15" x14ac:dyDescent="0.25">
      <c r="K110" s="1"/>
      <c r="N110" s="1"/>
      <c r="S110" s="1"/>
      <c r="V110" s="1"/>
      <c r="AA110" s="1"/>
      <c r="AD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</row>
    <row r="111" spans="11:138" s="2" customFormat="1" ht="15" x14ac:dyDescent="0.25">
      <c r="K111" s="1"/>
      <c r="N111" s="1"/>
      <c r="S111" s="1"/>
      <c r="V111" s="1"/>
      <c r="AA111" s="1"/>
      <c r="AD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</row>
    <row r="112" spans="11:138" s="2" customFormat="1" ht="15" x14ac:dyDescent="0.25">
      <c r="K112" s="1"/>
      <c r="N112" s="1"/>
      <c r="S112" s="1"/>
      <c r="V112" s="1"/>
      <c r="AA112" s="1"/>
      <c r="AD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</row>
    <row r="113" spans="11:138" s="2" customFormat="1" ht="15" x14ac:dyDescent="0.25">
      <c r="K113" s="1"/>
      <c r="N113" s="1"/>
      <c r="S113" s="1"/>
      <c r="V113" s="1"/>
      <c r="AA113" s="1"/>
      <c r="AD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</row>
    <row r="114" spans="11:138" s="2" customFormat="1" ht="15" x14ac:dyDescent="0.25">
      <c r="K114" s="1"/>
      <c r="N114" s="1"/>
      <c r="S114" s="1"/>
      <c r="V114" s="1"/>
      <c r="AA114" s="1"/>
      <c r="AD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</row>
    <row r="115" spans="11:138" s="2" customFormat="1" ht="15" x14ac:dyDescent="0.25">
      <c r="K115" s="1"/>
      <c r="N115" s="1"/>
      <c r="S115" s="1"/>
      <c r="V115" s="1"/>
      <c r="AA115" s="1"/>
      <c r="AD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</row>
    <row r="116" spans="11:138" s="2" customFormat="1" ht="15" x14ac:dyDescent="0.25">
      <c r="K116" s="1"/>
      <c r="N116" s="1"/>
      <c r="S116" s="1"/>
      <c r="V116" s="1"/>
      <c r="AA116" s="1"/>
      <c r="AD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</row>
    <row r="117" spans="11:138" s="2" customFormat="1" ht="15" x14ac:dyDescent="0.25">
      <c r="K117" s="1"/>
      <c r="N117" s="1"/>
      <c r="S117" s="1"/>
      <c r="V117" s="1"/>
      <c r="AA117" s="1"/>
      <c r="AD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</row>
    <row r="118" spans="11:138" s="2" customFormat="1" ht="15" x14ac:dyDescent="0.25">
      <c r="K118" s="1"/>
      <c r="N118" s="1"/>
      <c r="S118" s="1"/>
      <c r="V118" s="1"/>
      <c r="AA118" s="1"/>
      <c r="AD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</row>
    <row r="119" spans="11:138" s="2" customFormat="1" ht="15" x14ac:dyDescent="0.25">
      <c r="K119" s="1"/>
      <c r="N119" s="1"/>
      <c r="S119" s="1"/>
      <c r="V119" s="1"/>
      <c r="AA119" s="1"/>
      <c r="AD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</row>
    <row r="120" spans="11:138" s="2" customFormat="1" ht="15" x14ac:dyDescent="0.25">
      <c r="K120" s="1"/>
      <c r="N120" s="1"/>
      <c r="S120" s="1"/>
      <c r="V120" s="1"/>
      <c r="AA120" s="1"/>
      <c r="AD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</row>
    <row r="121" spans="11:138" s="2" customFormat="1" ht="15" x14ac:dyDescent="0.25">
      <c r="K121" s="1"/>
      <c r="N121" s="1"/>
      <c r="S121" s="1"/>
      <c r="V121" s="1"/>
      <c r="AA121" s="1"/>
      <c r="AD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</row>
    <row r="122" spans="11:138" s="2" customFormat="1" ht="15" x14ac:dyDescent="0.25">
      <c r="K122" s="1"/>
      <c r="N122" s="1"/>
      <c r="S122" s="1"/>
      <c r="V122" s="1"/>
      <c r="AA122" s="1"/>
      <c r="AD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</row>
    <row r="123" spans="11:138" s="2" customFormat="1" ht="15" x14ac:dyDescent="0.25">
      <c r="K123" s="1"/>
      <c r="N123" s="1"/>
      <c r="S123" s="1"/>
      <c r="V123" s="1"/>
      <c r="AA123" s="1"/>
      <c r="AD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</row>
    <row r="124" spans="11:138" s="2" customFormat="1" ht="15" x14ac:dyDescent="0.25">
      <c r="K124" s="1"/>
      <c r="N124" s="1"/>
      <c r="S124" s="1"/>
      <c r="V124" s="1"/>
      <c r="AA124" s="1"/>
      <c r="AD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</row>
    <row r="125" spans="11:138" s="2" customFormat="1" ht="15" x14ac:dyDescent="0.25">
      <c r="K125" s="1"/>
      <c r="N125" s="1"/>
      <c r="S125" s="1"/>
      <c r="V125" s="1"/>
      <c r="AA125" s="1"/>
      <c r="AD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25"/>
  <sheetViews>
    <sheetView zoomScale="82" zoomScaleNormal="82" zoomScaleSheetLayoutView="100" workbookViewId="0">
      <pane xSplit="2" ySplit="5" topLeftCell="C6" activePane="bottomRight" state="frozen"/>
      <selection activeCell="S22" sqref="S22"/>
      <selection pane="topRight" activeCell="S22" sqref="S22"/>
      <selection pane="bottomLeft" activeCell="S22" sqref="S22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6" width="16" style="2" customWidth="1"/>
    <col min="7" max="16" width="16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188" ht="21" x14ac:dyDescent="0.35">
      <c r="A1" s="2" t="s">
        <v>43</v>
      </c>
      <c r="B1" s="7" t="s">
        <v>56</v>
      </c>
      <c r="AT1" s="3"/>
    </row>
    <row r="2" spans="1:188" ht="21" x14ac:dyDescent="0.35">
      <c r="A2" s="8" t="s">
        <v>39</v>
      </c>
      <c r="I2" s="6" t="str">
        <f>[1]GSVA_cur!$I$3</f>
        <v>As on 17.03.2025</v>
      </c>
    </row>
    <row r="3" spans="1:188" ht="15.75" x14ac:dyDescent="0.25">
      <c r="A3" s="8"/>
    </row>
    <row r="4" spans="1:188" ht="15.75" x14ac:dyDescent="0.25">
      <c r="A4" s="8"/>
      <c r="E4" s="9"/>
      <c r="F4" s="9" t="s">
        <v>47</v>
      </c>
      <c r="X4" s="2"/>
      <c r="AE4" s="2"/>
      <c r="AJ4" s="2"/>
      <c r="AM4" s="2"/>
      <c r="AR4" s="2"/>
      <c r="AU4" s="2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8" ht="15.75" x14ac:dyDescent="0.25">
      <c r="A5" s="16" t="s">
        <v>0</v>
      </c>
      <c r="B5" s="17" t="s">
        <v>1</v>
      </c>
      <c r="C5" s="18" t="s">
        <v>21</v>
      </c>
      <c r="D5" s="18" t="s">
        <v>22</v>
      </c>
      <c r="E5" s="18" t="s">
        <v>23</v>
      </c>
      <c r="F5" s="18" t="s">
        <v>46</v>
      </c>
      <c r="G5" s="39" t="s">
        <v>55</v>
      </c>
      <c r="H5" s="39" t="s">
        <v>57</v>
      </c>
      <c r="I5" s="39" t="s">
        <v>58</v>
      </c>
      <c r="J5" s="39" t="s">
        <v>59</v>
      </c>
      <c r="K5" s="39" t="s">
        <v>60</v>
      </c>
      <c r="L5" s="39" t="s">
        <v>61</v>
      </c>
      <c r="M5" s="39" t="s">
        <v>72</v>
      </c>
      <c r="N5" s="39" t="s">
        <v>73</v>
      </c>
      <c r="O5" s="39" t="s">
        <v>74</v>
      </c>
      <c r="P5" s="39" t="s">
        <v>76</v>
      </c>
      <c r="X5" s="2"/>
      <c r="AE5" s="2"/>
      <c r="AJ5" s="2"/>
      <c r="AM5" s="2"/>
      <c r="AR5" s="2"/>
      <c r="AU5" s="2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8" s="13" customFormat="1" ht="15.75" x14ac:dyDescent="0.25">
      <c r="A6" s="20" t="s">
        <v>26</v>
      </c>
      <c r="B6" s="21" t="s">
        <v>2</v>
      </c>
      <c r="C6" s="22">
        <f>SUM(C7:C10)</f>
        <v>3934537.459100557</v>
      </c>
      <c r="D6" s="22">
        <f t="shared" ref="D6:G6" si="0">SUM(D7:D10)</f>
        <v>4558109.1724313609</v>
      </c>
      <c r="E6" s="22">
        <f t="shared" si="0"/>
        <v>4368529.2226264728</v>
      </c>
      <c r="F6" s="22">
        <f t="shared" si="0"/>
        <v>4711023.6968259858</v>
      </c>
      <c r="G6" s="22">
        <f t="shared" si="0"/>
        <v>4111533.0447115363</v>
      </c>
      <c r="H6" s="22">
        <f t="shared" ref="H6:N6" si="1">SUM(H7:H10)</f>
        <v>4930742.4929567631</v>
      </c>
      <c r="I6" s="22">
        <f t="shared" si="1"/>
        <v>4389512.5618854836</v>
      </c>
      <c r="J6" s="22">
        <f t="shared" si="1"/>
        <v>4773229.2711246479</v>
      </c>
      <c r="K6" s="22">
        <f t="shared" si="1"/>
        <v>5418965.9339059209</v>
      </c>
      <c r="L6" s="22">
        <f t="shared" si="1"/>
        <v>5803999.7489611292</v>
      </c>
      <c r="M6" s="22">
        <f t="shared" si="1"/>
        <v>5954398.7241105912</v>
      </c>
      <c r="N6" s="22">
        <f t="shared" si="1"/>
        <v>6483565.8679678179</v>
      </c>
      <c r="O6" s="22">
        <f t="shared" ref="O6:P6" si="2">SUM(O7:O10)</f>
        <v>6929585.9024380939</v>
      </c>
      <c r="P6" s="22">
        <f t="shared" si="2"/>
        <v>7157921.6575149791</v>
      </c>
      <c r="Q6" s="3"/>
      <c r="R6" s="3"/>
      <c r="S6" s="3"/>
      <c r="T6" s="3"/>
      <c r="U6" s="3"/>
      <c r="V6" s="3"/>
      <c r="W6" s="3"/>
      <c r="X6" s="3"/>
      <c r="Y6" s="3"/>
      <c r="Z6" s="3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1"/>
      <c r="DE6" s="11"/>
      <c r="DF6" s="11"/>
      <c r="DG6" s="11"/>
      <c r="DH6" s="11"/>
      <c r="DI6" s="11"/>
      <c r="DJ6" s="11"/>
      <c r="DK6" s="11"/>
      <c r="DL6" s="11"/>
      <c r="DM6" s="11"/>
      <c r="DN6" s="11"/>
      <c r="DO6" s="11"/>
      <c r="DP6" s="11"/>
      <c r="DQ6" s="11"/>
      <c r="DR6" s="11"/>
      <c r="DS6" s="11"/>
      <c r="DT6" s="11"/>
      <c r="DU6" s="11"/>
      <c r="DV6" s="11"/>
      <c r="DW6" s="11"/>
      <c r="DX6" s="11"/>
      <c r="DY6" s="11"/>
      <c r="DZ6" s="11"/>
      <c r="EA6" s="11"/>
      <c r="EB6" s="11"/>
      <c r="EC6" s="11"/>
      <c r="ED6" s="11"/>
      <c r="EE6" s="11"/>
      <c r="EF6" s="11"/>
      <c r="EG6" s="11"/>
      <c r="EH6" s="11"/>
      <c r="EI6" s="11"/>
      <c r="EJ6" s="11"/>
      <c r="EK6" s="11"/>
      <c r="EL6" s="11"/>
      <c r="EM6" s="11"/>
      <c r="EN6" s="11"/>
      <c r="EO6" s="11"/>
      <c r="EP6" s="11"/>
      <c r="EQ6" s="11"/>
      <c r="ER6" s="11"/>
      <c r="ES6" s="11"/>
      <c r="ET6" s="11"/>
      <c r="EU6" s="11"/>
      <c r="EV6" s="11"/>
      <c r="EW6" s="11"/>
      <c r="EX6" s="11"/>
      <c r="EY6" s="11"/>
      <c r="EZ6" s="11"/>
      <c r="FA6" s="11"/>
      <c r="FB6" s="11"/>
      <c r="FC6" s="11"/>
      <c r="FD6" s="11"/>
      <c r="FE6" s="11"/>
      <c r="FF6" s="11"/>
      <c r="FG6" s="11"/>
      <c r="FH6" s="11"/>
      <c r="FI6" s="11"/>
      <c r="FJ6" s="11"/>
      <c r="FK6" s="11"/>
      <c r="FL6" s="11"/>
      <c r="FM6" s="11"/>
      <c r="FN6" s="11"/>
      <c r="FO6" s="11"/>
      <c r="FP6" s="11"/>
      <c r="FQ6" s="11"/>
      <c r="FR6" s="11"/>
      <c r="FS6" s="11"/>
      <c r="FT6" s="11"/>
      <c r="FU6" s="11"/>
      <c r="FV6" s="11"/>
      <c r="FW6" s="11"/>
      <c r="FX6" s="11"/>
      <c r="FY6" s="11"/>
      <c r="FZ6" s="11"/>
      <c r="GA6" s="11"/>
      <c r="GB6" s="11"/>
      <c r="GF6" s="10"/>
    </row>
    <row r="7" spans="1:188" ht="15.75" x14ac:dyDescent="0.25">
      <c r="A7" s="23">
        <v>1.1000000000000001</v>
      </c>
      <c r="B7" s="24" t="s">
        <v>49</v>
      </c>
      <c r="C7" s="25">
        <v>2555038.7536649816</v>
      </c>
      <c r="D7" s="25">
        <v>3153542.0499220253</v>
      </c>
      <c r="E7" s="25">
        <v>2864359.9027891825</v>
      </c>
      <c r="F7" s="25">
        <v>3154053.7727801898</v>
      </c>
      <c r="G7" s="26">
        <v>2454137.3643230046</v>
      </c>
      <c r="H7" s="26">
        <v>3025225.5163561348</v>
      </c>
      <c r="I7" s="26">
        <v>2417149.244536615</v>
      </c>
      <c r="J7" s="26">
        <v>2622729.510927421</v>
      </c>
      <c r="K7" s="26">
        <v>3108767.7442650669</v>
      </c>
      <c r="L7" s="26">
        <v>3423806.7316318229</v>
      </c>
      <c r="M7" s="26">
        <v>3358724.331325565</v>
      </c>
      <c r="N7" s="26">
        <v>3756123.4432367906</v>
      </c>
      <c r="O7" s="26">
        <v>4045601.7452567029</v>
      </c>
      <c r="P7" s="26">
        <v>4085619.5705760475</v>
      </c>
      <c r="Q7" s="4"/>
      <c r="R7" s="4"/>
      <c r="S7" s="3"/>
      <c r="T7" s="4"/>
      <c r="U7" s="4"/>
      <c r="V7" s="4"/>
      <c r="W7" s="4"/>
      <c r="X7" s="4"/>
      <c r="Y7" s="4"/>
      <c r="Z7" s="4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1"/>
      <c r="GD7" s="1"/>
      <c r="GE7" s="1"/>
    </row>
    <row r="8" spans="1:188" ht="15.75" x14ac:dyDescent="0.25">
      <c r="A8" s="23">
        <v>1.2</v>
      </c>
      <c r="B8" s="24" t="s">
        <v>50</v>
      </c>
      <c r="C8" s="25">
        <v>538910.85180090985</v>
      </c>
      <c r="D8" s="25">
        <v>550337.0708633844</v>
      </c>
      <c r="E8" s="25">
        <v>603389.35620929161</v>
      </c>
      <c r="F8" s="25">
        <v>581685.70617648505</v>
      </c>
      <c r="G8" s="26">
        <v>609794.04578348587</v>
      </c>
      <c r="H8" s="26">
        <v>628973.56014069787</v>
      </c>
      <c r="I8" s="26">
        <v>681784.29062833579</v>
      </c>
      <c r="J8" s="26">
        <v>757036.5613156769</v>
      </c>
      <c r="K8" s="26">
        <v>791433.01364921045</v>
      </c>
      <c r="L8" s="26">
        <v>793188.48420923925</v>
      </c>
      <c r="M8" s="26">
        <v>872969.39369070297</v>
      </c>
      <c r="N8" s="26">
        <v>940926.54931918334</v>
      </c>
      <c r="O8" s="26">
        <v>1020578.63962754</v>
      </c>
      <c r="P8" s="26">
        <v>1084005.1813997338</v>
      </c>
      <c r="Q8" s="4"/>
      <c r="R8" s="4"/>
      <c r="S8" s="3"/>
      <c r="T8" s="4"/>
      <c r="U8" s="4"/>
      <c r="V8" s="4"/>
      <c r="W8" s="4"/>
      <c r="X8" s="4"/>
      <c r="Y8" s="4"/>
      <c r="Z8" s="4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1"/>
      <c r="GD8" s="1"/>
      <c r="GE8" s="1"/>
    </row>
    <row r="9" spans="1:188" ht="15.75" x14ac:dyDescent="0.25">
      <c r="A9" s="23">
        <v>1.3</v>
      </c>
      <c r="B9" s="24" t="s">
        <v>51</v>
      </c>
      <c r="C9" s="25">
        <v>572222.6487036827</v>
      </c>
      <c r="D9" s="25">
        <v>552476.87995432643</v>
      </c>
      <c r="E9" s="25">
        <v>604104.61933705199</v>
      </c>
      <c r="F9" s="25">
        <v>638506.8408140681</v>
      </c>
      <c r="G9" s="26">
        <v>675203.77753145038</v>
      </c>
      <c r="H9" s="26">
        <v>822447.43048954546</v>
      </c>
      <c r="I9" s="26">
        <v>758933.23203397391</v>
      </c>
      <c r="J9" s="26">
        <v>815486.00495419581</v>
      </c>
      <c r="K9" s="26">
        <v>887646.01065942016</v>
      </c>
      <c r="L9" s="26">
        <v>931364.96021790977</v>
      </c>
      <c r="M9" s="26">
        <v>971316.26996020391</v>
      </c>
      <c r="N9" s="26">
        <v>985323.60664147011</v>
      </c>
      <c r="O9" s="26">
        <v>1003402.7725641781</v>
      </c>
      <c r="P9" s="26">
        <v>1070359.9914141223</v>
      </c>
      <c r="Q9" s="4"/>
      <c r="R9" s="4"/>
      <c r="S9" s="3"/>
      <c r="T9" s="4"/>
      <c r="U9" s="4"/>
      <c r="V9" s="4"/>
      <c r="W9" s="4"/>
      <c r="X9" s="4"/>
      <c r="Y9" s="4"/>
      <c r="Z9" s="4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1"/>
      <c r="GD9" s="1"/>
      <c r="GE9" s="1"/>
    </row>
    <row r="10" spans="1:188" ht="15.75" x14ac:dyDescent="0.25">
      <c r="A10" s="23">
        <v>1.4</v>
      </c>
      <c r="B10" s="24" t="s">
        <v>52</v>
      </c>
      <c r="C10" s="25">
        <v>268365.20493098296</v>
      </c>
      <c r="D10" s="25">
        <v>301753.1716916241</v>
      </c>
      <c r="E10" s="25">
        <v>296675.34429094702</v>
      </c>
      <c r="F10" s="25">
        <v>336777.3770552426</v>
      </c>
      <c r="G10" s="26">
        <v>372397.85707359534</v>
      </c>
      <c r="H10" s="26">
        <v>454095.98597038491</v>
      </c>
      <c r="I10" s="26">
        <v>531645.79468655912</v>
      </c>
      <c r="J10" s="26">
        <v>577977.19392735418</v>
      </c>
      <c r="K10" s="26">
        <v>631119.16533222341</v>
      </c>
      <c r="L10" s="26">
        <v>655639.57290215674</v>
      </c>
      <c r="M10" s="26">
        <v>751388.72913411912</v>
      </c>
      <c r="N10" s="26">
        <v>801192.26877037308</v>
      </c>
      <c r="O10" s="26">
        <v>860002.74498967244</v>
      </c>
      <c r="P10" s="26">
        <v>917936.9141250758</v>
      </c>
      <c r="Q10" s="4"/>
      <c r="R10" s="4"/>
      <c r="S10" s="3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1"/>
      <c r="GD10" s="1"/>
      <c r="GE10" s="1"/>
    </row>
    <row r="11" spans="1:188" ht="15.75" x14ac:dyDescent="0.25">
      <c r="A11" s="27" t="s">
        <v>62</v>
      </c>
      <c r="B11" s="24" t="s">
        <v>3</v>
      </c>
      <c r="C11" s="25">
        <v>2648738.4527413668</v>
      </c>
      <c r="D11" s="25">
        <v>2596740.4859144408</v>
      </c>
      <c r="E11" s="25">
        <v>3097751.8279523589</v>
      </c>
      <c r="F11" s="25">
        <v>2851913.8628404448</v>
      </c>
      <c r="G11" s="26">
        <v>3674187.3810893246</v>
      </c>
      <c r="H11" s="26">
        <v>4179914.4072739501</v>
      </c>
      <c r="I11" s="26">
        <v>3805345.8701936817</v>
      </c>
      <c r="J11" s="26">
        <v>4184510.6661929656</v>
      </c>
      <c r="K11" s="26">
        <v>4020284.1968342974</v>
      </c>
      <c r="L11" s="26">
        <v>3649478.7113537779</v>
      </c>
      <c r="M11" s="26">
        <v>4457127.561727195</v>
      </c>
      <c r="N11" s="26">
        <v>5322572.5503153093</v>
      </c>
      <c r="O11" s="26">
        <v>5771449.5894885566</v>
      </c>
      <c r="P11" s="26">
        <v>6029475.6898159198</v>
      </c>
      <c r="Q11" s="4"/>
      <c r="R11" s="4"/>
      <c r="S11" s="3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1"/>
      <c r="GD11" s="1"/>
      <c r="GE11" s="1"/>
    </row>
    <row r="12" spans="1:188" s="10" customFormat="1" ht="15.75" x14ac:dyDescent="0.25">
      <c r="A12" s="28"/>
      <c r="B12" s="29" t="s">
        <v>28</v>
      </c>
      <c r="C12" s="30">
        <f>C6+C11</f>
        <v>6583275.9118419234</v>
      </c>
      <c r="D12" s="30">
        <f t="shared" ref="D12:F12" si="3">D6+D11</f>
        <v>7154849.6583458018</v>
      </c>
      <c r="E12" s="30">
        <f t="shared" si="3"/>
        <v>7466281.0505788317</v>
      </c>
      <c r="F12" s="30">
        <f t="shared" si="3"/>
        <v>7562937.5596664306</v>
      </c>
      <c r="G12" s="30">
        <f t="shared" ref="G12:N12" si="4">G6+G11</f>
        <v>7785720.4258008609</v>
      </c>
      <c r="H12" s="30">
        <f t="shared" si="4"/>
        <v>9110656.9002307132</v>
      </c>
      <c r="I12" s="30">
        <f t="shared" si="4"/>
        <v>8194858.4320791652</v>
      </c>
      <c r="J12" s="30">
        <f t="shared" si="4"/>
        <v>8957739.9373176135</v>
      </c>
      <c r="K12" s="30">
        <f t="shared" si="4"/>
        <v>9439250.1307402179</v>
      </c>
      <c r="L12" s="30">
        <f t="shared" si="4"/>
        <v>9453478.4603149071</v>
      </c>
      <c r="M12" s="30">
        <f t="shared" si="4"/>
        <v>10411526.285837786</v>
      </c>
      <c r="N12" s="30">
        <f t="shared" si="4"/>
        <v>11806138.418283127</v>
      </c>
      <c r="O12" s="30">
        <f t="shared" ref="O12:P12" si="5">O6+O11</f>
        <v>12701035.491926651</v>
      </c>
      <c r="P12" s="30">
        <f t="shared" si="5"/>
        <v>13187397.347330898</v>
      </c>
      <c r="Q12" s="4"/>
      <c r="R12" s="4"/>
      <c r="S12" s="3"/>
      <c r="T12" s="4"/>
      <c r="U12" s="4"/>
      <c r="V12" s="4"/>
      <c r="W12" s="4"/>
      <c r="X12" s="4"/>
      <c r="Y12" s="4"/>
      <c r="Z12" s="4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3"/>
      <c r="GD12" s="13"/>
      <c r="GE12" s="13"/>
    </row>
    <row r="13" spans="1:188" s="1" customFormat="1" ht="15.75" x14ac:dyDescent="0.25">
      <c r="A13" s="31" t="s">
        <v>63</v>
      </c>
      <c r="B13" s="32" t="s">
        <v>4</v>
      </c>
      <c r="C13" s="26">
        <v>4116404.4662145376</v>
      </c>
      <c r="D13" s="26">
        <v>3985120.3597139129</v>
      </c>
      <c r="E13" s="26">
        <v>4830203.5772336489</v>
      </c>
      <c r="F13" s="26">
        <v>4374502.6220550695</v>
      </c>
      <c r="G13" s="26">
        <v>4840718.7532791151</v>
      </c>
      <c r="H13" s="26">
        <v>6449058.7990171928</v>
      </c>
      <c r="I13" s="26">
        <v>7773873.0707384627</v>
      </c>
      <c r="J13" s="26">
        <v>9214681.831781676</v>
      </c>
      <c r="K13" s="26">
        <v>8152166.4908643058</v>
      </c>
      <c r="L13" s="26">
        <v>9630983.3090266977</v>
      </c>
      <c r="M13" s="26">
        <v>12001907.02743296</v>
      </c>
      <c r="N13" s="26">
        <v>11660644.070165025</v>
      </c>
      <c r="O13" s="26">
        <v>12692735.938318241</v>
      </c>
      <c r="P13" s="26">
        <v>13452184.237699663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F13" s="2"/>
    </row>
    <row r="14" spans="1:188" ht="31.5" x14ac:dyDescent="0.25">
      <c r="A14" s="27" t="s">
        <v>64</v>
      </c>
      <c r="B14" s="24" t="s">
        <v>5</v>
      </c>
      <c r="C14" s="25">
        <v>775700.62358404056</v>
      </c>
      <c r="D14" s="25">
        <v>924884.38789196883</v>
      </c>
      <c r="E14" s="25">
        <v>987636.53958219092</v>
      </c>
      <c r="F14" s="25">
        <v>919544.07150015468</v>
      </c>
      <c r="G14" s="25">
        <v>1105925.5820406559</v>
      </c>
      <c r="H14" s="25">
        <v>1189991.7864690199</v>
      </c>
      <c r="I14" s="25">
        <v>1172430.9646761175</v>
      </c>
      <c r="J14" s="25">
        <v>1075432.0305051045</v>
      </c>
      <c r="K14" s="25">
        <v>1112798.1039528965</v>
      </c>
      <c r="L14" s="25">
        <v>1169475.6844393525</v>
      </c>
      <c r="M14" s="25">
        <v>1533318.804070916</v>
      </c>
      <c r="N14" s="25">
        <v>1619026.4610486501</v>
      </c>
      <c r="O14" s="25">
        <v>1715420.8384013553</v>
      </c>
      <c r="P14" s="25">
        <v>1837860.9885282756</v>
      </c>
      <c r="Q14" s="4"/>
      <c r="R14" s="4"/>
      <c r="S14" s="3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3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3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3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1"/>
      <c r="GD14" s="1"/>
      <c r="GE14" s="1"/>
    </row>
    <row r="15" spans="1:188" ht="15.75" x14ac:dyDescent="0.25">
      <c r="A15" s="27" t="s">
        <v>65</v>
      </c>
      <c r="B15" s="24" t="s">
        <v>6</v>
      </c>
      <c r="C15" s="25">
        <v>2059628.6952868076</v>
      </c>
      <c r="D15" s="25">
        <v>2009633.3220845647</v>
      </c>
      <c r="E15" s="25">
        <v>2144854.6349975439</v>
      </c>
      <c r="F15" s="25">
        <v>2138636.216184211</v>
      </c>
      <c r="G15" s="25">
        <v>2146416.4530322584</v>
      </c>
      <c r="H15" s="25">
        <v>2300759.3569076871</v>
      </c>
      <c r="I15" s="25">
        <v>2493034.5238048779</v>
      </c>
      <c r="J15" s="25">
        <v>2592606.0257512624</v>
      </c>
      <c r="K15" s="25">
        <v>2597611.0630303766</v>
      </c>
      <c r="L15" s="25">
        <v>2364814.7666567755</v>
      </c>
      <c r="M15" s="25">
        <v>2995061.8510182574</v>
      </c>
      <c r="N15" s="25">
        <v>3535342.4490890368</v>
      </c>
      <c r="O15" s="25">
        <v>3874133.2462083772</v>
      </c>
      <c r="P15" s="25">
        <v>4204332.0091825211</v>
      </c>
      <c r="Q15" s="4"/>
      <c r="R15" s="4"/>
      <c r="S15" s="3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3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3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3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1"/>
      <c r="GD15" s="1"/>
      <c r="GE15" s="1"/>
    </row>
    <row r="16" spans="1:188" s="10" customFormat="1" ht="15.75" x14ac:dyDescent="0.25">
      <c r="A16" s="28"/>
      <c r="B16" s="29" t="s">
        <v>29</v>
      </c>
      <c r="C16" s="30">
        <f>+C13+C14+C15</f>
        <v>6951733.7850853857</v>
      </c>
      <c r="D16" s="30">
        <f t="shared" ref="D16:F16" si="6">+D13+D14+D15</f>
        <v>6919638.0696904464</v>
      </c>
      <c r="E16" s="30">
        <f t="shared" si="6"/>
        <v>7962694.7518133838</v>
      </c>
      <c r="F16" s="30">
        <f t="shared" si="6"/>
        <v>7432682.9097394357</v>
      </c>
      <c r="G16" s="30">
        <f t="shared" ref="G16:H16" si="7">+G13+G14+G15</f>
        <v>8093060.7883520294</v>
      </c>
      <c r="H16" s="30">
        <f t="shared" si="7"/>
        <v>9939809.942393899</v>
      </c>
      <c r="I16" s="30">
        <f t="shared" ref="I16:K16" si="8">+I13+I14+I15</f>
        <v>11439338.559219457</v>
      </c>
      <c r="J16" s="30">
        <f t="shared" si="8"/>
        <v>12882719.888038043</v>
      </c>
      <c r="K16" s="30">
        <f t="shared" si="8"/>
        <v>11862575.65784758</v>
      </c>
      <c r="L16" s="30">
        <f t="shared" ref="L16" si="9">+L13+L14+L15</f>
        <v>13165273.760122824</v>
      </c>
      <c r="M16" s="30">
        <f t="shared" ref="M16" si="10">+M13+M14+M15</f>
        <v>16530287.682522133</v>
      </c>
      <c r="N16" s="30">
        <f>+N13+N14+N15</f>
        <v>16815012.98030271</v>
      </c>
      <c r="O16" s="30">
        <f>+O13+O14+O15</f>
        <v>18282290.022927973</v>
      </c>
      <c r="P16" s="30">
        <f>+P13+P14+P15</f>
        <v>19494377.235410459</v>
      </c>
      <c r="Q16" s="4"/>
      <c r="R16" s="4"/>
      <c r="S16" s="3"/>
      <c r="T16" s="4"/>
      <c r="U16" s="4"/>
      <c r="V16" s="4"/>
      <c r="W16" s="4"/>
      <c r="X16" s="4"/>
      <c r="Y16" s="4"/>
      <c r="Z16" s="4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1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1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1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3"/>
      <c r="GD16" s="13"/>
      <c r="GE16" s="13"/>
    </row>
    <row r="17" spans="1:188" s="13" customFormat="1" ht="15.75" x14ac:dyDescent="0.25">
      <c r="A17" s="20" t="s">
        <v>66</v>
      </c>
      <c r="B17" s="21" t="s">
        <v>7</v>
      </c>
      <c r="C17" s="22">
        <f>C18+C19</f>
        <v>2035854.3530947159</v>
      </c>
      <c r="D17" s="22">
        <f t="shared" ref="D17:F17" si="11">D18+D19</f>
        <v>2274230.7434891961</v>
      </c>
      <c r="E17" s="22">
        <f t="shared" si="11"/>
        <v>2454254.0246662232</v>
      </c>
      <c r="F17" s="22">
        <f t="shared" si="11"/>
        <v>2652359.7073219866</v>
      </c>
      <c r="G17" s="22">
        <f t="shared" ref="G17:H17" si="12">G18+G19</f>
        <v>3052006.1232740334</v>
      </c>
      <c r="H17" s="22">
        <f t="shared" si="12"/>
        <v>3165618.2626283052</v>
      </c>
      <c r="I17" s="22">
        <f t="shared" ref="I17:K17" si="13">I18+I19</f>
        <v>3475493.9402469173</v>
      </c>
      <c r="J17" s="22">
        <f t="shared" si="13"/>
        <v>3757458.0401663748</v>
      </c>
      <c r="K17" s="22">
        <f t="shared" si="13"/>
        <v>4006859.4935816173</v>
      </c>
      <c r="L17" s="22">
        <f t="shared" ref="L17" si="14">L18+L19</f>
        <v>3048101.1267663222</v>
      </c>
      <c r="M17" s="22">
        <f t="shared" ref="M17:N17" si="15">M18+M19</f>
        <v>3333851.5014007757</v>
      </c>
      <c r="N17" s="22">
        <f t="shared" si="15"/>
        <v>3737407.1628950806</v>
      </c>
      <c r="O17" s="22">
        <f t="shared" ref="O17:P17" si="16">O18+O19</f>
        <v>4484477.3648586497</v>
      </c>
      <c r="P17" s="22">
        <f t="shared" si="16"/>
        <v>5118145.7438098108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11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11"/>
      <c r="CI17" s="11"/>
      <c r="CJ17" s="11"/>
      <c r="CK17" s="11"/>
      <c r="CL17" s="11"/>
      <c r="CM17" s="11"/>
      <c r="CN17" s="11"/>
      <c r="CO17" s="11"/>
      <c r="CP17" s="11"/>
      <c r="CQ17" s="11"/>
      <c r="CR17" s="11"/>
      <c r="CS17" s="11"/>
      <c r="CT17" s="11"/>
      <c r="CU17" s="11"/>
      <c r="CV17" s="11"/>
      <c r="CW17" s="11"/>
      <c r="CX17" s="11"/>
      <c r="CY17" s="11"/>
      <c r="CZ17" s="11"/>
      <c r="DA17" s="11"/>
      <c r="DB17" s="11"/>
      <c r="DC17" s="11"/>
      <c r="DD17" s="11"/>
      <c r="DE17" s="11"/>
      <c r="DF17" s="11"/>
      <c r="DG17" s="11"/>
      <c r="DH17" s="11"/>
      <c r="DI17" s="11"/>
      <c r="DJ17" s="11"/>
      <c r="DK17" s="11"/>
      <c r="DL17" s="11"/>
      <c r="DM17" s="11"/>
      <c r="DN17" s="11"/>
      <c r="DO17" s="11"/>
      <c r="DP17" s="11"/>
      <c r="DQ17" s="11"/>
      <c r="DR17" s="11"/>
      <c r="DS17" s="11"/>
      <c r="DT17" s="11"/>
      <c r="DU17" s="11"/>
      <c r="DV17" s="11"/>
      <c r="DW17" s="11"/>
      <c r="DX17" s="11"/>
      <c r="DY17" s="11"/>
      <c r="DZ17" s="11"/>
      <c r="EA17" s="11"/>
      <c r="EB17" s="11"/>
      <c r="EC17" s="11"/>
      <c r="ED17" s="11"/>
      <c r="EE17" s="11"/>
      <c r="EF17" s="11"/>
      <c r="EG17" s="11"/>
      <c r="EH17" s="11"/>
      <c r="EI17" s="11"/>
      <c r="EJ17" s="11"/>
      <c r="EK17" s="11"/>
      <c r="EL17" s="11"/>
      <c r="EM17" s="11"/>
      <c r="EN17" s="11"/>
      <c r="EO17" s="11"/>
      <c r="EP17" s="11"/>
      <c r="EQ17" s="11"/>
      <c r="ER17" s="11"/>
      <c r="ES17" s="11"/>
      <c r="ET17" s="11"/>
      <c r="EU17" s="11"/>
      <c r="EV17" s="11"/>
      <c r="EW17" s="11"/>
      <c r="EX17" s="11"/>
      <c r="EY17" s="11"/>
      <c r="EZ17" s="11"/>
      <c r="FA17" s="11"/>
      <c r="FB17" s="11"/>
      <c r="FC17" s="11"/>
      <c r="FD17" s="11"/>
      <c r="FE17" s="11"/>
      <c r="FF17" s="11"/>
      <c r="FG17" s="11"/>
      <c r="FH17" s="11"/>
      <c r="FI17" s="11"/>
      <c r="FJ17" s="11"/>
      <c r="FK17" s="11"/>
      <c r="FL17" s="11"/>
      <c r="FM17" s="11"/>
      <c r="FN17" s="11"/>
      <c r="FO17" s="11"/>
      <c r="FP17" s="11"/>
      <c r="FQ17" s="11"/>
      <c r="FR17" s="11"/>
      <c r="FS17" s="11"/>
      <c r="FT17" s="11"/>
      <c r="FU17" s="11"/>
      <c r="FV17" s="11"/>
      <c r="FW17" s="11"/>
      <c r="FX17" s="11"/>
      <c r="FY17" s="11"/>
      <c r="FZ17" s="11"/>
      <c r="GA17" s="11"/>
      <c r="GB17" s="11"/>
      <c r="GF17" s="10"/>
    </row>
    <row r="18" spans="1:188" ht="15.75" x14ac:dyDescent="0.25">
      <c r="A18" s="23">
        <v>6.1</v>
      </c>
      <c r="B18" s="24" t="s">
        <v>8</v>
      </c>
      <c r="C18" s="25">
        <v>1838865.6765300001</v>
      </c>
      <c r="D18" s="25">
        <v>2071553.4155974532</v>
      </c>
      <c r="E18" s="25">
        <v>2245247.9996932428</v>
      </c>
      <c r="F18" s="25">
        <v>2435869.9411440156</v>
      </c>
      <c r="G18" s="25">
        <v>2806083.1493283296</v>
      </c>
      <c r="H18" s="25">
        <v>2899397.2352237725</v>
      </c>
      <c r="I18" s="25">
        <v>3188572.5715454048</v>
      </c>
      <c r="J18" s="25">
        <v>3441003.2136136424</v>
      </c>
      <c r="K18" s="25">
        <v>3669670.4238199987</v>
      </c>
      <c r="L18" s="25">
        <v>2891133.9290683921</v>
      </c>
      <c r="M18" s="25">
        <v>3127306.0359622263</v>
      </c>
      <c r="N18" s="25">
        <v>3414756.9629446967</v>
      </c>
      <c r="O18" s="25">
        <v>4109728.4599397001</v>
      </c>
      <c r="P18" s="25">
        <v>4689860.2581936372</v>
      </c>
      <c r="Q18" s="4"/>
      <c r="R18" s="4"/>
      <c r="S18" s="3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1"/>
      <c r="GD18" s="1"/>
      <c r="GE18" s="1"/>
    </row>
    <row r="19" spans="1:188" ht="15.75" x14ac:dyDescent="0.25">
      <c r="A19" s="23">
        <v>6.2</v>
      </c>
      <c r="B19" s="24" t="s">
        <v>9</v>
      </c>
      <c r="C19" s="25">
        <v>196988.67656471589</v>
      </c>
      <c r="D19" s="25">
        <v>202677.32789174299</v>
      </c>
      <c r="E19" s="25">
        <v>209006.02497298032</v>
      </c>
      <c r="F19" s="25">
        <v>216489.76617797106</v>
      </c>
      <c r="G19" s="25">
        <v>245922.97394570397</v>
      </c>
      <c r="H19" s="25">
        <v>266221.02740453277</v>
      </c>
      <c r="I19" s="25">
        <v>286921.36870151246</v>
      </c>
      <c r="J19" s="25">
        <v>316454.82655273244</v>
      </c>
      <c r="K19" s="25">
        <v>337189.06976161874</v>
      </c>
      <c r="L19" s="25">
        <v>156967.19769792983</v>
      </c>
      <c r="M19" s="25">
        <v>206545.46543854923</v>
      </c>
      <c r="N19" s="25">
        <v>322650.19995038398</v>
      </c>
      <c r="O19" s="25">
        <v>374748.90491894918</v>
      </c>
      <c r="P19" s="25">
        <v>428285.48561617383</v>
      </c>
      <c r="Q19" s="4"/>
      <c r="R19" s="4"/>
      <c r="S19" s="3"/>
      <c r="T19" s="4"/>
      <c r="U19" s="4"/>
      <c r="V19" s="4"/>
      <c r="W19" s="4"/>
      <c r="X19" s="4"/>
      <c r="Y19" s="4"/>
      <c r="Z19" s="4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1"/>
      <c r="GD19" s="1"/>
      <c r="GE19" s="1"/>
    </row>
    <row r="20" spans="1:188" s="13" customFormat="1" ht="31.5" x14ac:dyDescent="0.25">
      <c r="A20" s="20" t="s">
        <v>67</v>
      </c>
      <c r="B20" s="33" t="s">
        <v>10</v>
      </c>
      <c r="C20" s="22">
        <f>SUM(C21:C27)</f>
        <v>1347538.4427078073</v>
      </c>
      <c r="D20" s="22">
        <f t="shared" ref="D20:M20" si="17">SUM(D21:D27)</f>
        <v>1509441.2159664184</v>
      </c>
      <c r="E20" s="22">
        <f t="shared" si="17"/>
        <v>1639446.01861166</v>
      </c>
      <c r="F20" s="22">
        <f t="shared" si="17"/>
        <v>1841387.2409274878</v>
      </c>
      <c r="G20" s="22">
        <f t="shared" si="17"/>
        <v>2037154.1731138227</v>
      </c>
      <c r="H20" s="22">
        <f t="shared" si="17"/>
        <v>2168881.9031366911</v>
      </c>
      <c r="I20" s="22">
        <f t="shared" si="17"/>
        <v>2316191.2670908216</v>
      </c>
      <c r="J20" s="22">
        <f t="shared" si="17"/>
        <v>2128964.6316079111</v>
      </c>
      <c r="K20" s="22">
        <f t="shared" si="17"/>
        <v>2199825.3626406132</v>
      </c>
      <c r="L20" s="22">
        <f t="shared" si="17"/>
        <v>1842190.5254877927</v>
      </c>
      <c r="M20" s="22">
        <f t="shared" si="17"/>
        <v>2312157.0820863042</v>
      </c>
      <c r="N20" s="22">
        <f>SUM(N21:N27)</f>
        <v>2513628.8279738575</v>
      </c>
      <c r="O20" s="22">
        <f>SUM(O21:O27)</f>
        <v>2736576.1087196441</v>
      </c>
      <c r="P20" s="22">
        <f>SUM(P21:P27)</f>
        <v>2945141.4272216931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11"/>
      <c r="CL20" s="11"/>
      <c r="CM20" s="11"/>
      <c r="CN20" s="11"/>
      <c r="CO20" s="11"/>
      <c r="CP20" s="11"/>
      <c r="CQ20" s="11"/>
      <c r="CR20" s="11"/>
      <c r="CS20" s="11"/>
      <c r="CT20" s="11"/>
      <c r="CU20" s="11"/>
      <c r="CV20" s="11"/>
      <c r="CW20" s="11"/>
      <c r="CX20" s="11"/>
      <c r="CY20" s="11"/>
      <c r="CZ20" s="11"/>
      <c r="DA20" s="11"/>
      <c r="DB20" s="11"/>
      <c r="DC20" s="11"/>
      <c r="DD20" s="11"/>
      <c r="DE20" s="11"/>
      <c r="DF20" s="11"/>
      <c r="DG20" s="11"/>
      <c r="DH20" s="11"/>
      <c r="DI20" s="11"/>
      <c r="DJ20" s="11"/>
      <c r="DK20" s="11"/>
      <c r="DL20" s="11"/>
      <c r="DM20" s="11"/>
      <c r="DN20" s="11"/>
      <c r="DO20" s="11"/>
      <c r="DP20" s="11"/>
      <c r="DQ20" s="11"/>
      <c r="DR20" s="11"/>
      <c r="DS20" s="11"/>
      <c r="DT20" s="11"/>
      <c r="DU20" s="11"/>
      <c r="DV20" s="11"/>
      <c r="DW20" s="11"/>
      <c r="DX20" s="11"/>
      <c r="DY20" s="11"/>
      <c r="DZ20" s="11"/>
      <c r="EA20" s="11"/>
      <c r="EB20" s="11"/>
      <c r="EC20" s="11"/>
      <c r="ED20" s="11"/>
      <c r="EE20" s="11"/>
      <c r="EF20" s="11"/>
      <c r="EG20" s="11"/>
      <c r="EH20" s="11"/>
      <c r="EI20" s="11"/>
      <c r="EJ20" s="11"/>
      <c r="EK20" s="11"/>
      <c r="EL20" s="11"/>
      <c r="EM20" s="11"/>
      <c r="EN20" s="11"/>
      <c r="EO20" s="11"/>
      <c r="EP20" s="11"/>
      <c r="EQ20" s="11"/>
      <c r="ER20" s="11"/>
      <c r="ES20" s="11"/>
      <c r="ET20" s="11"/>
      <c r="EU20" s="11"/>
      <c r="EV20" s="11"/>
      <c r="EW20" s="11"/>
      <c r="EX20" s="11"/>
      <c r="EY20" s="11"/>
      <c r="EZ20" s="11"/>
      <c r="FA20" s="11"/>
      <c r="FB20" s="11"/>
      <c r="FC20" s="11"/>
      <c r="FD20" s="11"/>
      <c r="FE20" s="11"/>
      <c r="FF20" s="11"/>
      <c r="FG20" s="11"/>
      <c r="FH20" s="11"/>
      <c r="FI20" s="11"/>
      <c r="FJ20" s="11"/>
      <c r="FK20" s="11"/>
      <c r="FL20" s="11"/>
      <c r="FM20" s="11"/>
      <c r="FN20" s="11"/>
      <c r="FO20" s="11"/>
      <c r="FP20" s="11"/>
      <c r="FQ20" s="11"/>
      <c r="FR20" s="11"/>
      <c r="FS20" s="11"/>
      <c r="FT20" s="11"/>
      <c r="FU20" s="11"/>
      <c r="FV20" s="11"/>
      <c r="FW20" s="11"/>
      <c r="FX20" s="11"/>
      <c r="FY20" s="11"/>
      <c r="FZ20" s="11"/>
      <c r="GA20" s="11"/>
      <c r="GB20" s="11"/>
      <c r="GF20" s="10"/>
    </row>
    <row r="21" spans="1:188" ht="15.75" x14ac:dyDescent="0.25">
      <c r="A21" s="23">
        <v>7.1</v>
      </c>
      <c r="B21" s="24" t="s">
        <v>11</v>
      </c>
      <c r="C21" s="25">
        <v>179465.56410125067</v>
      </c>
      <c r="D21" s="25">
        <v>222895.79144099148</v>
      </c>
      <c r="E21" s="25">
        <v>247614.53763189272</v>
      </c>
      <c r="F21" s="25">
        <v>297269.385135105</v>
      </c>
      <c r="G21" s="25">
        <v>336282</v>
      </c>
      <c r="H21" s="25">
        <v>285708.94779943861</v>
      </c>
      <c r="I21" s="25">
        <v>305252.8712885665</v>
      </c>
      <c r="J21" s="25">
        <v>305143.89163905737</v>
      </c>
      <c r="K21" s="25">
        <v>299596.88077073853</v>
      </c>
      <c r="L21" s="25">
        <v>274809.73327289108</v>
      </c>
      <c r="M21" s="25">
        <v>344779.54479088751</v>
      </c>
      <c r="N21" s="25">
        <v>425950.26802662748</v>
      </c>
      <c r="O21" s="25">
        <v>462580.51795152616</v>
      </c>
      <c r="P21" s="25">
        <v>491939.01991037029</v>
      </c>
      <c r="Q21" s="4"/>
      <c r="R21" s="4"/>
      <c r="S21" s="3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1"/>
      <c r="GD21" s="1"/>
      <c r="GE21" s="1"/>
    </row>
    <row r="22" spans="1:188" ht="15.75" x14ac:dyDescent="0.25">
      <c r="A22" s="23">
        <v>7.2</v>
      </c>
      <c r="B22" s="24" t="s">
        <v>12</v>
      </c>
      <c r="C22" s="25">
        <v>693449.518943</v>
      </c>
      <c r="D22" s="25">
        <v>780614.65528253966</v>
      </c>
      <c r="E22" s="25">
        <v>830026.27269380831</v>
      </c>
      <c r="F22" s="25">
        <v>884836.50034184637</v>
      </c>
      <c r="G22" s="25">
        <v>951900.53299762006</v>
      </c>
      <c r="H22" s="25">
        <v>1098650.4129824387</v>
      </c>
      <c r="I22" s="25">
        <v>1197971.2994795297</v>
      </c>
      <c r="J22" s="25">
        <v>1031086.5283346542</v>
      </c>
      <c r="K22" s="25">
        <v>1016188.0458073228</v>
      </c>
      <c r="L22" s="25">
        <v>704318.00986833125</v>
      </c>
      <c r="M22" s="25">
        <v>1018334.5119837393</v>
      </c>
      <c r="N22" s="25">
        <v>1011329.4543613369</v>
      </c>
      <c r="O22" s="25">
        <v>1097939.2833562458</v>
      </c>
      <c r="P22" s="25">
        <v>1183427.5220197062</v>
      </c>
      <c r="Q22" s="4"/>
      <c r="R22" s="4"/>
      <c r="S22" s="3"/>
      <c r="T22" s="4"/>
      <c r="U22" s="4"/>
      <c r="V22" s="4"/>
      <c r="W22" s="4"/>
      <c r="X22" s="4"/>
      <c r="Y22" s="4"/>
      <c r="Z22" s="4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1"/>
      <c r="GD22" s="1"/>
      <c r="GE22" s="1"/>
    </row>
    <row r="23" spans="1:188" ht="15.75" x14ac:dyDescent="0.25">
      <c r="A23" s="23">
        <v>7.3</v>
      </c>
      <c r="B23" s="24" t="s">
        <v>13</v>
      </c>
      <c r="C23" s="25">
        <v>41961.716959790305</v>
      </c>
      <c r="D23" s="25">
        <v>41416.370118140745</v>
      </c>
      <c r="E23" s="25">
        <v>39865.553087576147</v>
      </c>
      <c r="F23" s="25">
        <v>43672.848661376971</v>
      </c>
      <c r="G23" s="25">
        <v>41227.870616517917</v>
      </c>
      <c r="H23" s="25">
        <v>64073.740249658193</v>
      </c>
      <c r="I23" s="25">
        <v>75113.013469178797</v>
      </c>
      <c r="J23" s="25">
        <v>94645.266401519388</v>
      </c>
      <c r="K23" s="25">
        <v>100079.8334965129</v>
      </c>
      <c r="L23" s="25">
        <v>101256.80368688048</v>
      </c>
      <c r="M23" s="25">
        <v>123445.88358113474</v>
      </c>
      <c r="N23" s="25">
        <v>156622.44446837169</v>
      </c>
      <c r="O23" s="25">
        <v>168157.73549237181</v>
      </c>
      <c r="P23" s="25">
        <v>180529.8714104149</v>
      </c>
      <c r="Q23" s="4"/>
      <c r="R23" s="4"/>
      <c r="S23" s="3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1"/>
      <c r="GD23" s="1"/>
      <c r="GE23" s="1"/>
    </row>
    <row r="24" spans="1:188" ht="15.75" x14ac:dyDescent="0.25">
      <c r="A24" s="23">
        <v>7.4</v>
      </c>
      <c r="B24" s="24" t="s">
        <v>14</v>
      </c>
      <c r="C24" s="25">
        <v>3420.9616000000001</v>
      </c>
      <c r="D24" s="25">
        <v>7031.2157080124916</v>
      </c>
      <c r="E24" s="25">
        <v>4939.306000318722</v>
      </c>
      <c r="F24" s="25">
        <v>8142.8064492930262</v>
      </c>
      <c r="G24" s="25">
        <v>15811.395841774138</v>
      </c>
      <c r="H24" s="25">
        <v>17348.529839598355</v>
      </c>
      <c r="I24" s="25">
        <v>20550.348649378815</v>
      </c>
      <c r="J24" s="25">
        <v>12539.905648669788</v>
      </c>
      <c r="K24" s="25">
        <v>20510.086494592651</v>
      </c>
      <c r="L24" s="25">
        <v>11540.095989248861</v>
      </c>
      <c r="M24" s="25">
        <v>8976.2847753099122</v>
      </c>
      <c r="N24" s="25">
        <v>11654.105906484383</v>
      </c>
      <c r="O24" s="25">
        <v>13336.256828640679</v>
      </c>
      <c r="P24" s="25">
        <v>14326.597243831207</v>
      </c>
      <c r="Q24" s="4"/>
      <c r="R24" s="4"/>
      <c r="S24" s="3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1"/>
      <c r="GD24" s="1"/>
      <c r="GE24" s="1"/>
    </row>
    <row r="25" spans="1:188" ht="15.75" x14ac:dyDescent="0.25">
      <c r="A25" s="23">
        <v>7.5</v>
      </c>
      <c r="B25" s="24" t="s">
        <v>15</v>
      </c>
      <c r="C25" s="25">
        <v>80536.490812000004</v>
      </c>
      <c r="D25" s="25">
        <v>85284.294565551536</v>
      </c>
      <c r="E25" s="25">
        <v>91874.556820605518</v>
      </c>
      <c r="F25" s="25">
        <v>109261.59213985204</v>
      </c>
      <c r="G25" s="25">
        <v>114729.94721503559</v>
      </c>
      <c r="H25" s="25">
        <v>122046.80244862261</v>
      </c>
      <c r="I25" s="25">
        <v>163374.42081644773</v>
      </c>
      <c r="J25" s="25">
        <v>143404.05497707261</v>
      </c>
      <c r="K25" s="25">
        <v>155009.4545634065</v>
      </c>
      <c r="L25" s="25">
        <v>133823.65479463365</v>
      </c>
      <c r="M25" s="25">
        <v>144496.11079420146</v>
      </c>
      <c r="N25" s="25">
        <v>158394.74664979323</v>
      </c>
      <c r="O25" s="25">
        <v>171800.74277847467</v>
      </c>
      <c r="P25" s="25">
        <v>185072.76381921279</v>
      </c>
      <c r="Q25" s="4"/>
      <c r="R25" s="4"/>
      <c r="S25" s="3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1"/>
      <c r="GD25" s="1"/>
      <c r="GE25" s="1"/>
    </row>
    <row r="26" spans="1:188" ht="15.75" x14ac:dyDescent="0.25">
      <c r="A26" s="23">
        <v>7.6</v>
      </c>
      <c r="B26" s="24" t="s">
        <v>16</v>
      </c>
      <c r="C26" s="25">
        <v>13967.281391290875</v>
      </c>
      <c r="D26" s="25">
        <v>14038.612315708455</v>
      </c>
      <c r="E26" s="25">
        <v>14303.657309928951</v>
      </c>
      <c r="F26" s="25">
        <v>13838.121710398342</v>
      </c>
      <c r="G26" s="25">
        <v>15729.972817767908</v>
      </c>
      <c r="H26" s="25">
        <v>19923.889413410088</v>
      </c>
      <c r="I26" s="25">
        <v>20259.353196996759</v>
      </c>
      <c r="J26" s="25">
        <v>22718.801265246217</v>
      </c>
      <c r="K26" s="25">
        <v>23436.217408462955</v>
      </c>
      <c r="L26" s="25">
        <v>23790.484433460599</v>
      </c>
      <c r="M26" s="25">
        <v>24396.606161057054</v>
      </c>
      <c r="N26" s="25">
        <v>22282.156112943223</v>
      </c>
      <c r="O26" s="25">
        <v>25034.511511348726</v>
      </c>
      <c r="P26" s="25">
        <v>26743.706949156996</v>
      </c>
      <c r="Q26" s="4"/>
      <c r="R26" s="4"/>
      <c r="S26" s="3"/>
      <c r="T26" s="4"/>
      <c r="U26" s="4"/>
      <c r="V26" s="4"/>
      <c r="W26" s="4"/>
      <c r="X26" s="4"/>
      <c r="Y26" s="4"/>
      <c r="Z26" s="4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1"/>
      <c r="GD26" s="1"/>
      <c r="GE26" s="1"/>
    </row>
    <row r="27" spans="1:188" ht="31.5" x14ac:dyDescent="0.25">
      <c r="A27" s="23">
        <v>7.7</v>
      </c>
      <c r="B27" s="24" t="s">
        <v>17</v>
      </c>
      <c r="C27" s="25">
        <v>334736.90890047548</v>
      </c>
      <c r="D27" s="25">
        <v>358160.27653547405</v>
      </c>
      <c r="E27" s="25">
        <v>410822.13506752998</v>
      </c>
      <c r="F27" s="25">
        <v>484365.98648961633</v>
      </c>
      <c r="G27" s="25">
        <v>561472.45362510718</v>
      </c>
      <c r="H27" s="25">
        <v>561129.58040352445</v>
      </c>
      <c r="I27" s="25">
        <v>533669.96019072365</v>
      </c>
      <c r="J27" s="25">
        <v>519426.18334169179</v>
      </c>
      <c r="K27" s="25">
        <v>585004.84409957693</v>
      </c>
      <c r="L27" s="25">
        <v>592651.74344234669</v>
      </c>
      <c r="M27" s="25">
        <v>647728.13999997382</v>
      </c>
      <c r="N27" s="25">
        <v>727395.65244830051</v>
      </c>
      <c r="O27" s="25">
        <v>797727.06080103619</v>
      </c>
      <c r="P27" s="25">
        <v>863101.94586900063</v>
      </c>
      <c r="Q27" s="4"/>
      <c r="R27" s="4"/>
      <c r="S27" s="3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1"/>
      <c r="GD27" s="1"/>
      <c r="GE27" s="1"/>
    </row>
    <row r="28" spans="1:188" ht="15.75" x14ac:dyDescent="0.25">
      <c r="A28" s="27" t="s">
        <v>68</v>
      </c>
      <c r="B28" s="24" t="s">
        <v>18</v>
      </c>
      <c r="C28" s="25">
        <v>796303.23501495773</v>
      </c>
      <c r="D28" s="25">
        <v>898381.16737987532</v>
      </c>
      <c r="E28" s="25">
        <v>929171.81396513991</v>
      </c>
      <c r="F28" s="25">
        <v>1018384.1910623803</v>
      </c>
      <c r="G28" s="25">
        <v>1097064</v>
      </c>
      <c r="H28" s="25">
        <v>1065757.4242457023</v>
      </c>
      <c r="I28" s="25">
        <v>1152674.644012003</v>
      </c>
      <c r="J28" s="25">
        <v>1212765.993071588</v>
      </c>
      <c r="K28" s="25">
        <v>1302455.789203244</v>
      </c>
      <c r="L28" s="25">
        <v>1351593.9965973392</v>
      </c>
      <c r="M28" s="25">
        <v>1352347.4571427268</v>
      </c>
      <c r="N28" s="25">
        <v>1450783.9215314416</v>
      </c>
      <c r="O28" s="25">
        <v>1555104.2451962193</v>
      </c>
      <c r="P28" s="25">
        <v>1690621.0536986443</v>
      </c>
      <c r="Q28" s="4"/>
      <c r="R28" s="4"/>
      <c r="S28" s="3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1"/>
      <c r="GD28" s="1"/>
      <c r="GE28" s="1"/>
    </row>
    <row r="29" spans="1:188" ht="31.5" x14ac:dyDescent="0.25">
      <c r="A29" s="27" t="s">
        <v>69</v>
      </c>
      <c r="B29" s="24" t="s">
        <v>19</v>
      </c>
      <c r="C29" s="25">
        <v>1707147.3494978191</v>
      </c>
      <c r="D29" s="25">
        <v>1770646.9036316897</v>
      </c>
      <c r="E29" s="25">
        <v>1889542.0444315267</v>
      </c>
      <c r="F29" s="25">
        <v>2002383.4675213043</v>
      </c>
      <c r="G29" s="25">
        <v>2154941.0022981153</v>
      </c>
      <c r="H29" s="25">
        <v>2310192.1160310344</v>
      </c>
      <c r="I29" s="25">
        <v>2450903.2014550306</v>
      </c>
      <c r="J29" s="25">
        <v>2489708.9159338097</v>
      </c>
      <c r="K29" s="25">
        <v>2507946.6265894086</v>
      </c>
      <c r="L29" s="25">
        <v>2459773.1636664565</v>
      </c>
      <c r="M29" s="25">
        <v>2427348.402417093</v>
      </c>
      <c r="N29" s="25">
        <v>2510805.5141160018</v>
      </c>
      <c r="O29" s="25">
        <v>2695304.7329360624</v>
      </c>
      <c r="P29" s="25">
        <v>2914372.7693673642</v>
      </c>
      <c r="Q29" s="4"/>
      <c r="R29" s="4"/>
      <c r="S29" s="3"/>
      <c r="T29" s="5"/>
      <c r="U29" s="5"/>
      <c r="V29" s="5"/>
      <c r="W29" s="5"/>
      <c r="X29" s="4"/>
      <c r="Y29" s="4"/>
      <c r="Z29" s="4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1"/>
      <c r="GD29" s="1"/>
      <c r="GE29" s="1"/>
    </row>
    <row r="30" spans="1:188" ht="15.75" x14ac:dyDescent="0.25">
      <c r="A30" s="27" t="s">
        <v>70</v>
      </c>
      <c r="B30" s="24" t="s">
        <v>44</v>
      </c>
      <c r="C30" s="25">
        <v>863076.91029759601</v>
      </c>
      <c r="D30" s="25">
        <v>923056.16608853999</v>
      </c>
      <c r="E30" s="25">
        <v>1249331.6243043009</v>
      </c>
      <c r="F30" s="25">
        <v>1340688.6890013071</v>
      </c>
      <c r="G30" s="25">
        <v>1434156.2324521423</v>
      </c>
      <c r="H30" s="25">
        <v>1445570.0298209218</v>
      </c>
      <c r="I30" s="25">
        <v>1529025.5144966308</v>
      </c>
      <c r="J30" s="25">
        <v>1628944.1392608725</v>
      </c>
      <c r="K30" s="25">
        <v>1889010.8312880585</v>
      </c>
      <c r="L30" s="25">
        <v>1854505.0129622754</v>
      </c>
      <c r="M30" s="25">
        <v>1800125.564248499</v>
      </c>
      <c r="N30" s="25">
        <v>1780429.384754112</v>
      </c>
      <c r="O30" s="25">
        <v>2010912.9276541199</v>
      </c>
      <c r="P30" s="25">
        <v>2189481.0975419418</v>
      </c>
      <c r="Q30" s="4"/>
      <c r="R30" s="4"/>
      <c r="S30" s="3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1"/>
      <c r="GD30" s="1"/>
      <c r="GE30" s="1"/>
    </row>
    <row r="31" spans="1:188" ht="15.75" x14ac:dyDescent="0.25">
      <c r="A31" s="27" t="s">
        <v>71</v>
      </c>
      <c r="B31" s="24" t="s">
        <v>20</v>
      </c>
      <c r="C31" s="25">
        <v>1738239.0161168047</v>
      </c>
      <c r="D31" s="25">
        <v>1741648.367618989</v>
      </c>
      <c r="E31" s="25">
        <v>1665455.0954966478</v>
      </c>
      <c r="F31" s="25">
        <v>1733178.0764807372</v>
      </c>
      <c r="G31" s="25">
        <v>1810066.485108552</v>
      </c>
      <c r="H31" s="25">
        <v>1891454.0003756171</v>
      </c>
      <c r="I31" s="25">
        <v>2176800.7191478359</v>
      </c>
      <c r="J31" s="25">
        <v>2241356.886558136</v>
      </c>
      <c r="K31" s="25">
        <v>2528265.6953083458</v>
      </c>
      <c r="L31" s="25">
        <v>2226961.4513708516</v>
      </c>
      <c r="M31" s="25">
        <v>2631087.0126556549</v>
      </c>
      <c r="N31" s="25">
        <v>2919082.9247655645</v>
      </c>
      <c r="O31" s="25">
        <v>3138475.0714047346</v>
      </c>
      <c r="P31" s="25">
        <v>3423280.9388500275</v>
      </c>
      <c r="Q31" s="4"/>
      <c r="R31" s="4"/>
      <c r="S31" s="3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1"/>
      <c r="GD31" s="1"/>
      <c r="GE31" s="1"/>
    </row>
    <row r="32" spans="1:188" s="10" customFormat="1" ht="15.75" x14ac:dyDescent="0.25">
      <c r="A32" s="28"/>
      <c r="B32" s="29" t="s">
        <v>30</v>
      </c>
      <c r="C32" s="30">
        <f>C17+C20+C28+C29+C30+C31</f>
        <v>8488159.3067297004</v>
      </c>
      <c r="D32" s="30">
        <f t="shared" ref="D32:H32" si="18">D17+D20+D28+D29+D30+D31</f>
        <v>9117404.564174708</v>
      </c>
      <c r="E32" s="30">
        <f t="shared" si="18"/>
        <v>9827200.6214754991</v>
      </c>
      <c r="F32" s="30">
        <f t="shared" si="18"/>
        <v>10588381.372315204</v>
      </c>
      <c r="G32" s="30">
        <f t="shared" si="18"/>
        <v>11585388.016246667</v>
      </c>
      <c r="H32" s="30">
        <f t="shared" si="18"/>
        <v>12047473.736238271</v>
      </c>
      <c r="I32" s="30">
        <f t="shared" ref="I32:K32" si="19">I17+I20+I28+I29+I30+I31</f>
        <v>13101089.286449239</v>
      </c>
      <c r="J32" s="30">
        <f t="shared" si="19"/>
        <v>13459198.606598692</v>
      </c>
      <c r="K32" s="30">
        <f t="shared" si="19"/>
        <v>14434363.798611289</v>
      </c>
      <c r="L32" s="30">
        <f t="shared" ref="L32" si="20">L17+L20+L28+L29+L30+L31</f>
        <v>12783125.276851039</v>
      </c>
      <c r="M32" s="30">
        <f t="shared" ref="M32:N32" si="21">M17+M20+M28+M29+M30+M31</f>
        <v>13856917.019951053</v>
      </c>
      <c r="N32" s="30">
        <f t="shared" si="21"/>
        <v>14912137.736036059</v>
      </c>
      <c r="O32" s="30">
        <f t="shared" ref="O32:P32" si="22">O17+O20+O28+O29+O30+O31</f>
        <v>16620850.450769428</v>
      </c>
      <c r="P32" s="30">
        <f t="shared" si="22"/>
        <v>18281043.030489482</v>
      </c>
      <c r="Q32" s="4"/>
      <c r="R32" s="4"/>
      <c r="S32" s="3"/>
      <c r="T32" s="4"/>
      <c r="U32" s="4"/>
      <c r="V32" s="4"/>
      <c r="W32" s="4"/>
      <c r="X32" s="4"/>
      <c r="Y32" s="4"/>
      <c r="Z32" s="4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1"/>
      <c r="DF32" s="11"/>
      <c r="DG32" s="11"/>
      <c r="DH32" s="11"/>
      <c r="DI32" s="11"/>
      <c r="DJ32" s="11"/>
      <c r="DK32" s="11"/>
      <c r="DL32" s="11"/>
      <c r="DM32" s="11"/>
      <c r="DN32" s="11"/>
      <c r="DO32" s="11"/>
      <c r="DP32" s="11"/>
      <c r="DQ32" s="11"/>
      <c r="DR32" s="11"/>
      <c r="DS32" s="11"/>
      <c r="DT32" s="11"/>
      <c r="DU32" s="11"/>
      <c r="DV32" s="11"/>
      <c r="DW32" s="11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3"/>
      <c r="GD32" s="13"/>
      <c r="GE32" s="13"/>
    </row>
    <row r="33" spans="1:188" s="13" customFormat="1" ht="15.75" x14ac:dyDescent="0.25">
      <c r="A33" s="20" t="s">
        <v>27</v>
      </c>
      <c r="B33" s="34" t="s">
        <v>31</v>
      </c>
      <c r="C33" s="22">
        <f t="shared" ref="C33:H33" si="23">C6+C11+C13+C14+C15+C17+C20+C28+C29+C30+C31</f>
        <v>22023169.003657006</v>
      </c>
      <c r="D33" s="22">
        <f t="shared" si="23"/>
        <v>23191892.292210959</v>
      </c>
      <c r="E33" s="22">
        <f t="shared" si="23"/>
        <v>25256176.423867714</v>
      </c>
      <c r="F33" s="22">
        <f t="shared" si="23"/>
        <v>25584001.841721073</v>
      </c>
      <c r="G33" s="22">
        <f t="shared" si="23"/>
        <v>27464169.230399556</v>
      </c>
      <c r="H33" s="22">
        <f t="shared" si="23"/>
        <v>31097940.578862887</v>
      </c>
      <c r="I33" s="22">
        <f t="shared" ref="I33:K33" si="24">I6+I11+I13+I14+I15+I17+I20+I28+I29+I30+I31</f>
        <v>32735286.277747862</v>
      </c>
      <c r="J33" s="22">
        <f t="shared" si="24"/>
        <v>35299658.431954354</v>
      </c>
      <c r="K33" s="22">
        <f t="shared" si="24"/>
        <v>35736189.587199084</v>
      </c>
      <c r="L33" s="22">
        <f t="shared" ref="L33" si="25">L6+L11+L13+L14+L15+L17+L20+L28+L29+L30+L31</f>
        <v>35401877.497288764</v>
      </c>
      <c r="M33" s="22">
        <f t="shared" ref="M33:N33" si="26">M6+M11+M13+M14+M15+M17+M20+M28+M29+M30+M31</f>
        <v>40798730.988310978</v>
      </c>
      <c r="N33" s="22">
        <f t="shared" si="26"/>
        <v>43533289.134621896</v>
      </c>
      <c r="O33" s="22">
        <f t="shared" ref="O33:P33" si="27">O6+O11+O13+O14+O15+O17+O20+O28+O29+O30+O31</f>
        <v>47604175.965624049</v>
      </c>
      <c r="P33" s="22">
        <f t="shared" si="27"/>
        <v>50962817.613230847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  <c r="BO33" s="11"/>
      <c r="BP33" s="11"/>
      <c r="BQ33" s="11"/>
      <c r="BR33" s="11"/>
      <c r="BS33" s="11"/>
      <c r="BT33" s="11"/>
      <c r="BU33" s="11"/>
      <c r="BV33" s="11"/>
      <c r="BW33" s="11"/>
      <c r="BX33" s="11"/>
      <c r="BY33" s="11"/>
      <c r="BZ33" s="11"/>
      <c r="CA33" s="11"/>
      <c r="CB33" s="11"/>
      <c r="CC33" s="11"/>
      <c r="CD33" s="11"/>
      <c r="CE33" s="11"/>
      <c r="CF33" s="11"/>
      <c r="CG33" s="11"/>
      <c r="CH33" s="11"/>
      <c r="CI33" s="11"/>
      <c r="CJ33" s="11"/>
      <c r="CK33" s="11"/>
      <c r="CL33" s="11"/>
      <c r="CM33" s="11"/>
      <c r="CN33" s="11"/>
      <c r="CO33" s="11"/>
      <c r="CP33" s="11"/>
      <c r="CQ33" s="11"/>
      <c r="CR33" s="11"/>
      <c r="CS33" s="11"/>
      <c r="CT33" s="11"/>
      <c r="CU33" s="11"/>
      <c r="CV33" s="11"/>
      <c r="CW33" s="11"/>
      <c r="CX33" s="11"/>
      <c r="CY33" s="11"/>
      <c r="CZ33" s="11"/>
      <c r="DA33" s="11"/>
      <c r="DB33" s="11"/>
      <c r="DC33" s="11"/>
      <c r="DD33" s="11"/>
      <c r="DE33" s="11"/>
      <c r="DF33" s="11"/>
      <c r="DG33" s="11"/>
      <c r="DH33" s="11"/>
      <c r="DI33" s="11"/>
      <c r="DJ33" s="11"/>
      <c r="DK33" s="11"/>
      <c r="DL33" s="11"/>
      <c r="DM33" s="11"/>
      <c r="DN33" s="11"/>
      <c r="DO33" s="11"/>
      <c r="DP33" s="11"/>
      <c r="DQ33" s="11"/>
      <c r="DR33" s="11"/>
      <c r="DS33" s="11"/>
      <c r="DT33" s="11"/>
      <c r="DU33" s="11"/>
      <c r="DV33" s="11"/>
      <c r="DW33" s="11"/>
      <c r="DX33" s="11"/>
      <c r="DY33" s="11"/>
      <c r="DZ33" s="11"/>
      <c r="EA33" s="11"/>
      <c r="EB33" s="11"/>
      <c r="EC33" s="11"/>
      <c r="ED33" s="11"/>
      <c r="EE33" s="11"/>
      <c r="EF33" s="11"/>
      <c r="EG33" s="11"/>
      <c r="EH33" s="11"/>
      <c r="EI33" s="11"/>
      <c r="EJ33" s="11"/>
      <c r="EK33" s="11"/>
      <c r="EL33" s="11"/>
      <c r="EM33" s="11"/>
      <c r="EN33" s="11"/>
      <c r="EO33" s="11"/>
      <c r="EP33" s="11"/>
      <c r="EQ33" s="11"/>
      <c r="ER33" s="11"/>
      <c r="ES33" s="11"/>
      <c r="ET33" s="11"/>
      <c r="EU33" s="11"/>
      <c r="EV33" s="11"/>
      <c r="EW33" s="11"/>
      <c r="EX33" s="11"/>
      <c r="EY33" s="11"/>
      <c r="EZ33" s="11"/>
      <c r="FA33" s="11"/>
      <c r="FB33" s="11"/>
      <c r="FC33" s="11"/>
      <c r="FD33" s="11"/>
      <c r="FE33" s="11"/>
      <c r="FF33" s="11"/>
      <c r="FG33" s="11"/>
      <c r="FH33" s="11"/>
      <c r="FI33" s="11"/>
      <c r="FJ33" s="11"/>
      <c r="FK33" s="11"/>
      <c r="FL33" s="11"/>
      <c r="FM33" s="11"/>
      <c r="FN33" s="11"/>
      <c r="FO33" s="11"/>
      <c r="FP33" s="11"/>
      <c r="FQ33" s="11"/>
      <c r="FR33" s="11"/>
      <c r="FS33" s="11"/>
      <c r="FT33" s="11"/>
      <c r="FU33" s="11"/>
      <c r="FV33" s="11"/>
      <c r="FW33" s="11"/>
      <c r="FX33" s="11"/>
      <c r="FY33" s="11"/>
      <c r="FZ33" s="11"/>
      <c r="GA33" s="11"/>
      <c r="GB33" s="11"/>
      <c r="GF33" s="10"/>
    </row>
    <row r="34" spans="1:188" ht="15.75" x14ac:dyDescent="0.25">
      <c r="A34" s="35" t="s">
        <v>33</v>
      </c>
      <c r="B34" s="36" t="s">
        <v>25</v>
      </c>
      <c r="C34" s="25">
        <v>2031088.5159155158</v>
      </c>
      <c r="D34" s="25">
        <v>2136424.6905016657</v>
      </c>
      <c r="E34" s="25">
        <v>2257786.4394688131</v>
      </c>
      <c r="F34" s="25">
        <v>2398864.494942497</v>
      </c>
      <c r="G34" s="25">
        <v>2582087.1346529489</v>
      </c>
      <c r="H34" s="25">
        <v>3430016.3796227346</v>
      </c>
      <c r="I34" s="25">
        <v>4175806.6275739809</v>
      </c>
      <c r="J34" s="25">
        <v>4196932.7832879638</v>
      </c>
      <c r="K34" s="25">
        <v>4861684.1041765483</v>
      </c>
      <c r="L34" s="25">
        <v>4770821.9970593434</v>
      </c>
      <c r="M34" s="25">
        <v>5891301.7509156065</v>
      </c>
      <c r="N34" s="25">
        <v>5910658.0446393099</v>
      </c>
      <c r="O34" s="25">
        <v>6456232.6805541366</v>
      </c>
      <c r="P34" s="25">
        <v>6786223.627501416</v>
      </c>
      <c r="Q34" s="4"/>
      <c r="R34" s="4"/>
      <c r="S34" s="3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</row>
    <row r="35" spans="1:188" ht="15.75" x14ac:dyDescent="0.25">
      <c r="A35" s="35" t="s">
        <v>34</v>
      </c>
      <c r="B35" s="36" t="s">
        <v>24</v>
      </c>
      <c r="C35" s="25">
        <v>955550</v>
      </c>
      <c r="D35" s="25">
        <v>991968.77279375878</v>
      </c>
      <c r="E35" s="25">
        <v>924809.6181172292</v>
      </c>
      <c r="F35" s="25">
        <v>916332.17860606895</v>
      </c>
      <c r="G35" s="25">
        <v>823363.39888006239</v>
      </c>
      <c r="H35" s="25">
        <v>793150.65289153624</v>
      </c>
      <c r="I35" s="25">
        <v>799424.51929633168</v>
      </c>
      <c r="J35" s="25">
        <v>823305.01053379104</v>
      </c>
      <c r="K35" s="25">
        <v>855123.56072439183</v>
      </c>
      <c r="L35" s="25">
        <v>1274793.7792880666</v>
      </c>
      <c r="M35" s="25">
        <v>1406404.6927419766</v>
      </c>
      <c r="N35" s="25">
        <v>1454745.3206333974</v>
      </c>
      <c r="O35" s="25">
        <v>1474729.0606711791</v>
      </c>
      <c r="P35" s="25">
        <v>1359482.9698167283</v>
      </c>
      <c r="Q35" s="4"/>
      <c r="R35" s="4"/>
      <c r="S35" s="3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</row>
    <row r="36" spans="1:188" s="10" customFormat="1" ht="15.75" x14ac:dyDescent="0.25">
      <c r="A36" s="37" t="s">
        <v>35</v>
      </c>
      <c r="B36" s="38" t="s">
        <v>45</v>
      </c>
      <c r="C36" s="30">
        <f>C33+C34-C35</f>
        <v>23098707.519572522</v>
      </c>
      <c r="D36" s="30">
        <f t="shared" ref="D36:F36" si="28">D33+D34-D35</f>
        <v>24336348.209918868</v>
      </c>
      <c r="E36" s="30">
        <f t="shared" si="28"/>
        <v>26589153.245219298</v>
      </c>
      <c r="F36" s="30">
        <f t="shared" si="28"/>
        <v>27066534.1580575</v>
      </c>
      <c r="G36" s="30">
        <f t="shared" ref="G36:N36" si="29">G33+G34-G35</f>
        <v>29222892.966172446</v>
      </c>
      <c r="H36" s="30">
        <f t="shared" si="29"/>
        <v>33734806.305594079</v>
      </c>
      <c r="I36" s="30">
        <f t="shared" si="29"/>
        <v>36111668.386025511</v>
      </c>
      <c r="J36" s="30">
        <f t="shared" si="29"/>
        <v>38673286.204708531</v>
      </c>
      <c r="K36" s="30">
        <f t="shared" si="29"/>
        <v>39742750.130651243</v>
      </c>
      <c r="L36" s="30">
        <f t="shared" si="29"/>
        <v>38897905.71506004</v>
      </c>
      <c r="M36" s="30">
        <f t="shared" si="29"/>
        <v>45283628.046484612</v>
      </c>
      <c r="N36" s="30">
        <f t="shared" si="29"/>
        <v>47989201.858627811</v>
      </c>
      <c r="O36" s="30">
        <f t="shared" ref="O36:P36" si="30">O33+O34-O35</f>
        <v>52585679.585507005</v>
      </c>
      <c r="P36" s="30">
        <f t="shared" si="30"/>
        <v>56389558.270915531</v>
      </c>
      <c r="Q36" s="4"/>
      <c r="R36" s="4"/>
      <c r="S36" s="3"/>
      <c r="T36" s="4"/>
      <c r="U36" s="4"/>
      <c r="V36" s="4"/>
      <c r="W36" s="4"/>
      <c r="X36" s="4"/>
      <c r="Y36" s="4"/>
      <c r="Z36" s="4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1"/>
      <c r="DF36" s="11"/>
      <c r="DG36" s="11"/>
      <c r="DH36" s="11"/>
      <c r="DI36" s="11"/>
      <c r="DJ36" s="11"/>
      <c r="DK36" s="11"/>
      <c r="DL36" s="11"/>
      <c r="DM36" s="11"/>
      <c r="DN36" s="11"/>
      <c r="DO36" s="11"/>
      <c r="DP36" s="11"/>
      <c r="DQ36" s="11"/>
      <c r="DR36" s="11"/>
      <c r="DS36" s="11"/>
      <c r="DT36" s="11"/>
      <c r="DU36" s="11"/>
      <c r="DV36" s="11"/>
      <c r="DW36" s="11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</row>
    <row r="37" spans="1:188" s="10" customFormat="1" ht="15.75" x14ac:dyDescent="0.25">
      <c r="A37" s="37" t="s">
        <v>36</v>
      </c>
      <c r="B37" s="38" t="s">
        <v>32</v>
      </c>
      <c r="C37" s="40">
        <f>GSVA_cur!C37</f>
        <v>422070</v>
      </c>
      <c r="D37" s="40">
        <f>GSVA_cur!D37</f>
        <v>426050</v>
      </c>
      <c r="E37" s="40">
        <f>GSVA_cur!E37</f>
        <v>430040</v>
      </c>
      <c r="F37" s="40">
        <f>GSVA_cur!F37</f>
        <v>434010</v>
      </c>
      <c r="G37" s="40">
        <f>GSVA_cur!G37</f>
        <v>438000</v>
      </c>
      <c r="H37" s="40">
        <f>GSVA_cur!H37</f>
        <v>441680</v>
      </c>
      <c r="I37" s="40">
        <f>GSVA_cur!I37</f>
        <v>445140</v>
      </c>
      <c r="J37" s="40">
        <f>GSVA_cur!J37</f>
        <v>448600</v>
      </c>
      <c r="K37" s="40">
        <f>GSVA_cur!K37</f>
        <v>452050</v>
      </c>
      <c r="L37" s="40">
        <f>GSVA_cur!L37</f>
        <v>455520</v>
      </c>
      <c r="M37" s="40">
        <f>GSVA_cur!M37</f>
        <v>458650</v>
      </c>
      <c r="N37" s="40">
        <f>GSVA_cur!N37</f>
        <v>461560</v>
      </c>
      <c r="O37" s="40">
        <f>GSVA_cur!O37</f>
        <v>464460</v>
      </c>
      <c r="P37" s="40">
        <f>GSVA_cur!P37</f>
        <v>467360</v>
      </c>
      <c r="Q37" s="2"/>
      <c r="R37" s="2"/>
      <c r="S37" s="1"/>
      <c r="T37" s="1"/>
      <c r="U37" s="1"/>
      <c r="V37" s="1"/>
      <c r="W37" s="1"/>
      <c r="X37" s="2"/>
      <c r="Y37" s="2"/>
      <c r="Z37" s="2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DE37" s="13"/>
      <c r="DF37" s="13"/>
      <c r="DG37" s="13"/>
      <c r="DH37" s="13"/>
      <c r="DI37" s="13"/>
      <c r="DJ37" s="13"/>
      <c r="DK37" s="13"/>
      <c r="DL37" s="13"/>
      <c r="DM37" s="13"/>
      <c r="DN37" s="13"/>
      <c r="DO37" s="13"/>
      <c r="DP37" s="13"/>
      <c r="DQ37" s="13"/>
      <c r="DR37" s="13"/>
      <c r="DS37" s="13"/>
      <c r="DT37" s="13"/>
      <c r="DU37" s="13"/>
      <c r="DV37" s="13"/>
      <c r="DW37" s="13"/>
    </row>
    <row r="38" spans="1:188" s="10" customFormat="1" ht="15.75" x14ac:dyDescent="0.25">
      <c r="A38" s="37" t="s">
        <v>37</v>
      </c>
      <c r="B38" s="38" t="s">
        <v>48</v>
      </c>
      <c r="C38" s="30">
        <f>C36/C37*1000</f>
        <v>54727.195772200161</v>
      </c>
      <c r="D38" s="30">
        <f t="shared" ref="D38:F38" si="31">D36/D37*1000</f>
        <v>57120.873629665221</v>
      </c>
      <c r="E38" s="30">
        <f t="shared" si="31"/>
        <v>61829.488524833265</v>
      </c>
      <c r="F38" s="30">
        <f t="shared" si="31"/>
        <v>62363.849123424574</v>
      </c>
      <c r="G38" s="30">
        <f t="shared" ref="G38:N38" si="32">G36/G37*1000</f>
        <v>66718.933712722472</v>
      </c>
      <c r="H38" s="30">
        <f t="shared" si="32"/>
        <v>76378.387759450459</v>
      </c>
      <c r="I38" s="30">
        <f t="shared" si="32"/>
        <v>81124.294347902935</v>
      </c>
      <c r="J38" s="30">
        <f t="shared" si="32"/>
        <v>86208.841294490718</v>
      </c>
      <c r="K38" s="30">
        <f t="shared" si="32"/>
        <v>87916.713042033487</v>
      </c>
      <c r="L38" s="30">
        <f t="shared" si="32"/>
        <v>85392.311457367497</v>
      </c>
      <c r="M38" s="30">
        <f t="shared" si="32"/>
        <v>98732.427878523085</v>
      </c>
      <c r="N38" s="30">
        <f t="shared" si="32"/>
        <v>103971.75201193303</v>
      </c>
      <c r="O38" s="30">
        <f t="shared" ref="O38:P38" si="33">O36/O37*1000</f>
        <v>113218.96306572581</v>
      </c>
      <c r="P38" s="30">
        <f t="shared" si="33"/>
        <v>120655.50811133928</v>
      </c>
      <c r="Q38" s="2"/>
      <c r="R38" s="2"/>
      <c r="S38" s="3"/>
      <c r="T38" s="3"/>
      <c r="U38" s="3"/>
      <c r="V38" s="3"/>
      <c r="W38" s="3"/>
      <c r="X38" s="2"/>
      <c r="Y38" s="2"/>
      <c r="Z38" s="2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BX38" s="12"/>
      <c r="BY38" s="12"/>
      <c r="BZ38" s="12"/>
      <c r="CA38" s="12"/>
      <c r="DE38" s="13"/>
      <c r="DF38" s="13"/>
      <c r="DG38" s="13"/>
      <c r="DH38" s="13"/>
      <c r="DI38" s="13"/>
      <c r="DJ38" s="13"/>
      <c r="DK38" s="13"/>
      <c r="DL38" s="13"/>
      <c r="DM38" s="13"/>
      <c r="DN38" s="13"/>
      <c r="DO38" s="13"/>
      <c r="DP38" s="13"/>
      <c r="DQ38" s="13"/>
      <c r="DR38" s="13"/>
      <c r="DS38" s="13"/>
      <c r="DT38" s="13"/>
      <c r="DU38" s="13"/>
      <c r="DV38" s="13"/>
      <c r="DW38" s="13"/>
    </row>
    <row r="39" spans="1:188" x14ac:dyDescent="0.25">
      <c r="A39" s="2" t="s">
        <v>75</v>
      </c>
      <c r="X39" s="2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8" s="10" customFormat="1" x14ac:dyDescent="0.25">
      <c r="A40" s="2"/>
      <c r="B40" s="2"/>
      <c r="C40" s="2"/>
      <c r="D40" s="2"/>
      <c r="E40" s="2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CJ40" s="13"/>
      <c r="CK40" s="13"/>
      <c r="CL40" s="13"/>
      <c r="CM40" s="13"/>
      <c r="CN40" s="13"/>
      <c r="CO40" s="13"/>
      <c r="CP40" s="13"/>
      <c r="CQ40" s="13"/>
      <c r="CR40" s="13"/>
      <c r="CS40" s="13"/>
      <c r="CT40" s="13"/>
      <c r="CU40" s="13"/>
      <c r="CV40" s="13"/>
      <c r="CW40" s="13"/>
      <c r="CX40" s="13"/>
      <c r="CY40" s="13"/>
      <c r="CZ40" s="13"/>
      <c r="DA40" s="13"/>
      <c r="DB40" s="13"/>
    </row>
    <row r="41" spans="1:188" s="10" customFormat="1" x14ac:dyDescent="0.25">
      <c r="A41" s="2"/>
      <c r="B41" s="2"/>
      <c r="C41" s="2"/>
      <c r="D41" s="2"/>
      <c r="E41" s="2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CJ41" s="13"/>
      <c r="CK41" s="13"/>
      <c r="CL41" s="13"/>
      <c r="CM41" s="13"/>
      <c r="CN41" s="13"/>
      <c r="CO41" s="13"/>
      <c r="CP41" s="13"/>
      <c r="CQ41" s="13"/>
      <c r="CR41" s="13"/>
      <c r="CS41" s="13"/>
      <c r="CT41" s="13"/>
      <c r="CU41" s="13"/>
      <c r="CV41" s="13"/>
      <c r="CW41" s="13"/>
      <c r="CX41" s="13"/>
      <c r="CY41" s="13"/>
      <c r="CZ41" s="13"/>
      <c r="DA41" s="13"/>
      <c r="DB41" s="13"/>
    </row>
    <row r="42" spans="1:188" x14ac:dyDescent="0.25"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2"/>
      <c r="AJ42" s="2"/>
      <c r="AM42" s="2"/>
      <c r="AR42" s="2"/>
      <c r="AU42" s="2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8" x14ac:dyDescent="0.25"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2"/>
      <c r="AJ43" s="2"/>
      <c r="AM43" s="2"/>
      <c r="AR43" s="2"/>
      <c r="AU43" s="2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8" s="10" customFormat="1" x14ac:dyDescent="0.25">
      <c r="A44" s="2"/>
      <c r="B44" s="2"/>
      <c r="C44" s="2"/>
      <c r="D44" s="2"/>
      <c r="E44" s="2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CJ44" s="13"/>
      <c r="CK44" s="13"/>
      <c r="CL44" s="13"/>
      <c r="CM44" s="13"/>
      <c r="CN44" s="13"/>
      <c r="CO44" s="13"/>
      <c r="CP44" s="13"/>
      <c r="CQ44" s="13"/>
      <c r="CR44" s="13"/>
      <c r="CS44" s="13"/>
      <c r="CT44" s="13"/>
      <c r="CU44" s="13"/>
      <c r="CV44" s="13"/>
      <c r="CW44" s="13"/>
      <c r="CX44" s="13"/>
      <c r="CY44" s="13"/>
      <c r="CZ44" s="13"/>
      <c r="DA44" s="13"/>
      <c r="DB44" s="13"/>
    </row>
    <row r="45" spans="1:188" s="10" customFormat="1" x14ac:dyDescent="0.25">
      <c r="A45" s="2"/>
      <c r="B45" s="2"/>
      <c r="C45" s="2"/>
      <c r="D45" s="2"/>
      <c r="E45" s="2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CJ45" s="13"/>
      <c r="CK45" s="13"/>
      <c r="CL45" s="13"/>
      <c r="CM45" s="13"/>
      <c r="CN45" s="13"/>
      <c r="CO45" s="13"/>
      <c r="CP45" s="13"/>
      <c r="CQ45" s="13"/>
      <c r="CR45" s="13"/>
      <c r="CS45" s="13"/>
      <c r="CT45" s="13"/>
      <c r="CU45" s="13"/>
      <c r="CV45" s="13"/>
      <c r="CW45" s="13"/>
      <c r="CX45" s="13"/>
      <c r="CY45" s="13"/>
      <c r="CZ45" s="13"/>
      <c r="DA45" s="13"/>
      <c r="DB45" s="13"/>
    </row>
    <row r="46" spans="1:188" s="10" customFormat="1" x14ac:dyDescent="0.25">
      <c r="A46" s="2"/>
      <c r="B46" s="2"/>
      <c r="C46" s="1"/>
      <c r="D46" s="2"/>
      <c r="E46" s="2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2"/>
      <c r="AF46" s="2"/>
      <c r="AG46" s="2"/>
      <c r="DL46" s="13"/>
      <c r="DM46" s="13"/>
      <c r="DN46" s="13"/>
      <c r="DO46" s="13"/>
      <c r="DP46" s="13"/>
      <c r="DQ46" s="13"/>
      <c r="DR46" s="13"/>
      <c r="DS46" s="13"/>
      <c r="DT46" s="13"/>
      <c r="DU46" s="13"/>
      <c r="DV46" s="13"/>
      <c r="DW46" s="13"/>
      <c r="DX46" s="13"/>
      <c r="DY46" s="13"/>
      <c r="DZ46" s="13"/>
      <c r="EA46" s="13"/>
      <c r="EB46" s="13"/>
      <c r="EC46" s="13"/>
      <c r="ED46" s="13"/>
    </row>
    <row r="47" spans="1:188" x14ac:dyDescent="0.25">
      <c r="C47" s="1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2"/>
      <c r="AJ47" s="2"/>
      <c r="AM47" s="2"/>
      <c r="AR47" s="2"/>
      <c r="AU47" s="2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8" x14ac:dyDescent="0.25">
      <c r="C48" s="1"/>
      <c r="G48" s="2"/>
      <c r="H48" s="2"/>
      <c r="I48" s="2"/>
      <c r="K48" s="2"/>
      <c r="L48" s="2"/>
      <c r="M48" s="2"/>
      <c r="N48" s="2"/>
      <c r="P48" s="2"/>
      <c r="R48" s="1"/>
      <c r="S48" s="2"/>
      <c r="W48" s="1"/>
      <c r="X48" s="2"/>
      <c r="Z48" s="1"/>
      <c r="AE48" s="2"/>
      <c r="AJ48" s="2"/>
      <c r="AM48" s="2"/>
      <c r="AR48" s="2"/>
      <c r="AU48" s="2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C49" s="1"/>
      <c r="G49" s="2"/>
      <c r="H49" s="2"/>
      <c r="I49" s="2"/>
      <c r="K49" s="2"/>
      <c r="L49" s="2"/>
      <c r="M49" s="2"/>
      <c r="N49" s="2"/>
      <c r="P49" s="2"/>
      <c r="R49" s="1"/>
      <c r="S49" s="2"/>
      <c r="W49" s="1"/>
      <c r="X49" s="2"/>
      <c r="Z49" s="1"/>
      <c r="AE49" s="2"/>
      <c r="AJ49" s="2"/>
      <c r="AM49" s="2"/>
      <c r="AR49" s="2"/>
      <c r="AU49" s="2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C50" s="1"/>
      <c r="G50" s="2"/>
      <c r="H50" s="2"/>
      <c r="I50" s="2"/>
      <c r="K50" s="2"/>
      <c r="L50" s="2"/>
      <c r="M50" s="2"/>
      <c r="N50" s="2"/>
      <c r="P50" s="2"/>
      <c r="R50" s="1"/>
      <c r="S50" s="2"/>
      <c r="W50" s="1"/>
      <c r="X50" s="2"/>
      <c r="Z50" s="1"/>
      <c r="AE50" s="2"/>
      <c r="AJ50" s="2"/>
      <c r="AM50" s="2"/>
      <c r="AR50" s="2"/>
      <c r="AU50" s="2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C51" s="1"/>
      <c r="G51" s="2"/>
      <c r="H51" s="2"/>
      <c r="I51" s="2"/>
      <c r="K51" s="2"/>
      <c r="L51" s="2"/>
      <c r="M51" s="2"/>
      <c r="N51" s="2"/>
      <c r="P51" s="2"/>
      <c r="R51" s="1"/>
      <c r="S51" s="2"/>
      <c r="W51" s="1"/>
      <c r="X51" s="2"/>
      <c r="Z51" s="1"/>
      <c r="AE51" s="2"/>
      <c r="AJ51" s="2"/>
      <c r="AM51" s="2"/>
      <c r="AR51" s="2"/>
      <c r="AU51" s="2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C52" s="1"/>
      <c r="G52" s="2"/>
      <c r="H52" s="2"/>
      <c r="I52" s="2"/>
      <c r="K52" s="2"/>
      <c r="L52" s="2"/>
      <c r="M52" s="2"/>
      <c r="N52" s="2"/>
      <c r="P52" s="2"/>
      <c r="R52" s="1"/>
      <c r="S52" s="2"/>
      <c r="W52" s="1"/>
      <c r="X52" s="2"/>
      <c r="Z52" s="1"/>
      <c r="AE52" s="2"/>
      <c r="AJ52" s="2"/>
      <c r="AM52" s="2"/>
      <c r="AR52" s="2"/>
      <c r="AU52" s="2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1"/>
      <c r="G53" s="2"/>
      <c r="H53" s="2"/>
      <c r="I53" s="2"/>
      <c r="K53" s="2"/>
      <c r="L53" s="2"/>
      <c r="M53" s="2"/>
      <c r="N53" s="2"/>
      <c r="P53" s="2"/>
      <c r="R53" s="1"/>
      <c r="S53" s="2"/>
      <c r="W53" s="1"/>
      <c r="X53" s="2"/>
      <c r="Z53" s="1"/>
      <c r="AE53" s="2"/>
      <c r="AJ53" s="2"/>
      <c r="AM53" s="2"/>
      <c r="AR53" s="2"/>
      <c r="AU53" s="2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1"/>
      <c r="G54" s="2"/>
      <c r="H54" s="2"/>
      <c r="I54" s="2"/>
      <c r="K54" s="2"/>
      <c r="L54" s="2"/>
      <c r="M54" s="2"/>
      <c r="N54" s="2"/>
      <c r="P54" s="2"/>
      <c r="R54" s="1"/>
      <c r="S54" s="2"/>
      <c r="W54" s="1"/>
      <c r="X54" s="2"/>
      <c r="Z54" s="1"/>
      <c r="AE54" s="2"/>
      <c r="AJ54" s="2"/>
      <c r="AM54" s="2"/>
      <c r="AR54" s="2"/>
      <c r="AU54" s="2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1"/>
      <c r="G55" s="2"/>
      <c r="H55" s="2"/>
      <c r="I55" s="2"/>
      <c r="K55" s="2"/>
      <c r="L55" s="2"/>
      <c r="M55" s="2"/>
      <c r="N55" s="2"/>
      <c r="P55" s="2"/>
      <c r="R55" s="1"/>
      <c r="S55" s="2"/>
      <c r="W55" s="1"/>
      <c r="X55" s="2"/>
      <c r="Z55" s="1"/>
      <c r="AE55" s="2"/>
      <c r="AJ55" s="2"/>
      <c r="AM55" s="2"/>
      <c r="AR55" s="2"/>
      <c r="AU55" s="2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1"/>
      <c r="G56" s="2"/>
      <c r="H56" s="2"/>
      <c r="I56" s="2"/>
      <c r="K56" s="2"/>
      <c r="L56" s="2"/>
      <c r="M56" s="2"/>
      <c r="N56" s="2"/>
      <c r="P56" s="2"/>
      <c r="R56" s="1"/>
      <c r="S56" s="2"/>
      <c r="W56" s="1"/>
      <c r="X56" s="2"/>
      <c r="Z56" s="1"/>
      <c r="AE56" s="2"/>
      <c r="AJ56" s="2"/>
      <c r="AM56" s="2"/>
      <c r="AR56" s="2"/>
      <c r="AU56" s="2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1"/>
      <c r="G57" s="2"/>
      <c r="H57" s="2"/>
      <c r="I57" s="2"/>
      <c r="K57" s="2"/>
      <c r="L57" s="2"/>
      <c r="M57" s="2"/>
      <c r="N57" s="2"/>
      <c r="P57" s="2"/>
      <c r="R57" s="1"/>
      <c r="S57" s="2"/>
      <c r="W57" s="1"/>
      <c r="X57" s="2"/>
      <c r="Z57" s="1"/>
      <c r="AE57" s="2"/>
      <c r="AJ57" s="2"/>
      <c r="AM57" s="2"/>
      <c r="AR57" s="2"/>
      <c r="AU57" s="2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1"/>
      <c r="G58" s="2"/>
      <c r="H58" s="2"/>
      <c r="I58" s="2"/>
      <c r="K58" s="2"/>
      <c r="L58" s="2"/>
      <c r="M58" s="2"/>
      <c r="N58" s="2"/>
      <c r="P58" s="2"/>
      <c r="R58" s="1"/>
      <c r="S58" s="2"/>
      <c r="W58" s="1"/>
      <c r="X58" s="2"/>
      <c r="Z58" s="1"/>
      <c r="AE58" s="2"/>
      <c r="AJ58" s="2"/>
      <c r="AM58" s="2"/>
      <c r="AR58" s="2"/>
      <c r="AU58" s="2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1"/>
      <c r="G59" s="2"/>
      <c r="H59" s="2"/>
      <c r="I59" s="2"/>
      <c r="K59" s="2"/>
      <c r="L59" s="2"/>
      <c r="M59" s="2"/>
      <c r="N59" s="2"/>
      <c r="P59" s="2"/>
      <c r="R59" s="1"/>
      <c r="S59" s="2"/>
      <c r="W59" s="1"/>
      <c r="X59" s="2"/>
      <c r="Z59" s="1"/>
      <c r="AE59" s="2"/>
      <c r="AJ59" s="2"/>
      <c r="AM59" s="2"/>
      <c r="AR59" s="2"/>
      <c r="AU59" s="2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1"/>
      <c r="G60" s="2"/>
      <c r="H60" s="2"/>
      <c r="I60" s="2"/>
      <c r="K60" s="2"/>
      <c r="L60" s="2"/>
      <c r="M60" s="2"/>
      <c r="N60" s="2"/>
      <c r="P60" s="2"/>
      <c r="R60" s="1"/>
      <c r="S60" s="2"/>
      <c r="W60" s="1"/>
      <c r="X60" s="2"/>
      <c r="Z60" s="1"/>
      <c r="AE60" s="2"/>
      <c r="AJ60" s="2"/>
      <c r="AM60" s="2"/>
      <c r="AR60" s="2"/>
      <c r="AU60" s="2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1"/>
      <c r="G61" s="2"/>
      <c r="H61" s="2"/>
      <c r="I61" s="2"/>
      <c r="K61" s="2"/>
      <c r="L61" s="2"/>
      <c r="M61" s="2"/>
      <c r="N61" s="2"/>
      <c r="P61" s="2"/>
      <c r="R61" s="1"/>
      <c r="S61" s="2"/>
      <c r="W61" s="1"/>
      <c r="X61" s="2"/>
      <c r="Z61" s="1"/>
      <c r="AE61" s="2"/>
      <c r="AJ61" s="2"/>
      <c r="AM61" s="2"/>
      <c r="AR61" s="2"/>
      <c r="AU61" s="2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1"/>
      <c r="G62" s="2"/>
      <c r="H62" s="2"/>
      <c r="I62" s="2"/>
      <c r="K62" s="2"/>
      <c r="L62" s="2"/>
      <c r="M62" s="2"/>
      <c r="N62" s="2"/>
      <c r="P62" s="2"/>
      <c r="R62" s="1"/>
      <c r="S62" s="2"/>
      <c r="W62" s="1"/>
      <c r="X62" s="2"/>
      <c r="Z62" s="1"/>
      <c r="AE62" s="2"/>
      <c r="AJ62" s="2"/>
      <c r="AM62" s="2"/>
      <c r="AR62" s="2"/>
      <c r="AU62" s="2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1"/>
      <c r="G63" s="2"/>
      <c r="H63" s="2"/>
      <c r="I63" s="2"/>
      <c r="K63" s="2"/>
      <c r="L63" s="2"/>
      <c r="M63" s="2"/>
      <c r="N63" s="2"/>
      <c r="P63" s="2"/>
      <c r="R63" s="1"/>
      <c r="S63" s="2"/>
      <c r="W63" s="1"/>
      <c r="X63" s="2"/>
      <c r="Z63" s="1"/>
      <c r="AE63" s="2"/>
      <c r="AJ63" s="2"/>
      <c r="AM63" s="2"/>
      <c r="AR63" s="2"/>
      <c r="AU63" s="2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1"/>
      <c r="G64" s="2"/>
      <c r="H64" s="2"/>
      <c r="I64" s="2"/>
      <c r="K64" s="2"/>
      <c r="L64" s="2"/>
      <c r="M64" s="2"/>
      <c r="N64" s="2"/>
      <c r="P64" s="2"/>
      <c r="R64" s="1"/>
      <c r="S64" s="2"/>
      <c r="W64" s="1"/>
      <c r="X64" s="2"/>
      <c r="Z64" s="1"/>
      <c r="AE64" s="2"/>
      <c r="AJ64" s="2"/>
      <c r="AM64" s="2"/>
      <c r="AR64" s="2"/>
      <c r="AU64" s="2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1"/>
      <c r="G65" s="2"/>
      <c r="H65" s="2"/>
      <c r="I65" s="2"/>
      <c r="K65" s="2"/>
      <c r="L65" s="2"/>
      <c r="M65" s="2"/>
      <c r="N65" s="2"/>
      <c r="P65" s="2"/>
      <c r="R65" s="1"/>
      <c r="S65" s="2"/>
      <c r="W65" s="1"/>
      <c r="X65" s="2"/>
      <c r="Z65" s="1"/>
      <c r="AE65" s="2"/>
      <c r="AJ65" s="2"/>
      <c r="AM65" s="2"/>
      <c r="AR65" s="2"/>
      <c r="AU65" s="2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1"/>
      <c r="G66" s="2"/>
      <c r="H66" s="2"/>
      <c r="I66" s="2"/>
      <c r="K66" s="2"/>
      <c r="L66" s="2"/>
      <c r="M66" s="2"/>
      <c r="N66" s="2"/>
      <c r="P66" s="2"/>
      <c r="R66" s="1"/>
      <c r="S66" s="2"/>
      <c r="W66" s="1"/>
      <c r="X66" s="2"/>
      <c r="Z66" s="1"/>
      <c r="AE66" s="2"/>
      <c r="AJ66" s="2"/>
      <c r="AM66" s="2"/>
      <c r="AR66" s="2"/>
      <c r="AU66" s="2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1"/>
      <c r="G67" s="2"/>
      <c r="H67" s="2"/>
      <c r="I67" s="2"/>
      <c r="K67" s="2"/>
      <c r="L67" s="2"/>
      <c r="M67" s="2"/>
      <c r="N67" s="2"/>
      <c r="P67" s="2"/>
      <c r="R67" s="1"/>
      <c r="S67" s="2"/>
      <c r="W67" s="1"/>
      <c r="X67" s="2"/>
      <c r="Z67" s="1"/>
      <c r="AE67" s="2"/>
      <c r="AJ67" s="2"/>
      <c r="AM67" s="2"/>
      <c r="AR67" s="2"/>
      <c r="AU67" s="2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1"/>
      <c r="G68" s="2"/>
      <c r="H68" s="2"/>
      <c r="I68" s="2"/>
      <c r="K68" s="2"/>
      <c r="L68" s="2"/>
      <c r="M68" s="2"/>
      <c r="N68" s="2"/>
      <c r="P68" s="2"/>
      <c r="R68" s="1"/>
      <c r="S68" s="2"/>
      <c r="W68" s="1"/>
      <c r="X68" s="2"/>
      <c r="Z68" s="1"/>
      <c r="AE68" s="2"/>
      <c r="AJ68" s="2"/>
      <c r="AM68" s="2"/>
      <c r="AR68" s="2"/>
      <c r="AU68" s="2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1"/>
      <c r="G69" s="2"/>
      <c r="H69" s="2"/>
      <c r="I69" s="2"/>
      <c r="K69" s="2"/>
      <c r="L69" s="2"/>
      <c r="M69" s="2"/>
      <c r="N69" s="2"/>
      <c r="P69" s="2"/>
      <c r="R69" s="1"/>
      <c r="S69" s="2"/>
      <c r="W69" s="1"/>
      <c r="X69" s="2"/>
      <c r="Z69" s="1"/>
      <c r="AE69" s="2"/>
      <c r="AJ69" s="2"/>
      <c r="AM69" s="2"/>
      <c r="AR69" s="2"/>
      <c r="AU69" s="2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1"/>
      <c r="G70" s="2"/>
      <c r="H70" s="2"/>
      <c r="I70" s="2"/>
      <c r="K70" s="2"/>
      <c r="L70" s="2"/>
      <c r="M70" s="2"/>
      <c r="N70" s="2"/>
      <c r="P70" s="2"/>
      <c r="R70" s="1"/>
      <c r="S70" s="2"/>
      <c r="W70" s="1"/>
      <c r="X70" s="2"/>
      <c r="Z70" s="1"/>
      <c r="AE70" s="2"/>
      <c r="AJ70" s="2"/>
      <c r="AM70" s="2"/>
      <c r="AR70" s="2"/>
      <c r="AU70" s="2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G70" s="2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1"/>
      <c r="G71" s="2"/>
      <c r="H71" s="2"/>
      <c r="I71" s="2"/>
      <c r="K71" s="2"/>
      <c r="L71" s="2"/>
      <c r="M71" s="2"/>
      <c r="N71" s="2"/>
      <c r="P71" s="2"/>
      <c r="R71" s="1"/>
      <c r="S71" s="2"/>
      <c r="W71" s="1"/>
      <c r="X71" s="2"/>
      <c r="Z71" s="1"/>
      <c r="AE71" s="2"/>
      <c r="AJ71" s="2"/>
      <c r="AM71" s="2"/>
      <c r="AR71" s="2"/>
      <c r="AU71" s="2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1"/>
      <c r="G72" s="2"/>
      <c r="H72" s="2"/>
      <c r="I72" s="2"/>
      <c r="K72" s="2"/>
      <c r="L72" s="2"/>
      <c r="M72" s="2"/>
      <c r="N72" s="2"/>
      <c r="P72" s="2"/>
      <c r="R72" s="1"/>
      <c r="S72" s="2"/>
      <c r="W72" s="1"/>
      <c r="X72" s="2"/>
      <c r="Z72" s="1"/>
      <c r="AE72" s="2"/>
      <c r="AJ72" s="2"/>
      <c r="AM72" s="2"/>
      <c r="AR72" s="2"/>
      <c r="AU72" s="2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G72" s="2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1"/>
      <c r="G73" s="2"/>
      <c r="H73" s="2"/>
      <c r="I73" s="2"/>
      <c r="K73" s="2"/>
      <c r="L73" s="2"/>
      <c r="M73" s="2"/>
      <c r="N73" s="2"/>
      <c r="P73" s="2"/>
      <c r="R73" s="1"/>
      <c r="S73" s="2"/>
      <c r="W73" s="1"/>
      <c r="X73" s="2"/>
      <c r="Z73" s="1"/>
      <c r="AE73" s="2"/>
      <c r="AJ73" s="2"/>
      <c r="AM73" s="2"/>
      <c r="AR73" s="2"/>
      <c r="AU73" s="2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1"/>
      <c r="G74" s="2"/>
      <c r="H74" s="2"/>
      <c r="I74" s="2"/>
      <c r="K74" s="2"/>
      <c r="L74" s="2"/>
      <c r="M74" s="2"/>
      <c r="N74" s="2"/>
      <c r="P74" s="2"/>
      <c r="R74" s="1"/>
      <c r="S74" s="2"/>
      <c r="W74" s="1"/>
      <c r="X74" s="2"/>
      <c r="Z74" s="1"/>
      <c r="AE74" s="2"/>
      <c r="AJ74" s="2"/>
      <c r="AM74" s="2"/>
      <c r="AR74" s="2"/>
      <c r="AU74" s="2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1"/>
      <c r="G75" s="2"/>
      <c r="H75" s="2"/>
      <c r="I75" s="2"/>
      <c r="K75" s="2"/>
      <c r="L75" s="2"/>
      <c r="M75" s="2"/>
      <c r="N75" s="2"/>
      <c r="P75" s="2"/>
      <c r="R75" s="1"/>
      <c r="S75" s="2"/>
      <c r="W75" s="1"/>
      <c r="X75" s="2"/>
      <c r="Z75" s="1"/>
      <c r="AE75" s="2"/>
      <c r="AJ75" s="2"/>
      <c r="AM75" s="2"/>
      <c r="AR75" s="2"/>
      <c r="AU75" s="2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G75" s="2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1"/>
      <c r="G76" s="2"/>
      <c r="H76" s="2"/>
      <c r="I76" s="2"/>
      <c r="K76" s="2"/>
      <c r="L76" s="2"/>
      <c r="M76" s="2"/>
      <c r="N76" s="2"/>
      <c r="P76" s="2"/>
      <c r="R76" s="1"/>
      <c r="S76" s="2"/>
      <c r="W76" s="1"/>
      <c r="X76" s="2"/>
      <c r="Z76" s="1"/>
      <c r="AE76" s="2"/>
      <c r="AJ76" s="2"/>
      <c r="AM76" s="2"/>
      <c r="AR76" s="2"/>
      <c r="AU76" s="2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1"/>
      <c r="G77" s="2"/>
      <c r="H77" s="2"/>
      <c r="I77" s="2"/>
      <c r="K77" s="2"/>
      <c r="L77" s="2"/>
      <c r="M77" s="2"/>
      <c r="N77" s="2"/>
      <c r="P77" s="2"/>
      <c r="R77" s="1"/>
      <c r="S77" s="2"/>
      <c r="W77" s="1"/>
      <c r="X77" s="2"/>
      <c r="Z77" s="1"/>
      <c r="AE77" s="2"/>
      <c r="AJ77" s="2"/>
      <c r="AM77" s="2"/>
      <c r="AR77" s="2"/>
      <c r="AU77" s="2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G77" s="2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1"/>
      <c r="G78" s="2"/>
      <c r="H78" s="2"/>
      <c r="I78" s="2"/>
      <c r="K78" s="2"/>
      <c r="L78" s="2"/>
      <c r="M78" s="2"/>
      <c r="N78" s="2"/>
      <c r="P78" s="2"/>
      <c r="R78" s="1"/>
      <c r="S78" s="2"/>
      <c r="W78" s="1"/>
      <c r="X78" s="2"/>
      <c r="Z78" s="1"/>
      <c r="AE78" s="2"/>
      <c r="AJ78" s="2"/>
      <c r="AM78" s="2"/>
      <c r="AR78" s="2"/>
      <c r="AU78" s="2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G78" s="2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1"/>
      <c r="G79" s="2"/>
      <c r="H79" s="2"/>
      <c r="I79" s="2"/>
      <c r="K79" s="2"/>
      <c r="L79" s="2"/>
      <c r="M79" s="2"/>
      <c r="N79" s="2"/>
      <c r="P79" s="2"/>
      <c r="R79" s="1"/>
      <c r="S79" s="2"/>
      <c r="W79" s="1"/>
      <c r="X79" s="2"/>
      <c r="Z79" s="1"/>
      <c r="AE79" s="2"/>
      <c r="AJ79" s="2"/>
      <c r="AM79" s="2"/>
      <c r="AR79" s="2"/>
      <c r="AU79" s="2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G79" s="2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1"/>
      <c r="G80" s="2"/>
      <c r="H80" s="2"/>
      <c r="I80" s="2"/>
      <c r="K80" s="2"/>
      <c r="L80" s="2"/>
      <c r="M80" s="2"/>
      <c r="N80" s="2"/>
      <c r="P80" s="2"/>
      <c r="R80" s="1"/>
      <c r="S80" s="2"/>
      <c r="W80" s="1"/>
      <c r="X80" s="2"/>
      <c r="Z80" s="1"/>
      <c r="AE80" s="2"/>
      <c r="AJ80" s="2"/>
      <c r="AM80" s="2"/>
      <c r="AR80" s="2"/>
      <c r="AU80" s="2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1"/>
      <c r="G81" s="2"/>
      <c r="H81" s="2"/>
      <c r="I81" s="2"/>
      <c r="K81" s="2"/>
      <c r="L81" s="2"/>
      <c r="M81" s="2"/>
      <c r="N81" s="2"/>
      <c r="P81" s="2"/>
      <c r="R81" s="1"/>
      <c r="S81" s="2"/>
      <c r="W81" s="1"/>
      <c r="X81" s="2"/>
      <c r="Z81" s="1"/>
      <c r="AE81" s="2"/>
      <c r="AJ81" s="2"/>
      <c r="AM81" s="2"/>
      <c r="AR81" s="2"/>
      <c r="AU81" s="2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G81" s="2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1"/>
      <c r="G82" s="2"/>
      <c r="H82" s="2"/>
      <c r="I82" s="2"/>
      <c r="K82" s="2"/>
      <c r="L82" s="2"/>
      <c r="M82" s="2"/>
      <c r="N82" s="2"/>
      <c r="P82" s="2"/>
      <c r="R82" s="1"/>
      <c r="S82" s="2"/>
      <c r="W82" s="1"/>
      <c r="X82" s="2"/>
      <c r="Z82" s="1"/>
      <c r="AE82" s="2"/>
      <c r="AJ82" s="2"/>
      <c r="AM82" s="2"/>
      <c r="AR82" s="2"/>
      <c r="AU82" s="2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1"/>
      <c r="G83" s="2"/>
      <c r="H83" s="2"/>
      <c r="I83" s="2"/>
      <c r="K83" s="2"/>
      <c r="L83" s="2"/>
      <c r="M83" s="2"/>
      <c r="N83" s="2"/>
      <c r="P83" s="2"/>
      <c r="R83" s="1"/>
      <c r="S83" s="2"/>
      <c r="W83" s="1"/>
      <c r="X83" s="2"/>
      <c r="Z83" s="1"/>
      <c r="AE83" s="2"/>
      <c r="AJ83" s="2"/>
      <c r="AM83" s="2"/>
      <c r="AR83" s="2"/>
      <c r="AU83" s="2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G83" s="2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1"/>
      <c r="G84" s="2"/>
      <c r="H84" s="2"/>
      <c r="I84" s="2"/>
      <c r="K84" s="2"/>
      <c r="L84" s="2"/>
      <c r="M84" s="2"/>
      <c r="N84" s="2"/>
      <c r="P84" s="2"/>
      <c r="R84" s="1"/>
      <c r="S84" s="2"/>
      <c r="W84" s="1"/>
      <c r="X84" s="2"/>
      <c r="Z84" s="1"/>
      <c r="AE84" s="2"/>
      <c r="AJ84" s="2"/>
      <c r="AM84" s="2"/>
      <c r="AR84" s="2"/>
      <c r="AU84" s="2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1"/>
      <c r="G85" s="2"/>
      <c r="H85" s="2"/>
      <c r="I85" s="2"/>
      <c r="K85" s="2"/>
      <c r="L85" s="2"/>
      <c r="M85" s="2"/>
      <c r="N85" s="2"/>
      <c r="P85" s="2"/>
      <c r="R85" s="1"/>
      <c r="S85" s="2"/>
      <c r="W85" s="1"/>
      <c r="X85" s="2"/>
      <c r="Z85" s="1"/>
      <c r="AE85" s="2"/>
      <c r="AJ85" s="2"/>
      <c r="AM85" s="2"/>
      <c r="AR85" s="2"/>
      <c r="AU85" s="2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1"/>
      <c r="G86" s="2"/>
      <c r="H86" s="2"/>
      <c r="I86" s="2"/>
      <c r="K86" s="2"/>
      <c r="L86" s="2"/>
      <c r="M86" s="2"/>
      <c r="N86" s="2"/>
      <c r="P86" s="2"/>
      <c r="R86" s="1"/>
      <c r="S86" s="2"/>
      <c r="W86" s="1"/>
      <c r="X86" s="2"/>
      <c r="Z86" s="1"/>
      <c r="AE86" s="2"/>
      <c r="AJ86" s="2"/>
      <c r="AM86" s="2"/>
      <c r="AR86" s="2"/>
      <c r="AU86" s="2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G86" s="2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1"/>
      <c r="G87" s="2"/>
      <c r="H87" s="2"/>
      <c r="I87" s="2"/>
      <c r="K87" s="2"/>
      <c r="L87" s="2"/>
      <c r="M87" s="2"/>
      <c r="N87" s="2"/>
      <c r="P87" s="2"/>
      <c r="R87" s="1"/>
      <c r="S87" s="2"/>
      <c r="W87" s="1"/>
      <c r="X87" s="2"/>
      <c r="Z87" s="1"/>
      <c r="AE87" s="2"/>
      <c r="AJ87" s="2"/>
      <c r="AM87" s="2"/>
      <c r="AR87" s="2"/>
      <c r="AU87" s="2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G87" s="2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1"/>
      <c r="G88" s="2"/>
      <c r="H88" s="2"/>
      <c r="I88" s="2"/>
      <c r="K88" s="2"/>
      <c r="L88" s="2"/>
      <c r="M88" s="2"/>
      <c r="N88" s="2"/>
      <c r="P88" s="2"/>
      <c r="R88" s="1"/>
      <c r="S88" s="2"/>
      <c r="W88" s="1"/>
      <c r="X88" s="2"/>
      <c r="Z88" s="1"/>
      <c r="AE88" s="2"/>
      <c r="AJ88" s="2"/>
      <c r="AM88" s="2"/>
      <c r="AR88" s="2"/>
      <c r="AU88" s="2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G88" s="2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1"/>
      <c r="G89" s="2"/>
      <c r="H89" s="2"/>
      <c r="I89" s="2"/>
      <c r="K89" s="2"/>
      <c r="L89" s="2"/>
      <c r="M89" s="2"/>
      <c r="N89" s="2"/>
      <c r="P89" s="2"/>
      <c r="R89" s="1"/>
      <c r="S89" s="2"/>
      <c r="W89" s="1"/>
      <c r="X89" s="2"/>
      <c r="Z89" s="1"/>
      <c r="AE89" s="2"/>
      <c r="AJ89" s="2"/>
      <c r="AM89" s="2"/>
      <c r="AR89" s="2"/>
      <c r="AU89" s="2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G89" s="2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1"/>
      <c r="G90" s="2"/>
      <c r="H90" s="2"/>
      <c r="I90" s="2"/>
      <c r="K90" s="2"/>
      <c r="L90" s="2"/>
      <c r="M90" s="2"/>
      <c r="N90" s="2"/>
      <c r="P90" s="2"/>
      <c r="R90" s="1"/>
      <c r="S90" s="2"/>
      <c r="W90" s="1"/>
      <c r="X90" s="2"/>
      <c r="Z90" s="1"/>
      <c r="AE90" s="2"/>
      <c r="AJ90" s="2"/>
      <c r="AM90" s="2"/>
      <c r="AR90" s="2"/>
      <c r="AU90" s="2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G90" s="2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1"/>
      <c r="G91" s="2"/>
      <c r="H91" s="2"/>
      <c r="I91" s="2"/>
      <c r="K91" s="2"/>
      <c r="L91" s="2"/>
      <c r="M91" s="2"/>
      <c r="N91" s="2"/>
      <c r="P91" s="2"/>
      <c r="R91" s="1"/>
      <c r="S91" s="2"/>
      <c r="W91" s="1"/>
      <c r="X91" s="2"/>
      <c r="Z91" s="1"/>
      <c r="AE91" s="2"/>
      <c r="AJ91" s="2"/>
      <c r="AM91" s="2"/>
      <c r="AR91" s="2"/>
      <c r="AU91" s="2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1"/>
      <c r="G92" s="2"/>
      <c r="H92" s="2"/>
      <c r="I92" s="2"/>
      <c r="K92" s="2"/>
      <c r="L92" s="2"/>
      <c r="M92" s="2"/>
      <c r="N92" s="2"/>
      <c r="P92" s="2"/>
      <c r="R92" s="1"/>
      <c r="S92" s="2"/>
      <c r="W92" s="1"/>
      <c r="X92" s="2"/>
      <c r="Z92" s="1"/>
      <c r="AE92" s="2"/>
      <c r="AJ92" s="2"/>
      <c r="AM92" s="2"/>
      <c r="AR92" s="2"/>
      <c r="AU92" s="2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G92" s="2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1"/>
      <c r="G93" s="2"/>
      <c r="H93" s="2"/>
      <c r="I93" s="2"/>
      <c r="K93" s="2"/>
      <c r="L93" s="2"/>
      <c r="M93" s="2"/>
      <c r="N93" s="2"/>
      <c r="P93" s="2"/>
      <c r="R93" s="1"/>
      <c r="S93" s="2"/>
      <c r="W93" s="1"/>
      <c r="X93" s="2"/>
      <c r="Z93" s="1"/>
      <c r="AE93" s="2"/>
      <c r="AJ93" s="2"/>
      <c r="AM93" s="2"/>
      <c r="AR93" s="2"/>
      <c r="AU93" s="2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G93" s="2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1"/>
      <c r="G94" s="2"/>
      <c r="H94" s="2"/>
      <c r="I94" s="2"/>
      <c r="K94" s="2"/>
      <c r="L94" s="2"/>
      <c r="M94" s="2"/>
      <c r="N94" s="2"/>
      <c r="P94" s="2"/>
      <c r="R94" s="1"/>
      <c r="S94" s="2"/>
      <c r="W94" s="1"/>
      <c r="X94" s="2"/>
      <c r="Z94" s="1"/>
      <c r="AE94" s="2"/>
      <c r="AJ94" s="2"/>
      <c r="AM94" s="2"/>
      <c r="AR94" s="2"/>
      <c r="AU94" s="2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G94" s="2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1"/>
      <c r="G95" s="2"/>
      <c r="H95" s="2"/>
      <c r="I95" s="2"/>
      <c r="K95" s="2"/>
      <c r="L95" s="2"/>
      <c r="M95" s="2"/>
      <c r="N95" s="2"/>
      <c r="P95" s="2"/>
      <c r="R95" s="1"/>
      <c r="S95" s="2"/>
      <c r="W95" s="1"/>
      <c r="X95" s="2"/>
      <c r="Z95" s="1"/>
      <c r="AE95" s="2"/>
      <c r="AJ95" s="2"/>
      <c r="AM95" s="2"/>
      <c r="AR95" s="2"/>
      <c r="AU95" s="2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G95" s="2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1"/>
      <c r="G96" s="2"/>
      <c r="H96" s="2"/>
      <c r="I96" s="2"/>
      <c r="K96" s="2"/>
      <c r="L96" s="2"/>
      <c r="M96" s="2"/>
      <c r="N96" s="2"/>
      <c r="P96" s="2"/>
      <c r="R96" s="1"/>
      <c r="S96" s="2"/>
      <c r="W96" s="1"/>
      <c r="X96" s="2"/>
      <c r="Z96" s="1"/>
      <c r="AE96" s="2"/>
      <c r="AJ96" s="2"/>
      <c r="AM96" s="2"/>
      <c r="AR96" s="2"/>
      <c r="AU96" s="2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G96" s="2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1"/>
      <c r="G97" s="2"/>
      <c r="H97" s="2"/>
      <c r="I97" s="2"/>
      <c r="K97" s="2"/>
      <c r="L97" s="2"/>
      <c r="M97" s="2"/>
      <c r="N97" s="2"/>
      <c r="P97" s="2"/>
      <c r="R97" s="1"/>
      <c r="S97" s="2"/>
      <c r="W97" s="1"/>
      <c r="X97" s="2"/>
      <c r="Z97" s="1"/>
      <c r="AE97" s="2"/>
      <c r="AJ97" s="2"/>
      <c r="AM97" s="2"/>
      <c r="AR97" s="2"/>
      <c r="AU97" s="2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G97" s="2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1"/>
      <c r="G98" s="2"/>
      <c r="H98" s="2"/>
      <c r="I98" s="2"/>
      <c r="K98" s="2"/>
      <c r="L98" s="2"/>
      <c r="M98" s="2"/>
      <c r="N98" s="2"/>
      <c r="P98" s="2"/>
      <c r="R98" s="1"/>
      <c r="S98" s="2"/>
      <c r="W98" s="1"/>
      <c r="X98" s="2"/>
      <c r="Z98" s="1"/>
      <c r="AE98" s="2"/>
      <c r="AJ98" s="2"/>
      <c r="AM98" s="2"/>
      <c r="AR98" s="2"/>
      <c r="AU98" s="2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G98" s="2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1"/>
      <c r="G99" s="2"/>
      <c r="H99" s="2"/>
      <c r="I99" s="2"/>
      <c r="K99" s="2"/>
      <c r="L99" s="2"/>
      <c r="M99" s="2"/>
      <c r="N99" s="2"/>
      <c r="P99" s="2"/>
      <c r="R99" s="1"/>
      <c r="S99" s="2"/>
      <c r="W99" s="1"/>
      <c r="X99" s="2"/>
      <c r="Z99" s="1"/>
      <c r="AE99" s="2"/>
      <c r="AJ99" s="2"/>
      <c r="AM99" s="2"/>
      <c r="AR99" s="2"/>
      <c r="AU99" s="2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G99" s="2"/>
      <c r="EH99" s="2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1"/>
      <c r="G100" s="2"/>
      <c r="H100" s="2"/>
      <c r="I100" s="2"/>
      <c r="K100" s="2"/>
      <c r="L100" s="2"/>
      <c r="M100" s="2"/>
      <c r="N100" s="2"/>
      <c r="P100" s="2"/>
      <c r="R100" s="1"/>
      <c r="S100" s="2"/>
      <c r="W100" s="1"/>
      <c r="X100" s="2"/>
      <c r="Z100" s="1"/>
      <c r="AE100" s="2"/>
      <c r="AJ100" s="2"/>
      <c r="AM100" s="2"/>
      <c r="AR100" s="2"/>
      <c r="AU100" s="2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G100" s="2"/>
      <c r="EH100" s="2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1"/>
      <c r="G101" s="2"/>
      <c r="H101" s="2"/>
      <c r="I101" s="2"/>
      <c r="K101" s="2"/>
      <c r="L101" s="2"/>
      <c r="M101" s="2"/>
      <c r="N101" s="2"/>
      <c r="P101" s="2"/>
      <c r="R101" s="1"/>
      <c r="S101" s="2"/>
      <c r="W101" s="1"/>
      <c r="X101" s="2"/>
      <c r="Z101" s="1"/>
      <c r="AE101" s="2"/>
      <c r="AJ101" s="2"/>
      <c r="AM101" s="2"/>
      <c r="AR101" s="2"/>
      <c r="AU101" s="2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G101" s="2"/>
      <c r="EH101" s="2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1"/>
      <c r="G102" s="2"/>
      <c r="H102" s="2"/>
      <c r="I102" s="2"/>
      <c r="K102" s="2"/>
      <c r="L102" s="2"/>
      <c r="M102" s="2"/>
      <c r="N102" s="2"/>
      <c r="P102" s="2"/>
      <c r="R102" s="1"/>
      <c r="S102" s="2"/>
      <c r="W102" s="1"/>
      <c r="X102" s="2"/>
      <c r="Z102" s="1"/>
      <c r="AE102" s="2"/>
      <c r="AJ102" s="2"/>
      <c r="AM102" s="2"/>
      <c r="AR102" s="2"/>
      <c r="AU102" s="2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G102" s="2"/>
      <c r="EH102" s="2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1"/>
      <c r="G103" s="2"/>
      <c r="H103" s="2"/>
      <c r="I103" s="2"/>
      <c r="K103" s="2"/>
      <c r="L103" s="2"/>
      <c r="M103" s="2"/>
      <c r="N103" s="2"/>
      <c r="P103" s="2"/>
      <c r="R103" s="1"/>
      <c r="S103" s="2"/>
      <c r="W103" s="1"/>
      <c r="X103" s="2"/>
      <c r="Z103" s="1"/>
      <c r="AE103" s="2"/>
      <c r="AJ103" s="2"/>
      <c r="AM103" s="2"/>
      <c r="AR103" s="2"/>
      <c r="AU103" s="2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G103" s="2"/>
      <c r="EH103" s="2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1"/>
      <c r="G104" s="2"/>
      <c r="H104" s="2"/>
      <c r="I104" s="2"/>
      <c r="K104" s="2"/>
      <c r="L104" s="2"/>
      <c r="M104" s="2"/>
      <c r="N104" s="2"/>
      <c r="P104" s="2"/>
      <c r="R104" s="1"/>
      <c r="S104" s="2"/>
      <c r="W104" s="1"/>
      <c r="X104" s="2"/>
      <c r="Z104" s="1"/>
      <c r="AE104" s="2"/>
      <c r="AJ104" s="2"/>
      <c r="AM104" s="2"/>
      <c r="AR104" s="2"/>
      <c r="AU104" s="2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1"/>
      <c r="G105" s="2"/>
      <c r="H105" s="2"/>
      <c r="I105" s="2"/>
      <c r="K105" s="2"/>
      <c r="L105" s="2"/>
      <c r="M105" s="2"/>
      <c r="N105" s="2"/>
      <c r="P105" s="2"/>
      <c r="R105" s="1"/>
      <c r="S105" s="2"/>
      <c r="W105" s="1"/>
      <c r="X105" s="2"/>
      <c r="Z105" s="1"/>
      <c r="AE105" s="2"/>
      <c r="AJ105" s="2"/>
      <c r="AM105" s="2"/>
      <c r="AR105" s="2"/>
      <c r="AU105" s="2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1"/>
      <c r="G106" s="2"/>
      <c r="H106" s="2"/>
      <c r="I106" s="2"/>
      <c r="K106" s="2"/>
      <c r="L106" s="2"/>
      <c r="M106" s="2"/>
      <c r="N106" s="2"/>
      <c r="P106" s="2"/>
      <c r="R106" s="1"/>
      <c r="S106" s="2"/>
      <c r="W106" s="1"/>
      <c r="X106" s="2"/>
      <c r="Z106" s="1"/>
      <c r="AE106" s="2"/>
      <c r="AJ106" s="2"/>
      <c r="AM106" s="2"/>
      <c r="AR106" s="2"/>
      <c r="AU106" s="2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1"/>
      <c r="G107" s="2"/>
      <c r="H107" s="2"/>
      <c r="I107" s="2"/>
      <c r="K107" s="2"/>
      <c r="L107" s="2"/>
      <c r="M107" s="2"/>
      <c r="N107" s="2"/>
      <c r="P107" s="2"/>
      <c r="R107" s="1"/>
      <c r="S107" s="2"/>
      <c r="W107" s="1"/>
      <c r="X107" s="2"/>
      <c r="Z107" s="1"/>
      <c r="AE107" s="2"/>
      <c r="AJ107" s="2"/>
      <c r="AM107" s="2"/>
      <c r="AR107" s="2"/>
      <c r="AU107" s="2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1"/>
      <c r="G108" s="2"/>
      <c r="H108" s="2"/>
      <c r="I108" s="2"/>
      <c r="K108" s="2"/>
      <c r="L108" s="2"/>
      <c r="M108" s="2"/>
      <c r="N108" s="2"/>
      <c r="P108" s="2"/>
      <c r="R108" s="1"/>
      <c r="S108" s="2"/>
      <c r="W108" s="1"/>
      <c r="X108" s="2"/>
      <c r="Z108" s="1"/>
      <c r="AE108" s="2"/>
      <c r="AJ108" s="2"/>
      <c r="AM108" s="2"/>
      <c r="AR108" s="2"/>
      <c r="AU108" s="2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1"/>
      <c r="G109" s="2"/>
      <c r="H109" s="2"/>
      <c r="I109" s="2"/>
      <c r="K109" s="2"/>
      <c r="L109" s="2"/>
      <c r="M109" s="2"/>
      <c r="N109" s="2"/>
      <c r="P109" s="2"/>
      <c r="R109" s="1"/>
      <c r="S109" s="2"/>
      <c r="W109" s="1"/>
      <c r="X109" s="2"/>
      <c r="Z109" s="1"/>
      <c r="AE109" s="2"/>
      <c r="AJ109" s="2"/>
      <c r="AM109" s="2"/>
      <c r="AR109" s="2"/>
      <c r="AU109" s="2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3:155" x14ac:dyDescent="0.25">
      <c r="C110" s="1"/>
      <c r="G110" s="2"/>
      <c r="H110" s="2"/>
      <c r="I110" s="2"/>
      <c r="K110" s="2"/>
      <c r="L110" s="2"/>
      <c r="M110" s="2"/>
      <c r="N110" s="2"/>
      <c r="P110" s="2"/>
      <c r="R110" s="1"/>
      <c r="S110" s="2"/>
      <c r="W110" s="1"/>
      <c r="X110" s="2"/>
      <c r="Z110" s="1"/>
      <c r="AE110" s="2"/>
      <c r="AJ110" s="2"/>
      <c r="AM110" s="2"/>
      <c r="AR110" s="2"/>
      <c r="AU110" s="2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3:155" x14ac:dyDescent="0.25">
      <c r="C111" s="1"/>
      <c r="G111" s="2"/>
      <c r="H111" s="2"/>
      <c r="I111" s="2"/>
      <c r="K111" s="2"/>
      <c r="L111" s="2"/>
      <c r="M111" s="2"/>
      <c r="N111" s="2"/>
      <c r="P111" s="2"/>
      <c r="R111" s="1"/>
      <c r="S111" s="2"/>
      <c r="W111" s="1"/>
      <c r="X111" s="2"/>
      <c r="Z111" s="1"/>
      <c r="AE111" s="2"/>
      <c r="AJ111" s="2"/>
      <c r="AM111" s="2"/>
      <c r="AR111" s="2"/>
      <c r="AU111" s="2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3:155" x14ac:dyDescent="0.25">
      <c r="C112" s="1"/>
      <c r="G112" s="2"/>
      <c r="H112" s="2"/>
      <c r="I112" s="2"/>
      <c r="K112" s="2"/>
      <c r="L112" s="2"/>
      <c r="M112" s="2"/>
      <c r="N112" s="2"/>
      <c r="P112" s="2"/>
      <c r="R112" s="1"/>
      <c r="S112" s="2"/>
      <c r="W112" s="1"/>
      <c r="X112" s="2"/>
      <c r="Z112" s="1"/>
      <c r="AE112" s="2"/>
      <c r="AJ112" s="2"/>
      <c r="AM112" s="2"/>
      <c r="AR112" s="2"/>
      <c r="AU112" s="2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3:155" x14ac:dyDescent="0.25">
      <c r="C113" s="1"/>
      <c r="G113" s="2"/>
      <c r="H113" s="2"/>
      <c r="I113" s="2"/>
      <c r="K113" s="2"/>
      <c r="L113" s="2"/>
      <c r="M113" s="2"/>
      <c r="N113" s="2"/>
      <c r="P113" s="2"/>
      <c r="R113" s="1"/>
      <c r="S113" s="2"/>
      <c r="W113" s="1"/>
      <c r="X113" s="2"/>
      <c r="Z113" s="1"/>
      <c r="AE113" s="2"/>
      <c r="AJ113" s="2"/>
      <c r="AM113" s="2"/>
      <c r="AR113" s="2"/>
      <c r="AU113" s="2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3:155" x14ac:dyDescent="0.25">
      <c r="C114" s="1"/>
      <c r="G114" s="2"/>
      <c r="H114" s="2"/>
      <c r="I114" s="2"/>
      <c r="K114" s="2"/>
      <c r="L114" s="2"/>
      <c r="M114" s="2"/>
      <c r="N114" s="2"/>
      <c r="P114" s="2"/>
      <c r="R114" s="1"/>
      <c r="S114" s="2"/>
      <c r="W114" s="1"/>
      <c r="X114" s="2"/>
      <c r="Z114" s="1"/>
      <c r="AE114" s="2"/>
      <c r="AJ114" s="2"/>
      <c r="AM114" s="2"/>
      <c r="AR114" s="2"/>
      <c r="AU114" s="2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3:155" x14ac:dyDescent="0.25">
      <c r="C115" s="1"/>
      <c r="G115" s="2"/>
      <c r="H115" s="2"/>
      <c r="I115" s="2"/>
      <c r="K115" s="2"/>
      <c r="L115" s="2"/>
      <c r="M115" s="2"/>
      <c r="N115" s="2"/>
      <c r="P115" s="2"/>
      <c r="R115" s="1"/>
      <c r="S115" s="2"/>
      <c r="W115" s="1"/>
      <c r="X115" s="2"/>
      <c r="Z115" s="1"/>
      <c r="AE115" s="2"/>
      <c r="AJ115" s="2"/>
      <c r="AM115" s="2"/>
      <c r="AR115" s="2"/>
      <c r="AU115" s="2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3:155" x14ac:dyDescent="0.25">
      <c r="C116" s="1"/>
      <c r="G116" s="2"/>
      <c r="H116" s="2"/>
      <c r="I116" s="2"/>
      <c r="K116" s="2"/>
      <c r="L116" s="2"/>
      <c r="M116" s="2"/>
      <c r="N116" s="2"/>
      <c r="P116" s="2"/>
      <c r="R116" s="1"/>
      <c r="S116" s="2"/>
      <c r="W116" s="1"/>
      <c r="X116" s="2"/>
      <c r="Z116" s="1"/>
      <c r="AE116" s="2"/>
      <c r="AJ116" s="2"/>
      <c r="AM116" s="2"/>
      <c r="AR116" s="2"/>
      <c r="AU116" s="2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3:155" x14ac:dyDescent="0.25">
      <c r="C117" s="1"/>
      <c r="G117" s="2"/>
      <c r="H117" s="2"/>
      <c r="I117" s="2"/>
      <c r="K117" s="2"/>
      <c r="L117" s="2"/>
      <c r="M117" s="2"/>
      <c r="N117" s="2"/>
      <c r="P117" s="2"/>
      <c r="R117" s="1"/>
      <c r="S117" s="2"/>
      <c r="W117" s="1"/>
      <c r="X117" s="2"/>
      <c r="Z117" s="1"/>
      <c r="AE117" s="2"/>
      <c r="AJ117" s="2"/>
      <c r="AM117" s="2"/>
      <c r="AR117" s="2"/>
      <c r="AU117" s="2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3:155" x14ac:dyDescent="0.25">
      <c r="C118" s="1"/>
      <c r="G118" s="2"/>
      <c r="H118" s="2"/>
      <c r="I118" s="2"/>
      <c r="K118" s="2"/>
      <c r="L118" s="2"/>
      <c r="M118" s="2"/>
      <c r="N118" s="2"/>
      <c r="P118" s="2"/>
      <c r="R118" s="1"/>
      <c r="S118" s="2"/>
      <c r="W118" s="1"/>
      <c r="X118" s="2"/>
      <c r="Z118" s="1"/>
      <c r="AE118" s="2"/>
      <c r="AJ118" s="2"/>
      <c r="AM118" s="2"/>
      <c r="AR118" s="2"/>
      <c r="AU118" s="2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3:155" x14ac:dyDescent="0.25">
      <c r="C119" s="1"/>
      <c r="G119" s="2"/>
      <c r="H119" s="2"/>
      <c r="I119" s="2"/>
      <c r="K119" s="2"/>
      <c r="L119" s="2"/>
      <c r="M119" s="2"/>
      <c r="N119" s="2"/>
      <c r="P119" s="2"/>
      <c r="R119" s="1"/>
      <c r="S119" s="2"/>
      <c r="W119" s="1"/>
      <c r="X119" s="2"/>
      <c r="Z119" s="1"/>
      <c r="AE119" s="2"/>
      <c r="AJ119" s="2"/>
      <c r="AM119" s="2"/>
      <c r="AR119" s="2"/>
      <c r="AU119" s="2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3:155" x14ac:dyDescent="0.25">
      <c r="C120" s="1"/>
      <c r="G120" s="2"/>
      <c r="H120" s="2"/>
      <c r="I120" s="2"/>
      <c r="K120" s="2"/>
      <c r="L120" s="2"/>
      <c r="M120" s="2"/>
      <c r="N120" s="2"/>
      <c r="P120" s="2"/>
      <c r="R120" s="1"/>
      <c r="S120" s="2"/>
      <c r="W120" s="1"/>
      <c r="X120" s="2"/>
      <c r="Z120" s="1"/>
      <c r="AE120" s="2"/>
      <c r="AJ120" s="2"/>
      <c r="AM120" s="2"/>
      <c r="AR120" s="2"/>
      <c r="AU120" s="2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3:155" x14ac:dyDescent="0.25">
      <c r="C121" s="1"/>
      <c r="G121" s="2"/>
      <c r="H121" s="2"/>
      <c r="I121" s="2"/>
      <c r="K121" s="2"/>
      <c r="L121" s="2"/>
      <c r="M121" s="2"/>
      <c r="N121" s="2"/>
      <c r="P121" s="2"/>
      <c r="R121" s="1"/>
      <c r="S121" s="2"/>
      <c r="W121" s="1"/>
      <c r="X121" s="2"/>
      <c r="Z121" s="1"/>
      <c r="AE121" s="2"/>
      <c r="AJ121" s="2"/>
      <c r="AM121" s="2"/>
      <c r="AR121" s="2"/>
      <c r="AU121" s="2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3:155" x14ac:dyDescent="0.25">
      <c r="C122" s="1"/>
      <c r="G122" s="2"/>
      <c r="H122" s="2"/>
      <c r="I122" s="2"/>
      <c r="K122" s="2"/>
      <c r="L122" s="2"/>
      <c r="M122" s="2"/>
      <c r="N122" s="2"/>
      <c r="P122" s="2"/>
      <c r="R122" s="1"/>
      <c r="S122" s="2"/>
      <c r="W122" s="1"/>
      <c r="X122" s="2"/>
      <c r="Z122" s="1"/>
      <c r="AE122" s="2"/>
      <c r="AJ122" s="2"/>
      <c r="AM122" s="2"/>
      <c r="AR122" s="2"/>
      <c r="AU122" s="2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3:155" x14ac:dyDescent="0.25">
      <c r="C123" s="1"/>
      <c r="G123" s="2"/>
      <c r="H123" s="2"/>
      <c r="I123" s="2"/>
      <c r="K123" s="2"/>
      <c r="L123" s="2"/>
      <c r="M123" s="2"/>
      <c r="N123" s="2"/>
      <c r="P123" s="2"/>
      <c r="R123" s="1"/>
      <c r="S123" s="2"/>
      <c r="W123" s="1"/>
      <c r="X123" s="2"/>
      <c r="Z123" s="1"/>
      <c r="AE123" s="2"/>
      <c r="AJ123" s="2"/>
      <c r="AM123" s="2"/>
      <c r="AR123" s="2"/>
      <c r="AU123" s="2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3:155" x14ac:dyDescent="0.25">
      <c r="C124" s="1"/>
      <c r="G124" s="2"/>
      <c r="H124" s="2"/>
      <c r="I124" s="2"/>
      <c r="K124" s="2"/>
      <c r="L124" s="2"/>
      <c r="M124" s="2"/>
      <c r="N124" s="2"/>
      <c r="P124" s="2"/>
      <c r="R124" s="1"/>
      <c r="S124" s="2"/>
      <c r="W124" s="1"/>
      <c r="X124" s="2"/>
      <c r="Z124" s="1"/>
      <c r="AE124" s="2"/>
      <c r="AJ124" s="2"/>
      <c r="AM124" s="2"/>
      <c r="AR124" s="2"/>
      <c r="AU124" s="2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3:155" x14ac:dyDescent="0.25">
      <c r="C125" s="1"/>
      <c r="G125" s="2"/>
      <c r="H125" s="2"/>
      <c r="I125" s="2"/>
      <c r="K125" s="2"/>
      <c r="L125" s="2"/>
      <c r="M125" s="2"/>
      <c r="N125" s="2"/>
      <c r="P125" s="2"/>
      <c r="R125" s="1"/>
      <c r="S125" s="2"/>
      <c r="W125" s="1"/>
      <c r="X125" s="2"/>
      <c r="Z125" s="1"/>
      <c r="AE125" s="2"/>
      <c r="AJ125" s="2"/>
      <c r="AM125" s="2"/>
      <c r="AR125" s="2"/>
      <c r="AU125" s="2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25"/>
  <sheetViews>
    <sheetView zoomScale="112" zoomScaleNormal="112" zoomScaleSheetLayoutView="100" workbookViewId="0">
      <pane xSplit="2" ySplit="5" topLeftCell="C24" activePane="bottomRight" state="frozen"/>
      <selection activeCell="S22" sqref="S22"/>
      <selection pane="topRight" activeCell="S22" sqref="S22"/>
      <selection pane="bottomLeft" activeCell="S22" sqref="S22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37.28515625" style="2" customWidth="1"/>
    <col min="3" max="6" width="11.2851562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2" ht="21" x14ac:dyDescent="0.35">
      <c r="A1" s="2" t="s">
        <v>43</v>
      </c>
      <c r="B1" s="7" t="s">
        <v>56</v>
      </c>
      <c r="AX1" s="3"/>
    </row>
    <row r="2" spans="1:192" ht="21" x14ac:dyDescent="0.35">
      <c r="A2" s="8" t="s">
        <v>40</v>
      </c>
      <c r="I2" s="6" t="str">
        <f>[1]GSVA_cur!$I$3</f>
        <v>As on 17.03.2025</v>
      </c>
    </row>
    <row r="3" spans="1:192" ht="15.75" x14ac:dyDescent="0.25">
      <c r="A3" s="8"/>
    </row>
    <row r="4" spans="1:192" ht="15.75" x14ac:dyDescent="0.25">
      <c r="A4" s="8"/>
      <c r="E4" s="9"/>
      <c r="F4" s="9" t="s">
        <v>47</v>
      </c>
      <c r="S4" s="2"/>
      <c r="T4" s="1"/>
      <c r="W4" s="1"/>
      <c r="AF4" s="2"/>
      <c r="AI4" s="2"/>
      <c r="AN4" s="2"/>
      <c r="AQ4" s="2"/>
      <c r="AV4" s="2"/>
      <c r="AY4" s="2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2" ht="15.75" x14ac:dyDescent="0.25">
      <c r="A5" s="16" t="s">
        <v>0</v>
      </c>
      <c r="B5" s="17" t="s">
        <v>1</v>
      </c>
      <c r="C5" s="18" t="s">
        <v>21</v>
      </c>
      <c r="D5" s="18" t="s">
        <v>22</v>
      </c>
      <c r="E5" s="18" t="s">
        <v>23</v>
      </c>
      <c r="F5" s="18" t="s">
        <v>46</v>
      </c>
      <c r="G5" s="39" t="s">
        <v>55</v>
      </c>
      <c r="H5" s="39" t="s">
        <v>57</v>
      </c>
      <c r="I5" s="39" t="s">
        <v>58</v>
      </c>
      <c r="J5" s="39" t="s">
        <v>59</v>
      </c>
      <c r="K5" s="39" t="s">
        <v>60</v>
      </c>
      <c r="L5" s="39" t="s">
        <v>61</v>
      </c>
      <c r="M5" s="39" t="s">
        <v>72</v>
      </c>
      <c r="N5" s="39" t="s">
        <v>73</v>
      </c>
      <c r="O5" s="39" t="s">
        <v>74</v>
      </c>
      <c r="P5" s="39" t="s">
        <v>76</v>
      </c>
      <c r="S5" s="2"/>
      <c r="T5" s="1"/>
      <c r="W5" s="1"/>
      <c r="AF5" s="2"/>
      <c r="AI5" s="2"/>
      <c r="AN5" s="2"/>
      <c r="AQ5" s="2"/>
      <c r="AV5" s="2"/>
      <c r="AY5" s="2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2" s="13" customFormat="1" ht="15.75" x14ac:dyDescent="0.25">
      <c r="A6" s="20" t="s">
        <v>26</v>
      </c>
      <c r="B6" s="21" t="s">
        <v>2</v>
      </c>
      <c r="C6" s="22">
        <f>SUM(C7:C10)</f>
        <v>3655362.3979098713</v>
      </c>
      <c r="D6" s="22">
        <f t="shared" ref="D6:F6" si="0">SUM(D7:D10)</f>
        <v>5020903.9825698407</v>
      </c>
      <c r="E6" s="22">
        <f t="shared" si="0"/>
        <v>5303736.6050333697</v>
      </c>
      <c r="F6" s="22">
        <f t="shared" si="0"/>
        <v>6140445.2523239218</v>
      </c>
      <c r="G6" s="22">
        <f t="shared" ref="G6:N6" si="1">SUM(G7:G10)</f>
        <v>5706522.3414972778</v>
      </c>
      <c r="H6" s="22">
        <f t="shared" si="1"/>
        <v>6918364.4280481683</v>
      </c>
      <c r="I6" s="22">
        <f t="shared" si="1"/>
        <v>6938053.9111220567</v>
      </c>
      <c r="J6" s="22">
        <f t="shared" si="1"/>
        <v>8090562.1978988731</v>
      </c>
      <c r="K6" s="22">
        <f t="shared" si="1"/>
        <v>10549449.834912542</v>
      </c>
      <c r="L6" s="22">
        <f t="shared" si="1"/>
        <v>10964313.717049465</v>
      </c>
      <c r="M6" s="22">
        <f t="shared" si="1"/>
        <v>11094822.058393598</v>
      </c>
      <c r="N6" s="22">
        <f t="shared" si="1"/>
        <v>11988307.174849302</v>
      </c>
      <c r="O6" s="22">
        <f t="shared" ref="O6:P6" si="2">SUM(O7:O10)</f>
        <v>13744208.887193423</v>
      </c>
      <c r="P6" s="22">
        <f t="shared" si="2"/>
        <v>14949595.419753874</v>
      </c>
      <c r="Q6" s="3"/>
      <c r="R6" s="3"/>
      <c r="S6" s="3"/>
      <c r="T6" s="3"/>
      <c r="U6" s="3"/>
      <c r="V6" s="3"/>
      <c r="W6" s="3"/>
      <c r="X6" s="3"/>
      <c r="Y6" s="3"/>
      <c r="Z6" s="3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1"/>
      <c r="DE6" s="11"/>
      <c r="DF6" s="11"/>
      <c r="DG6" s="11"/>
      <c r="DH6" s="11"/>
      <c r="DI6" s="11"/>
      <c r="DJ6" s="11"/>
      <c r="DK6" s="11"/>
      <c r="DL6" s="11"/>
      <c r="DM6" s="11"/>
      <c r="DN6" s="11"/>
      <c r="DO6" s="11"/>
      <c r="DP6" s="11"/>
      <c r="DQ6" s="11"/>
      <c r="DR6" s="11"/>
      <c r="DS6" s="11"/>
      <c r="DT6" s="11"/>
      <c r="DU6" s="11"/>
      <c r="DV6" s="11"/>
      <c r="DW6" s="11"/>
      <c r="DX6" s="11"/>
      <c r="DY6" s="11"/>
      <c r="DZ6" s="11"/>
      <c r="EA6" s="11"/>
      <c r="EB6" s="11"/>
      <c r="EC6" s="11"/>
      <c r="ED6" s="11"/>
      <c r="EE6" s="11"/>
      <c r="EF6" s="11"/>
      <c r="EG6" s="11"/>
      <c r="EH6" s="11"/>
      <c r="EI6" s="11"/>
      <c r="EJ6" s="11"/>
      <c r="EK6" s="11"/>
      <c r="EL6" s="11"/>
      <c r="EM6" s="11"/>
      <c r="EN6" s="11"/>
      <c r="EO6" s="11"/>
      <c r="EP6" s="11"/>
      <c r="EQ6" s="11"/>
      <c r="ER6" s="11"/>
      <c r="ES6" s="11"/>
      <c r="ET6" s="11"/>
      <c r="EU6" s="11"/>
      <c r="EV6" s="11"/>
      <c r="EW6" s="11"/>
      <c r="EX6" s="11"/>
      <c r="EY6" s="11"/>
      <c r="EZ6" s="11"/>
      <c r="FA6" s="11"/>
      <c r="FB6" s="11"/>
      <c r="FC6" s="11"/>
      <c r="FD6" s="11"/>
      <c r="FE6" s="11"/>
      <c r="FF6" s="11"/>
      <c r="FG6" s="11"/>
      <c r="FH6" s="11"/>
      <c r="FI6" s="11"/>
      <c r="FJ6" s="11"/>
      <c r="FK6" s="11"/>
      <c r="FL6" s="11"/>
      <c r="FM6" s="11"/>
      <c r="FN6" s="11"/>
      <c r="FO6" s="11"/>
      <c r="FP6" s="11"/>
      <c r="FQ6" s="11"/>
      <c r="FR6" s="11"/>
      <c r="FS6" s="11"/>
      <c r="FT6" s="11"/>
      <c r="FU6" s="11"/>
      <c r="FV6" s="11"/>
      <c r="FW6" s="11"/>
      <c r="FX6" s="11"/>
      <c r="FY6" s="11"/>
      <c r="FZ6" s="11"/>
      <c r="GA6" s="11"/>
      <c r="GB6" s="11"/>
      <c r="GC6" s="11"/>
      <c r="GD6" s="11"/>
      <c r="GE6" s="11"/>
      <c r="GF6" s="11"/>
      <c r="GJ6" s="10"/>
    </row>
    <row r="7" spans="1:192" ht="15.75" x14ac:dyDescent="0.25">
      <c r="A7" s="23">
        <v>1.1000000000000001</v>
      </c>
      <c r="B7" s="24" t="s">
        <v>49</v>
      </c>
      <c r="C7" s="25">
        <v>2323278.2105052201</v>
      </c>
      <c r="D7" s="25">
        <v>3484350.2785758106</v>
      </c>
      <c r="E7" s="25">
        <v>3490503.3943475755</v>
      </c>
      <c r="F7" s="25">
        <v>4084682.4514599182</v>
      </c>
      <c r="G7" s="25">
        <v>3380092.4721973334</v>
      </c>
      <c r="H7" s="25">
        <v>4279658.3343834421</v>
      </c>
      <c r="I7" s="25">
        <v>3958686.8514032522</v>
      </c>
      <c r="J7" s="25">
        <v>4571038.2760911603</v>
      </c>
      <c r="K7" s="25">
        <v>6489763.5977066597</v>
      </c>
      <c r="L7" s="25">
        <v>6535188.037606054</v>
      </c>
      <c r="M7" s="25">
        <v>6451479.0620637257</v>
      </c>
      <c r="N7" s="25">
        <v>6864081.0656102635</v>
      </c>
      <c r="O7" s="25">
        <v>8251149.2660865635</v>
      </c>
      <c r="P7" s="25">
        <v>8939683.8116319589</v>
      </c>
      <c r="Q7" s="4"/>
      <c r="R7" s="4"/>
      <c r="S7" s="4"/>
      <c r="T7" s="3"/>
      <c r="U7" s="4"/>
      <c r="V7" s="4"/>
      <c r="W7" s="3"/>
      <c r="X7" s="4"/>
      <c r="Y7" s="4"/>
      <c r="Z7" s="4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1"/>
      <c r="GH7" s="1"/>
      <c r="GI7" s="1"/>
    </row>
    <row r="8" spans="1:192" ht="15.75" x14ac:dyDescent="0.25">
      <c r="A8" s="23">
        <v>1.2</v>
      </c>
      <c r="B8" s="24" t="s">
        <v>50</v>
      </c>
      <c r="C8" s="25">
        <v>528868.92552253534</v>
      </c>
      <c r="D8" s="25">
        <v>625383.3619437695</v>
      </c>
      <c r="E8" s="25">
        <v>716080.46584407799</v>
      </c>
      <c r="F8" s="25">
        <v>789281.07899687684</v>
      </c>
      <c r="G8" s="25">
        <v>867277.05923982558</v>
      </c>
      <c r="H8" s="25">
        <v>896479.94151526934</v>
      </c>
      <c r="I8" s="25">
        <v>1173252.6446446483</v>
      </c>
      <c r="J8" s="25">
        <v>1399272.7954699947</v>
      </c>
      <c r="K8" s="25">
        <v>1589787.7724855712</v>
      </c>
      <c r="L8" s="25">
        <v>1713771.6264549596</v>
      </c>
      <c r="M8" s="25">
        <v>1792940.9990393589</v>
      </c>
      <c r="N8" s="25">
        <v>1801116.0499575338</v>
      </c>
      <c r="O8" s="25">
        <v>1931913.5174260908</v>
      </c>
      <c r="P8" s="25">
        <v>2145626.291217749</v>
      </c>
      <c r="Q8" s="4"/>
      <c r="R8" s="4"/>
      <c r="S8" s="4"/>
      <c r="T8" s="3"/>
      <c r="U8" s="4"/>
      <c r="V8" s="4"/>
      <c r="W8" s="3"/>
      <c r="X8" s="4"/>
      <c r="Y8" s="4"/>
      <c r="Z8" s="4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1"/>
      <c r="GH8" s="1"/>
      <c r="GI8" s="1"/>
    </row>
    <row r="9" spans="1:192" ht="15.75" x14ac:dyDescent="0.25">
      <c r="A9" s="23">
        <v>1.3</v>
      </c>
      <c r="B9" s="24" t="s">
        <v>51</v>
      </c>
      <c r="C9" s="25">
        <v>565936.00189778744</v>
      </c>
      <c r="D9" s="25">
        <v>612932.79339330643</v>
      </c>
      <c r="E9" s="25">
        <v>777012.89483022853</v>
      </c>
      <c r="F9" s="25">
        <v>855628.53244176635</v>
      </c>
      <c r="G9" s="25">
        <v>948938.54802350944</v>
      </c>
      <c r="H9" s="25">
        <v>1099365.294444331</v>
      </c>
      <c r="I9" s="25">
        <v>1012410.4569409764</v>
      </c>
      <c r="J9" s="25">
        <v>1238472.0368717043</v>
      </c>
      <c r="K9" s="25">
        <v>1459922.0194957289</v>
      </c>
      <c r="L9" s="25">
        <v>1592142.8551196</v>
      </c>
      <c r="M9" s="25">
        <v>1523782.5299212076</v>
      </c>
      <c r="N9" s="25">
        <v>1930414.1674024381</v>
      </c>
      <c r="O9" s="25">
        <v>2053262.9411785495</v>
      </c>
      <c r="P9" s="25">
        <v>2230217.8374224971</v>
      </c>
      <c r="Q9" s="4"/>
      <c r="R9" s="4"/>
      <c r="S9" s="4"/>
      <c r="T9" s="3"/>
      <c r="U9" s="4"/>
      <c r="V9" s="4"/>
      <c r="W9" s="3"/>
      <c r="X9" s="4"/>
      <c r="Y9" s="4"/>
      <c r="Z9" s="4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1"/>
      <c r="GH9" s="1"/>
      <c r="GI9" s="1"/>
    </row>
    <row r="10" spans="1:192" ht="15.75" x14ac:dyDescent="0.25">
      <c r="A10" s="23">
        <v>1.4</v>
      </c>
      <c r="B10" s="24" t="s">
        <v>52</v>
      </c>
      <c r="C10" s="25">
        <v>237279.25998432853</v>
      </c>
      <c r="D10" s="25">
        <v>298237.54865695431</v>
      </c>
      <c r="E10" s="25">
        <v>320139.85001148703</v>
      </c>
      <c r="F10" s="25">
        <v>410853.18942536088</v>
      </c>
      <c r="G10" s="25">
        <v>510214.26203660987</v>
      </c>
      <c r="H10" s="25">
        <v>642860.8577051257</v>
      </c>
      <c r="I10" s="25">
        <v>793703.95813317841</v>
      </c>
      <c r="J10" s="25">
        <v>881779.08946601383</v>
      </c>
      <c r="K10" s="25">
        <v>1009976.4452245831</v>
      </c>
      <c r="L10" s="25">
        <v>1123211.1978688494</v>
      </c>
      <c r="M10" s="25">
        <v>1326619.4673693059</v>
      </c>
      <c r="N10" s="25">
        <v>1392695.8918790659</v>
      </c>
      <c r="O10" s="25">
        <v>1507883.1625022208</v>
      </c>
      <c r="P10" s="25">
        <v>1634067.4794816696</v>
      </c>
      <c r="Q10" s="4"/>
      <c r="R10" s="4"/>
      <c r="S10" s="4"/>
      <c r="T10" s="3"/>
      <c r="U10" s="4"/>
      <c r="V10" s="4"/>
      <c r="W10" s="3"/>
      <c r="X10" s="4"/>
      <c r="Y10" s="4"/>
      <c r="Z10" s="4"/>
      <c r="AA10" s="3"/>
      <c r="AB10" s="4"/>
      <c r="AC10" s="3"/>
      <c r="AD10" s="4"/>
      <c r="AE10" s="3"/>
      <c r="AF10" s="4"/>
      <c r="AG10" s="3"/>
      <c r="AH10" s="4"/>
      <c r="AI10" s="3"/>
      <c r="AJ10" s="4"/>
      <c r="AK10" s="3"/>
      <c r="AL10" s="4"/>
      <c r="AM10" s="3"/>
      <c r="AN10" s="4"/>
      <c r="AO10" s="3"/>
      <c r="AP10" s="4"/>
      <c r="AQ10" s="3"/>
      <c r="AR10" s="4"/>
      <c r="AS10" s="3"/>
      <c r="AT10" s="4"/>
      <c r="AU10" s="3"/>
      <c r="AV10" s="4"/>
      <c r="AW10" s="3"/>
      <c r="AX10" s="4"/>
      <c r="AY10" s="3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1"/>
      <c r="GH10" s="1"/>
      <c r="GI10" s="1"/>
    </row>
    <row r="11" spans="1:192" ht="15.75" x14ac:dyDescent="0.25">
      <c r="A11" s="27" t="s">
        <v>62</v>
      </c>
      <c r="B11" s="24" t="s">
        <v>3</v>
      </c>
      <c r="C11" s="25">
        <v>2254986.3064015568</v>
      </c>
      <c r="D11" s="25">
        <v>2234557.101433428</v>
      </c>
      <c r="E11" s="25">
        <v>2457251.4911175403</v>
      </c>
      <c r="F11" s="25">
        <v>2307232.0045837141</v>
      </c>
      <c r="G11" s="25">
        <v>2396774.4226529617</v>
      </c>
      <c r="H11" s="25">
        <v>2766771.206845995</v>
      </c>
      <c r="I11" s="25">
        <v>2926442.1034060777</v>
      </c>
      <c r="J11" s="25">
        <v>3492865.5575053394</v>
      </c>
      <c r="K11" s="25">
        <v>3216262.2922378713</v>
      </c>
      <c r="L11" s="25">
        <v>3104252.8342517093</v>
      </c>
      <c r="M11" s="25">
        <v>5294298.6544193774</v>
      </c>
      <c r="N11" s="25">
        <v>5528285.5669390708</v>
      </c>
      <c r="O11" s="25">
        <v>6314966.5065567167</v>
      </c>
      <c r="P11" s="25">
        <v>6775852.4244108452</v>
      </c>
      <c r="Q11" s="4"/>
      <c r="R11" s="4"/>
      <c r="S11" s="4"/>
      <c r="T11" s="3"/>
      <c r="U11" s="4"/>
      <c r="V11" s="4"/>
      <c r="W11" s="3"/>
      <c r="X11" s="4"/>
      <c r="Y11" s="4"/>
      <c r="Z11" s="4"/>
      <c r="AA11" s="3"/>
      <c r="AB11" s="4"/>
      <c r="AC11" s="3"/>
      <c r="AD11" s="4"/>
      <c r="AE11" s="3"/>
      <c r="AF11" s="4"/>
      <c r="AG11" s="3"/>
      <c r="AH11" s="4"/>
      <c r="AI11" s="3"/>
      <c r="AJ11" s="4"/>
      <c r="AK11" s="3"/>
      <c r="AL11" s="4"/>
      <c r="AM11" s="3"/>
      <c r="AN11" s="4"/>
      <c r="AO11" s="3"/>
      <c r="AP11" s="4"/>
      <c r="AQ11" s="3"/>
      <c r="AR11" s="4"/>
      <c r="AS11" s="3"/>
      <c r="AT11" s="4"/>
      <c r="AU11" s="3"/>
      <c r="AV11" s="4"/>
      <c r="AW11" s="3"/>
      <c r="AX11" s="4"/>
      <c r="AY11" s="3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1"/>
      <c r="GH11" s="1"/>
      <c r="GI11" s="1"/>
    </row>
    <row r="12" spans="1:192" s="10" customFormat="1" ht="15.75" x14ac:dyDescent="0.25">
      <c r="A12" s="28"/>
      <c r="B12" s="29" t="s">
        <v>28</v>
      </c>
      <c r="C12" s="30">
        <f>C6+C11</f>
        <v>5910348.7043114286</v>
      </c>
      <c r="D12" s="30">
        <f t="shared" ref="D12:N12" si="3">D6+D11</f>
        <v>7255461.0840032687</v>
      </c>
      <c r="E12" s="30">
        <f t="shared" si="3"/>
        <v>7760988.0961509105</v>
      </c>
      <c r="F12" s="30">
        <f t="shared" si="3"/>
        <v>8447677.2569076363</v>
      </c>
      <c r="G12" s="30">
        <f t="shared" si="3"/>
        <v>8103296.7641502395</v>
      </c>
      <c r="H12" s="30">
        <f t="shared" si="3"/>
        <v>9685135.6348941624</v>
      </c>
      <c r="I12" s="30">
        <f t="shared" si="3"/>
        <v>9864496.0145281348</v>
      </c>
      <c r="J12" s="30">
        <f t="shared" si="3"/>
        <v>11583427.755404212</v>
      </c>
      <c r="K12" s="30">
        <f t="shared" si="3"/>
        <v>13765712.127150413</v>
      </c>
      <c r="L12" s="30">
        <f t="shared" si="3"/>
        <v>14068566.551301174</v>
      </c>
      <c r="M12" s="30">
        <f t="shared" si="3"/>
        <v>16389120.712812975</v>
      </c>
      <c r="N12" s="30">
        <f t="shared" si="3"/>
        <v>17516592.741788372</v>
      </c>
      <c r="O12" s="30">
        <f t="shared" ref="O12:P12" si="4">O6+O11</f>
        <v>20059175.393750139</v>
      </c>
      <c r="P12" s="30">
        <f t="shared" si="4"/>
        <v>21725447.844164718</v>
      </c>
      <c r="Q12" s="4"/>
      <c r="R12" s="4"/>
      <c r="S12" s="4"/>
      <c r="T12" s="3"/>
      <c r="U12" s="4"/>
      <c r="V12" s="4"/>
      <c r="W12" s="3"/>
      <c r="X12" s="4"/>
      <c r="Y12" s="4"/>
      <c r="Z12" s="4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3"/>
      <c r="GH12" s="13"/>
      <c r="GI12" s="13"/>
    </row>
    <row r="13" spans="1:192" s="1" customFormat="1" ht="15.75" x14ac:dyDescent="0.25">
      <c r="A13" s="31" t="s">
        <v>63</v>
      </c>
      <c r="B13" s="32" t="s">
        <v>4</v>
      </c>
      <c r="C13" s="26">
        <v>3273608.4804288987</v>
      </c>
      <c r="D13" s="26">
        <v>3459143.2649451899</v>
      </c>
      <c r="E13" s="26">
        <v>4067726.7789277015</v>
      </c>
      <c r="F13" s="26">
        <v>3475552.5087953312</v>
      </c>
      <c r="G13" s="26">
        <v>3129081.0173414354</v>
      </c>
      <c r="H13" s="26">
        <v>4967036.5131698642</v>
      </c>
      <c r="I13" s="26">
        <v>6268771.3043867676</v>
      </c>
      <c r="J13" s="26">
        <v>8500142.0722950939</v>
      </c>
      <c r="K13" s="26">
        <v>6848177.7121460643</v>
      </c>
      <c r="L13" s="26">
        <v>8428455.7154128198</v>
      </c>
      <c r="M13" s="26">
        <v>14059133.126889307</v>
      </c>
      <c r="N13" s="26">
        <v>13191480.028885558</v>
      </c>
      <c r="O13" s="26">
        <v>15192280.70100604</v>
      </c>
      <c r="P13" s="26">
        <v>16432416.322380476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4"/>
      <c r="AC13" s="3"/>
      <c r="AD13" s="4"/>
      <c r="AE13" s="3"/>
      <c r="AF13" s="4"/>
      <c r="AG13" s="3"/>
      <c r="AH13" s="4"/>
      <c r="AI13" s="3"/>
      <c r="AJ13" s="4"/>
      <c r="AK13" s="3"/>
      <c r="AL13" s="4"/>
      <c r="AM13" s="3"/>
      <c r="AN13" s="4"/>
      <c r="AO13" s="3"/>
      <c r="AP13" s="4"/>
      <c r="AQ13" s="3"/>
      <c r="AR13" s="4"/>
      <c r="AS13" s="3"/>
      <c r="AT13" s="4"/>
      <c r="AU13" s="3"/>
      <c r="AV13" s="4"/>
      <c r="AW13" s="3"/>
      <c r="AX13" s="4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J13" s="2"/>
    </row>
    <row r="14" spans="1:192" ht="31.5" x14ac:dyDescent="0.25">
      <c r="A14" s="27" t="s">
        <v>64</v>
      </c>
      <c r="B14" s="24" t="s">
        <v>5</v>
      </c>
      <c r="C14" s="25">
        <v>581075.24174195807</v>
      </c>
      <c r="D14" s="25">
        <v>703118.32177742338</v>
      </c>
      <c r="E14" s="25">
        <v>761679.88432848733</v>
      </c>
      <c r="F14" s="25">
        <v>650312.489684609</v>
      </c>
      <c r="G14" s="25">
        <v>825010.75487685658</v>
      </c>
      <c r="H14" s="25">
        <v>879064.60760044632</v>
      </c>
      <c r="I14" s="25">
        <v>912034.53375466412</v>
      </c>
      <c r="J14" s="25">
        <v>842068.87472197635</v>
      </c>
      <c r="K14" s="25">
        <v>914482.59438721905</v>
      </c>
      <c r="L14" s="25">
        <v>922182.1216808646</v>
      </c>
      <c r="M14" s="25">
        <v>1286750.8644201485</v>
      </c>
      <c r="N14" s="25">
        <v>1476092.4876548047</v>
      </c>
      <c r="O14" s="25">
        <v>1873383.3679203903</v>
      </c>
      <c r="P14" s="25">
        <v>2020891.3359441897</v>
      </c>
      <c r="Q14" s="4"/>
      <c r="R14" s="4"/>
      <c r="S14" s="4"/>
      <c r="T14" s="3"/>
      <c r="U14" s="4"/>
      <c r="V14" s="4"/>
      <c r="W14" s="3"/>
      <c r="X14" s="4"/>
      <c r="Y14" s="4"/>
      <c r="Z14" s="4"/>
      <c r="AA14" s="3"/>
      <c r="AB14" s="4"/>
      <c r="AC14" s="3"/>
      <c r="AD14" s="4"/>
      <c r="AE14" s="3"/>
      <c r="AF14" s="4"/>
      <c r="AG14" s="3"/>
      <c r="AH14" s="4"/>
      <c r="AI14" s="3"/>
      <c r="AJ14" s="4"/>
      <c r="AK14" s="3"/>
      <c r="AL14" s="4"/>
      <c r="AM14" s="3"/>
      <c r="AN14" s="4"/>
      <c r="AO14" s="3"/>
      <c r="AP14" s="4"/>
      <c r="AQ14" s="3"/>
      <c r="AR14" s="4"/>
      <c r="AS14" s="3"/>
      <c r="AT14" s="4"/>
      <c r="AU14" s="3"/>
      <c r="AV14" s="4"/>
      <c r="AW14" s="3"/>
      <c r="AX14" s="4"/>
      <c r="AY14" s="3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3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3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3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1"/>
      <c r="GH14" s="1"/>
      <c r="GI14" s="1"/>
    </row>
    <row r="15" spans="1:192" ht="15.75" x14ac:dyDescent="0.25">
      <c r="A15" s="27" t="s">
        <v>65</v>
      </c>
      <c r="B15" s="24" t="s">
        <v>6</v>
      </c>
      <c r="C15" s="25">
        <v>1963595.7463652531</v>
      </c>
      <c r="D15" s="25">
        <v>1966116.7940525671</v>
      </c>
      <c r="E15" s="25">
        <v>2174137.6333262534</v>
      </c>
      <c r="F15" s="25">
        <v>2252189.6612681272</v>
      </c>
      <c r="G15" s="25">
        <v>2230017.0639624954</v>
      </c>
      <c r="H15" s="25">
        <v>2449511.737717119</v>
      </c>
      <c r="I15" s="25">
        <v>2789953.3295219219</v>
      </c>
      <c r="J15" s="25">
        <v>3048192.5154923634</v>
      </c>
      <c r="K15" s="25">
        <v>3049354.1323784972</v>
      </c>
      <c r="L15" s="25">
        <v>2867815.1415652628</v>
      </c>
      <c r="M15" s="25">
        <v>4085685.117787343</v>
      </c>
      <c r="N15" s="25">
        <v>5071739.8573027281</v>
      </c>
      <c r="O15" s="25">
        <v>5681025.0544709219</v>
      </c>
      <c r="P15" s="25">
        <v>6324421.003268295</v>
      </c>
      <c r="Q15" s="4"/>
      <c r="R15" s="4"/>
      <c r="S15" s="4"/>
      <c r="T15" s="3"/>
      <c r="U15" s="4"/>
      <c r="V15" s="4"/>
      <c r="W15" s="3"/>
      <c r="X15" s="4"/>
      <c r="Y15" s="4"/>
      <c r="Z15" s="4"/>
      <c r="AA15" s="3"/>
      <c r="AB15" s="4"/>
      <c r="AC15" s="3"/>
      <c r="AD15" s="4"/>
      <c r="AE15" s="3"/>
      <c r="AF15" s="4"/>
      <c r="AG15" s="3"/>
      <c r="AH15" s="4"/>
      <c r="AI15" s="3"/>
      <c r="AJ15" s="4"/>
      <c r="AK15" s="3"/>
      <c r="AL15" s="4"/>
      <c r="AM15" s="3"/>
      <c r="AN15" s="4"/>
      <c r="AO15" s="3"/>
      <c r="AP15" s="4"/>
      <c r="AQ15" s="3"/>
      <c r="AR15" s="4"/>
      <c r="AS15" s="3"/>
      <c r="AT15" s="4"/>
      <c r="AU15" s="3"/>
      <c r="AV15" s="4"/>
      <c r="AW15" s="3"/>
      <c r="AX15" s="4"/>
      <c r="AY15" s="3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3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3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3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1"/>
      <c r="GH15" s="1"/>
      <c r="GI15" s="1"/>
    </row>
    <row r="16" spans="1:192" s="10" customFormat="1" ht="15.75" x14ac:dyDescent="0.25">
      <c r="A16" s="28"/>
      <c r="B16" s="29" t="s">
        <v>29</v>
      </c>
      <c r="C16" s="30">
        <f>+C13+C14+C15</f>
        <v>5818279.4685361097</v>
      </c>
      <c r="D16" s="30">
        <f t="shared" ref="D16:F16" si="5">+D13+D14+D15</f>
        <v>6128378.3807751806</v>
      </c>
      <c r="E16" s="30">
        <f t="shared" si="5"/>
        <v>7003544.2965824418</v>
      </c>
      <c r="F16" s="30">
        <f t="shared" si="5"/>
        <v>6378054.6597480671</v>
      </c>
      <c r="G16" s="30">
        <f t="shared" ref="G16:H16" si="6">+G13+G14+G15</f>
        <v>6184108.8361807875</v>
      </c>
      <c r="H16" s="30">
        <f t="shared" si="6"/>
        <v>8295612.85848743</v>
      </c>
      <c r="I16" s="30">
        <f t="shared" ref="I16:K16" si="7">+I13+I14+I15</f>
        <v>9970759.1676633544</v>
      </c>
      <c r="J16" s="30">
        <f t="shared" si="7"/>
        <v>12390403.462509433</v>
      </c>
      <c r="K16" s="30">
        <f t="shared" si="7"/>
        <v>10812014.438911781</v>
      </c>
      <c r="L16" s="30">
        <f t="shared" ref="L16:M16" si="8">+L13+L14+L15</f>
        <v>12218452.978658948</v>
      </c>
      <c r="M16" s="30">
        <f t="shared" si="8"/>
        <v>19431569.109096799</v>
      </c>
      <c r="N16" s="30">
        <f>+N13+N14+N15</f>
        <v>19739312.373843092</v>
      </c>
      <c r="O16" s="30">
        <f>+O13+O14+O15</f>
        <v>22746689.123397354</v>
      </c>
      <c r="P16" s="30">
        <f>+P13+P14+P15</f>
        <v>24777728.66159296</v>
      </c>
      <c r="Q16" s="4"/>
      <c r="R16" s="4"/>
      <c r="S16" s="4"/>
      <c r="T16" s="3"/>
      <c r="U16" s="4"/>
      <c r="V16" s="4"/>
      <c r="W16" s="3"/>
      <c r="X16" s="4"/>
      <c r="Y16" s="4"/>
      <c r="Z16" s="4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1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1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1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3"/>
      <c r="GH16" s="13"/>
      <c r="GI16" s="13"/>
    </row>
    <row r="17" spans="1:192" s="13" customFormat="1" ht="15.75" x14ac:dyDescent="0.25">
      <c r="A17" s="20" t="s">
        <v>66</v>
      </c>
      <c r="B17" s="21" t="s">
        <v>7</v>
      </c>
      <c r="C17" s="22">
        <f>C18+C19</f>
        <v>1982273.6601115968</v>
      </c>
      <c r="D17" s="22">
        <f t="shared" ref="D17:L17" si="9">D18+D19</f>
        <v>2370053.9688050705</v>
      </c>
      <c r="E17" s="22">
        <f t="shared" si="9"/>
        <v>2689608.3617669931</v>
      </c>
      <c r="F17" s="22">
        <f t="shared" si="9"/>
        <v>2939662.6196519244</v>
      </c>
      <c r="G17" s="22">
        <f t="shared" si="9"/>
        <v>3207791.8434704342</v>
      </c>
      <c r="H17" s="22">
        <f t="shared" si="9"/>
        <v>3376192.5701314281</v>
      </c>
      <c r="I17" s="22">
        <f t="shared" si="9"/>
        <v>3851200.6559253647</v>
      </c>
      <c r="J17" s="22">
        <f t="shared" si="9"/>
        <v>4272557.6510771047</v>
      </c>
      <c r="K17" s="22">
        <f t="shared" si="9"/>
        <v>4618148.1527536623</v>
      </c>
      <c r="L17" s="22">
        <f t="shared" si="9"/>
        <v>3473955.8618518091</v>
      </c>
      <c r="M17" s="22">
        <f t="shared" ref="M17:N17" si="10">M18+M19</f>
        <v>4313342.9062236007</v>
      </c>
      <c r="N17" s="22">
        <f t="shared" si="10"/>
        <v>5291961.4423789717</v>
      </c>
      <c r="O17" s="22">
        <f t="shared" ref="O17:P17" si="11">O18+O19</f>
        <v>6379953.2825305406</v>
      </c>
      <c r="P17" s="22">
        <f t="shared" si="11"/>
        <v>7507356.4550476605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4"/>
      <c r="AC17" s="3"/>
      <c r="AD17" s="4"/>
      <c r="AE17" s="3"/>
      <c r="AF17" s="4"/>
      <c r="AG17" s="3"/>
      <c r="AH17" s="4"/>
      <c r="AI17" s="3"/>
      <c r="AJ17" s="4"/>
      <c r="AK17" s="3"/>
      <c r="AL17" s="4"/>
      <c r="AM17" s="3"/>
      <c r="AN17" s="4"/>
      <c r="AO17" s="3"/>
      <c r="AP17" s="4"/>
      <c r="AQ17" s="3"/>
      <c r="AR17" s="4"/>
      <c r="AS17" s="3"/>
      <c r="AT17" s="4"/>
      <c r="AU17" s="3"/>
      <c r="AV17" s="4"/>
      <c r="AW17" s="3"/>
      <c r="AX17" s="4"/>
      <c r="AY17" s="3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11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11"/>
      <c r="CI17" s="11"/>
      <c r="CJ17" s="11"/>
      <c r="CK17" s="11"/>
      <c r="CL17" s="11"/>
      <c r="CM17" s="11"/>
      <c r="CN17" s="11"/>
      <c r="CO17" s="11"/>
      <c r="CP17" s="11"/>
      <c r="CQ17" s="11"/>
      <c r="CR17" s="11"/>
      <c r="CS17" s="11"/>
      <c r="CT17" s="11"/>
      <c r="CU17" s="11"/>
      <c r="CV17" s="11"/>
      <c r="CW17" s="11"/>
      <c r="CX17" s="11"/>
      <c r="CY17" s="11"/>
      <c r="CZ17" s="11"/>
      <c r="DA17" s="11"/>
      <c r="DB17" s="11"/>
      <c r="DC17" s="11"/>
      <c r="DD17" s="11"/>
      <c r="DE17" s="11"/>
      <c r="DF17" s="11"/>
      <c r="DG17" s="11"/>
      <c r="DH17" s="11"/>
      <c r="DI17" s="11"/>
      <c r="DJ17" s="11"/>
      <c r="DK17" s="11"/>
      <c r="DL17" s="11"/>
      <c r="DM17" s="11"/>
      <c r="DN17" s="11"/>
      <c r="DO17" s="11"/>
      <c r="DP17" s="11"/>
      <c r="DQ17" s="11"/>
      <c r="DR17" s="11"/>
      <c r="DS17" s="11"/>
      <c r="DT17" s="11"/>
      <c r="DU17" s="11"/>
      <c r="DV17" s="11"/>
      <c r="DW17" s="11"/>
      <c r="DX17" s="11"/>
      <c r="DY17" s="11"/>
      <c r="DZ17" s="11"/>
      <c r="EA17" s="11"/>
      <c r="EB17" s="11"/>
      <c r="EC17" s="11"/>
      <c r="ED17" s="11"/>
      <c r="EE17" s="11"/>
      <c r="EF17" s="11"/>
      <c r="EG17" s="11"/>
      <c r="EH17" s="11"/>
      <c r="EI17" s="11"/>
      <c r="EJ17" s="11"/>
      <c r="EK17" s="11"/>
      <c r="EL17" s="11"/>
      <c r="EM17" s="11"/>
      <c r="EN17" s="11"/>
      <c r="EO17" s="11"/>
      <c r="EP17" s="11"/>
      <c r="EQ17" s="11"/>
      <c r="ER17" s="11"/>
      <c r="ES17" s="11"/>
      <c r="ET17" s="11"/>
      <c r="EU17" s="11"/>
      <c r="EV17" s="11"/>
      <c r="EW17" s="11"/>
      <c r="EX17" s="11"/>
      <c r="EY17" s="11"/>
      <c r="EZ17" s="11"/>
      <c r="FA17" s="11"/>
      <c r="FB17" s="11"/>
      <c r="FC17" s="11"/>
      <c r="FD17" s="11"/>
      <c r="FE17" s="11"/>
      <c r="FF17" s="11"/>
      <c r="FG17" s="11"/>
      <c r="FH17" s="11"/>
      <c r="FI17" s="11"/>
      <c r="FJ17" s="11"/>
      <c r="FK17" s="11"/>
      <c r="FL17" s="11"/>
      <c r="FM17" s="11"/>
      <c r="FN17" s="11"/>
      <c r="FO17" s="11"/>
      <c r="FP17" s="11"/>
      <c r="FQ17" s="11"/>
      <c r="FR17" s="11"/>
      <c r="FS17" s="11"/>
      <c r="FT17" s="11"/>
      <c r="FU17" s="11"/>
      <c r="FV17" s="11"/>
      <c r="FW17" s="11"/>
      <c r="FX17" s="11"/>
      <c r="FY17" s="11"/>
      <c r="FZ17" s="11"/>
      <c r="GA17" s="11"/>
      <c r="GB17" s="11"/>
      <c r="GC17" s="11"/>
      <c r="GD17" s="11"/>
      <c r="GE17" s="11"/>
      <c r="GF17" s="11"/>
      <c r="GJ17" s="10"/>
    </row>
    <row r="18" spans="1:192" ht="15.75" x14ac:dyDescent="0.25">
      <c r="A18" s="23">
        <v>6.1</v>
      </c>
      <c r="B18" s="24" t="s">
        <v>8</v>
      </c>
      <c r="C18" s="25">
        <v>1794250.8671443907</v>
      </c>
      <c r="D18" s="25">
        <v>2162610.7086743093</v>
      </c>
      <c r="E18" s="25">
        <v>2463945.6914134133</v>
      </c>
      <c r="F18" s="25">
        <v>2703293.5493006059</v>
      </c>
      <c r="G18" s="25">
        <v>2957740.7555164923</v>
      </c>
      <c r="H18" s="25">
        <v>3100420.5719552306</v>
      </c>
      <c r="I18" s="25">
        <v>3536907.1803136985</v>
      </c>
      <c r="J18" s="25">
        <v>3921353.6549888561</v>
      </c>
      <c r="K18" s="25">
        <v>4239634.4416877991</v>
      </c>
      <c r="L18" s="25">
        <v>3316001.2354291896</v>
      </c>
      <c r="M18" s="25">
        <v>4068347.3385147778</v>
      </c>
      <c r="N18" s="25">
        <v>4854454.0709339967</v>
      </c>
      <c r="O18" s="25">
        <v>5867088.8675576728</v>
      </c>
      <c r="P18" s="25">
        <v>6899318.2346704025</v>
      </c>
      <c r="Q18" s="4"/>
      <c r="R18" s="4"/>
      <c r="S18" s="4"/>
      <c r="T18" s="3"/>
      <c r="U18" s="4"/>
      <c r="V18" s="4"/>
      <c r="W18" s="3"/>
      <c r="X18" s="4"/>
      <c r="Y18" s="4"/>
      <c r="Z18" s="4"/>
      <c r="AA18" s="3"/>
      <c r="AB18" s="4"/>
      <c r="AC18" s="3"/>
      <c r="AD18" s="4"/>
      <c r="AE18" s="3"/>
      <c r="AF18" s="4"/>
      <c r="AG18" s="3"/>
      <c r="AH18" s="4"/>
      <c r="AI18" s="3"/>
      <c r="AJ18" s="4"/>
      <c r="AK18" s="3"/>
      <c r="AL18" s="4"/>
      <c r="AM18" s="3"/>
      <c r="AN18" s="4"/>
      <c r="AO18" s="3"/>
      <c r="AP18" s="4"/>
      <c r="AQ18" s="3"/>
      <c r="AR18" s="4"/>
      <c r="AS18" s="3"/>
      <c r="AT18" s="4"/>
      <c r="AU18" s="3"/>
      <c r="AV18" s="4"/>
      <c r="AW18" s="3"/>
      <c r="AX18" s="4"/>
      <c r="AY18" s="3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1"/>
      <c r="GH18" s="1"/>
      <c r="GI18" s="1"/>
    </row>
    <row r="19" spans="1:192" ht="15.75" x14ac:dyDescent="0.25">
      <c r="A19" s="23">
        <v>6.2</v>
      </c>
      <c r="B19" s="24" t="s">
        <v>9</v>
      </c>
      <c r="C19" s="25">
        <v>188022.79296720622</v>
      </c>
      <c r="D19" s="25">
        <v>207443.26013076102</v>
      </c>
      <c r="E19" s="25">
        <v>225662.67035357992</v>
      </c>
      <c r="F19" s="25">
        <v>236369.07035131828</v>
      </c>
      <c r="G19" s="25">
        <v>250051.08795394193</v>
      </c>
      <c r="H19" s="25">
        <v>275771.9981761974</v>
      </c>
      <c r="I19" s="25">
        <v>314293.47561166604</v>
      </c>
      <c r="J19" s="25">
        <v>351203.99608824897</v>
      </c>
      <c r="K19" s="25">
        <v>378513.71106586361</v>
      </c>
      <c r="L19" s="25">
        <v>157954.62642261936</v>
      </c>
      <c r="M19" s="25">
        <v>244995.56770882255</v>
      </c>
      <c r="N19" s="25">
        <v>437507.37144497508</v>
      </c>
      <c r="O19" s="25">
        <v>512864.41497286787</v>
      </c>
      <c r="P19" s="25">
        <v>608038.22037725814</v>
      </c>
      <c r="Q19" s="4"/>
      <c r="R19" s="4"/>
      <c r="S19" s="4"/>
      <c r="T19" s="3"/>
      <c r="U19" s="4"/>
      <c r="V19" s="4"/>
      <c r="W19" s="3"/>
      <c r="X19" s="4"/>
      <c r="Y19" s="4"/>
      <c r="Z19" s="4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1"/>
      <c r="GH19" s="1"/>
      <c r="GI19" s="1"/>
    </row>
    <row r="20" spans="1:192" s="13" customFormat="1" ht="31.5" x14ac:dyDescent="0.25">
      <c r="A20" s="20" t="s">
        <v>67</v>
      </c>
      <c r="B20" s="33" t="s">
        <v>10</v>
      </c>
      <c r="C20" s="22">
        <f>SUM(C21:C27)</f>
        <v>1074689.7278419635</v>
      </c>
      <c r="D20" s="22">
        <f t="shared" ref="D20:M20" si="12">SUM(D21:D27)</f>
        <v>1257367.3429478919</v>
      </c>
      <c r="E20" s="22">
        <f t="shared" si="12"/>
        <v>1368696.6638483838</v>
      </c>
      <c r="F20" s="22">
        <f t="shared" si="12"/>
        <v>1616123.2447062251</v>
      </c>
      <c r="G20" s="22">
        <f t="shared" si="12"/>
        <v>1792723.2379557148</v>
      </c>
      <c r="H20" s="22">
        <f t="shared" si="12"/>
        <v>1953992.6678586109</v>
      </c>
      <c r="I20" s="22">
        <f t="shared" si="12"/>
        <v>2072361.1032095668</v>
      </c>
      <c r="J20" s="22">
        <f t="shared" si="12"/>
        <v>1883234.4836314111</v>
      </c>
      <c r="K20" s="22">
        <f t="shared" si="12"/>
        <v>1981923.4240195691</v>
      </c>
      <c r="L20" s="22">
        <f t="shared" si="12"/>
        <v>1832070.5452244121</v>
      </c>
      <c r="M20" s="22">
        <f t="shared" si="12"/>
        <v>2650320.0383064449</v>
      </c>
      <c r="N20" s="22">
        <f>SUM(N21:N27)</f>
        <v>2981906.7505920338</v>
      </c>
      <c r="O20" s="22">
        <f>SUM(O21:O27)</f>
        <v>3446471.1014744053</v>
      </c>
      <c r="P20" s="22">
        <f>SUM(P21:P27)</f>
        <v>3910381.8443959658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4"/>
      <c r="AC20" s="3"/>
      <c r="AD20" s="4"/>
      <c r="AE20" s="3"/>
      <c r="AF20" s="4"/>
      <c r="AG20" s="3"/>
      <c r="AH20" s="4"/>
      <c r="AI20" s="3"/>
      <c r="AJ20" s="4"/>
      <c r="AK20" s="3"/>
      <c r="AL20" s="4"/>
      <c r="AM20" s="3"/>
      <c r="AN20" s="4"/>
      <c r="AO20" s="3"/>
      <c r="AP20" s="4"/>
      <c r="AQ20" s="3"/>
      <c r="AR20" s="4"/>
      <c r="AS20" s="3"/>
      <c r="AT20" s="4"/>
      <c r="AU20" s="3"/>
      <c r="AV20" s="4"/>
      <c r="AW20" s="3"/>
      <c r="AX20" s="4"/>
      <c r="AY20" s="3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11"/>
      <c r="CL20" s="11"/>
      <c r="CM20" s="11"/>
      <c r="CN20" s="11"/>
      <c r="CO20" s="11"/>
      <c r="CP20" s="11"/>
      <c r="CQ20" s="11"/>
      <c r="CR20" s="11"/>
      <c r="CS20" s="11"/>
      <c r="CT20" s="11"/>
      <c r="CU20" s="11"/>
      <c r="CV20" s="11"/>
      <c r="CW20" s="11"/>
      <c r="CX20" s="11"/>
      <c r="CY20" s="11"/>
      <c r="CZ20" s="11"/>
      <c r="DA20" s="11"/>
      <c r="DB20" s="11"/>
      <c r="DC20" s="11"/>
      <c r="DD20" s="11"/>
      <c r="DE20" s="11"/>
      <c r="DF20" s="11"/>
      <c r="DG20" s="11"/>
      <c r="DH20" s="11"/>
      <c r="DI20" s="11"/>
      <c r="DJ20" s="11"/>
      <c r="DK20" s="11"/>
      <c r="DL20" s="11"/>
      <c r="DM20" s="11"/>
      <c r="DN20" s="11"/>
      <c r="DO20" s="11"/>
      <c r="DP20" s="11"/>
      <c r="DQ20" s="11"/>
      <c r="DR20" s="11"/>
      <c r="DS20" s="11"/>
      <c r="DT20" s="11"/>
      <c r="DU20" s="11"/>
      <c r="DV20" s="11"/>
      <c r="DW20" s="11"/>
      <c r="DX20" s="11"/>
      <c r="DY20" s="11"/>
      <c r="DZ20" s="11"/>
      <c r="EA20" s="11"/>
      <c r="EB20" s="11"/>
      <c r="EC20" s="11"/>
      <c r="ED20" s="11"/>
      <c r="EE20" s="11"/>
      <c r="EF20" s="11"/>
      <c r="EG20" s="11"/>
      <c r="EH20" s="11"/>
      <c r="EI20" s="11"/>
      <c r="EJ20" s="11"/>
      <c r="EK20" s="11"/>
      <c r="EL20" s="11"/>
      <c r="EM20" s="11"/>
      <c r="EN20" s="11"/>
      <c r="EO20" s="11"/>
      <c r="EP20" s="11"/>
      <c r="EQ20" s="11"/>
      <c r="ER20" s="11"/>
      <c r="ES20" s="11"/>
      <c r="ET20" s="11"/>
      <c r="EU20" s="11"/>
      <c r="EV20" s="11"/>
      <c r="EW20" s="11"/>
      <c r="EX20" s="11"/>
      <c r="EY20" s="11"/>
      <c r="EZ20" s="11"/>
      <c r="FA20" s="11"/>
      <c r="FB20" s="11"/>
      <c r="FC20" s="11"/>
      <c r="FD20" s="11"/>
      <c r="FE20" s="11"/>
      <c r="FF20" s="11"/>
      <c r="FG20" s="11"/>
      <c r="FH20" s="11"/>
      <c r="FI20" s="11"/>
      <c r="FJ20" s="11"/>
      <c r="FK20" s="11"/>
      <c r="FL20" s="11"/>
      <c r="FM20" s="11"/>
      <c r="FN20" s="11"/>
      <c r="FO20" s="11"/>
      <c r="FP20" s="11"/>
      <c r="FQ20" s="11"/>
      <c r="FR20" s="11"/>
      <c r="FS20" s="11"/>
      <c r="FT20" s="11"/>
      <c r="FU20" s="11"/>
      <c r="FV20" s="11"/>
      <c r="FW20" s="11"/>
      <c r="FX20" s="11"/>
      <c r="FY20" s="11"/>
      <c r="FZ20" s="11"/>
      <c r="GA20" s="11"/>
      <c r="GB20" s="11"/>
      <c r="GC20" s="11"/>
      <c r="GD20" s="11"/>
      <c r="GE20" s="11"/>
      <c r="GF20" s="11"/>
      <c r="GJ20" s="10"/>
    </row>
    <row r="21" spans="1:192" ht="15.75" x14ac:dyDescent="0.25">
      <c r="A21" s="23">
        <v>7.1</v>
      </c>
      <c r="B21" s="24" t="s">
        <v>11</v>
      </c>
      <c r="C21" s="25">
        <v>139536.58886994771</v>
      </c>
      <c r="D21" s="25">
        <v>188885.99009457073</v>
      </c>
      <c r="E21" s="25">
        <v>211484.70666521799</v>
      </c>
      <c r="F21" s="25">
        <v>275905.08987528866</v>
      </c>
      <c r="G21" s="25">
        <v>318905.26229341608</v>
      </c>
      <c r="H21" s="25">
        <v>287994.3892095043</v>
      </c>
      <c r="I21" s="25">
        <v>298522.60066300922</v>
      </c>
      <c r="J21" s="25">
        <v>303023.23869941698</v>
      </c>
      <c r="K21" s="25">
        <v>367187.02691353753</v>
      </c>
      <c r="L21" s="25">
        <v>407699.29655796051</v>
      </c>
      <c r="M21" s="25">
        <v>479648.08770715189</v>
      </c>
      <c r="N21" s="25">
        <v>544693.94203979278</v>
      </c>
      <c r="O21" s="25">
        <v>601351.69044277736</v>
      </c>
      <c r="P21" s="25">
        <v>662551.64404540707</v>
      </c>
      <c r="Q21" s="4"/>
      <c r="R21" s="4"/>
      <c r="S21" s="4"/>
      <c r="T21" s="3"/>
      <c r="U21" s="4"/>
      <c r="V21" s="4"/>
      <c r="W21" s="3"/>
      <c r="X21" s="4"/>
      <c r="Y21" s="4"/>
      <c r="Z21" s="4"/>
      <c r="AA21" s="3"/>
      <c r="AB21" s="4"/>
      <c r="AC21" s="3"/>
      <c r="AD21" s="4"/>
      <c r="AE21" s="3"/>
      <c r="AF21" s="4"/>
      <c r="AG21" s="3"/>
      <c r="AH21" s="4"/>
      <c r="AI21" s="3"/>
      <c r="AJ21" s="4"/>
      <c r="AK21" s="3"/>
      <c r="AL21" s="4"/>
      <c r="AM21" s="3"/>
      <c r="AN21" s="4"/>
      <c r="AO21" s="3"/>
      <c r="AP21" s="4"/>
      <c r="AQ21" s="3"/>
      <c r="AR21" s="4"/>
      <c r="AS21" s="3"/>
      <c r="AT21" s="4"/>
      <c r="AU21" s="3"/>
      <c r="AV21" s="4"/>
      <c r="AW21" s="3"/>
      <c r="AX21" s="4"/>
      <c r="AY21" s="3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1"/>
      <c r="GH21" s="1"/>
      <c r="GI21" s="1"/>
    </row>
    <row r="22" spans="1:192" ht="15.75" x14ac:dyDescent="0.25">
      <c r="A22" s="23">
        <v>7.2</v>
      </c>
      <c r="B22" s="24" t="s">
        <v>12</v>
      </c>
      <c r="C22" s="25">
        <v>551673.47161479341</v>
      </c>
      <c r="D22" s="25">
        <v>641617.93423770345</v>
      </c>
      <c r="E22" s="25">
        <v>694430.15929619479</v>
      </c>
      <c r="F22" s="25">
        <v>768707.10222710087</v>
      </c>
      <c r="G22" s="25">
        <v>824555.77292393625</v>
      </c>
      <c r="H22" s="25">
        <v>980641.7332404569</v>
      </c>
      <c r="I22" s="25">
        <v>1073541.3613531413</v>
      </c>
      <c r="J22" s="25">
        <v>886414.3507711069</v>
      </c>
      <c r="K22" s="25">
        <v>834733.27566724189</v>
      </c>
      <c r="L22" s="25">
        <v>570667.85454561014</v>
      </c>
      <c r="M22" s="25">
        <v>1110705.3146557244</v>
      </c>
      <c r="N22" s="25">
        <v>1133753.0354561922</v>
      </c>
      <c r="O22" s="25">
        <v>1315555.9518262176</v>
      </c>
      <c r="P22" s="25">
        <v>1509199.6592112724</v>
      </c>
      <c r="Q22" s="4"/>
      <c r="R22" s="4"/>
      <c r="S22" s="4"/>
      <c r="T22" s="3"/>
      <c r="U22" s="4"/>
      <c r="V22" s="4"/>
      <c r="W22" s="3"/>
      <c r="X22" s="4"/>
      <c r="Y22" s="4"/>
      <c r="Z22" s="4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1"/>
      <c r="GH22" s="1"/>
      <c r="GI22" s="1"/>
    </row>
    <row r="23" spans="1:192" ht="15.75" x14ac:dyDescent="0.25">
      <c r="A23" s="23">
        <v>7.3</v>
      </c>
      <c r="B23" s="24" t="s">
        <v>13</v>
      </c>
      <c r="C23" s="25">
        <v>28152.068099532604</v>
      </c>
      <c r="D23" s="25">
        <v>26062.446091875758</v>
      </c>
      <c r="E23" s="25">
        <v>23821.715312642202</v>
      </c>
      <c r="F23" s="25">
        <v>30484.986310263266</v>
      </c>
      <c r="G23" s="25">
        <v>27284.400473074496</v>
      </c>
      <c r="H23" s="25">
        <v>50117.376526292974</v>
      </c>
      <c r="I23" s="25">
        <v>61735.74420031505</v>
      </c>
      <c r="J23" s="25">
        <v>89977.135316593514</v>
      </c>
      <c r="K23" s="25">
        <v>97591.842148855154</v>
      </c>
      <c r="L23" s="25">
        <v>112005.20427903504</v>
      </c>
      <c r="M23" s="25">
        <v>158517.39501566996</v>
      </c>
      <c r="N23" s="25">
        <v>224863.61478107062</v>
      </c>
      <c r="O23" s="25">
        <v>249785.75993126561</v>
      </c>
      <c r="P23" s="25">
        <v>278173.94274623645</v>
      </c>
      <c r="Q23" s="4"/>
      <c r="R23" s="4"/>
      <c r="S23" s="4"/>
      <c r="T23" s="3"/>
      <c r="U23" s="4"/>
      <c r="V23" s="4"/>
      <c r="W23" s="3"/>
      <c r="X23" s="4"/>
      <c r="Y23" s="4"/>
      <c r="Z23" s="4"/>
      <c r="AA23" s="3"/>
      <c r="AB23" s="4"/>
      <c r="AC23" s="3"/>
      <c r="AD23" s="4"/>
      <c r="AE23" s="3"/>
      <c r="AF23" s="4"/>
      <c r="AG23" s="3"/>
      <c r="AH23" s="4"/>
      <c r="AI23" s="3"/>
      <c r="AJ23" s="4"/>
      <c r="AK23" s="3"/>
      <c r="AL23" s="4"/>
      <c r="AM23" s="3"/>
      <c r="AN23" s="4"/>
      <c r="AO23" s="3"/>
      <c r="AP23" s="4"/>
      <c r="AQ23" s="3"/>
      <c r="AR23" s="4"/>
      <c r="AS23" s="3"/>
      <c r="AT23" s="4"/>
      <c r="AU23" s="3"/>
      <c r="AV23" s="4"/>
      <c r="AW23" s="3"/>
      <c r="AX23" s="4"/>
      <c r="AY23" s="3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1"/>
      <c r="GH23" s="1"/>
      <c r="GI23" s="1"/>
    </row>
    <row r="24" spans="1:192" ht="15.75" x14ac:dyDescent="0.25">
      <c r="A24" s="23">
        <v>7.4</v>
      </c>
      <c r="B24" s="24" t="s">
        <v>14</v>
      </c>
      <c r="C24" s="25">
        <v>910.19608037565285</v>
      </c>
      <c r="D24" s="25">
        <v>4069.89450906607</v>
      </c>
      <c r="E24" s="25">
        <v>2594.3972086872477</v>
      </c>
      <c r="F24" s="25">
        <v>5976.2867974632736</v>
      </c>
      <c r="G24" s="25">
        <v>14191.411620218672</v>
      </c>
      <c r="H24" s="25">
        <v>16492.05916745041</v>
      </c>
      <c r="I24" s="25">
        <v>19990.506531389401</v>
      </c>
      <c r="J24" s="25">
        <v>10853.94997597803</v>
      </c>
      <c r="K24" s="25">
        <v>15639.904477229889</v>
      </c>
      <c r="L24" s="25">
        <v>2164.9415871457677</v>
      </c>
      <c r="M24" s="25">
        <v>1006.6302618887403</v>
      </c>
      <c r="N24" s="25">
        <v>6228.7659881019445</v>
      </c>
      <c r="O24" s="25">
        <v>9501.7009817126545</v>
      </c>
      <c r="P24" s="25">
        <v>11769.1918557474</v>
      </c>
      <c r="Q24" s="4"/>
      <c r="R24" s="4"/>
      <c r="S24" s="4"/>
      <c r="T24" s="3"/>
      <c r="U24" s="4"/>
      <c r="V24" s="4"/>
      <c r="W24" s="3"/>
      <c r="X24" s="4"/>
      <c r="Y24" s="4"/>
      <c r="Z24" s="4"/>
      <c r="AA24" s="3"/>
      <c r="AB24" s="4"/>
      <c r="AC24" s="3"/>
      <c r="AD24" s="4"/>
      <c r="AE24" s="3"/>
      <c r="AF24" s="4"/>
      <c r="AG24" s="3"/>
      <c r="AH24" s="4"/>
      <c r="AI24" s="3"/>
      <c r="AJ24" s="4"/>
      <c r="AK24" s="3"/>
      <c r="AL24" s="4"/>
      <c r="AM24" s="3"/>
      <c r="AN24" s="4"/>
      <c r="AO24" s="3"/>
      <c r="AP24" s="4"/>
      <c r="AQ24" s="3"/>
      <c r="AR24" s="4"/>
      <c r="AS24" s="3"/>
      <c r="AT24" s="4"/>
      <c r="AU24" s="3"/>
      <c r="AV24" s="4"/>
      <c r="AW24" s="3"/>
      <c r="AX24" s="4"/>
      <c r="AY24" s="3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1"/>
      <c r="GH24" s="1"/>
      <c r="GI24" s="1"/>
    </row>
    <row r="25" spans="1:192" ht="15.75" x14ac:dyDescent="0.25">
      <c r="A25" s="23">
        <v>7.5</v>
      </c>
      <c r="B25" s="24" t="s">
        <v>15</v>
      </c>
      <c r="C25" s="25">
        <v>70981.295757059605</v>
      </c>
      <c r="D25" s="25">
        <v>79166.984997042513</v>
      </c>
      <c r="E25" s="25">
        <v>84550.652885892079</v>
      </c>
      <c r="F25" s="25">
        <v>105891.8538998103</v>
      </c>
      <c r="G25" s="25">
        <v>109829.93719996148</v>
      </c>
      <c r="H25" s="25">
        <v>117531.90296995032</v>
      </c>
      <c r="I25" s="25">
        <v>163025.65741308345</v>
      </c>
      <c r="J25" s="25">
        <v>148456.1004791671</v>
      </c>
      <c r="K25" s="25">
        <v>161356.73123333126</v>
      </c>
      <c r="L25" s="25">
        <v>155016.22389093909</v>
      </c>
      <c r="M25" s="25">
        <v>189117.92006769939</v>
      </c>
      <c r="N25" s="25">
        <v>224490.32108905839</v>
      </c>
      <c r="O25" s="25">
        <v>252690.81262437123</v>
      </c>
      <c r="P25" s="25">
        <v>282806.76133902802</v>
      </c>
      <c r="Q25" s="4"/>
      <c r="R25" s="4"/>
      <c r="S25" s="4"/>
      <c r="T25" s="3"/>
      <c r="U25" s="4"/>
      <c r="V25" s="4"/>
      <c r="W25" s="3"/>
      <c r="X25" s="4"/>
      <c r="Y25" s="4"/>
      <c r="Z25" s="4"/>
      <c r="AA25" s="3"/>
      <c r="AB25" s="4"/>
      <c r="AC25" s="3"/>
      <c r="AD25" s="4"/>
      <c r="AE25" s="3"/>
      <c r="AF25" s="4"/>
      <c r="AG25" s="3"/>
      <c r="AH25" s="4"/>
      <c r="AI25" s="3"/>
      <c r="AJ25" s="4"/>
      <c r="AK25" s="3"/>
      <c r="AL25" s="4"/>
      <c r="AM25" s="3"/>
      <c r="AN25" s="4"/>
      <c r="AO25" s="3"/>
      <c r="AP25" s="4"/>
      <c r="AQ25" s="3"/>
      <c r="AR25" s="4"/>
      <c r="AS25" s="3"/>
      <c r="AT25" s="4"/>
      <c r="AU25" s="3"/>
      <c r="AV25" s="4"/>
      <c r="AW25" s="3"/>
      <c r="AX25" s="4"/>
      <c r="AY25" s="3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1"/>
      <c r="GH25" s="1"/>
      <c r="GI25" s="1"/>
    </row>
    <row r="26" spans="1:192" ht="15.75" x14ac:dyDescent="0.25">
      <c r="A26" s="23">
        <v>7.6</v>
      </c>
      <c r="B26" s="24" t="s">
        <v>16</v>
      </c>
      <c r="C26" s="25">
        <v>11922.374089478504</v>
      </c>
      <c r="D26" s="25">
        <v>13200.901127589917</v>
      </c>
      <c r="E26" s="25">
        <v>15392.522648571234</v>
      </c>
      <c r="F26" s="25">
        <v>15768.930974217452</v>
      </c>
      <c r="G26" s="25">
        <v>17000.246406439393</v>
      </c>
      <c r="H26" s="25">
        <v>18869.666849590078</v>
      </c>
      <c r="I26" s="25">
        <v>19575.618593265921</v>
      </c>
      <c r="J26" s="25">
        <v>24818.728422295288</v>
      </c>
      <c r="K26" s="25">
        <v>25872.696855146743</v>
      </c>
      <c r="L26" s="25">
        <v>26344.584235357252</v>
      </c>
      <c r="M26" s="25">
        <v>30087.761103133351</v>
      </c>
      <c r="N26" s="25">
        <v>29929.660010637508</v>
      </c>
      <c r="O26" s="25">
        <v>33851.854632729039</v>
      </c>
      <c r="P26" s="25">
        <v>37294.231351370079</v>
      </c>
      <c r="Q26" s="4"/>
      <c r="R26" s="4"/>
      <c r="S26" s="4"/>
      <c r="T26" s="3"/>
      <c r="U26" s="4"/>
      <c r="V26" s="4"/>
      <c r="W26" s="3"/>
      <c r="X26" s="4"/>
      <c r="Y26" s="4"/>
      <c r="Z26" s="4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1"/>
      <c r="GH26" s="1"/>
      <c r="GI26" s="1"/>
    </row>
    <row r="27" spans="1:192" ht="31.5" x14ac:dyDescent="0.25">
      <c r="A27" s="23">
        <v>7.7</v>
      </c>
      <c r="B27" s="24" t="s">
        <v>17</v>
      </c>
      <c r="C27" s="25">
        <v>271513.73333077604</v>
      </c>
      <c r="D27" s="25">
        <v>304363.19189004367</v>
      </c>
      <c r="E27" s="25">
        <v>336422.50983117812</v>
      </c>
      <c r="F27" s="25">
        <v>413388.99462208146</v>
      </c>
      <c r="G27" s="25">
        <v>480956.20703866839</v>
      </c>
      <c r="H27" s="25">
        <v>482345.5398953656</v>
      </c>
      <c r="I27" s="25">
        <v>435969.61445536261</v>
      </c>
      <c r="J27" s="25">
        <v>419690.97996685299</v>
      </c>
      <c r="K27" s="25">
        <v>479541.94672422693</v>
      </c>
      <c r="L27" s="25">
        <v>558172.44012836437</v>
      </c>
      <c r="M27" s="25">
        <v>681236.92949517723</v>
      </c>
      <c r="N27" s="25">
        <v>817947.41122718004</v>
      </c>
      <c r="O27" s="25">
        <v>983733.33103533241</v>
      </c>
      <c r="P27" s="25">
        <v>1128586.4138469049</v>
      </c>
      <c r="Q27" s="4"/>
      <c r="R27" s="4"/>
      <c r="S27" s="4"/>
      <c r="T27" s="3"/>
      <c r="U27" s="4"/>
      <c r="V27" s="4"/>
      <c r="W27" s="3"/>
      <c r="X27" s="4"/>
      <c r="Y27" s="4"/>
      <c r="Z27" s="4"/>
      <c r="AA27" s="3"/>
      <c r="AB27" s="4"/>
      <c r="AC27" s="3"/>
      <c r="AD27" s="4"/>
      <c r="AE27" s="3"/>
      <c r="AF27" s="4"/>
      <c r="AG27" s="3"/>
      <c r="AH27" s="4"/>
      <c r="AI27" s="3"/>
      <c r="AJ27" s="4"/>
      <c r="AK27" s="3"/>
      <c r="AL27" s="4"/>
      <c r="AM27" s="3"/>
      <c r="AN27" s="4"/>
      <c r="AO27" s="3"/>
      <c r="AP27" s="4"/>
      <c r="AQ27" s="3"/>
      <c r="AR27" s="4"/>
      <c r="AS27" s="3"/>
      <c r="AT27" s="4"/>
      <c r="AU27" s="3"/>
      <c r="AV27" s="4"/>
      <c r="AW27" s="3"/>
      <c r="AX27" s="4"/>
      <c r="AY27" s="3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1"/>
      <c r="GH27" s="1"/>
      <c r="GI27" s="1"/>
    </row>
    <row r="28" spans="1:192" ht="15.75" x14ac:dyDescent="0.25">
      <c r="A28" s="27" t="s">
        <v>68</v>
      </c>
      <c r="B28" s="24" t="s">
        <v>18</v>
      </c>
      <c r="C28" s="25">
        <v>783728.99269138917</v>
      </c>
      <c r="D28" s="25">
        <v>894227.21295093151</v>
      </c>
      <c r="E28" s="25">
        <v>946267.64385530935</v>
      </c>
      <c r="F28" s="25">
        <v>1045499.2133378953</v>
      </c>
      <c r="G28" s="25">
        <v>1159987.756790515</v>
      </c>
      <c r="H28" s="25">
        <v>1122571.947617043</v>
      </c>
      <c r="I28" s="25">
        <v>1308445.6316060792</v>
      </c>
      <c r="J28" s="25">
        <v>1472067.387688868</v>
      </c>
      <c r="K28" s="25">
        <v>1666779.0483659217</v>
      </c>
      <c r="L28" s="25">
        <v>1734760.5791213873</v>
      </c>
      <c r="M28" s="25">
        <v>1858341.8156150256</v>
      </c>
      <c r="N28" s="25">
        <v>2283963.7696609362</v>
      </c>
      <c r="O28" s="25">
        <v>2452173.0220724004</v>
      </c>
      <c r="P28" s="25">
        <v>2670684.4323765934</v>
      </c>
      <c r="Q28" s="4"/>
      <c r="R28" s="4"/>
      <c r="S28" s="4"/>
      <c r="T28" s="3"/>
      <c r="U28" s="4"/>
      <c r="V28" s="4"/>
      <c r="W28" s="3"/>
      <c r="X28" s="4"/>
      <c r="Y28" s="4"/>
      <c r="Z28" s="4"/>
      <c r="AA28" s="3"/>
      <c r="AB28" s="4"/>
      <c r="AC28" s="3"/>
      <c r="AD28" s="4"/>
      <c r="AE28" s="3"/>
      <c r="AF28" s="4"/>
      <c r="AG28" s="3"/>
      <c r="AH28" s="4"/>
      <c r="AI28" s="3"/>
      <c r="AJ28" s="4"/>
      <c r="AK28" s="3"/>
      <c r="AL28" s="4"/>
      <c r="AM28" s="3"/>
      <c r="AN28" s="4"/>
      <c r="AO28" s="3"/>
      <c r="AP28" s="4"/>
      <c r="AQ28" s="3"/>
      <c r="AR28" s="4"/>
      <c r="AS28" s="3"/>
      <c r="AT28" s="4"/>
      <c r="AU28" s="3"/>
      <c r="AV28" s="4"/>
      <c r="AW28" s="3"/>
      <c r="AX28" s="4"/>
      <c r="AY28" s="3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1"/>
      <c r="GH28" s="1"/>
      <c r="GI28" s="1"/>
    </row>
    <row r="29" spans="1:192" ht="31.5" x14ac:dyDescent="0.25">
      <c r="A29" s="27" t="s">
        <v>69</v>
      </c>
      <c r="B29" s="24" t="s">
        <v>19</v>
      </c>
      <c r="C29" s="25">
        <v>1520729.134143535</v>
      </c>
      <c r="D29" s="25">
        <v>1674815.1712532835</v>
      </c>
      <c r="E29" s="25">
        <v>1873544.6448267233</v>
      </c>
      <c r="F29" s="25">
        <v>1997025.2456900885</v>
      </c>
      <c r="G29" s="25">
        <v>2089836.1572535881</v>
      </c>
      <c r="H29" s="25">
        <v>2274134.4205196593</v>
      </c>
      <c r="I29" s="25">
        <v>2368704.3297096472</v>
      </c>
      <c r="J29" s="25">
        <v>2470138.1865823502</v>
      </c>
      <c r="K29" s="25">
        <v>2491741.9403270818</v>
      </c>
      <c r="L29" s="25">
        <v>2416012.8554216558</v>
      </c>
      <c r="M29" s="25">
        <v>2664740.6154156015</v>
      </c>
      <c r="N29" s="25">
        <v>2980127.7503569485</v>
      </c>
      <c r="O29" s="25">
        <v>3697299.9642070048</v>
      </c>
      <c r="P29" s="25">
        <v>4212848.1602640869</v>
      </c>
      <c r="Q29" s="4"/>
      <c r="R29" s="4"/>
      <c r="S29" s="4"/>
      <c r="T29" s="3"/>
      <c r="U29" s="4"/>
      <c r="V29" s="4"/>
      <c r="W29" s="3"/>
      <c r="X29" s="5"/>
      <c r="Y29" s="5"/>
      <c r="Z29" s="5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1"/>
      <c r="GH29" s="1"/>
      <c r="GI29" s="1"/>
    </row>
    <row r="30" spans="1:192" ht="15.75" x14ac:dyDescent="0.25">
      <c r="A30" s="27" t="s">
        <v>70</v>
      </c>
      <c r="B30" s="24" t="s">
        <v>44</v>
      </c>
      <c r="C30" s="25">
        <v>666151</v>
      </c>
      <c r="D30" s="25">
        <v>762905.99098</v>
      </c>
      <c r="E30" s="25">
        <v>1089497.55174</v>
      </c>
      <c r="F30" s="25">
        <v>1200884.4599947876</v>
      </c>
      <c r="G30" s="25">
        <v>1262191.7828051392</v>
      </c>
      <c r="H30" s="25">
        <v>1303735.0817044568</v>
      </c>
      <c r="I30" s="25">
        <v>1439371.4792875168</v>
      </c>
      <c r="J30" s="25">
        <v>1608590.6357412706</v>
      </c>
      <c r="K30" s="25">
        <v>1907476.7648289998</v>
      </c>
      <c r="L30" s="25">
        <v>1893712.3230135094</v>
      </c>
      <c r="M30" s="25">
        <v>2052301.9902476477</v>
      </c>
      <c r="N30" s="25">
        <v>2210887.8256443841</v>
      </c>
      <c r="O30" s="25">
        <v>2543856.3633785993</v>
      </c>
      <c r="P30" s="25">
        <v>2894471.9373854008</v>
      </c>
      <c r="Q30" s="4"/>
      <c r="R30" s="4"/>
      <c r="S30" s="4"/>
      <c r="T30" s="3"/>
      <c r="U30" s="4"/>
      <c r="V30" s="4"/>
      <c r="W30" s="3"/>
      <c r="X30" s="4"/>
      <c r="Y30" s="4"/>
      <c r="Z30" s="4"/>
      <c r="AA30" s="3"/>
      <c r="AB30" s="4"/>
      <c r="AC30" s="3"/>
      <c r="AD30" s="4"/>
      <c r="AE30" s="3"/>
      <c r="AF30" s="4"/>
      <c r="AG30" s="3"/>
      <c r="AH30" s="4"/>
      <c r="AI30" s="3"/>
      <c r="AJ30" s="4"/>
      <c r="AK30" s="3"/>
      <c r="AL30" s="4"/>
      <c r="AM30" s="3"/>
      <c r="AN30" s="4"/>
      <c r="AO30" s="3"/>
      <c r="AP30" s="4"/>
      <c r="AQ30" s="3"/>
      <c r="AR30" s="4"/>
      <c r="AS30" s="3"/>
      <c r="AT30" s="4"/>
      <c r="AU30" s="3"/>
      <c r="AV30" s="4"/>
      <c r="AW30" s="3"/>
      <c r="AX30" s="4"/>
      <c r="AY30" s="3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1"/>
      <c r="GH30" s="1"/>
      <c r="GI30" s="1"/>
    </row>
    <row r="31" spans="1:192" ht="15.75" x14ac:dyDescent="0.25">
      <c r="A31" s="27" t="s">
        <v>71</v>
      </c>
      <c r="B31" s="24" t="s">
        <v>20</v>
      </c>
      <c r="C31" s="25">
        <v>1590855.7603873285</v>
      </c>
      <c r="D31" s="25">
        <v>1734373.4125204193</v>
      </c>
      <c r="E31" s="25">
        <v>1762315.9806908898</v>
      </c>
      <c r="F31" s="25">
        <v>1962584.2100612151</v>
      </c>
      <c r="G31" s="25">
        <v>2193614.6459187963</v>
      </c>
      <c r="H31" s="25">
        <v>2439016.8473711186</v>
      </c>
      <c r="I31" s="25">
        <v>2924551.8469577031</v>
      </c>
      <c r="J31" s="25">
        <v>3209899.4438133063</v>
      </c>
      <c r="K31" s="25">
        <v>3753753.2976599843</v>
      </c>
      <c r="L31" s="25">
        <v>3442625.7217221712</v>
      </c>
      <c r="M31" s="25">
        <v>4143812.0610030475</v>
      </c>
      <c r="N31" s="25">
        <v>4759490.6269496344</v>
      </c>
      <c r="O31" s="25">
        <v>5495911.7082701558</v>
      </c>
      <c r="P31" s="25">
        <v>6301473.7668490754</v>
      </c>
      <c r="Q31" s="4"/>
      <c r="R31" s="4"/>
      <c r="S31" s="4"/>
      <c r="T31" s="3"/>
      <c r="U31" s="4"/>
      <c r="V31" s="4"/>
      <c r="W31" s="3"/>
      <c r="X31" s="4"/>
      <c r="Y31" s="4"/>
      <c r="Z31" s="4"/>
      <c r="AA31" s="3"/>
      <c r="AB31" s="4"/>
      <c r="AC31" s="3"/>
      <c r="AD31" s="4"/>
      <c r="AE31" s="3"/>
      <c r="AF31" s="4"/>
      <c r="AG31" s="3"/>
      <c r="AH31" s="4"/>
      <c r="AI31" s="3"/>
      <c r="AJ31" s="4"/>
      <c r="AK31" s="3"/>
      <c r="AL31" s="4"/>
      <c r="AM31" s="3"/>
      <c r="AN31" s="4"/>
      <c r="AO31" s="3"/>
      <c r="AP31" s="4"/>
      <c r="AQ31" s="3"/>
      <c r="AR31" s="4"/>
      <c r="AS31" s="3"/>
      <c r="AT31" s="4"/>
      <c r="AU31" s="3"/>
      <c r="AV31" s="4"/>
      <c r="AW31" s="3"/>
      <c r="AX31" s="4"/>
      <c r="AY31" s="3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1"/>
      <c r="GH31" s="1"/>
      <c r="GI31" s="1"/>
    </row>
    <row r="32" spans="1:192" s="10" customFormat="1" ht="15.75" x14ac:dyDescent="0.25">
      <c r="A32" s="28"/>
      <c r="B32" s="29" t="s">
        <v>30</v>
      </c>
      <c r="C32" s="30">
        <f>C17+C20+C28+C29+C30+C31</f>
        <v>7618428.2751758127</v>
      </c>
      <c r="D32" s="30">
        <f t="shared" ref="D32:L32" si="13">D17+D20+D28+D29+D30+D31</f>
        <v>8693743.0994575974</v>
      </c>
      <c r="E32" s="30">
        <f t="shared" si="13"/>
        <v>9729930.8467282988</v>
      </c>
      <c r="F32" s="30">
        <f t="shared" si="13"/>
        <v>10761778.993442137</v>
      </c>
      <c r="G32" s="30">
        <f t="shared" si="13"/>
        <v>11706145.424194187</v>
      </c>
      <c r="H32" s="30">
        <f t="shared" si="13"/>
        <v>12469643.535202315</v>
      </c>
      <c r="I32" s="30">
        <f t="shared" si="13"/>
        <v>13964635.046695877</v>
      </c>
      <c r="J32" s="30">
        <f t="shared" si="13"/>
        <v>14916487.78853431</v>
      </c>
      <c r="K32" s="30">
        <f t="shared" si="13"/>
        <v>16419822.627955221</v>
      </c>
      <c r="L32" s="30">
        <f t="shared" si="13"/>
        <v>14793137.886354944</v>
      </c>
      <c r="M32" s="30">
        <f t="shared" ref="M32:N32" si="14">M17+M20+M28+M29+M30+M31</f>
        <v>17682859.426811367</v>
      </c>
      <c r="N32" s="30">
        <f t="shared" si="14"/>
        <v>20508338.16558291</v>
      </c>
      <c r="O32" s="30">
        <f t="shared" ref="O32" si="15">O17+O20+O28+O29+O30+O31</f>
        <v>24015665.441933107</v>
      </c>
      <c r="P32" s="30">
        <f t="shared" ref="P32" si="16">P17+P20+P28+P29+P30+P31</f>
        <v>27497216.596318785</v>
      </c>
      <c r="Q32" s="4"/>
      <c r="R32" s="4"/>
      <c r="S32" s="4"/>
      <c r="T32" s="3"/>
      <c r="U32" s="4"/>
      <c r="V32" s="4"/>
      <c r="W32" s="3"/>
      <c r="X32" s="4"/>
      <c r="Y32" s="4"/>
      <c r="Z32" s="4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1"/>
      <c r="DJ32" s="11"/>
      <c r="DK32" s="11"/>
      <c r="DL32" s="11"/>
      <c r="DM32" s="11"/>
      <c r="DN32" s="11"/>
      <c r="DO32" s="11"/>
      <c r="DP32" s="11"/>
      <c r="DQ32" s="11"/>
      <c r="DR32" s="11"/>
      <c r="DS32" s="11"/>
      <c r="DT32" s="11"/>
      <c r="DU32" s="11"/>
      <c r="DV32" s="11"/>
      <c r="DW32" s="11"/>
      <c r="DX32" s="11"/>
      <c r="DY32" s="11"/>
      <c r="DZ32" s="11"/>
      <c r="EA32" s="11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3"/>
      <c r="GH32" s="13"/>
      <c r="GI32" s="13"/>
    </row>
    <row r="33" spans="1:192" s="13" customFormat="1" ht="15.75" x14ac:dyDescent="0.25">
      <c r="A33" s="20" t="s">
        <v>27</v>
      </c>
      <c r="B33" s="34" t="s">
        <v>41</v>
      </c>
      <c r="C33" s="22">
        <f t="shared" ref="C33" si="17">C6+C11+C13+C14+C15+C17+C20+C28+C29+C30+C31</f>
        <v>19347056.448023353</v>
      </c>
      <c r="D33" s="22">
        <f t="shared" ref="D33:L33" si="18">D6+D11+D13+D14+D15+D17+D20+D28+D29+D30+D31</f>
        <v>22077582.564236045</v>
      </c>
      <c r="E33" s="22">
        <f t="shared" si="18"/>
        <v>24494463.239461653</v>
      </c>
      <c r="F33" s="22">
        <f t="shared" si="18"/>
        <v>25587510.910097841</v>
      </c>
      <c r="G33" s="22">
        <f t="shared" si="18"/>
        <v>25993551.024525214</v>
      </c>
      <c r="H33" s="22">
        <f t="shared" si="18"/>
        <v>30450392.028583914</v>
      </c>
      <c r="I33" s="22">
        <f t="shared" si="18"/>
        <v>33799890.228887364</v>
      </c>
      <c r="J33" s="22">
        <f t="shared" si="18"/>
        <v>38890319.006447956</v>
      </c>
      <c r="K33" s="22">
        <f t="shared" si="18"/>
        <v>40997549.19401741</v>
      </c>
      <c r="L33" s="22">
        <f t="shared" si="18"/>
        <v>41080157.416315064</v>
      </c>
      <c r="M33" s="22">
        <f t="shared" ref="M33:N33" si="19">M6+M11+M13+M14+M15+M17+M20+M28+M29+M30+M31</f>
        <v>53503549.248721145</v>
      </c>
      <c r="N33" s="22">
        <f t="shared" si="19"/>
        <v>57764243.281214356</v>
      </c>
      <c r="O33" s="22">
        <f t="shared" ref="O33" si="20">O6+O11+O13+O14+O15+O17+O20+O28+O29+O30+O31</f>
        <v>66821529.959080584</v>
      </c>
      <c r="P33" s="22">
        <f t="shared" ref="P33" si="21">P6+P11+P13+P14+P15+P17+P20+P28+P29+P30+P31</f>
        <v>74000393.102076456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4"/>
      <c r="AC33" s="3"/>
      <c r="AD33" s="4"/>
      <c r="AE33" s="3"/>
      <c r="AF33" s="4"/>
      <c r="AG33" s="3"/>
      <c r="AH33" s="4"/>
      <c r="AI33" s="3"/>
      <c r="AJ33" s="4"/>
      <c r="AK33" s="3"/>
      <c r="AL33" s="4"/>
      <c r="AM33" s="3"/>
      <c r="AN33" s="4"/>
      <c r="AO33" s="3"/>
      <c r="AP33" s="4"/>
      <c r="AQ33" s="3"/>
      <c r="AR33" s="4"/>
      <c r="AS33" s="3"/>
      <c r="AT33" s="4"/>
      <c r="AU33" s="3"/>
      <c r="AV33" s="4"/>
      <c r="AW33" s="3"/>
      <c r="AX33" s="4"/>
      <c r="AY33" s="3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  <c r="BO33" s="11"/>
      <c r="BP33" s="11"/>
      <c r="BQ33" s="11"/>
      <c r="BR33" s="11"/>
      <c r="BS33" s="11"/>
      <c r="BT33" s="11"/>
      <c r="BU33" s="11"/>
      <c r="BV33" s="11"/>
      <c r="BW33" s="11"/>
      <c r="BX33" s="11"/>
      <c r="BY33" s="11"/>
      <c r="BZ33" s="11"/>
      <c r="CA33" s="11"/>
      <c r="CB33" s="11"/>
      <c r="CC33" s="11"/>
      <c r="CD33" s="11"/>
      <c r="CE33" s="11"/>
      <c r="CF33" s="11"/>
      <c r="CG33" s="11"/>
      <c r="CH33" s="11"/>
      <c r="CI33" s="11"/>
      <c r="CJ33" s="11"/>
      <c r="CK33" s="11"/>
      <c r="CL33" s="11"/>
      <c r="CM33" s="11"/>
      <c r="CN33" s="11"/>
      <c r="CO33" s="11"/>
      <c r="CP33" s="11"/>
      <c r="CQ33" s="11"/>
      <c r="CR33" s="11"/>
      <c r="CS33" s="11"/>
      <c r="CT33" s="11"/>
      <c r="CU33" s="11"/>
      <c r="CV33" s="11"/>
      <c r="CW33" s="11"/>
      <c r="CX33" s="11"/>
      <c r="CY33" s="11"/>
      <c r="CZ33" s="11"/>
      <c r="DA33" s="11"/>
      <c r="DB33" s="11"/>
      <c r="DC33" s="11"/>
      <c r="DD33" s="11"/>
      <c r="DE33" s="11"/>
      <c r="DF33" s="11"/>
      <c r="DG33" s="11"/>
      <c r="DH33" s="11"/>
      <c r="DI33" s="11"/>
      <c r="DJ33" s="11"/>
      <c r="DK33" s="11"/>
      <c r="DL33" s="11"/>
      <c r="DM33" s="11"/>
      <c r="DN33" s="11"/>
      <c r="DO33" s="11"/>
      <c r="DP33" s="11"/>
      <c r="DQ33" s="11"/>
      <c r="DR33" s="11"/>
      <c r="DS33" s="11"/>
      <c r="DT33" s="11"/>
      <c r="DU33" s="11"/>
      <c r="DV33" s="11"/>
      <c r="DW33" s="11"/>
      <c r="DX33" s="11"/>
      <c r="DY33" s="11"/>
      <c r="DZ33" s="11"/>
      <c r="EA33" s="11"/>
      <c r="EB33" s="11"/>
      <c r="EC33" s="11"/>
      <c r="ED33" s="11"/>
      <c r="EE33" s="11"/>
      <c r="EF33" s="11"/>
      <c r="EG33" s="11"/>
      <c r="EH33" s="11"/>
      <c r="EI33" s="11"/>
      <c r="EJ33" s="11"/>
      <c r="EK33" s="11"/>
      <c r="EL33" s="11"/>
      <c r="EM33" s="11"/>
      <c r="EN33" s="11"/>
      <c r="EO33" s="11"/>
      <c r="EP33" s="11"/>
      <c r="EQ33" s="11"/>
      <c r="ER33" s="11"/>
      <c r="ES33" s="11"/>
      <c r="ET33" s="11"/>
      <c r="EU33" s="11"/>
      <c r="EV33" s="11"/>
      <c r="EW33" s="11"/>
      <c r="EX33" s="11"/>
      <c r="EY33" s="11"/>
      <c r="EZ33" s="11"/>
      <c r="FA33" s="11"/>
      <c r="FB33" s="11"/>
      <c r="FC33" s="11"/>
      <c r="FD33" s="11"/>
      <c r="FE33" s="11"/>
      <c r="FF33" s="11"/>
      <c r="FG33" s="11"/>
      <c r="FH33" s="11"/>
      <c r="FI33" s="11"/>
      <c r="FJ33" s="11"/>
      <c r="FK33" s="11"/>
      <c r="FL33" s="11"/>
      <c r="FM33" s="11"/>
      <c r="FN33" s="11"/>
      <c r="FO33" s="11"/>
      <c r="FP33" s="11"/>
      <c r="FQ33" s="11"/>
      <c r="FR33" s="11"/>
      <c r="FS33" s="11"/>
      <c r="FT33" s="11"/>
      <c r="FU33" s="11"/>
      <c r="FV33" s="11"/>
      <c r="FW33" s="11"/>
      <c r="FX33" s="11"/>
      <c r="FY33" s="11"/>
      <c r="FZ33" s="11"/>
      <c r="GA33" s="11"/>
      <c r="GB33" s="11"/>
      <c r="GC33" s="11"/>
      <c r="GD33" s="11"/>
      <c r="GE33" s="11"/>
      <c r="GF33" s="11"/>
      <c r="GJ33" s="10"/>
    </row>
    <row r="34" spans="1:192" s="10" customFormat="1" ht="15.75" x14ac:dyDescent="0.25">
      <c r="A34" s="37" t="s">
        <v>33</v>
      </c>
      <c r="B34" s="38" t="s">
        <v>25</v>
      </c>
      <c r="C34" s="30">
        <f>GSVA_cur!C34</f>
        <v>2031088.5159155158</v>
      </c>
      <c r="D34" s="30">
        <f>GSVA_cur!D34</f>
        <v>2340292.170314536</v>
      </c>
      <c r="E34" s="30">
        <f>GSVA_cur!E34</f>
        <v>2715614.2398168598</v>
      </c>
      <c r="F34" s="30">
        <f>GSVA_cur!F34</f>
        <v>3082180.0000000005</v>
      </c>
      <c r="G34" s="30">
        <f>GSVA_cur!G34</f>
        <v>3529971</v>
      </c>
      <c r="H34" s="30">
        <f>GSVA_cur!H34</f>
        <v>4920611</v>
      </c>
      <c r="I34" s="30">
        <f>GSVA_cur!I34</f>
        <v>6124238</v>
      </c>
      <c r="J34" s="30">
        <f>GSVA_cur!J34</f>
        <v>6312958</v>
      </c>
      <c r="K34" s="30">
        <f>GSVA_cur!K34</f>
        <v>7646960.8439380098</v>
      </c>
      <c r="L34" s="30">
        <f>GSVA_cur!L34</f>
        <v>8098251.6313266885</v>
      </c>
      <c r="M34" s="30">
        <f>GSVA_cur!M34</f>
        <v>10310564.689758923</v>
      </c>
      <c r="N34" s="30">
        <f>GSVA_cur!N34</f>
        <v>10964759.983112268</v>
      </c>
      <c r="O34" s="30">
        <f>GSVA_cur!O34</f>
        <v>12760743.318410544</v>
      </c>
      <c r="P34" s="30">
        <f>GSVA_cur!P34</f>
        <v>14149946.791044436</v>
      </c>
      <c r="Q34" s="4"/>
      <c r="R34" s="4"/>
      <c r="S34" s="4"/>
      <c r="T34" s="3"/>
      <c r="U34" s="4"/>
      <c r="V34" s="4"/>
      <c r="W34" s="3"/>
      <c r="X34" s="4"/>
      <c r="Y34" s="4"/>
      <c r="Z34" s="4"/>
      <c r="AA34" s="3"/>
      <c r="AB34" s="4"/>
      <c r="AC34" s="3"/>
      <c r="AD34" s="4"/>
      <c r="AE34" s="3"/>
      <c r="AF34" s="4"/>
      <c r="AG34" s="3"/>
      <c r="AH34" s="4"/>
      <c r="AI34" s="3"/>
      <c r="AJ34" s="4"/>
      <c r="AK34" s="3"/>
      <c r="AL34" s="4"/>
      <c r="AM34" s="3"/>
      <c r="AN34" s="4"/>
      <c r="AO34" s="3"/>
      <c r="AP34" s="4"/>
      <c r="AQ34" s="3"/>
      <c r="AR34" s="4"/>
      <c r="AS34" s="3"/>
      <c r="AT34" s="4"/>
      <c r="AU34" s="3"/>
      <c r="AV34" s="4"/>
      <c r="AW34" s="3"/>
      <c r="AX34" s="4"/>
      <c r="AY34" s="3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1"/>
      <c r="DJ34" s="11"/>
      <c r="DK34" s="11"/>
      <c r="DL34" s="11"/>
      <c r="DM34" s="11"/>
      <c r="DN34" s="11"/>
      <c r="DO34" s="11"/>
      <c r="DP34" s="11"/>
      <c r="DQ34" s="11"/>
      <c r="DR34" s="11"/>
      <c r="DS34" s="11"/>
      <c r="DT34" s="11"/>
      <c r="DU34" s="11"/>
      <c r="DV34" s="11"/>
      <c r="DW34" s="11"/>
      <c r="DX34" s="11"/>
      <c r="DY34" s="11"/>
      <c r="DZ34" s="11"/>
      <c r="EA34" s="11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</row>
    <row r="35" spans="1:192" s="10" customFormat="1" ht="15.75" x14ac:dyDescent="0.25">
      <c r="A35" s="37" t="s">
        <v>34</v>
      </c>
      <c r="B35" s="38" t="s">
        <v>24</v>
      </c>
      <c r="C35" s="30">
        <f>GSVA_cur!C35</f>
        <v>955550</v>
      </c>
      <c r="D35" s="30">
        <f>GSVA_cur!D35</f>
        <v>1086626.9999999998</v>
      </c>
      <c r="E35" s="30">
        <f>GSVA_cur!E35</f>
        <v>1112340.0000000002</v>
      </c>
      <c r="F35" s="30">
        <f>GSVA_cur!F35</f>
        <v>1177349</v>
      </c>
      <c r="G35" s="30">
        <f>GSVA_cur!G35</f>
        <v>1125620</v>
      </c>
      <c r="H35" s="30">
        <f>GSVA_cur!H35</f>
        <v>1137833</v>
      </c>
      <c r="I35" s="30">
        <f>GSVA_cur!I35</f>
        <v>1172436</v>
      </c>
      <c r="J35" s="30">
        <f>GSVA_cur!J35</f>
        <v>1238402</v>
      </c>
      <c r="K35" s="30">
        <f>GSVA_cur!K35</f>
        <v>1345027</v>
      </c>
      <c r="L35" s="30">
        <f>GSVA_cur!L35</f>
        <v>2163903.9999999995</v>
      </c>
      <c r="M35" s="30">
        <f>GSVA_cur!M35</f>
        <v>2461396</v>
      </c>
      <c r="N35" s="30">
        <f>GSVA_cur!N35</f>
        <v>2698673</v>
      </c>
      <c r="O35" s="30">
        <f>GSVA_cur!O35</f>
        <v>2914801.8571428573</v>
      </c>
      <c r="P35" s="30">
        <f>GSVA_cur!P35</f>
        <v>2834656.318763312</v>
      </c>
      <c r="Q35" s="4"/>
      <c r="R35" s="4"/>
      <c r="S35" s="4"/>
      <c r="T35" s="3"/>
      <c r="U35" s="4"/>
      <c r="V35" s="4"/>
      <c r="W35" s="3"/>
      <c r="X35" s="4"/>
      <c r="Y35" s="4"/>
      <c r="Z35" s="4"/>
      <c r="AA35" s="3"/>
      <c r="AB35" s="4"/>
      <c r="AC35" s="3"/>
      <c r="AD35" s="4"/>
      <c r="AE35" s="3"/>
      <c r="AF35" s="4"/>
      <c r="AG35" s="3"/>
      <c r="AH35" s="4"/>
      <c r="AI35" s="3"/>
      <c r="AJ35" s="4"/>
      <c r="AK35" s="3"/>
      <c r="AL35" s="4"/>
      <c r="AM35" s="3"/>
      <c r="AN35" s="4"/>
      <c r="AO35" s="3"/>
      <c r="AP35" s="4"/>
      <c r="AQ35" s="3"/>
      <c r="AR35" s="4"/>
      <c r="AS35" s="3"/>
      <c r="AT35" s="4"/>
      <c r="AU35" s="3"/>
      <c r="AV35" s="4"/>
      <c r="AW35" s="3"/>
      <c r="AX35" s="4"/>
      <c r="AY35" s="3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1"/>
      <c r="DJ35" s="11"/>
      <c r="DK35" s="11"/>
      <c r="DL35" s="11"/>
      <c r="DM35" s="11"/>
      <c r="DN35" s="11"/>
      <c r="DO35" s="11"/>
      <c r="DP35" s="11"/>
      <c r="DQ35" s="11"/>
      <c r="DR35" s="11"/>
      <c r="DS35" s="11"/>
      <c r="DT35" s="11"/>
      <c r="DU35" s="11"/>
      <c r="DV35" s="11"/>
      <c r="DW35" s="11"/>
      <c r="DX35" s="11"/>
      <c r="DY35" s="11"/>
      <c r="DZ35" s="11"/>
      <c r="EA35" s="11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</row>
    <row r="36" spans="1:192" s="10" customFormat="1" ht="15.75" x14ac:dyDescent="0.25">
      <c r="A36" s="37" t="s">
        <v>35</v>
      </c>
      <c r="B36" s="38" t="s">
        <v>53</v>
      </c>
      <c r="C36" s="30">
        <f>C33+C34-C35</f>
        <v>20422594.96393887</v>
      </c>
      <c r="D36" s="30">
        <f t="shared" ref="D36:L36" si="22">D33+D34-D35</f>
        <v>23331247.73455058</v>
      </c>
      <c r="E36" s="30">
        <f t="shared" si="22"/>
        <v>26097737.479278512</v>
      </c>
      <c r="F36" s="30">
        <f t="shared" si="22"/>
        <v>27492341.910097841</v>
      </c>
      <c r="G36" s="30">
        <f t="shared" si="22"/>
        <v>28397902.024525214</v>
      </c>
      <c r="H36" s="30">
        <f t="shared" si="22"/>
        <v>34233170.028583914</v>
      </c>
      <c r="I36" s="30">
        <f t="shared" si="22"/>
        <v>38751692.228887364</v>
      </c>
      <c r="J36" s="30">
        <f t="shared" si="22"/>
        <v>43964875.006447956</v>
      </c>
      <c r="K36" s="30">
        <f t="shared" si="22"/>
        <v>47299483.037955418</v>
      </c>
      <c r="L36" s="30">
        <f t="shared" si="22"/>
        <v>47014505.047641754</v>
      </c>
      <c r="M36" s="30">
        <f t="shared" ref="M36:N36" si="23">M33+M34-M35</f>
        <v>61352717.938480064</v>
      </c>
      <c r="N36" s="30">
        <f t="shared" si="23"/>
        <v>66030330.264326632</v>
      </c>
      <c r="O36" s="30">
        <f t="shared" ref="O36" si="24">O33+O34-O35</f>
        <v>76667471.420348272</v>
      </c>
      <c r="P36" s="30">
        <f t="shared" ref="P36" si="25">P33+P34-P35</f>
        <v>85315683.574357569</v>
      </c>
      <c r="Q36" s="4"/>
      <c r="R36" s="4"/>
      <c r="S36" s="4"/>
      <c r="T36" s="3"/>
      <c r="U36" s="4"/>
      <c r="V36" s="4"/>
      <c r="W36" s="3"/>
      <c r="X36" s="4"/>
      <c r="Y36" s="4"/>
      <c r="Z36" s="4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1"/>
      <c r="DJ36" s="11"/>
      <c r="DK36" s="11"/>
      <c r="DL36" s="11"/>
      <c r="DM36" s="11"/>
      <c r="DN36" s="11"/>
      <c r="DO36" s="11"/>
      <c r="DP36" s="11"/>
      <c r="DQ36" s="11"/>
      <c r="DR36" s="11"/>
      <c r="DS36" s="11"/>
      <c r="DT36" s="11"/>
      <c r="DU36" s="11"/>
      <c r="DV36" s="11"/>
      <c r="DW36" s="11"/>
      <c r="DX36" s="11"/>
      <c r="DY36" s="11"/>
      <c r="DZ36" s="11"/>
      <c r="EA36" s="11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</row>
    <row r="37" spans="1:192" s="10" customFormat="1" ht="15.75" x14ac:dyDescent="0.25">
      <c r="A37" s="37" t="s">
        <v>36</v>
      </c>
      <c r="B37" s="38" t="s">
        <v>32</v>
      </c>
      <c r="C37" s="40">
        <f>GSVA_cur!C37</f>
        <v>422070</v>
      </c>
      <c r="D37" s="40">
        <f>GSVA_cur!D37</f>
        <v>426050</v>
      </c>
      <c r="E37" s="40">
        <f>GSVA_cur!E37</f>
        <v>430040</v>
      </c>
      <c r="F37" s="40">
        <f>GSVA_cur!F37</f>
        <v>434010</v>
      </c>
      <c r="G37" s="40">
        <f>GSVA_cur!G37</f>
        <v>438000</v>
      </c>
      <c r="H37" s="40">
        <f>GSVA_cur!H37</f>
        <v>441680</v>
      </c>
      <c r="I37" s="40">
        <f>GSVA_cur!I37</f>
        <v>445140</v>
      </c>
      <c r="J37" s="40">
        <f>GSVA_cur!J37</f>
        <v>448600</v>
      </c>
      <c r="K37" s="40">
        <f>GSVA_cur!K37</f>
        <v>452050</v>
      </c>
      <c r="L37" s="40">
        <f>GSVA_cur!L37</f>
        <v>455520</v>
      </c>
      <c r="M37" s="40">
        <f>GSVA_cur!M37</f>
        <v>458650</v>
      </c>
      <c r="N37" s="40">
        <f>GSVA_cur!N37</f>
        <v>461560</v>
      </c>
      <c r="O37" s="40">
        <f>GSVA_cur!O37</f>
        <v>464460</v>
      </c>
      <c r="P37" s="40">
        <f>GSVA_cur!P37</f>
        <v>467360</v>
      </c>
      <c r="Q37" s="2"/>
      <c r="R37" s="2"/>
      <c r="S37" s="2"/>
      <c r="T37" s="1"/>
      <c r="U37" s="2"/>
      <c r="V37" s="2"/>
      <c r="W37" s="1"/>
      <c r="X37" s="1"/>
      <c r="Y37" s="1"/>
      <c r="Z37" s="1"/>
      <c r="AA37" s="3"/>
      <c r="AB37" s="4"/>
      <c r="AC37" s="3"/>
      <c r="AD37" s="4"/>
      <c r="AE37" s="3"/>
      <c r="AF37" s="4"/>
      <c r="AG37" s="3"/>
      <c r="AH37" s="4"/>
      <c r="AI37" s="3"/>
      <c r="AJ37" s="4"/>
      <c r="AK37" s="3"/>
      <c r="AL37" s="4"/>
      <c r="AM37" s="3"/>
      <c r="AN37" s="4"/>
      <c r="AO37" s="3"/>
      <c r="AP37" s="4"/>
      <c r="AQ37" s="3"/>
      <c r="AR37" s="4"/>
      <c r="AS37" s="3"/>
      <c r="AT37" s="4"/>
      <c r="AU37" s="3"/>
      <c r="AV37" s="4"/>
      <c r="AW37" s="3"/>
      <c r="AX37" s="4"/>
      <c r="AY37" s="3"/>
      <c r="DI37" s="13"/>
      <c r="DJ37" s="13"/>
      <c r="DK37" s="13"/>
      <c r="DL37" s="13"/>
      <c r="DM37" s="13"/>
      <c r="DN37" s="13"/>
      <c r="DO37" s="13"/>
      <c r="DP37" s="13"/>
      <c r="DQ37" s="13"/>
      <c r="DR37" s="13"/>
      <c r="DS37" s="13"/>
      <c r="DT37" s="13"/>
      <c r="DU37" s="13"/>
      <c r="DV37" s="13"/>
      <c r="DW37" s="13"/>
      <c r="DX37" s="13"/>
      <c r="DY37" s="13"/>
      <c r="DZ37" s="13"/>
      <c r="EA37" s="13"/>
    </row>
    <row r="38" spans="1:192" s="10" customFormat="1" ht="15.75" x14ac:dyDescent="0.25">
      <c r="A38" s="37" t="s">
        <v>37</v>
      </c>
      <c r="B38" s="38" t="s">
        <v>54</v>
      </c>
      <c r="C38" s="30">
        <f>C36/C37*1000</f>
        <v>48386.748558151186</v>
      </c>
      <c r="D38" s="30">
        <f t="shared" ref="D38:L38" si="26">D36/D37*1000</f>
        <v>54761.759733718063</v>
      </c>
      <c r="E38" s="30">
        <f t="shared" si="26"/>
        <v>60686.767461814045</v>
      </c>
      <c r="F38" s="30">
        <f t="shared" si="26"/>
        <v>63344.950370032588</v>
      </c>
      <c r="G38" s="30">
        <f t="shared" si="26"/>
        <v>64835.392750057566</v>
      </c>
      <c r="H38" s="30">
        <f t="shared" si="26"/>
        <v>77506.724390019721</v>
      </c>
      <c r="I38" s="30">
        <f t="shared" si="26"/>
        <v>87055.066336180447</v>
      </c>
      <c r="J38" s="30">
        <f t="shared" si="26"/>
        <v>98004.62551593392</v>
      </c>
      <c r="K38" s="30">
        <f t="shared" si="26"/>
        <v>104633.29949774453</v>
      </c>
      <c r="L38" s="30">
        <f t="shared" si="26"/>
        <v>103210.62751941023</v>
      </c>
      <c r="M38" s="30">
        <f t="shared" ref="M38:N38" si="27">M36/M37*1000</f>
        <v>133768.05393759962</v>
      </c>
      <c r="N38" s="30">
        <f t="shared" si="27"/>
        <v>143059.03948419844</v>
      </c>
      <c r="O38" s="30">
        <f t="shared" ref="O38" si="28">O36/O37*1000</f>
        <v>165067.97446571992</v>
      </c>
      <c r="P38" s="30">
        <f t="shared" ref="P38" si="29">P36/P37*1000</f>
        <v>182548.10761374008</v>
      </c>
      <c r="Q38" s="2"/>
      <c r="R38" s="2"/>
      <c r="S38" s="2"/>
      <c r="T38" s="1"/>
      <c r="U38" s="2"/>
      <c r="V38" s="2"/>
      <c r="W38" s="3"/>
      <c r="X38" s="3"/>
      <c r="Y38" s="3"/>
      <c r="Z38" s="3"/>
      <c r="AA38" s="3"/>
      <c r="AB38" s="4"/>
      <c r="AC38" s="3"/>
      <c r="AD38" s="4"/>
      <c r="AE38" s="3"/>
      <c r="AF38" s="4"/>
      <c r="AG38" s="3"/>
      <c r="AH38" s="4"/>
      <c r="AI38" s="3"/>
      <c r="AJ38" s="4"/>
      <c r="AK38" s="3"/>
      <c r="AL38" s="4"/>
      <c r="AM38" s="3"/>
      <c r="AN38" s="4"/>
      <c r="AO38" s="3"/>
      <c r="AP38" s="4"/>
      <c r="AQ38" s="3"/>
      <c r="AR38" s="4"/>
      <c r="AS38" s="3"/>
      <c r="AT38" s="4"/>
      <c r="AU38" s="3"/>
      <c r="AV38" s="4"/>
      <c r="AW38" s="3"/>
      <c r="AX38" s="4"/>
      <c r="AY38" s="3"/>
      <c r="CB38" s="12"/>
      <c r="CC38" s="12"/>
      <c r="CD38" s="12"/>
      <c r="CE38" s="12"/>
      <c r="DI38" s="13"/>
      <c r="DJ38" s="13"/>
      <c r="DK38" s="13"/>
      <c r="DL38" s="13"/>
      <c r="DM38" s="13"/>
      <c r="DN38" s="13"/>
      <c r="DO38" s="13"/>
      <c r="DP38" s="13"/>
      <c r="DQ38" s="13"/>
      <c r="DR38" s="13"/>
      <c r="DS38" s="13"/>
      <c r="DT38" s="13"/>
      <c r="DU38" s="13"/>
      <c r="DV38" s="13"/>
      <c r="DW38" s="13"/>
      <c r="DX38" s="13"/>
      <c r="DY38" s="13"/>
      <c r="DZ38" s="13"/>
      <c r="EA38" s="13"/>
    </row>
    <row r="39" spans="1:192" x14ac:dyDescent="0.25">
      <c r="A39" s="2" t="s">
        <v>75</v>
      </c>
      <c r="S39" s="2"/>
      <c r="T39" s="1"/>
      <c r="W39" s="1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2" s="10" customFormat="1" x14ac:dyDescent="0.25">
      <c r="A40" s="2"/>
      <c r="B40" s="1"/>
      <c r="C40" s="2"/>
      <c r="D40" s="2"/>
      <c r="E40" s="2"/>
      <c r="F40" s="3"/>
      <c r="G40" s="4"/>
      <c r="H40" s="3"/>
      <c r="I40" s="4"/>
      <c r="J40" s="3"/>
      <c r="K40" s="4"/>
      <c r="L40" s="3"/>
      <c r="M40" s="4"/>
      <c r="N40" s="3"/>
      <c r="O40" s="4"/>
      <c r="P40" s="3"/>
      <c r="Q40" s="4"/>
      <c r="R40" s="3"/>
      <c r="S40" s="4"/>
      <c r="T40" s="3"/>
      <c r="U40" s="4"/>
      <c r="V40" s="3"/>
      <c r="W40" s="4"/>
      <c r="X40" s="3"/>
      <c r="Y40" s="4"/>
      <c r="Z40" s="3"/>
      <c r="AA40" s="4"/>
      <c r="AB40" s="3"/>
      <c r="AC40" s="4"/>
      <c r="AD40" s="3"/>
      <c r="CN40" s="13"/>
      <c r="CO40" s="13"/>
      <c r="CP40" s="13"/>
      <c r="CQ40" s="13"/>
      <c r="CR40" s="13"/>
      <c r="CS40" s="13"/>
      <c r="CT40" s="13"/>
      <c r="CU40" s="13"/>
      <c r="CV40" s="13"/>
      <c r="CW40" s="13"/>
      <c r="CX40" s="13"/>
      <c r="CY40" s="13"/>
      <c r="CZ40" s="13"/>
      <c r="DA40" s="13"/>
      <c r="DB40" s="13"/>
      <c r="DC40" s="13"/>
      <c r="DD40" s="13"/>
      <c r="DE40" s="13"/>
      <c r="DF40" s="13"/>
    </row>
    <row r="41" spans="1:192" s="10" customFormat="1" x14ac:dyDescent="0.25">
      <c r="A41" s="2"/>
      <c r="B41" s="1"/>
      <c r="C41" s="2"/>
      <c r="D41" s="2"/>
      <c r="E41" s="2"/>
      <c r="F41" s="3"/>
      <c r="G41" s="4"/>
      <c r="H41" s="3"/>
      <c r="I41" s="4"/>
      <c r="J41" s="3"/>
      <c r="K41" s="4"/>
      <c r="L41" s="3"/>
      <c r="M41" s="4"/>
      <c r="N41" s="3"/>
      <c r="O41" s="4"/>
      <c r="P41" s="3"/>
      <c r="Q41" s="4"/>
      <c r="R41" s="3"/>
      <c r="S41" s="4"/>
      <c r="T41" s="3"/>
      <c r="U41" s="4"/>
      <c r="V41" s="3"/>
      <c r="W41" s="4"/>
      <c r="X41" s="3"/>
      <c r="Y41" s="4"/>
      <c r="Z41" s="3"/>
      <c r="AA41" s="4"/>
      <c r="AB41" s="3"/>
      <c r="AC41" s="4"/>
      <c r="AD41" s="3"/>
      <c r="CN41" s="13"/>
      <c r="CO41" s="13"/>
      <c r="CP41" s="13"/>
      <c r="CQ41" s="13"/>
      <c r="CR41" s="13"/>
      <c r="CS41" s="13"/>
      <c r="CT41" s="13"/>
      <c r="CU41" s="13"/>
      <c r="CV41" s="13"/>
      <c r="CW41" s="13"/>
      <c r="CX41" s="13"/>
      <c r="CY41" s="13"/>
      <c r="CZ41" s="13"/>
      <c r="DA41" s="13"/>
      <c r="DB41" s="13"/>
      <c r="DC41" s="13"/>
      <c r="DD41" s="13"/>
      <c r="DE41" s="13"/>
      <c r="DF41" s="13"/>
    </row>
    <row r="42" spans="1:192" x14ac:dyDescent="0.25">
      <c r="B42" s="1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F42" s="2"/>
      <c r="AI42" s="2"/>
      <c r="AN42" s="2"/>
      <c r="AQ42" s="2"/>
      <c r="AV42" s="2"/>
      <c r="AY42" s="2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2" x14ac:dyDescent="0.25">
      <c r="B43" s="1"/>
      <c r="F43" s="3"/>
      <c r="G43" s="4"/>
      <c r="H43" s="3"/>
      <c r="I43" s="4"/>
      <c r="J43" s="3"/>
      <c r="K43" s="4"/>
      <c r="L43" s="3"/>
      <c r="M43" s="4"/>
      <c r="N43" s="3"/>
      <c r="O43" s="4"/>
      <c r="P43" s="3"/>
      <c r="Q43" s="4"/>
      <c r="R43" s="3"/>
      <c r="S43" s="4"/>
      <c r="T43" s="3"/>
      <c r="U43" s="4"/>
      <c r="V43" s="3"/>
      <c r="W43" s="4"/>
      <c r="X43" s="3"/>
      <c r="Y43" s="4"/>
      <c r="Z43" s="3"/>
      <c r="AA43" s="4"/>
      <c r="AB43" s="3"/>
      <c r="AC43" s="4"/>
      <c r="AD43" s="3"/>
      <c r="AF43" s="2"/>
      <c r="AI43" s="2"/>
      <c r="AN43" s="2"/>
      <c r="AQ43" s="2"/>
      <c r="AV43" s="2"/>
      <c r="AY43" s="2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2" s="10" customFormat="1" x14ac:dyDescent="0.25">
      <c r="A44" s="2"/>
      <c r="B44" s="1"/>
      <c r="C44" s="2"/>
      <c r="D44" s="2"/>
      <c r="E44" s="2"/>
      <c r="F44" s="3"/>
      <c r="G44" s="4"/>
      <c r="H44" s="3"/>
      <c r="I44" s="4"/>
      <c r="J44" s="3"/>
      <c r="K44" s="4"/>
      <c r="L44" s="3"/>
      <c r="M44" s="4"/>
      <c r="N44" s="3"/>
      <c r="O44" s="4"/>
      <c r="P44" s="3"/>
      <c r="Q44" s="4"/>
      <c r="R44" s="3"/>
      <c r="S44" s="4"/>
      <c r="T44" s="3"/>
      <c r="U44" s="4"/>
      <c r="V44" s="3"/>
      <c r="W44" s="4"/>
      <c r="X44" s="3"/>
      <c r="Y44" s="4"/>
      <c r="Z44" s="3"/>
      <c r="AA44" s="4"/>
      <c r="AB44" s="3"/>
      <c r="AC44" s="4"/>
      <c r="AD44" s="3"/>
      <c r="CN44" s="13"/>
      <c r="CO44" s="13"/>
      <c r="CP44" s="13"/>
      <c r="CQ44" s="13"/>
      <c r="CR44" s="13"/>
      <c r="CS44" s="13"/>
      <c r="CT44" s="13"/>
      <c r="CU44" s="13"/>
      <c r="CV44" s="13"/>
      <c r="CW44" s="13"/>
      <c r="CX44" s="13"/>
      <c r="CY44" s="13"/>
      <c r="CZ44" s="13"/>
      <c r="DA44" s="13"/>
      <c r="DB44" s="13"/>
      <c r="DC44" s="13"/>
      <c r="DD44" s="13"/>
      <c r="DE44" s="13"/>
      <c r="DF44" s="13"/>
    </row>
    <row r="45" spans="1:192" s="10" customFormat="1" x14ac:dyDescent="0.25">
      <c r="A45" s="2"/>
      <c r="B45" s="1"/>
      <c r="C45" s="2"/>
      <c r="D45" s="2"/>
      <c r="E45" s="2"/>
      <c r="F45" s="3"/>
      <c r="G45" s="4"/>
      <c r="H45" s="3"/>
      <c r="I45" s="4"/>
      <c r="J45" s="3"/>
      <c r="K45" s="4"/>
      <c r="L45" s="3"/>
      <c r="M45" s="4"/>
      <c r="N45" s="3"/>
      <c r="O45" s="4"/>
      <c r="P45" s="3"/>
      <c r="Q45" s="4"/>
      <c r="R45" s="3"/>
      <c r="S45" s="4"/>
      <c r="T45" s="3"/>
      <c r="U45" s="4"/>
      <c r="V45" s="3"/>
      <c r="W45" s="4"/>
      <c r="X45" s="3"/>
      <c r="Y45" s="4"/>
      <c r="Z45" s="3"/>
      <c r="AA45" s="4"/>
      <c r="AB45" s="3"/>
      <c r="AC45" s="4"/>
      <c r="AD45" s="3"/>
      <c r="CN45" s="13"/>
      <c r="CO45" s="13"/>
      <c r="CP45" s="13"/>
      <c r="CQ45" s="13"/>
      <c r="CR45" s="13"/>
      <c r="CS45" s="13"/>
      <c r="CT45" s="13"/>
      <c r="CU45" s="13"/>
      <c r="CV45" s="13"/>
      <c r="CW45" s="13"/>
      <c r="CX45" s="13"/>
      <c r="CY45" s="13"/>
      <c r="CZ45" s="13"/>
      <c r="DA45" s="13"/>
      <c r="DB45" s="13"/>
      <c r="DC45" s="13"/>
      <c r="DD45" s="13"/>
      <c r="DE45" s="13"/>
      <c r="DF45" s="13"/>
    </row>
    <row r="46" spans="1:192" s="10" customFormat="1" x14ac:dyDescent="0.25">
      <c r="A46" s="2"/>
      <c r="B46" s="2"/>
      <c r="C46" s="2"/>
      <c r="D46" s="2"/>
      <c r="E46" s="2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2"/>
      <c r="AF46" s="2"/>
      <c r="AG46" s="2"/>
      <c r="DP46" s="13"/>
      <c r="DQ46" s="13"/>
      <c r="DR46" s="13"/>
      <c r="DS46" s="13"/>
      <c r="DT46" s="13"/>
      <c r="DU46" s="13"/>
      <c r="DV46" s="13"/>
      <c r="DW46" s="13"/>
      <c r="DX46" s="13"/>
      <c r="DY46" s="13"/>
      <c r="DZ46" s="13"/>
      <c r="EA46" s="13"/>
      <c r="EB46" s="13"/>
      <c r="EC46" s="13"/>
      <c r="ED46" s="13"/>
      <c r="EE46" s="13"/>
      <c r="EF46" s="13"/>
      <c r="EG46" s="13"/>
      <c r="EH46" s="13"/>
    </row>
    <row r="47" spans="1:192" x14ac:dyDescent="0.25">
      <c r="F47" s="3"/>
      <c r="G47" s="4"/>
      <c r="H47" s="3"/>
      <c r="I47" s="4"/>
      <c r="J47" s="3"/>
      <c r="K47" s="4"/>
      <c r="L47" s="3"/>
      <c r="M47" s="4"/>
      <c r="N47" s="3"/>
      <c r="O47" s="4"/>
      <c r="P47" s="3"/>
      <c r="Q47" s="4"/>
      <c r="R47" s="3"/>
      <c r="S47" s="4"/>
      <c r="T47" s="3"/>
      <c r="U47" s="4"/>
      <c r="V47" s="3"/>
      <c r="W47" s="4"/>
      <c r="X47" s="3"/>
      <c r="Y47" s="4"/>
      <c r="Z47" s="3"/>
      <c r="AA47" s="4"/>
      <c r="AB47" s="3"/>
      <c r="AC47" s="4"/>
      <c r="AD47" s="3"/>
      <c r="AF47" s="2"/>
      <c r="AI47" s="2"/>
      <c r="AN47" s="2"/>
      <c r="AQ47" s="2"/>
      <c r="AV47" s="2"/>
      <c r="AY47" s="2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2" x14ac:dyDescent="0.25">
      <c r="G48" s="2"/>
      <c r="H48" s="2"/>
      <c r="I48" s="2"/>
      <c r="J48" s="2"/>
      <c r="L48" s="2"/>
      <c r="M48" s="2"/>
      <c r="O48" s="2"/>
      <c r="P48" s="2"/>
      <c r="V48" s="1"/>
      <c r="AA48" s="1"/>
      <c r="AD48" s="1"/>
      <c r="AF48" s="2"/>
      <c r="AI48" s="2"/>
      <c r="AN48" s="2"/>
      <c r="AQ48" s="2"/>
      <c r="AV48" s="2"/>
      <c r="AY48" s="2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11:138" s="2" customFormat="1" x14ac:dyDescent="0.25">
      <c r="K49" s="1"/>
      <c r="N49" s="1"/>
      <c r="S49" s="1"/>
      <c r="V49" s="1"/>
      <c r="AA49" s="1"/>
      <c r="AD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</row>
    <row r="50" spans="11:138" s="2" customFormat="1" x14ac:dyDescent="0.25">
      <c r="K50" s="1"/>
      <c r="N50" s="1"/>
      <c r="S50" s="1"/>
      <c r="V50" s="1"/>
      <c r="AA50" s="1"/>
      <c r="AD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</row>
    <row r="51" spans="11:138" s="2" customFormat="1" x14ac:dyDescent="0.25">
      <c r="K51" s="1"/>
      <c r="N51" s="1"/>
      <c r="S51" s="1"/>
      <c r="V51" s="1"/>
      <c r="AA51" s="1"/>
      <c r="AD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</row>
    <row r="52" spans="11:138" s="2" customFormat="1" x14ac:dyDescent="0.25">
      <c r="K52" s="1"/>
      <c r="N52" s="1"/>
      <c r="S52" s="1"/>
      <c r="V52" s="1"/>
      <c r="AA52" s="1"/>
      <c r="AD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</row>
    <row r="53" spans="11:138" s="2" customFormat="1" x14ac:dyDescent="0.25">
      <c r="K53" s="1"/>
      <c r="N53" s="1"/>
      <c r="S53" s="1"/>
      <c r="V53" s="1"/>
      <c r="AA53" s="1"/>
      <c r="AD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</row>
    <row r="54" spans="11:138" s="2" customFormat="1" x14ac:dyDescent="0.25">
      <c r="K54" s="1"/>
      <c r="N54" s="1"/>
      <c r="S54" s="1"/>
      <c r="V54" s="1"/>
      <c r="AA54" s="1"/>
      <c r="AD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</row>
    <row r="55" spans="11:138" s="2" customFormat="1" x14ac:dyDescent="0.25">
      <c r="K55" s="1"/>
      <c r="N55" s="1"/>
      <c r="S55" s="1"/>
      <c r="V55" s="1"/>
      <c r="AA55" s="1"/>
      <c r="AD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</row>
    <row r="56" spans="11:138" s="2" customFormat="1" x14ac:dyDescent="0.25">
      <c r="K56" s="1"/>
      <c r="N56" s="1"/>
      <c r="S56" s="1"/>
      <c r="V56" s="1"/>
      <c r="AA56" s="1"/>
      <c r="AD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</row>
    <row r="57" spans="11:138" s="2" customFormat="1" x14ac:dyDescent="0.25">
      <c r="K57" s="1"/>
      <c r="N57" s="1"/>
      <c r="S57" s="1"/>
      <c r="V57" s="1"/>
      <c r="AA57" s="1"/>
      <c r="AD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</row>
    <row r="58" spans="11:138" s="2" customFormat="1" x14ac:dyDescent="0.25">
      <c r="K58" s="1"/>
      <c r="N58" s="1"/>
      <c r="S58" s="1"/>
      <c r="V58" s="1"/>
      <c r="AA58" s="1"/>
      <c r="AD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</row>
    <row r="59" spans="11:138" s="2" customFormat="1" x14ac:dyDescent="0.25">
      <c r="K59" s="1"/>
      <c r="N59" s="1"/>
      <c r="S59" s="1"/>
      <c r="V59" s="1"/>
      <c r="AA59" s="1"/>
      <c r="AD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</row>
    <row r="60" spans="11:138" s="2" customFormat="1" x14ac:dyDescent="0.25">
      <c r="K60" s="1"/>
      <c r="N60" s="1"/>
      <c r="S60" s="1"/>
      <c r="V60" s="1"/>
      <c r="AA60" s="1"/>
      <c r="AD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</row>
    <row r="61" spans="11:138" s="2" customFormat="1" x14ac:dyDescent="0.25">
      <c r="K61" s="1"/>
      <c r="N61" s="1"/>
      <c r="S61" s="1"/>
      <c r="V61" s="1"/>
      <c r="AA61" s="1"/>
      <c r="AD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</row>
    <row r="62" spans="11:138" s="2" customFormat="1" x14ac:dyDescent="0.25">
      <c r="K62" s="1"/>
      <c r="N62" s="1"/>
      <c r="S62" s="1"/>
      <c r="V62" s="1"/>
      <c r="AA62" s="1"/>
      <c r="AD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</row>
    <row r="63" spans="11:138" s="2" customFormat="1" x14ac:dyDescent="0.25">
      <c r="K63" s="1"/>
      <c r="N63" s="1"/>
      <c r="S63" s="1"/>
      <c r="V63" s="1"/>
      <c r="AA63" s="1"/>
      <c r="AD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</row>
    <row r="64" spans="11:138" s="2" customFormat="1" x14ac:dyDescent="0.25">
      <c r="K64" s="1"/>
      <c r="N64" s="1"/>
      <c r="S64" s="1"/>
      <c r="V64" s="1"/>
      <c r="AA64" s="1"/>
      <c r="AD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</row>
    <row r="65" spans="11:138" s="2" customFormat="1" x14ac:dyDescent="0.25">
      <c r="K65" s="1"/>
      <c r="N65" s="1"/>
      <c r="S65" s="1"/>
      <c r="V65" s="1"/>
      <c r="AA65" s="1"/>
      <c r="AD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</row>
    <row r="66" spans="11:138" s="2" customFormat="1" x14ac:dyDescent="0.25">
      <c r="K66" s="1"/>
      <c r="N66" s="1"/>
      <c r="S66" s="1"/>
      <c r="V66" s="1"/>
      <c r="AA66" s="1"/>
      <c r="AD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</row>
    <row r="67" spans="11:138" s="2" customFormat="1" x14ac:dyDescent="0.25">
      <c r="K67" s="1"/>
      <c r="N67" s="1"/>
      <c r="S67" s="1"/>
      <c r="V67" s="1"/>
      <c r="AA67" s="1"/>
      <c r="AD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</row>
    <row r="68" spans="11:138" s="2" customFormat="1" x14ac:dyDescent="0.25">
      <c r="K68" s="1"/>
      <c r="N68" s="1"/>
      <c r="S68" s="1"/>
      <c r="V68" s="1"/>
      <c r="AA68" s="1"/>
      <c r="AD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</row>
    <row r="69" spans="11:138" s="2" customFormat="1" x14ac:dyDescent="0.25">
      <c r="K69" s="1"/>
      <c r="N69" s="1"/>
      <c r="S69" s="1"/>
      <c r="V69" s="1"/>
      <c r="AA69" s="1"/>
      <c r="AD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</row>
    <row r="70" spans="11:138" s="2" customFormat="1" x14ac:dyDescent="0.25">
      <c r="K70" s="1"/>
      <c r="N70" s="1"/>
      <c r="S70" s="1"/>
      <c r="V70" s="1"/>
      <c r="AA70" s="1"/>
      <c r="AD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</row>
    <row r="71" spans="11:138" s="2" customFormat="1" x14ac:dyDescent="0.25">
      <c r="K71" s="1"/>
      <c r="N71" s="1"/>
      <c r="S71" s="1"/>
      <c r="V71" s="1"/>
      <c r="AA71" s="1"/>
      <c r="AD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</row>
    <row r="72" spans="11:138" s="2" customFormat="1" x14ac:dyDescent="0.25">
      <c r="K72" s="1"/>
      <c r="N72" s="1"/>
      <c r="S72" s="1"/>
      <c r="V72" s="1"/>
      <c r="AA72" s="1"/>
      <c r="AD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</row>
    <row r="73" spans="11:138" s="2" customFormat="1" x14ac:dyDescent="0.25">
      <c r="K73" s="1"/>
      <c r="N73" s="1"/>
      <c r="S73" s="1"/>
      <c r="V73" s="1"/>
      <c r="AA73" s="1"/>
      <c r="AD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</row>
    <row r="74" spans="11:138" s="2" customFormat="1" x14ac:dyDescent="0.25">
      <c r="K74" s="1"/>
      <c r="N74" s="1"/>
      <c r="S74" s="1"/>
      <c r="V74" s="1"/>
      <c r="AA74" s="1"/>
      <c r="AD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</row>
    <row r="75" spans="11:138" s="2" customFormat="1" x14ac:dyDescent="0.25">
      <c r="K75" s="1"/>
      <c r="N75" s="1"/>
      <c r="S75" s="1"/>
      <c r="V75" s="1"/>
      <c r="AA75" s="1"/>
      <c r="AD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</row>
    <row r="76" spans="11:138" s="2" customFormat="1" x14ac:dyDescent="0.25">
      <c r="K76" s="1"/>
      <c r="N76" s="1"/>
      <c r="S76" s="1"/>
      <c r="V76" s="1"/>
      <c r="AA76" s="1"/>
      <c r="AD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</row>
    <row r="77" spans="11:138" s="2" customFormat="1" x14ac:dyDescent="0.25">
      <c r="K77" s="1"/>
      <c r="N77" s="1"/>
      <c r="S77" s="1"/>
      <c r="V77" s="1"/>
      <c r="AA77" s="1"/>
      <c r="AD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</row>
    <row r="78" spans="11:138" s="2" customFormat="1" x14ac:dyDescent="0.25">
      <c r="K78" s="1"/>
      <c r="N78" s="1"/>
      <c r="S78" s="1"/>
      <c r="V78" s="1"/>
      <c r="AA78" s="1"/>
      <c r="AD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</row>
    <row r="79" spans="11:138" s="2" customFormat="1" x14ac:dyDescent="0.25">
      <c r="K79" s="1"/>
      <c r="N79" s="1"/>
      <c r="S79" s="1"/>
      <c r="V79" s="1"/>
      <c r="AA79" s="1"/>
      <c r="AD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</row>
    <row r="80" spans="11:138" s="2" customFormat="1" x14ac:dyDescent="0.25">
      <c r="K80" s="1"/>
      <c r="N80" s="1"/>
      <c r="S80" s="1"/>
      <c r="V80" s="1"/>
      <c r="AA80" s="1"/>
      <c r="AD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</row>
    <row r="81" spans="11:138" s="2" customFormat="1" x14ac:dyDescent="0.25">
      <c r="K81" s="1"/>
      <c r="N81" s="1"/>
      <c r="S81" s="1"/>
      <c r="V81" s="1"/>
      <c r="AA81" s="1"/>
      <c r="AD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</row>
    <row r="82" spans="11:138" s="2" customFormat="1" x14ac:dyDescent="0.25">
      <c r="K82" s="1"/>
      <c r="N82" s="1"/>
      <c r="S82" s="1"/>
      <c r="V82" s="1"/>
      <c r="AA82" s="1"/>
      <c r="AD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</row>
    <row r="83" spans="11:138" s="2" customFormat="1" x14ac:dyDescent="0.25">
      <c r="K83" s="1"/>
      <c r="N83" s="1"/>
      <c r="S83" s="1"/>
      <c r="V83" s="1"/>
      <c r="AA83" s="1"/>
      <c r="AD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</row>
    <row r="84" spans="11:138" s="2" customFormat="1" x14ac:dyDescent="0.25">
      <c r="K84" s="1"/>
      <c r="N84" s="1"/>
      <c r="S84" s="1"/>
      <c r="V84" s="1"/>
      <c r="AA84" s="1"/>
      <c r="AD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</row>
    <row r="85" spans="11:138" s="2" customFormat="1" x14ac:dyDescent="0.25">
      <c r="K85" s="1"/>
      <c r="N85" s="1"/>
      <c r="S85" s="1"/>
      <c r="V85" s="1"/>
      <c r="AA85" s="1"/>
      <c r="AD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</row>
    <row r="86" spans="11:138" s="2" customFormat="1" x14ac:dyDescent="0.25">
      <c r="K86" s="1"/>
      <c r="N86" s="1"/>
      <c r="S86" s="1"/>
      <c r="V86" s="1"/>
      <c r="AA86" s="1"/>
      <c r="AD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</row>
    <row r="87" spans="11:138" s="2" customFormat="1" x14ac:dyDescent="0.25">
      <c r="K87" s="1"/>
      <c r="N87" s="1"/>
      <c r="S87" s="1"/>
      <c r="V87" s="1"/>
      <c r="AA87" s="1"/>
      <c r="AD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</row>
    <row r="88" spans="11:138" s="2" customFormat="1" x14ac:dyDescent="0.25">
      <c r="K88" s="1"/>
      <c r="N88" s="1"/>
      <c r="S88" s="1"/>
      <c r="V88" s="1"/>
      <c r="AA88" s="1"/>
      <c r="AD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</row>
    <row r="89" spans="11:138" s="2" customFormat="1" x14ac:dyDescent="0.25">
      <c r="K89" s="1"/>
      <c r="N89" s="1"/>
      <c r="S89" s="1"/>
      <c r="V89" s="1"/>
      <c r="AA89" s="1"/>
      <c r="AD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</row>
    <row r="90" spans="11:138" s="2" customFormat="1" x14ac:dyDescent="0.25">
      <c r="K90" s="1"/>
      <c r="N90" s="1"/>
      <c r="S90" s="1"/>
      <c r="V90" s="1"/>
      <c r="AA90" s="1"/>
      <c r="AD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</row>
    <row r="91" spans="11:138" s="2" customFormat="1" x14ac:dyDescent="0.25">
      <c r="K91" s="1"/>
      <c r="N91" s="1"/>
      <c r="S91" s="1"/>
      <c r="V91" s="1"/>
      <c r="AA91" s="1"/>
      <c r="AD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</row>
    <row r="92" spans="11:138" s="2" customFormat="1" x14ac:dyDescent="0.25">
      <c r="K92" s="1"/>
      <c r="N92" s="1"/>
      <c r="S92" s="1"/>
      <c r="V92" s="1"/>
      <c r="AA92" s="1"/>
      <c r="AD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</row>
    <row r="93" spans="11:138" s="2" customFormat="1" x14ac:dyDescent="0.25">
      <c r="K93" s="1"/>
      <c r="N93" s="1"/>
      <c r="S93" s="1"/>
      <c r="V93" s="1"/>
      <c r="AA93" s="1"/>
      <c r="AD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</row>
    <row r="94" spans="11:138" s="2" customFormat="1" x14ac:dyDescent="0.25">
      <c r="K94" s="1"/>
      <c r="N94" s="1"/>
      <c r="S94" s="1"/>
      <c r="V94" s="1"/>
      <c r="AA94" s="1"/>
      <c r="AD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</row>
    <row r="95" spans="11:138" s="2" customFormat="1" x14ac:dyDescent="0.25">
      <c r="K95" s="1"/>
      <c r="N95" s="1"/>
      <c r="S95" s="1"/>
      <c r="V95" s="1"/>
      <c r="AA95" s="1"/>
      <c r="AD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</row>
    <row r="96" spans="11:138" s="2" customFormat="1" x14ac:dyDescent="0.25">
      <c r="K96" s="1"/>
      <c r="N96" s="1"/>
      <c r="S96" s="1"/>
      <c r="V96" s="1"/>
      <c r="AA96" s="1"/>
      <c r="AD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</row>
    <row r="97" spans="11:138" s="2" customFormat="1" x14ac:dyDescent="0.25">
      <c r="K97" s="1"/>
      <c r="N97" s="1"/>
      <c r="S97" s="1"/>
      <c r="V97" s="1"/>
      <c r="AA97" s="1"/>
      <c r="AD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</row>
    <row r="98" spans="11:138" s="2" customFormat="1" x14ac:dyDescent="0.25">
      <c r="K98" s="1"/>
      <c r="N98" s="1"/>
      <c r="S98" s="1"/>
      <c r="V98" s="1"/>
      <c r="AA98" s="1"/>
      <c r="AD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</row>
    <row r="99" spans="11:138" s="2" customFormat="1" x14ac:dyDescent="0.25">
      <c r="K99" s="1"/>
      <c r="N99" s="1"/>
      <c r="S99" s="1"/>
      <c r="V99" s="1"/>
      <c r="AA99" s="1"/>
      <c r="AD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</row>
    <row r="100" spans="11:138" s="2" customFormat="1" x14ac:dyDescent="0.25">
      <c r="K100" s="1"/>
      <c r="N100" s="1"/>
      <c r="S100" s="1"/>
      <c r="V100" s="1"/>
      <c r="AA100" s="1"/>
      <c r="AD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</row>
    <row r="101" spans="11:138" s="2" customFormat="1" x14ac:dyDescent="0.25">
      <c r="K101" s="1"/>
      <c r="N101" s="1"/>
      <c r="S101" s="1"/>
      <c r="V101" s="1"/>
      <c r="AA101" s="1"/>
      <c r="AD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</row>
    <row r="102" spans="11:138" s="2" customFormat="1" x14ac:dyDescent="0.25">
      <c r="K102" s="1"/>
      <c r="N102" s="1"/>
      <c r="S102" s="1"/>
      <c r="V102" s="1"/>
      <c r="AA102" s="1"/>
      <c r="AD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</row>
    <row r="103" spans="11:138" s="2" customFormat="1" x14ac:dyDescent="0.25">
      <c r="K103" s="1"/>
      <c r="N103" s="1"/>
      <c r="S103" s="1"/>
      <c r="V103" s="1"/>
      <c r="AA103" s="1"/>
      <c r="AD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</row>
    <row r="104" spans="11:138" s="2" customFormat="1" x14ac:dyDescent="0.25">
      <c r="K104" s="1"/>
      <c r="N104" s="1"/>
      <c r="S104" s="1"/>
      <c r="V104" s="1"/>
      <c r="AA104" s="1"/>
      <c r="AD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</row>
    <row r="105" spans="11:138" s="2" customFormat="1" x14ac:dyDescent="0.25">
      <c r="K105" s="1"/>
      <c r="N105" s="1"/>
      <c r="S105" s="1"/>
      <c r="V105" s="1"/>
      <c r="AA105" s="1"/>
      <c r="AD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</row>
    <row r="106" spans="11:138" s="2" customFormat="1" x14ac:dyDescent="0.25">
      <c r="K106" s="1"/>
      <c r="N106" s="1"/>
      <c r="S106" s="1"/>
      <c r="V106" s="1"/>
      <c r="AA106" s="1"/>
      <c r="AD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</row>
    <row r="107" spans="11:138" s="2" customFormat="1" x14ac:dyDescent="0.25">
      <c r="K107" s="1"/>
      <c r="N107" s="1"/>
      <c r="S107" s="1"/>
      <c r="V107" s="1"/>
      <c r="AA107" s="1"/>
      <c r="AD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</row>
    <row r="108" spans="11:138" s="2" customFormat="1" x14ac:dyDescent="0.25">
      <c r="K108" s="1"/>
      <c r="N108" s="1"/>
      <c r="S108" s="1"/>
      <c r="V108" s="1"/>
      <c r="AA108" s="1"/>
      <c r="AD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</row>
    <row r="109" spans="11:138" s="2" customFormat="1" x14ac:dyDescent="0.25">
      <c r="K109" s="1"/>
      <c r="N109" s="1"/>
      <c r="S109" s="1"/>
      <c r="V109" s="1"/>
      <c r="AA109" s="1"/>
      <c r="AD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</row>
    <row r="110" spans="11:138" s="2" customFormat="1" x14ac:dyDescent="0.25">
      <c r="K110" s="1"/>
      <c r="N110" s="1"/>
      <c r="S110" s="1"/>
      <c r="V110" s="1"/>
      <c r="AA110" s="1"/>
      <c r="AD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</row>
    <row r="111" spans="11:138" s="2" customFormat="1" x14ac:dyDescent="0.25">
      <c r="K111" s="1"/>
      <c r="N111" s="1"/>
      <c r="S111" s="1"/>
      <c r="V111" s="1"/>
      <c r="AA111" s="1"/>
      <c r="AD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</row>
    <row r="112" spans="11:138" s="2" customFormat="1" x14ac:dyDescent="0.25">
      <c r="K112" s="1"/>
      <c r="N112" s="1"/>
      <c r="S112" s="1"/>
      <c r="V112" s="1"/>
      <c r="AA112" s="1"/>
      <c r="AD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</row>
    <row r="113" spans="11:138" s="2" customFormat="1" x14ac:dyDescent="0.25">
      <c r="K113" s="1"/>
      <c r="N113" s="1"/>
      <c r="S113" s="1"/>
      <c r="V113" s="1"/>
      <c r="AA113" s="1"/>
      <c r="AD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</row>
    <row r="114" spans="11:138" s="2" customFormat="1" x14ac:dyDescent="0.25">
      <c r="K114" s="1"/>
      <c r="N114" s="1"/>
      <c r="S114" s="1"/>
      <c r="V114" s="1"/>
      <c r="AA114" s="1"/>
      <c r="AD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</row>
    <row r="115" spans="11:138" s="2" customFormat="1" x14ac:dyDescent="0.25">
      <c r="K115" s="1"/>
      <c r="N115" s="1"/>
      <c r="S115" s="1"/>
      <c r="V115" s="1"/>
      <c r="AA115" s="1"/>
      <c r="AD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</row>
    <row r="116" spans="11:138" s="2" customFormat="1" x14ac:dyDescent="0.25">
      <c r="K116" s="1"/>
      <c r="N116" s="1"/>
      <c r="S116" s="1"/>
      <c r="V116" s="1"/>
      <c r="AA116" s="1"/>
      <c r="AD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</row>
    <row r="117" spans="11:138" s="2" customFormat="1" x14ac:dyDescent="0.25">
      <c r="K117" s="1"/>
      <c r="N117" s="1"/>
      <c r="S117" s="1"/>
      <c r="V117" s="1"/>
      <c r="AA117" s="1"/>
      <c r="AD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</row>
    <row r="118" spans="11:138" s="2" customFormat="1" x14ac:dyDescent="0.25">
      <c r="K118" s="1"/>
      <c r="N118" s="1"/>
      <c r="S118" s="1"/>
      <c r="V118" s="1"/>
      <c r="AA118" s="1"/>
      <c r="AD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</row>
    <row r="119" spans="11:138" s="2" customFormat="1" x14ac:dyDescent="0.25">
      <c r="K119" s="1"/>
      <c r="N119" s="1"/>
      <c r="S119" s="1"/>
      <c r="V119" s="1"/>
      <c r="AA119" s="1"/>
      <c r="AD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</row>
    <row r="120" spans="11:138" s="2" customFormat="1" x14ac:dyDescent="0.25">
      <c r="K120" s="1"/>
      <c r="N120" s="1"/>
      <c r="S120" s="1"/>
      <c r="V120" s="1"/>
      <c r="AA120" s="1"/>
      <c r="AD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</row>
    <row r="121" spans="11:138" s="2" customFormat="1" x14ac:dyDescent="0.25">
      <c r="K121" s="1"/>
      <c r="N121" s="1"/>
      <c r="S121" s="1"/>
      <c r="V121" s="1"/>
      <c r="AA121" s="1"/>
      <c r="AD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</row>
    <row r="122" spans="11:138" s="2" customFormat="1" x14ac:dyDescent="0.25">
      <c r="K122" s="1"/>
      <c r="N122" s="1"/>
      <c r="S122" s="1"/>
      <c r="V122" s="1"/>
      <c r="AA122" s="1"/>
      <c r="AD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</row>
    <row r="123" spans="11:138" s="2" customFormat="1" x14ac:dyDescent="0.25">
      <c r="K123" s="1"/>
      <c r="N123" s="1"/>
      <c r="S123" s="1"/>
      <c r="V123" s="1"/>
      <c r="AA123" s="1"/>
      <c r="AD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</row>
    <row r="124" spans="11:138" s="2" customFormat="1" x14ac:dyDescent="0.25">
      <c r="K124" s="1"/>
      <c r="N124" s="1"/>
      <c r="S124" s="1"/>
      <c r="V124" s="1"/>
      <c r="AA124" s="1"/>
      <c r="AD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</row>
    <row r="125" spans="11:138" s="2" customFormat="1" x14ac:dyDescent="0.25">
      <c r="K125" s="1"/>
      <c r="N125" s="1"/>
      <c r="S125" s="1"/>
      <c r="V125" s="1"/>
      <c r="AA125" s="1"/>
      <c r="AD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25"/>
  <sheetViews>
    <sheetView tabSelected="1" zoomScale="96" zoomScaleNormal="96" zoomScaleSheetLayoutView="100" workbookViewId="0">
      <pane xSplit="2" ySplit="5" topLeftCell="C15" activePane="bottomRight" state="frozen"/>
      <selection activeCell="S22" sqref="S22"/>
      <selection pane="topRight" activeCell="S22" sqref="S22"/>
      <selection pane="bottomLeft" activeCell="S22" sqref="S22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36.85546875" style="2" customWidth="1"/>
    <col min="3" max="6" width="10.8554687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188" ht="21" x14ac:dyDescent="0.35">
      <c r="A1" s="2" t="s">
        <v>43</v>
      </c>
      <c r="B1" s="7" t="s">
        <v>56</v>
      </c>
      <c r="AT1" s="3"/>
    </row>
    <row r="2" spans="1:188" ht="15.75" x14ac:dyDescent="0.25">
      <c r="A2" s="8" t="s">
        <v>42</v>
      </c>
      <c r="I2" s="1" t="str">
        <f>[1]GSVA_cur!$I$3</f>
        <v>As on 17.03.2025</v>
      </c>
    </row>
    <row r="3" spans="1:188" ht="15.75" x14ac:dyDescent="0.25">
      <c r="A3" s="8"/>
    </row>
    <row r="4" spans="1:188" ht="15.75" x14ac:dyDescent="0.25">
      <c r="A4" s="8"/>
      <c r="E4" s="9"/>
      <c r="F4" s="9" t="s">
        <v>47</v>
      </c>
      <c r="X4" s="2"/>
      <c r="AE4" s="2"/>
      <c r="AJ4" s="2"/>
      <c r="AM4" s="2"/>
      <c r="AR4" s="2"/>
      <c r="AU4" s="2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8" ht="15.75" x14ac:dyDescent="0.25">
      <c r="A5" s="16" t="s">
        <v>0</v>
      </c>
      <c r="B5" s="17" t="s">
        <v>1</v>
      </c>
      <c r="C5" s="18" t="s">
        <v>21</v>
      </c>
      <c r="D5" s="18" t="s">
        <v>22</v>
      </c>
      <c r="E5" s="18" t="s">
        <v>23</v>
      </c>
      <c r="F5" s="18" t="s">
        <v>46</v>
      </c>
      <c r="G5" s="39" t="s">
        <v>55</v>
      </c>
      <c r="H5" s="39" t="s">
        <v>57</v>
      </c>
      <c r="I5" s="39" t="s">
        <v>58</v>
      </c>
      <c r="J5" s="39" t="s">
        <v>59</v>
      </c>
      <c r="K5" s="39" t="s">
        <v>60</v>
      </c>
      <c r="L5" s="39" t="s">
        <v>61</v>
      </c>
      <c r="M5" s="39" t="s">
        <v>72</v>
      </c>
      <c r="N5" s="39" t="s">
        <v>73</v>
      </c>
      <c r="O5" s="39" t="s">
        <v>74</v>
      </c>
      <c r="P5" s="39" t="s">
        <v>76</v>
      </c>
      <c r="X5" s="2"/>
      <c r="AE5" s="2"/>
      <c r="AJ5" s="2"/>
      <c r="AM5" s="2"/>
      <c r="AR5" s="2"/>
      <c r="AU5" s="2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8" s="13" customFormat="1" ht="15.75" x14ac:dyDescent="0.25">
      <c r="A6" s="20" t="s">
        <v>26</v>
      </c>
      <c r="B6" s="21" t="s">
        <v>2</v>
      </c>
      <c r="C6" s="22">
        <f>SUM(C7:C10)</f>
        <v>3655362.3979098713</v>
      </c>
      <c r="D6" s="22">
        <f t="shared" ref="D6:F6" si="0">SUM(D7:D10)</f>
        <v>4259737.1803515479</v>
      </c>
      <c r="E6" s="22">
        <f t="shared" si="0"/>
        <v>4050611.4036217653</v>
      </c>
      <c r="F6" s="22">
        <f t="shared" si="0"/>
        <v>4369441.7021428104</v>
      </c>
      <c r="G6" s="22">
        <f t="shared" ref="G6:N6" si="1">SUM(G7:G10)</f>
        <v>3750189.9603318237</v>
      </c>
      <c r="H6" s="22">
        <f t="shared" si="1"/>
        <v>4542067.3507935898</v>
      </c>
      <c r="I6" s="22">
        <f t="shared" si="1"/>
        <v>3973272.0930296849</v>
      </c>
      <c r="J6" s="22">
        <f t="shared" si="1"/>
        <v>4334669.7300215475</v>
      </c>
      <c r="K6" s="22">
        <f t="shared" si="1"/>
        <v>4954992.7240192899</v>
      </c>
      <c r="L6" s="22">
        <f t="shared" si="1"/>
        <v>5308803.705060686</v>
      </c>
      <c r="M6" s="22">
        <f t="shared" si="1"/>
        <v>5426694.6237495719</v>
      </c>
      <c r="N6" s="22">
        <f t="shared" si="1"/>
        <v>5918426.4405046161</v>
      </c>
      <c r="O6" s="22">
        <f t="shared" ref="O6:P6" si="2">SUM(O7:O10)</f>
        <v>6364446.4749748921</v>
      </c>
      <c r="P6" s="22">
        <f t="shared" si="2"/>
        <v>6592782.2300517783</v>
      </c>
      <c r="Q6" s="3"/>
      <c r="R6" s="3"/>
      <c r="S6" s="3"/>
      <c r="T6" s="3"/>
      <c r="U6" s="3"/>
      <c r="V6" s="3"/>
      <c r="W6" s="3"/>
      <c r="X6" s="3"/>
      <c r="Y6" s="3"/>
      <c r="Z6" s="3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1"/>
      <c r="DE6" s="11"/>
      <c r="DF6" s="11"/>
      <c r="DG6" s="11"/>
      <c r="DH6" s="11"/>
      <c r="DI6" s="11"/>
      <c r="DJ6" s="11"/>
      <c r="DK6" s="11"/>
      <c r="DL6" s="11"/>
      <c r="DM6" s="11"/>
      <c r="DN6" s="11"/>
      <c r="DO6" s="11"/>
      <c r="DP6" s="11"/>
      <c r="DQ6" s="11"/>
      <c r="DR6" s="11"/>
      <c r="DS6" s="11"/>
      <c r="DT6" s="11"/>
      <c r="DU6" s="11"/>
      <c r="DV6" s="11"/>
      <c r="DW6" s="11"/>
      <c r="DX6" s="11"/>
      <c r="DY6" s="11"/>
      <c r="DZ6" s="11"/>
      <c r="EA6" s="11"/>
      <c r="EB6" s="11"/>
      <c r="EC6" s="11"/>
      <c r="ED6" s="11"/>
      <c r="EE6" s="11"/>
      <c r="EF6" s="11"/>
      <c r="EG6" s="11"/>
      <c r="EH6" s="11"/>
      <c r="EI6" s="11"/>
      <c r="EJ6" s="11"/>
      <c r="EK6" s="11"/>
      <c r="EL6" s="11"/>
      <c r="EM6" s="11"/>
      <c r="EN6" s="11"/>
      <c r="EO6" s="11"/>
      <c r="EP6" s="11"/>
      <c r="EQ6" s="11"/>
      <c r="ER6" s="11"/>
      <c r="ES6" s="11"/>
      <c r="ET6" s="11"/>
      <c r="EU6" s="11"/>
      <c r="EV6" s="11"/>
      <c r="EW6" s="11"/>
      <c r="EX6" s="11"/>
      <c r="EY6" s="11"/>
      <c r="EZ6" s="11"/>
      <c r="FA6" s="11"/>
      <c r="FB6" s="11"/>
      <c r="FC6" s="11"/>
      <c r="FD6" s="11"/>
      <c r="FE6" s="11"/>
      <c r="FF6" s="11"/>
      <c r="FG6" s="11"/>
      <c r="FH6" s="11"/>
      <c r="FI6" s="11"/>
      <c r="FJ6" s="11"/>
      <c r="FK6" s="11"/>
      <c r="FL6" s="11"/>
      <c r="FM6" s="11"/>
      <c r="FN6" s="11"/>
      <c r="FO6" s="11"/>
      <c r="FP6" s="11"/>
      <c r="FQ6" s="11"/>
      <c r="FR6" s="11"/>
      <c r="FS6" s="11"/>
      <c r="FT6" s="11"/>
      <c r="FU6" s="11"/>
      <c r="FV6" s="11"/>
      <c r="FW6" s="11"/>
      <c r="FX6" s="11"/>
      <c r="FY6" s="11"/>
      <c r="FZ6" s="11"/>
      <c r="GA6" s="11"/>
      <c r="GB6" s="11"/>
      <c r="GF6" s="10"/>
    </row>
    <row r="7" spans="1:188" ht="15.75" x14ac:dyDescent="0.25">
      <c r="A7" s="23">
        <v>1.1000000000000001</v>
      </c>
      <c r="B7" s="24" t="s">
        <v>49</v>
      </c>
      <c r="C7" s="25">
        <v>2323278.2105052201</v>
      </c>
      <c r="D7" s="25">
        <v>2907473.7994007329</v>
      </c>
      <c r="E7" s="25">
        <v>2599028.4564268072</v>
      </c>
      <c r="F7" s="25">
        <v>2869312.3529814305</v>
      </c>
      <c r="G7" s="25">
        <v>2156169.7492500097</v>
      </c>
      <c r="H7" s="25">
        <v>2706395.7649834221</v>
      </c>
      <c r="I7" s="25">
        <v>2076909.2759393898</v>
      </c>
      <c r="J7" s="25">
        <v>2265336.3578289342</v>
      </c>
      <c r="K7" s="25">
        <v>2734612.3563325466</v>
      </c>
      <c r="L7" s="25">
        <v>3031037.9435598403</v>
      </c>
      <c r="M7" s="25">
        <v>2942269.6891840803</v>
      </c>
      <c r="N7" s="25">
        <v>3307564.0396000403</v>
      </c>
      <c r="O7" s="25">
        <v>3597042.3416199526</v>
      </c>
      <c r="P7" s="25">
        <v>3637060.1669392972</v>
      </c>
      <c r="Q7" s="4"/>
      <c r="R7" s="4"/>
      <c r="S7" s="3"/>
      <c r="T7" s="4"/>
      <c r="U7" s="4"/>
      <c r="V7" s="4"/>
      <c r="W7" s="4"/>
      <c r="X7" s="4"/>
      <c r="Y7" s="4"/>
      <c r="Z7" s="4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1"/>
      <c r="GD7" s="1"/>
      <c r="GE7" s="1"/>
    </row>
    <row r="8" spans="1:188" ht="15.75" x14ac:dyDescent="0.25">
      <c r="A8" s="23">
        <v>1.2</v>
      </c>
      <c r="B8" s="24" t="s">
        <v>50</v>
      </c>
      <c r="C8" s="25">
        <v>528868.92552253534</v>
      </c>
      <c r="D8" s="25">
        <v>539279.73908196657</v>
      </c>
      <c r="E8" s="25">
        <v>591186.24863566225</v>
      </c>
      <c r="F8" s="25">
        <v>569447.78638643026</v>
      </c>
      <c r="G8" s="25">
        <v>597909.29098984075</v>
      </c>
      <c r="H8" s="25">
        <v>617391.87865435495</v>
      </c>
      <c r="I8" s="25">
        <v>669356.94159582234</v>
      </c>
      <c r="J8" s="25">
        <v>743227.0919544535</v>
      </c>
      <c r="K8" s="25">
        <v>776873.96608637355</v>
      </c>
      <c r="L8" s="25">
        <v>778308.24074410927</v>
      </c>
      <c r="M8" s="25">
        <v>856969.07479890028</v>
      </c>
      <c r="N8" s="25">
        <v>922464.41809619614</v>
      </c>
      <c r="O8" s="25">
        <v>1002116.5084045527</v>
      </c>
      <c r="P8" s="25">
        <v>1065543.0501767464</v>
      </c>
      <c r="Q8" s="4"/>
      <c r="R8" s="4"/>
      <c r="S8" s="3"/>
      <c r="T8" s="4"/>
      <c r="U8" s="4"/>
      <c r="V8" s="4"/>
      <c r="W8" s="4"/>
      <c r="X8" s="4"/>
      <c r="Y8" s="4"/>
      <c r="Z8" s="4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1"/>
      <c r="GD8" s="1"/>
      <c r="GE8" s="1"/>
    </row>
    <row r="9" spans="1:188" ht="15.75" x14ac:dyDescent="0.25">
      <c r="A9" s="23">
        <v>1.3</v>
      </c>
      <c r="B9" s="24" t="s">
        <v>51</v>
      </c>
      <c r="C9" s="25">
        <v>565936.00189778744</v>
      </c>
      <c r="D9" s="25">
        <v>546025.45641785266</v>
      </c>
      <c r="E9" s="25">
        <v>597086.96409376373</v>
      </c>
      <c r="F9" s="25">
        <v>631242.52630097023</v>
      </c>
      <c r="G9" s="25">
        <v>667553.21515268821</v>
      </c>
      <c r="H9" s="25">
        <v>814953.08581809839</v>
      </c>
      <c r="I9" s="25">
        <v>751103.80825315509</v>
      </c>
      <c r="J9" s="25">
        <v>806665.92909697362</v>
      </c>
      <c r="K9" s="25">
        <v>877731.46221131482</v>
      </c>
      <c r="L9" s="25">
        <v>920007.52800579893</v>
      </c>
      <c r="M9" s="25">
        <v>960343.18019378558</v>
      </c>
      <c r="N9" s="25">
        <v>972342.32360276277</v>
      </c>
      <c r="O9" s="25">
        <v>990421.48952547088</v>
      </c>
      <c r="P9" s="25">
        <v>1057378.7083754151</v>
      </c>
      <c r="Q9" s="4"/>
      <c r="R9" s="4"/>
      <c r="S9" s="3"/>
      <c r="T9" s="4"/>
      <c r="U9" s="4"/>
      <c r="V9" s="4"/>
      <c r="W9" s="4"/>
      <c r="X9" s="4"/>
      <c r="Y9" s="4"/>
      <c r="Z9" s="4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1"/>
      <c r="GD9" s="1"/>
      <c r="GE9" s="1"/>
    </row>
    <row r="10" spans="1:188" ht="15.75" x14ac:dyDescent="0.25">
      <c r="A10" s="23">
        <v>1.4</v>
      </c>
      <c r="B10" s="24" t="s">
        <v>52</v>
      </c>
      <c r="C10" s="25">
        <v>237279.25998432853</v>
      </c>
      <c r="D10" s="25">
        <v>266958.18545099581</v>
      </c>
      <c r="E10" s="25">
        <v>263309.73446553189</v>
      </c>
      <c r="F10" s="25">
        <v>299439.03647397936</v>
      </c>
      <c r="G10" s="25">
        <v>328557.70493928483</v>
      </c>
      <c r="H10" s="25">
        <v>403326.62133771385</v>
      </c>
      <c r="I10" s="25">
        <v>475902.06724131765</v>
      </c>
      <c r="J10" s="25">
        <v>519440.35114118597</v>
      </c>
      <c r="K10" s="25">
        <v>565774.93938905431</v>
      </c>
      <c r="L10" s="25">
        <v>579449.992750937</v>
      </c>
      <c r="M10" s="25">
        <v>667112.67957280553</v>
      </c>
      <c r="N10" s="25">
        <v>716055.65920561645</v>
      </c>
      <c r="O10" s="25">
        <v>774866.13542491593</v>
      </c>
      <c r="P10" s="25">
        <v>832800.30456031929</v>
      </c>
      <c r="Q10" s="4"/>
      <c r="R10" s="4"/>
      <c r="S10" s="3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1"/>
      <c r="GD10" s="1"/>
      <c r="GE10" s="1"/>
    </row>
    <row r="11" spans="1:188" ht="15.75" x14ac:dyDescent="0.25">
      <c r="A11" s="27" t="s">
        <v>62</v>
      </c>
      <c r="B11" s="24" t="s">
        <v>3</v>
      </c>
      <c r="C11" s="25">
        <v>2254986.3064015568</v>
      </c>
      <c r="D11" s="25">
        <v>2185032.1160641778</v>
      </c>
      <c r="E11" s="25">
        <v>2721217.8846070841</v>
      </c>
      <c r="F11" s="25">
        <v>2510952.1660296032</v>
      </c>
      <c r="G11" s="25">
        <v>3284776.9153733319</v>
      </c>
      <c r="H11" s="25">
        <v>3746993.6137054185</v>
      </c>
      <c r="I11" s="25">
        <v>3371465.2928159274</v>
      </c>
      <c r="J11" s="25">
        <v>3682275.0753540574</v>
      </c>
      <c r="K11" s="25">
        <v>3498842.1251289509</v>
      </c>
      <c r="L11" s="25">
        <v>3033985.4496794268</v>
      </c>
      <c r="M11" s="25">
        <v>3732319.2499993402</v>
      </c>
      <c r="N11" s="25">
        <v>4643928.5250445679</v>
      </c>
      <c r="O11" s="25">
        <v>5092805.5642178152</v>
      </c>
      <c r="P11" s="25">
        <v>5350831.6645451784</v>
      </c>
      <c r="Q11" s="4"/>
      <c r="R11" s="4"/>
      <c r="S11" s="3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1"/>
      <c r="GD11" s="1"/>
      <c r="GE11" s="1"/>
    </row>
    <row r="12" spans="1:188" s="10" customFormat="1" ht="15.75" x14ac:dyDescent="0.25">
      <c r="A12" s="28"/>
      <c r="B12" s="29" t="s">
        <v>28</v>
      </c>
      <c r="C12" s="30">
        <f>C6+C11</f>
        <v>5910348.7043114286</v>
      </c>
      <c r="D12" s="30">
        <f t="shared" ref="D12:F12" si="3">D6+D11</f>
        <v>6444769.2964157257</v>
      </c>
      <c r="E12" s="30">
        <f t="shared" si="3"/>
        <v>6771829.2882288489</v>
      </c>
      <c r="F12" s="30">
        <f t="shared" si="3"/>
        <v>6880393.8681724137</v>
      </c>
      <c r="G12" s="30">
        <f t="shared" ref="G12:N12" si="4">G6+G11</f>
        <v>7034966.8757051555</v>
      </c>
      <c r="H12" s="30">
        <f t="shared" si="4"/>
        <v>8289060.9644990079</v>
      </c>
      <c r="I12" s="30">
        <f t="shared" si="4"/>
        <v>7344737.3858456127</v>
      </c>
      <c r="J12" s="30">
        <f t="shared" si="4"/>
        <v>8016944.8053756049</v>
      </c>
      <c r="K12" s="30">
        <f t="shared" si="4"/>
        <v>8453834.8491482399</v>
      </c>
      <c r="L12" s="30">
        <f t="shared" si="4"/>
        <v>8342789.1547401128</v>
      </c>
      <c r="M12" s="30">
        <f t="shared" si="4"/>
        <v>9159013.8737489115</v>
      </c>
      <c r="N12" s="30">
        <f t="shared" si="4"/>
        <v>10562354.965549184</v>
      </c>
      <c r="O12" s="30">
        <f t="shared" ref="O12:P12" si="5">O6+O11</f>
        <v>11457252.039192706</v>
      </c>
      <c r="P12" s="30">
        <f t="shared" si="5"/>
        <v>11943613.894596957</v>
      </c>
      <c r="Q12" s="4"/>
      <c r="R12" s="4"/>
      <c r="S12" s="3"/>
      <c r="T12" s="4"/>
      <c r="U12" s="4"/>
      <c r="V12" s="4"/>
      <c r="W12" s="4"/>
      <c r="X12" s="4"/>
      <c r="Y12" s="4"/>
      <c r="Z12" s="4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1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3"/>
      <c r="GD12" s="13"/>
      <c r="GE12" s="13"/>
    </row>
    <row r="13" spans="1:188" s="1" customFormat="1" ht="15.75" x14ac:dyDescent="0.25">
      <c r="A13" s="31" t="s">
        <v>63</v>
      </c>
      <c r="B13" s="32" t="s">
        <v>4</v>
      </c>
      <c r="C13" s="26">
        <v>3273608.4804288978</v>
      </c>
      <c r="D13" s="26">
        <v>3259701.0587997064</v>
      </c>
      <c r="E13" s="26">
        <v>3798066.0713409809</v>
      </c>
      <c r="F13" s="26">
        <v>3251093.0706474371</v>
      </c>
      <c r="G13" s="26">
        <v>3476763.9574121227</v>
      </c>
      <c r="H13" s="26">
        <v>4858978.7767240638</v>
      </c>
      <c r="I13" s="26">
        <v>6253088.9650479509</v>
      </c>
      <c r="J13" s="26">
        <v>7613990.0101166004</v>
      </c>
      <c r="K13" s="26">
        <v>6482350.9840673413</v>
      </c>
      <c r="L13" s="26">
        <v>7939426.5105988942</v>
      </c>
      <c r="M13" s="26">
        <v>10168969.722365731</v>
      </c>
      <c r="N13" s="26">
        <v>9739773.4722608998</v>
      </c>
      <c r="O13" s="26">
        <v>10771865.340414118</v>
      </c>
      <c r="P13" s="26">
        <v>11531313.639795538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F13" s="2"/>
    </row>
    <row r="14" spans="1:188" ht="31.5" x14ac:dyDescent="0.25">
      <c r="A14" s="27" t="s">
        <v>64</v>
      </c>
      <c r="B14" s="24" t="s">
        <v>5</v>
      </c>
      <c r="C14" s="25">
        <v>581075.24174195807</v>
      </c>
      <c r="D14" s="25">
        <v>699195.98143569229</v>
      </c>
      <c r="E14" s="25">
        <v>722379.70436027204</v>
      </c>
      <c r="F14" s="25">
        <v>599174.07207818772</v>
      </c>
      <c r="G14" s="25">
        <v>753112.96211636881</v>
      </c>
      <c r="H14" s="25">
        <v>795863.47719333239</v>
      </c>
      <c r="I14" s="25">
        <v>821073.04820270452</v>
      </c>
      <c r="J14" s="25">
        <v>740195.29679275025</v>
      </c>
      <c r="K14" s="25">
        <v>774780.27712229732</v>
      </c>
      <c r="L14" s="25">
        <v>799952.36241637683</v>
      </c>
      <c r="M14" s="25">
        <v>1065480.5050000453</v>
      </c>
      <c r="N14" s="25">
        <v>1081204.0492136348</v>
      </c>
      <c r="O14" s="25">
        <v>1177598.42656634</v>
      </c>
      <c r="P14" s="25">
        <v>1300038.5766932606</v>
      </c>
      <c r="Q14" s="4"/>
      <c r="R14" s="4"/>
      <c r="S14" s="3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3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3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3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1"/>
      <c r="GD14" s="1"/>
      <c r="GE14" s="1"/>
    </row>
    <row r="15" spans="1:188" ht="15.75" x14ac:dyDescent="0.25">
      <c r="A15" s="27" t="s">
        <v>65</v>
      </c>
      <c r="B15" s="24" t="s">
        <v>6</v>
      </c>
      <c r="C15" s="25">
        <v>1963595.7463652531</v>
      </c>
      <c r="D15" s="25">
        <v>1906551.4802468857</v>
      </c>
      <c r="E15" s="25">
        <v>2012618.5219559143</v>
      </c>
      <c r="F15" s="25">
        <v>2008003.8554395873</v>
      </c>
      <c r="G15" s="25">
        <v>2015148.1237417175</v>
      </c>
      <c r="H15" s="25">
        <v>2148081.9116744716</v>
      </c>
      <c r="I15" s="25">
        <v>2317010.4940166473</v>
      </c>
      <c r="J15" s="25">
        <v>2393552.6153249415</v>
      </c>
      <c r="K15" s="25">
        <v>2368289.1481567654</v>
      </c>
      <c r="L15" s="25">
        <v>2111865.2889053142</v>
      </c>
      <c r="M15" s="25">
        <v>2704853.5983596905</v>
      </c>
      <c r="N15" s="25">
        <v>3200983.6455391916</v>
      </c>
      <c r="O15" s="25">
        <v>3539774.4426585319</v>
      </c>
      <c r="P15" s="25">
        <v>3869973.2056326759</v>
      </c>
      <c r="Q15" s="4"/>
      <c r="R15" s="4"/>
      <c r="S15" s="3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3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3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3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1"/>
      <c r="GD15" s="1"/>
      <c r="GE15" s="1"/>
    </row>
    <row r="16" spans="1:188" s="10" customFormat="1" ht="15.75" x14ac:dyDescent="0.25">
      <c r="A16" s="28"/>
      <c r="B16" s="29" t="s">
        <v>29</v>
      </c>
      <c r="C16" s="30">
        <f>+C13+C14+C15</f>
        <v>5818279.4685361087</v>
      </c>
      <c r="D16" s="30">
        <f t="shared" ref="D16:F16" si="6">+D13+D14+D15</f>
        <v>5865448.5204822849</v>
      </c>
      <c r="E16" s="30">
        <f t="shared" si="6"/>
        <v>6533064.2976571675</v>
      </c>
      <c r="F16" s="30">
        <f t="shared" si="6"/>
        <v>5858270.9981652126</v>
      </c>
      <c r="G16" s="30">
        <f t="shared" ref="G16:H16" si="7">+G13+G14+G15</f>
        <v>6245025.0432702098</v>
      </c>
      <c r="H16" s="30">
        <f t="shared" si="7"/>
        <v>7802924.1655918676</v>
      </c>
      <c r="I16" s="30">
        <f t="shared" ref="I16:K16" si="8">+I13+I14+I15</f>
        <v>9391172.5072673038</v>
      </c>
      <c r="J16" s="30">
        <f t="shared" si="8"/>
        <v>10747737.922234293</v>
      </c>
      <c r="K16" s="30">
        <f t="shared" si="8"/>
        <v>9625420.4093464036</v>
      </c>
      <c r="L16" s="30">
        <f t="shared" ref="L16:M16" si="9">+L13+L14+L15</f>
        <v>10851244.161920585</v>
      </c>
      <c r="M16" s="30">
        <f t="shared" si="9"/>
        <v>13939303.825725468</v>
      </c>
      <c r="N16" s="30">
        <f>+N13+N14+N15</f>
        <v>14021961.167013727</v>
      </c>
      <c r="O16" s="30">
        <f>+O13+O14+O15</f>
        <v>15489238.20963899</v>
      </c>
      <c r="P16" s="30">
        <f>+P13+P14+P15</f>
        <v>16701325.422121475</v>
      </c>
      <c r="Q16" s="4"/>
      <c r="R16" s="4"/>
      <c r="S16" s="3"/>
      <c r="T16" s="4"/>
      <c r="U16" s="4"/>
      <c r="V16" s="4"/>
      <c r="W16" s="4"/>
      <c r="X16" s="4"/>
      <c r="Y16" s="4"/>
      <c r="Z16" s="4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1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1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1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1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3"/>
      <c r="GD16" s="13"/>
      <c r="GE16" s="13"/>
    </row>
    <row r="17" spans="1:188" s="13" customFormat="1" ht="15.75" x14ac:dyDescent="0.25">
      <c r="A17" s="20" t="s">
        <v>66</v>
      </c>
      <c r="B17" s="21" t="s">
        <v>7</v>
      </c>
      <c r="C17" s="22">
        <f>C18+C19</f>
        <v>1982273.6601115973</v>
      </c>
      <c r="D17" s="22">
        <f t="shared" ref="D17:F17" si="10">D18+D19</f>
        <v>2212037.0142716533</v>
      </c>
      <c r="E17" s="22">
        <f t="shared" si="10"/>
        <v>2381395.8028625734</v>
      </c>
      <c r="F17" s="22">
        <f t="shared" si="10"/>
        <v>2572856.3099317062</v>
      </c>
      <c r="G17" s="22">
        <f t="shared" ref="G17:H17" si="11">G18+G19</f>
        <v>2922488.3385921814</v>
      </c>
      <c r="H17" s="22">
        <f t="shared" si="11"/>
        <v>3022136.7646426181</v>
      </c>
      <c r="I17" s="22">
        <f t="shared" ref="I17:K17" si="12">I18+I19</f>
        <v>3352987.6270788824</v>
      </c>
      <c r="J17" s="22">
        <f t="shared" si="12"/>
        <v>3573828.9396417844</v>
      </c>
      <c r="K17" s="22">
        <f t="shared" si="12"/>
        <v>3803735.5648034294</v>
      </c>
      <c r="L17" s="22">
        <f t="shared" ref="L17:M17" si="13">L18+L19</f>
        <v>2830796.7679855684</v>
      </c>
      <c r="M17" s="22">
        <f t="shared" si="13"/>
        <v>3097146.5093499208</v>
      </c>
      <c r="N17" s="22">
        <f t="shared" ref="N17" si="14">N18+N19</f>
        <v>3478106.4932510355</v>
      </c>
      <c r="O17" s="22">
        <f t="shared" ref="O17:P17" si="15">O18+O19</f>
        <v>4225176.695214604</v>
      </c>
      <c r="P17" s="22">
        <f t="shared" si="15"/>
        <v>4858845.0741657661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11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11"/>
      <c r="CI17" s="11"/>
      <c r="CJ17" s="11"/>
      <c r="CK17" s="11"/>
      <c r="CL17" s="11"/>
      <c r="CM17" s="11"/>
      <c r="CN17" s="11"/>
      <c r="CO17" s="11"/>
      <c r="CP17" s="11"/>
      <c r="CQ17" s="11"/>
      <c r="CR17" s="11"/>
      <c r="CS17" s="11"/>
      <c r="CT17" s="11"/>
      <c r="CU17" s="11"/>
      <c r="CV17" s="11"/>
      <c r="CW17" s="11"/>
      <c r="CX17" s="11"/>
      <c r="CY17" s="11"/>
      <c r="CZ17" s="11"/>
      <c r="DA17" s="11"/>
      <c r="DB17" s="11"/>
      <c r="DC17" s="11"/>
      <c r="DD17" s="11"/>
      <c r="DE17" s="11"/>
      <c r="DF17" s="11"/>
      <c r="DG17" s="11"/>
      <c r="DH17" s="11"/>
      <c r="DI17" s="11"/>
      <c r="DJ17" s="11"/>
      <c r="DK17" s="11"/>
      <c r="DL17" s="11"/>
      <c r="DM17" s="11"/>
      <c r="DN17" s="11"/>
      <c r="DO17" s="11"/>
      <c r="DP17" s="11"/>
      <c r="DQ17" s="11"/>
      <c r="DR17" s="11"/>
      <c r="DS17" s="11"/>
      <c r="DT17" s="11"/>
      <c r="DU17" s="11"/>
      <c r="DV17" s="11"/>
      <c r="DW17" s="11"/>
      <c r="DX17" s="11"/>
      <c r="DY17" s="11"/>
      <c r="DZ17" s="11"/>
      <c r="EA17" s="11"/>
      <c r="EB17" s="11"/>
      <c r="EC17" s="11"/>
      <c r="ED17" s="11"/>
      <c r="EE17" s="11"/>
      <c r="EF17" s="11"/>
      <c r="EG17" s="11"/>
      <c r="EH17" s="11"/>
      <c r="EI17" s="11"/>
      <c r="EJ17" s="11"/>
      <c r="EK17" s="11"/>
      <c r="EL17" s="11"/>
      <c r="EM17" s="11"/>
      <c r="EN17" s="11"/>
      <c r="EO17" s="11"/>
      <c r="EP17" s="11"/>
      <c r="EQ17" s="11"/>
      <c r="ER17" s="11"/>
      <c r="ES17" s="11"/>
      <c r="ET17" s="11"/>
      <c r="EU17" s="11"/>
      <c r="EV17" s="11"/>
      <c r="EW17" s="11"/>
      <c r="EX17" s="11"/>
      <c r="EY17" s="11"/>
      <c r="EZ17" s="11"/>
      <c r="FA17" s="11"/>
      <c r="FB17" s="11"/>
      <c r="FC17" s="11"/>
      <c r="FD17" s="11"/>
      <c r="FE17" s="11"/>
      <c r="FF17" s="11"/>
      <c r="FG17" s="11"/>
      <c r="FH17" s="11"/>
      <c r="FI17" s="11"/>
      <c r="FJ17" s="11"/>
      <c r="FK17" s="11"/>
      <c r="FL17" s="11"/>
      <c r="FM17" s="11"/>
      <c r="FN17" s="11"/>
      <c r="FO17" s="11"/>
      <c r="FP17" s="11"/>
      <c r="FQ17" s="11"/>
      <c r="FR17" s="11"/>
      <c r="FS17" s="11"/>
      <c r="FT17" s="11"/>
      <c r="FU17" s="11"/>
      <c r="FV17" s="11"/>
      <c r="FW17" s="11"/>
      <c r="FX17" s="11"/>
      <c r="FY17" s="11"/>
      <c r="FZ17" s="11"/>
      <c r="GA17" s="11"/>
      <c r="GB17" s="11"/>
      <c r="GF17" s="10"/>
    </row>
    <row r="18" spans="1:188" ht="15.75" x14ac:dyDescent="0.25">
      <c r="A18" s="23">
        <v>6.1</v>
      </c>
      <c r="B18" s="24" t="s">
        <v>8</v>
      </c>
      <c r="C18" s="25">
        <v>1794250.8671443909</v>
      </c>
      <c r="D18" s="25">
        <v>2018504.7841107936</v>
      </c>
      <c r="E18" s="25">
        <v>2182013.2096098182</v>
      </c>
      <c r="F18" s="25">
        <v>2366271.893194065</v>
      </c>
      <c r="G18" s="25">
        <v>2694656.5893621682</v>
      </c>
      <c r="H18" s="25">
        <v>2775358.8086690702</v>
      </c>
      <c r="I18" s="25">
        <v>3079298.9209266319</v>
      </c>
      <c r="J18" s="25">
        <v>3279613.500781151</v>
      </c>
      <c r="K18" s="25">
        <v>3491351.9048070298</v>
      </c>
      <c r="L18" s="25">
        <v>2701029.5124170948</v>
      </c>
      <c r="M18" s="25">
        <v>2920850.4547904897</v>
      </c>
      <c r="N18" s="25">
        <v>3190202.4205621635</v>
      </c>
      <c r="O18" s="25">
        <v>3885173.9175571669</v>
      </c>
      <c r="P18" s="25">
        <v>4465305.7158111045</v>
      </c>
      <c r="Q18" s="4"/>
      <c r="R18" s="4"/>
      <c r="S18" s="3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1"/>
      <c r="GD18" s="1"/>
      <c r="GE18" s="1"/>
    </row>
    <row r="19" spans="1:188" ht="15.75" x14ac:dyDescent="0.25">
      <c r="A19" s="23">
        <v>6.2</v>
      </c>
      <c r="B19" s="24" t="s">
        <v>9</v>
      </c>
      <c r="C19" s="25">
        <v>188022.79296720622</v>
      </c>
      <c r="D19" s="25">
        <v>193532.23016085979</v>
      </c>
      <c r="E19" s="25">
        <v>199382.59325275541</v>
      </c>
      <c r="F19" s="25">
        <v>206584.41673764103</v>
      </c>
      <c r="G19" s="25">
        <v>227831.74923001317</v>
      </c>
      <c r="H19" s="25">
        <v>246777.95597354771</v>
      </c>
      <c r="I19" s="25">
        <v>273688.70615225064</v>
      </c>
      <c r="J19" s="25">
        <v>294215.43886063347</v>
      </c>
      <c r="K19" s="25">
        <v>312383.65999639971</v>
      </c>
      <c r="L19" s="25">
        <v>129767.25556847379</v>
      </c>
      <c r="M19" s="25">
        <v>176296.05455943086</v>
      </c>
      <c r="N19" s="25">
        <v>287904.07268887217</v>
      </c>
      <c r="O19" s="25">
        <v>340002.77765743737</v>
      </c>
      <c r="P19" s="25">
        <v>393539.35835466202</v>
      </c>
      <c r="Q19" s="4"/>
      <c r="R19" s="4"/>
      <c r="S19" s="3"/>
      <c r="T19" s="4"/>
      <c r="U19" s="4"/>
      <c r="V19" s="4"/>
      <c r="W19" s="4"/>
      <c r="X19" s="4"/>
      <c r="Y19" s="4"/>
      <c r="Z19" s="4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1"/>
      <c r="GD19" s="1"/>
      <c r="GE19" s="1"/>
    </row>
    <row r="20" spans="1:188" s="13" customFormat="1" ht="31.5" x14ac:dyDescent="0.25">
      <c r="A20" s="20" t="s">
        <v>67</v>
      </c>
      <c r="B20" s="33" t="s">
        <v>10</v>
      </c>
      <c r="C20" s="22">
        <f>SUM(C21:C27)</f>
        <v>1074689.7278419635</v>
      </c>
      <c r="D20" s="22">
        <f t="shared" ref="D20:M20" si="16">SUM(D21:D27)</f>
        <v>1218464.9237486369</v>
      </c>
      <c r="E20" s="22">
        <f t="shared" si="16"/>
        <v>1261675.9675621372</v>
      </c>
      <c r="F20" s="22">
        <f t="shared" si="16"/>
        <v>1451285.7435194487</v>
      </c>
      <c r="G20" s="22">
        <f t="shared" si="16"/>
        <v>1621483.1737380596</v>
      </c>
      <c r="H20" s="22">
        <f t="shared" si="16"/>
        <v>1681584.4940815868</v>
      </c>
      <c r="I20" s="22">
        <f t="shared" si="16"/>
        <v>1735942.940420279</v>
      </c>
      <c r="J20" s="22">
        <f t="shared" si="16"/>
        <v>1476710.297890174</v>
      </c>
      <c r="K20" s="22">
        <f t="shared" si="16"/>
        <v>1468126.4703347308</v>
      </c>
      <c r="L20" s="22">
        <f t="shared" si="16"/>
        <v>1076689.3177643053</v>
      </c>
      <c r="M20" s="22">
        <f t="shared" si="16"/>
        <v>1505793.1006234623</v>
      </c>
      <c r="N20" s="22">
        <f>SUM(N21:N27)</f>
        <v>1634092.3918536562</v>
      </c>
      <c r="O20" s="22">
        <f>SUM(O21:O27)</f>
        <v>1857039.672599443</v>
      </c>
      <c r="P20" s="22">
        <f>SUM(P21:P27)</f>
        <v>2065604.991101492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11"/>
      <c r="CL20" s="11"/>
      <c r="CM20" s="11"/>
      <c r="CN20" s="11"/>
      <c r="CO20" s="11"/>
      <c r="CP20" s="11"/>
      <c r="CQ20" s="11"/>
      <c r="CR20" s="11"/>
      <c r="CS20" s="11"/>
      <c r="CT20" s="11"/>
      <c r="CU20" s="11"/>
      <c r="CV20" s="11"/>
      <c r="CW20" s="11"/>
      <c r="CX20" s="11"/>
      <c r="CY20" s="11"/>
      <c r="CZ20" s="11"/>
      <c r="DA20" s="11"/>
      <c r="DB20" s="11"/>
      <c r="DC20" s="11"/>
      <c r="DD20" s="11"/>
      <c r="DE20" s="11"/>
      <c r="DF20" s="11"/>
      <c r="DG20" s="11"/>
      <c r="DH20" s="11"/>
      <c r="DI20" s="11"/>
      <c r="DJ20" s="11"/>
      <c r="DK20" s="11"/>
      <c r="DL20" s="11"/>
      <c r="DM20" s="11"/>
      <c r="DN20" s="11"/>
      <c r="DO20" s="11"/>
      <c r="DP20" s="11"/>
      <c r="DQ20" s="11"/>
      <c r="DR20" s="11"/>
      <c r="DS20" s="11"/>
      <c r="DT20" s="11"/>
      <c r="DU20" s="11"/>
      <c r="DV20" s="11"/>
      <c r="DW20" s="11"/>
      <c r="DX20" s="11"/>
      <c r="DY20" s="11"/>
      <c r="DZ20" s="11"/>
      <c r="EA20" s="11"/>
      <c r="EB20" s="11"/>
      <c r="EC20" s="11"/>
      <c r="ED20" s="11"/>
      <c r="EE20" s="11"/>
      <c r="EF20" s="11"/>
      <c r="EG20" s="11"/>
      <c r="EH20" s="11"/>
      <c r="EI20" s="11"/>
      <c r="EJ20" s="11"/>
      <c r="EK20" s="11"/>
      <c r="EL20" s="11"/>
      <c r="EM20" s="11"/>
      <c r="EN20" s="11"/>
      <c r="EO20" s="11"/>
      <c r="EP20" s="11"/>
      <c r="EQ20" s="11"/>
      <c r="ER20" s="11"/>
      <c r="ES20" s="11"/>
      <c r="ET20" s="11"/>
      <c r="EU20" s="11"/>
      <c r="EV20" s="11"/>
      <c r="EW20" s="11"/>
      <c r="EX20" s="11"/>
      <c r="EY20" s="11"/>
      <c r="EZ20" s="11"/>
      <c r="FA20" s="11"/>
      <c r="FB20" s="11"/>
      <c r="FC20" s="11"/>
      <c r="FD20" s="11"/>
      <c r="FE20" s="11"/>
      <c r="FF20" s="11"/>
      <c r="FG20" s="11"/>
      <c r="FH20" s="11"/>
      <c r="FI20" s="11"/>
      <c r="FJ20" s="11"/>
      <c r="FK20" s="11"/>
      <c r="FL20" s="11"/>
      <c r="FM20" s="11"/>
      <c r="FN20" s="11"/>
      <c r="FO20" s="11"/>
      <c r="FP20" s="11"/>
      <c r="FQ20" s="11"/>
      <c r="FR20" s="11"/>
      <c r="FS20" s="11"/>
      <c r="FT20" s="11"/>
      <c r="FU20" s="11"/>
      <c r="FV20" s="11"/>
      <c r="FW20" s="11"/>
      <c r="FX20" s="11"/>
      <c r="FY20" s="11"/>
      <c r="FZ20" s="11"/>
      <c r="GA20" s="11"/>
      <c r="GB20" s="11"/>
      <c r="GF20" s="10"/>
    </row>
    <row r="21" spans="1:188" ht="15.75" x14ac:dyDescent="0.25">
      <c r="A21" s="23">
        <v>7.1</v>
      </c>
      <c r="B21" s="24" t="s">
        <v>11</v>
      </c>
      <c r="C21" s="25">
        <v>139536.58886994771</v>
      </c>
      <c r="D21" s="25">
        <v>180851.83772608431</v>
      </c>
      <c r="E21" s="25">
        <v>197142.05652972244</v>
      </c>
      <c r="F21" s="25">
        <v>238713.29396863288</v>
      </c>
      <c r="G21" s="25">
        <v>269793.67446224624</v>
      </c>
      <c r="H21" s="25">
        <v>214179.52821487922</v>
      </c>
      <c r="I21" s="25">
        <v>216873.88993178139</v>
      </c>
      <c r="J21" s="25">
        <v>217701.01249267533</v>
      </c>
      <c r="K21" s="25">
        <v>201784.13154322706</v>
      </c>
      <c r="L21" s="25">
        <v>172720.84215822109</v>
      </c>
      <c r="M21" s="25">
        <v>238317.91392502375</v>
      </c>
      <c r="N21" s="25">
        <v>293017.36902218865</v>
      </c>
      <c r="O21" s="25">
        <v>329647.61894708732</v>
      </c>
      <c r="P21" s="25">
        <v>359006.12090593146</v>
      </c>
      <c r="Q21" s="4"/>
      <c r="R21" s="4"/>
      <c r="S21" s="3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1"/>
      <c r="GD21" s="1"/>
      <c r="GE21" s="1"/>
    </row>
    <row r="22" spans="1:188" ht="15.75" x14ac:dyDescent="0.25">
      <c r="A22" s="23">
        <v>7.2</v>
      </c>
      <c r="B22" s="24" t="s">
        <v>12</v>
      </c>
      <c r="C22" s="25">
        <v>551673.47161479341</v>
      </c>
      <c r="D22" s="25">
        <v>626276.85032021638</v>
      </c>
      <c r="E22" s="25">
        <v>646811.88470459869</v>
      </c>
      <c r="F22" s="25">
        <v>695258.12171776581</v>
      </c>
      <c r="G22" s="25">
        <v>754027.2856225865</v>
      </c>
      <c r="H22" s="25">
        <v>861275.01583836018</v>
      </c>
      <c r="I22" s="25">
        <v>916959.54261957854</v>
      </c>
      <c r="J22" s="25">
        <v>699444.26026333799</v>
      </c>
      <c r="K22" s="25">
        <v>650394.20320691145</v>
      </c>
      <c r="L22" s="25">
        <v>351874.14987931325</v>
      </c>
      <c r="M22" s="25">
        <v>649358.55056045519</v>
      </c>
      <c r="N22" s="25">
        <v>627613.53668939136</v>
      </c>
      <c r="O22" s="25">
        <v>714223.36568430043</v>
      </c>
      <c r="P22" s="25">
        <v>799711.60434776079</v>
      </c>
      <c r="Q22" s="4"/>
      <c r="R22" s="4"/>
      <c r="S22" s="3"/>
      <c r="T22" s="4"/>
      <c r="U22" s="4"/>
      <c r="V22" s="4"/>
      <c r="W22" s="4"/>
      <c r="X22" s="4"/>
      <c r="Y22" s="4"/>
      <c r="Z22" s="4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1"/>
      <c r="GD22" s="1"/>
      <c r="GE22" s="1"/>
    </row>
    <row r="23" spans="1:188" ht="15.75" x14ac:dyDescent="0.25">
      <c r="A23" s="23">
        <v>7.3</v>
      </c>
      <c r="B23" s="24" t="s">
        <v>13</v>
      </c>
      <c r="C23" s="25">
        <v>28152.068099532604</v>
      </c>
      <c r="D23" s="25">
        <v>25544.306190614756</v>
      </c>
      <c r="E23" s="25">
        <v>22171.572221758943</v>
      </c>
      <c r="F23" s="25">
        <v>27354.717054387293</v>
      </c>
      <c r="G23" s="25">
        <v>24776.784161864587</v>
      </c>
      <c r="H23" s="25">
        <v>43704.242849359653</v>
      </c>
      <c r="I23" s="25">
        <v>52495.157009060975</v>
      </c>
      <c r="J23" s="25">
        <v>71841.412538201679</v>
      </c>
      <c r="K23" s="25">
        <v>77052.831763521841</v>
      </c>
      <c r="L23" s="25">
        <v>74226.726918968619</v>
      </c>
      <c r="M23" s="25">
        <v>96623.768373513289</v>
      </c>
      <c r="N23" s="25">
        <v>127931.66919120825</v>
      </c>
      <c r="O23" s="25">
        <v>139466.96021520838</v>
      </c>
      <c r="P23" s="25">
        <v>151839.09613325147</v>
      </c>
      <c r="Q23" s="4"/>
      <c r="R23" s="4"/>
      <c r="S23" s="3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1"/>
      <c r="GD23" s="1"/>
      <c r="GE23" s="1"/>
    </row>
    <row r="24" spans="1:188" ht="15.75" x14ac:dyDescent="0.25">
      <c r="A24" s="23">
        <v>7.4</v>
      </c>
      <c r="B24" s="24" t="s">
        <v>14</v>
      </c>
      <c r="C24" s="25">
        <v>910.19608037565285</v>
      </c>
      <c r="D24" s="25">
        <v>3994.5743207623204</v>
      </c>
      <c r="E24" s="25">
        <v>2415.61474862462</v>
      </c>
      <c r="F24" s="25">
        <v>5368.6775530548466</v>
      </c>
      <c r="G24" s="25">
        <v>13013.129654931008</v>
      </c>
      <c r="H24" s="25">
        <v>14546.964794209322</v>
      </c>
      <c r="I24" s="25">
        <v>17174.829205432405</v>
      </c>
      <c r="J24" s="25">
        <v>8632.3638691947563</v>
      </c>
      <c r="K24" s="25">
        <v>12135.744215963099</v>
      </c>
      <c r="L24" s="25">
        <v>116.9165147003132</v>
      </c>
      <c r="M24" s="25">
        <v>-883.93535925958531</v>
      </c>
      <c r="N24" s="25">
        <v>1969.9013237096497</v>
      </c>
      <c r="O24" s="25">
        <v>3652.0522458659452</v>
      </c>
      <c r="P24" s="25">
        <v>4642.392661056474</v>
      </c>
      <c r="Q24" s="4"/>
      <c r="R24" s="4"/>
      <c r="S24" s="3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1"/>
      <c r="GD24" s="1"/>
      <c r="GE24" s="1"/>
    </row>
    <row r="25" spans="1:188" ht="15.75" x14ac:dyDescent="0.25">
      <c r="A25" s="23">
        <v>7.5</v>
      </c>
      <c r="B25" s="24" t="s">
        <v>15</v>
      </c>
      <c r="C25" s="25">
        <v>70981.295757059605</v>
      </c>
      <c r="D25" s="25">
        <v>77081.276458653083</v>
      </c>
      <c r="E25" s="25">
        <v>78477.167850005499</v>
      </c>
      <c r="F25" s="25">
        <v>96741.859877976269</v>
      </c>
      <c r="G25" s="25">
        <v>101447.2831380811</v>
      </c>
      <c r="H25" s="25">
        <v>104469.88170651437</v>
      </c>
      <c r="I25" s="25">
        <v>141120.54048539061</v>
      </c>
      <c r="J25" s="25">
        <v>121110.37041417832</v>
      </c>
      <c r="K25" s="25">
        <v>128858.64232865401</v>
      </c>
      <c r="L25" s="25">
        <v>103518.32031693382</v>
      </c>
      <c r="M25" s="25">
        <v>116162.42171735653</v>
      </c>
      <c r="N25" s="25">
        <v>127781.14081061719</v>
      </c>
      <c r="O25" s="25">
        <v>141187.13693929862</v>
      </c>
      <c r="P25" s="25">
        <v>154459.15798003675</v>
      </c>
      <c r="Q25" s="4"/>
      <c r="R25" s="4"/>
      <c r="S25" s="3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1"/>
      <c r="GD25" s="1"/>
      <c r="GE25" s="1"/>
    </row>
    <row r="26" spans="1:188" ht="15.75" x14ac:dyDescent="0.25">
      <c r="A26" s="23">
        <v>7.6</v>
      </c>
      <c r="B26" s="24" t="s">
        <v>16</v>
      </c>
      <c r="C26" s="25">
        <v>11922.374089478504</v>
      </c>
      <c r="D26" s="25">
        <v>11980.641477349474</v>
      </c>
      <c r="E26" s="25">
        <v>11722.927276518731</v>
      </c>
      <c r="F26" s="25">
        <v>11210.895571847048</v>
      </c>
      <c r="G26" s="25">
        <v>12846.04565587483</v>
      </c>
      <c r="H26" s="25">
        <v>16749.609767128288</v>
      </c>
      <c r="I26" s="25">
        <v>17154.675410159765</v>
      </c>
      <c r="J26" s="25">
        <v>20812.804932731418</v>
      </c>
      <c r="K26" s="25">
        <v>21327.62877824518</v>
      </c>
      <c r="L26" s="25">
        <v>21470.593011202684</v>
      </c>
      <c r="M26" s="25">
        <v>21685.422919930617</v>
      </c>
      <c r="N26" s="25">
        <v>19668.730836735325</v>
      </c>
      <c r="O26" s="25">
        <v>22421.086235140829</v>
      </c>
      <c r="P26" s="25">
        <v>24130.281672949099</v>
      </c>
      <c r="Q26" s="4"/>
      <c r="R26" s="4"/>
      <c r="S26" s="3"/>
      <c r="T26" s="4"/>
      <c r="U26" s="4"/>
      <c r="V26" s="4"/>
      <c r="W26" s="4"/>
      <c r="X26" s="4"/>
      <c r="Y26" s="4"/>
      <c r="Z26" s="4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1"/>
      <c r="GD26" s="1"/>
      <c r="GE26" s="1"/>
    </row>
    <row r="27" spans="1:188" ht="31.5" x14ac:dyDescent="0.25">
      <c r="A27" s="23">
        <v>7.7</v>
      </c>
      <c r="B27" s="24" t="s">
        <v>17</v>
      </c>
      <c r="C27" s="25">
        <v>271513.73333077604</v>
      </c>
      <c r="D27" s="25">
        <v>292735.43725495675</v>
      </c>
      <c r="E27" s="25">
        <v>302934.74423090828</v>
      </c>
      <c r="F27" s="25">
        <v>376638.17777578451</v>
      </c>
      <c r="G27" s="25">
        <v>445578.97104247531</v>
      </c>
      <c r="H27" s="25">
        <v>426659.25091113587</v>
      </c>
      <c r="I27" s="25">
        <v>374164.3057588751</v>
      </c>
      <c r="J27" s="25">
        <v>337168.07337985444</v>
      </c>
      <c r="K27" s="25">
        <v>376573.28849820845</v>
      </c>
      <c r="L27" s="25">
        <v>352761.76896496559</v>
      </c>
      <c r="M27" s="25">
        <v>384528.95848644275</v>
      </c>
      <c r="N27" s="25">
        <v>436110.04397980572</v>
      </c>
      <c r="O27" s="25">
        <v>506441.4523325414</v>
      </c>
      <c r="P27" s="25">
        <v>571816.33740050578</v>
      </c>
      <c r="Q27" s="4"/>
      <c r="R27" s="4"/>
      <c r="S27" s="3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1"/>
      <c r="GD27" s="1"/>
      <c r="GE27" s="1"/>
    </row>
    <row r="28" spans="1:188" ht="15.75" x14ac:dyDescent="0.25">
      <c r="A28" s="27" t="s">
        <v>68</v>
      </c>
      <c r="B28" s="24" t="s">
        <v>18</v>
      </c>
      <c r="C28" s="25">
        <v>783728.99269138917</v>
      </c>
      <c r="D28" s="25">
        <v>882746.79741807329</v>
      </c>
      <c r="E28" s="25">
        <v>913890.65712048369</v>
      </c>
      <c r="F28" s="25">
        <v>1000967.722038312</v>
      </c>
      <c r="G28" s="25">
        <v>1075954.2889840472</v>
      </c>
      <c r="H28" s="25">
        <v>1042826.8668996752</v>
      </c>
      <c r="I28" s="25">
        <v>1126983.8713489573</v>
      </c>
      <c r="J28" s="25">
        <v>1184551.2992670266</v>
      </c>
      <c r="K28" s="25">
        <v>1270808.9313479201</v>
      </c>
      <c r="L28" s="25">
        <v>1314388.4230294996</v>
      </c>
      <c r="M28" s="25">
        <v>1314197.0346568679</v>
      </c>
      <c r="N28" s="25">
        <v>1410504.0921748162</v>
      </c>
      <c r="O28" s="25">
        <v>1514824.4158395939</v>
      </c>
      <c r="P28" s="25">
        <v>1650341.2243420188</v>
      </c>
      <c r="Q28" s="4"/>
      <c r="R28" s="4"/>
      <c r="S28" s="3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1"/>
      <c r="GD28" s="1"/>
      <c r="GE28" s="1"/>
    </row>
    <row r="29" spans="1:188" ht="31.5" x14ac:dyDescent="0.25">
      <c r="A29" s="27" t="s">
        <v>69</v>
      </c>
      <c r="B29" s="24" t="s">
        <v>19</v>
      </c>
      <c r="C29" s="25">
        <v>1520729.134143535</v>
      </c>
      <c r="D29" s="25">
        <v>1557935.0375445003</v>
      </c>
      <c r="E29" s="25">
        <v>1641434.798173575</v>
      </c>
      <c r="F29" s="25">
        <v>1724828.4735636327</v>
      </c>
      <c r="G29" s="25">
        <v>1858864.8231090913</v>
      </c>
      <c r="H29" s="25">
        <v>1976631.1419888646</v>
      </c>
      <c r="I29" s="25">
        <v>2089384.957583752</v>
      </c>
      <c r="J29" s="25">
        <v>2095321.9452891485</v>
      </c>
      <c r="K29" s="25">
        <v>2079467.0975849307</v>
      </c>
      <c r="L29" s="25">
        <v>1996069.4021054087</v>
      </c>
      <c r="M29" s="25">
        <v>1922377.2168046767</v>
      </c>
      <c r="N29" s="25">
        <v>1970459.5695447889</v>
      </c>
      <c r="O29" s="25">
        <v>2154958.7883648495</v>
      </c>
      <c r="P29" s="25">
        <v>2374026.8247961514</v>
      </c>
      <c r="Q29" s="4"/>
      <c r="R29" s="4"/>
      <c r="S29" s="3"/>
      <c r="T29" s="5"/>
      <c r="U29" s="5"/>
      <c r="V29" s="5"/>
      <c r="W29" s="5"/>
      <c r="X29" s="4"/>
      <c r="Y29" s="4"/>
      <c r="Z29" s="4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1"/>
      <c r="GD29" s="1"/>
      <c r="GE29" s="1"/>
    </row>
    <row r="30" spans="1:188" ht="15.75" x14ac:dyDescent="0.25">
      <c r="A30" s="27" t="s">
        <v>70</v>
      </c>
      <c r="B30" s="24" t="s">
        <v>44</v>
      </c>
      <c r="C30" s="25">
        <v>666151</v>
      </c>
      <c r="D30" s="25">
        <v>713663.22823199257</v>
      </c>
      <c r="E30" s="25">
        <v>968442.26821333345</v>
      </c>
      <c r="F30" s="25">
        <v>1054332.2739199188</v>
      </c>
      <c r="G30" s="25">
        <v>1150585.679823976</v>
      </c>
      <c r="H30" s="25">
        <v>1168221.3993767533</v>
      </c>
      <c r="I30" s="25">
        <v>1252716.4029625524</v>
      </c>
      <c r="J30" s="25">
        <v>1342730.4596045325</v>
      </c>
      <c r="K30" s="25">
        <v>1566072.8775279147</v>
      </c>
      <c r="L30" s="25">
        <v>1534612.903576588</v>
      </c>
      <c r="M30" s="25">
        <v>1472239.5911663719</v>
      </c>
      <c r="N30" s="25">
        <v>1449762.4785980149</v>
      </c>
      <c r="O30" s="25">
        <v>1680246.0214980228</v>
      </c>
      <c r="P30" s="25">
        <v>1858814.1913858447</v>
      </c>
      <c r="Q30" s="4"/>
      <c r="R30" s="4"/>
      <c r="S30" s="3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1"/>
      <c r="GD30" s="1"/>
      <c r="GE30" s="1"/>
    </row>
    <row r="31" spans="1:188" ht="15.75" x14ac:dyDescent="0.25">
      <c r="A31" s="27" t="s">
        <v>71</v>
      </c>
      <c r="B31" s="24" t="s">
        <v>20</v>
      </c>
      <c r="C31" s="25">
        <v>1590855.7603873285</v>
      </c>
      <c r="D31" s="25">
        <v>1590586.4868671596</v>
      </c>
      <c r="E31" s="25">
        <v>1507477.494300687</v>
      </c>
      <c r="F31" s="25">
        <v>1567606.0660391529</v>
      </c>
      <c r="G31" s="25">
        <v>1651075.3052826836</v>
      </c>
      <c r="H31" s="25">
        <v>1714573.299154998</v>
      </c>
      <c r="I31" s="25">
        <v>1948881.2498496231</v>
      </c>
      <c r="J31" s="25">
        <v>2022487.6617206377</v>
      </c>
      <c r="K31" s="25">
        <v>2280144.1751650134</v>
      </c>
      <c r="L31" s="25">
        <v>1958344.6615591126</v>
      </c>
      <c r="M31" s="25">
        <v>2327052.3140070299</v>
      </c>
      <c r="N31" s="25">
        <v>2585789.854114471</v>
      </c>
      <c r="O31" s="25">
        <v>2805182.0007536411</v>
      </c>
      <c r="P31" s="25">
        <v>3089987.868198934</v>
      </c>
      <c r="Q31" s="4"/>
      <c r="R31" s="4"/>
      <c r="S31" s="3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1"/>
      <c r="GD31" s="1"/>
      <c r="GE31" s="1"/>
    </row>
    <row r="32" spans="1:188" s="10" customFormat="1" ht="15.75" x14ac:dyDescent="0.25">
      <c r="A32" s="28"/>
      <c r="B32" s="29" t="s">
        <v>30</v>
      </c>
      <c r="C32" s="30">
        <f>C17+C20+C28+C29+C30+C31</f>
        <v>7618428.2751758136</v>
      </c>
      <c r="D32" s="30">
        <f t="shared" ref="D32:H32" si="17">D17+D20+D28+D29+D30+D31</f>
        <v>8175433.4880820159</v>
      </c>
      <c r="E32" s="30">
        <f t="shared" si="17"/>
        <v>8674316.9882327896</v>
      </c>
      <c r="F32" s="30">
        <f t="shared" si="17"/>
        <v>9371876.5890121721</v>
      </c>
      <c r="G32" s="30">
        <f t="shared" si="17"/>
        <v>10280451.609530041</v>
      </c>
      <c r="H32" s="30">
        <f t="shared" si="17"/>
        <v>10605973.966144497</v>
      </c>
      <c r="I32" s="30">
        <f t="shared" ref="I32:K32" si="18">I17+I20+I28+I29+I30+I31</f>
        <v>11506897.049244046</v>
      </c>
      <c r="J32" s="30">
        <f t="shared" si="18"/>
        <v>11695630.603413302</v>
      </c>
      <c r="K32" s="30">
        <f t="shared" si="18"/>
        <v>12468355.116763938</v>
      </c>
      <c r="L32" s="30">
        <f t="shared" ref="L32:M32" si="19">L17+L20+L28+L29+L30+L31</f>
        <v>10710901.476020481</v>
      </c>
      <c r="M32" s="30">
        <f t="shared" si="19"/>
        <v>11638805.766608331</v>
      </c>
      <c r="N32" s="30">
        <f t="shared" ref="N32:O32" si="20">N17+N20+N28+N29+N30+N31</f>
        <v>12528714.879536783</v>
      </c>
      <c r="O32" s="30">
        <f t="shared" si="20"/>
        <v>14237427.594270155</v>
      </c>
      <c r="P32" s="30">
        <f t="shared" ref="P32" si="21">P17+P20+P28+P29+P30+P31</f>
        <v>15897620.173990209</v>
      </c>
      <c r="Q32" s="4"/>
      <c r="R32" s="4"/>
      <c r="S32" s="3"/>
      <c r="T32" s="4"/>
      <c r="U32" s="4"/>
      <c r="V32" s="4"/>
      <c r="W32" s="4"/>
      <c r="X32" s="4"/>
      <c r="Y32" s="4"/>
      <c r="Z32" s="4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1"/>
      <c r="DF32" s="11"/>
      <c r="DG32" s="11"/>
      <c r="DH32" s="11"/>
      <c r="DI32" s="11"/>
      <c r="DJ32" s="11"/>
      <c r="DK32" s="11"/>
      <c r="DL32" s="11"/>
      <c r="DM32" s="11"/>
      <c r="DN32" s="11"/>
      <c r="DO32" s="11"/>
      <c r="DP32" s="11"/>
      <c r="DQ32" s="11"/>
      <c r="DR32" s="11"/>
      <c r="DS32" s="11"/>
      <c r="DT32" s="11"/>
      <c r="DU32" s="11"/>
      <c r="DV32" s="11"/>
      <c r="DW32" s="11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3"/>
      <c r="GD32" s="13"/>
      <c r="GE32" s="13"/>
    </row>
    <row r="33" spans="1:188" s="13" customFormat="1" ht="15.75" x14ac:dyDescent="0.25">
      <c r="A33" s="20" t="s">
        <v>27</v>
      </c>
      <c r="B33" s="34" t="s">
        <v>41</v>
      </c>
      <c r="C33" s="22">
        <f t="shared" ref="C33:H33" si="22">C6+C11+C13+C14+C15+C17+C20+C28+C29+C30+C31</f>
        <v>19347056.448023353</v>
      </c>
      <c r="D33" s="22">
        <f t="shared" si="22"/>
        <v>20485651.304980028</v>
      </c>
      <c r="E33" s="22">
        <f t="shared" si="22"/>
        <v>21979210.574118804</v>
      </c>
      <c r="F33" s="22">
        <f t="shared" si="22"/>
        <v>22110541.455349799</v>
      </c>
      <c r="G33" s="22">
        <f t="shared" si="22"/>
        <v>23560443.528505404</v>
      </c>
      <c r="H33" s="22">
        <f t="shared" si="22"/>
        <v>26697959.096235372</v>
      </c>
      <c r="I33" s="22">
        <f t="shared" ref="I33:K33" si="23">I6+I11+I13+I14+I15+I17+I20+I28+I29+I30+I31</f>
        <v>28242806.942356966</v>
      </c>
      <c r="J33" s="22">
        <f t="shared" si="23"/>
        <v>30460313.331023201</v>
      </c>
      <c r="K33" s="22">
        <f t="shared" si="23"/>
        <v>30547610.375258584</v>
      </c>
      <c r="L33" s="22">
        <f t="shared" ref="L33:M33" si="24">L6+L11+L13+L14+L15+L17+L20+L28+L29+L30+L31</f>
        <v>29904934.79268118</v>
      </c>
      <c r="M33" s="22">
        <f t="shared" si="24"/>
        <v>34737123.466082707</v>
      </c>
      <c r="N33" s="22">
        <f t="shared" ref="N33:O33" si="25">N6+N11+N13+N14+N15+N17+N20+N28+N29+N30+N31</f>
        <v>37113031.012099698</v>
      </c>
      <c r="O33" s="22">
        <f t="shared" si="25"/>
        <v>41183917.843101852</v>
      </c>
      <c r="P33" s="22">
        <f t="shared" ref="P33" si="26">P6+P11+P13+P14+P15+P17+P20+P28+P29+P30+P31</f>
        <v>44542559.490708627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  <c r="BO33" s="11"/>
      <c r="BP33" s="11"/>
      <c r="BQ33" s="11"/>
      <c r="BR33" s="11"/>
      <c r="BS33" s="11"/>
      <c r="BT33" s="11"/>
      <c r="BU33" s="11"/>
      <c r="BV33" s="11"/>
      <c r="BW33" s="11"/>
      <c r="BX33" s="11"/>
      <c r="BY33" s="11"/>
      <c r="BZ33" s="11"/>
      <c r="CA33" s="11"/>
      <c r="CB33" s="11"/>
      <c r="CC33" s="11"/>
      <c r="CD33" s="11"/>
      <c r="CE33" s="11"/>
      <c r="CF33" s="11"/>
      <c r="CG33" s="11"/>
      <c r="CH33" s="11"/>
      <c r="CI33" s="11"/>
      <c r="CJ33" s="11"/>
      <c r="CK33" s="11"/>
      <c r="CL33" s="11"/>
      <c r="CM33" s="11"/>
      <c r="CN33" s="11"/>
      <c r="CO33" s="11"/>
      <c r="CP33" s="11"/>
      <c r="CQ33" s="11"/>
      <c r="CR33" s="11"/>
      <c r="CS33" s="11"/>
      <c r="CT33" s="11"/>
      <c r="CU33" s="11"/>
      <c r="CV33" s="11"/>
      <c r="CW33" s="11"/>
      <c r="CX33" s="11"/>
      <c r="CY33" s="11"/>
      <c r="CZ33" s="11"/>
      <c r="DA33" s="11"/>
      <c r="DB33" s="11"/>
      <c r="DC33" s="11"/>
      <c r="DD33" s="11"/>
      <c r="DE33" s="11"/>
      <c r="DF33" s="11"/>
      <c r="DG33" s="11"/>
      <c r="DH33" s="11"/>
      <c r="DI33" s="11"/>
      <c r="DJ33" s="11"/>
      <c r="DK33" s="11"/>
      <c r="DL33" s="11"/>
      <c r="DM33" s="11"/>
      <c r="DN33" s="11"/>
      <c r="DO33" s="11"/>
      <c r="DP33" s="11"/>
      <c r="DQ33" s="11"/>
      <c r="DR33" s="11"/>
      <c r="DS33" s="11"/>
      <c r="DT33" s="11"/>
      <c r="DU33" s="11"/>
      <c r="DV33" s="11"/>
      <c r="DW33" s="11"/>
      <c r="DX33" s="11"/>
      <c r="DY33" s="11"/>
      <c r="DZ33" s="11"/>
      <c r="EA33" s="11"/>
      <c r="EB33" s="11"/>
      <c r="EC33" s="11"/>
      <c r="ED33" s="11"/>
      <c r="EE33" s="11"/>
      <c r="EF33" s="11"/>
      <c r="EG33" s="11"/>
      <c r="EH33" s="11"/>
      <c r="EI33" s="11"/>
      <c r="EJ33" s="11"/>
      <c r="EK33" s="11"/>
      <c r="EL33" s="11"/>
      <c r="EM33" s="11"/>
      <c r="EN33" s="11"/>
      <c r="EO33" s="11"/>
      <c r="EP33" s="11"/>
      <c r="EQ33" s="11"/>
      <c r="ER33" s="11"/>
      <c r="ES33" s="11"/>
      <c r="ET33" s="11"/>
      <c r="EU33" s="11"/>
      <c r="EV33" s="11"/>
      <c r="EW33" s="11"/>
      <c r="EX33" s="11"/>
      <c r="EY33" s="11"/>
      <c r="EZ33" s="11"/>
      <c r="FA33" s="11"/>
      <c r="FB33" s="11"/>
      <c r="FC33" s="11"/>
      <c r="FD33" s="11"/>
      <c r="FE33" s="11"/>
      <c r="FF33" s="11"/>
      <c r="FG33" s="11"/>
      <c r="FH33" s="11"/>
      <c r="FI33" s="11"/>
      <c r="FJ33" s="11"/>
      <c r="FK33" s="11"/>
      <c r="FL33" s="11"/>
      <c r="FM33" s="11"/>
      <c r="FN33" s="11"/>
      <c r="FO33" s="11"/>
      <c r="FP33" s="11"/>
      <c r="FQ33" s="11"/>
      <c r="FR33" s="11"/>
      <c r="FS33" s="11"/>
      <c r="FT33" s="11"/>
      <c r="FU33" s="11"/>
      <c r="FV33" s="11"/>
      <c r="FW33" s="11"/>
      <c r="FX33" s="11"/>
      <c r="FY33" s="11"/>
      <c r="FZ33" s="11"/>
      <c r="GA33" s="11"/>
      <c r="GB33" s="11"/>
      <c r="GF33" s="10"/>
    </row>
    <row r="34" spans="1:188" s="10" customFormat="1" ht="15.75" x14ac:dyDescent="0.25">
      <c r="A34" s="37" t="s">
        <v>33</v>
      </c>
      <c r="B34" s="38" t="s">
        <v>25</v>
      </c>
      <c r="C34" s="30">
        <f>GSVA_const!C34</f>
        <v>2031088.5159155158</v>
      </c>
      <c r="D34" s="30">
        <f>GSVA_const!D34</f>
        <v>2136424.6905016657</v>
      </c>
      <c r="E34" s="30">
        <f>GSVA_const!E34</f>
        <v>2257786.4394688131</v>
      </c>
      <c r="F34" s="30">
        <f>GSVA_const!F34</f>
        <v>2398864.494942497</v>
      </c>
      <c r="G34" s="30">
        <f>GSVA_const!G34</f>
        <v>2582087.1346529489</v>
      </c>
      <c r="H34" s="30">
        <f>GSVA_const!H34</f>
        <v>3430016.3796227346</v>
      </c>
      <c r="I34" s="30">
        <f>GSVA_const!I34</f>
        <v>4175806.6275739809</v>
      </c>
      <c r="J34" s="30">
        <f>GSVA_const!J34</f>
        <v>4196932.7832879638</v>
      </c>
      <c r="K34" s="30">
        <f>GSVA_const!K34</f>
        <v>4861684.1041765483</v>
      </c>
      <c r="L34" s="30">
        <f>GSVA_const!L34</f>
        <v>4770821.9970593434</v>
      </c>
      <c r="M34" s="30">
        <f>GSVA_const!M34</f>
        <v>5891301.7509156065</v>
      </c>
      <c r="N34" s="30">
        <f>GSVA_const!N34</f>
        <v>5910658.0446393099</v>
      </c>
      <c r="O34" s="30">
        <f>GSVA_const!O34</f>
        <v>6456232.6805541366</v>
      </c>
      <c r="P34" s="30">
        <f>GSVA_const!P34</f>
        <v>6786223.627501416</v>
      </c>
      <c r="Q34" s="4"/>
      <c r="R34" s="4"/>
      <c r="S34" s="3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1"/>
      <c r="DF34" s="11"/>
      <c r="DG34" s="11"/>
      <c r="DH34" s="11"/>
      <c r="DI34" s="11"/>
      <c r="DJ34" s="11"/>
      <c r="DK34" s="11"/>
      <c r="DL34" s="11"/>
      <c r="DM34" s="11"/>
      <c r="DN34" s="11"/>
      <c r="DO34" s="11"/>
      <c r="DP34" s="11"/>
      <c r="DQ34" s="11"/>
      <c r="DR34" s="11"/>
      <c r="DS34" s="11"/>
      <c r="DT34" s="11"/>
      <c r="DU34" s="11"/>
      <c r="DV34" s="11"/>
      <c r="DW34" s="11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</row>
    <row r="35" spans="1:188" s="10" customFormat="1" ht="15.75" x14ac:dyDescent="0.25">
      <c r="A35" s="37" t="s">
        <v>34</v>
      </c>
      <c r="B35" s="38" t="s">
        <v>24</v>
      </c>
      <c r="C35" s="30">
        <f>GSVA_const!C35</f>
        <v>955550</v>
      </c>
      <c r="D35" s="30">
        <f>GSVA_const!D35</f>
        <v>991968.77279375878</v>
      </c>
      <c r="E35" s="30">
        <f>GSVA_const!E35</f>
        <v>924809.6181172292</v>
      </c>
      <c r="F35" s="30">
        <f>GSVA_const!F35</f>
        <v>916332.17860606895</v>
      </c>
      <c r="G35" s="30">
        <f>GSVA_const!G35</f>
        <v>823363.39888006239</v>
      </c>
      <c r="H35" s="30">
        <f>GSVA_const!H35</f>
        <v>793150.65289153624</v>
      </c>
      <c r="I35" s="30">
        <f>GSVA_const!I35</f>
        <v>799424.51929633168</v>
      </c>
      <c r="J35" s="30">
        <f>GSVA_const!J35</f>
        <v>823305.01053379104</v>
      </c>
      <c r="K35" s="30">
        <f>GSVA_const!K35</f>
        <v>855123.56072439183</v>
      </c>
      <c r="L35" s="30">
        <f>GSVA_const!L35</f>
        <v>1274793.7792880666</v>
      </c>
      <c r="M35" s="30">
        <f>GSVA_const!M35</f>
        <v>1406404.6927419766</v>
      </c>
      <c r="N35" s="30">
        <f>GSVA_const!N35</f>
        <v>1454745.3206333974</v>
      </c>
      <c r="O35" s="30">
        <f>GSVA_const!O35</f>
        <v>1474729.0606711791</v>
      </c>
      <c r="P35" s="30">
        <f>GSVA_const!P35</f>
        <v>1359482.9698167283</v>
      </c>
      <c r="Q35" s="4"/>
      <c r="R35" s="4"/>
      <c r="S35" s="3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1"/>
      <c r="DF35" s="11"/>
      <c r="DG35" s="11"/>
      <c r="DH35" s="11"/>
      <c r="DI35" s="11"/>
      <c r="DJ35" s="11"/>
      <c r="DK35" s="11"/>
      <c r="DL35" s="11"/>
      <c r="DM35" s="11"/>
      <c r="DN35" s="11"/>
      <c r="DO35" s="11"/>
      <c r="DP35" s="11"/>
      <c r="DQ35" s="11"/>
      <c r="DR35" s="11"/>
      <c r="DS35" s="11"/>
      <c r="DT35" s="11"/>
      <c r="DU35" s="11"/>
      <c r="DV35" s="11"/>
      <c r="DW35" s="11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</row>
    <row r="36" spans="1:188" s="10" customFormat="1" ht="15.75" x14ac:dyDescent="0.25">
      <c r="A36" s="37" t="s">
        <v>35</v>
      </c>
      <c r="B36" s="38" t="s">
        <v>53</v>
      </c>
      <c r="C36" s="30">
        <f>C33+C34-C35</f>
        <v>20422594.96393887</v>
      </c>
      <c r="D36" s="30">
        <f t="shared" ref="D36:L36" si="27">D33+D34-D35</f>
        <v>21630107.222687934</v>
      </c>
      <c r="E36" s="30">
        <f t="shared" si="27"/>
        <v>23312187.395470388</v>
      </c>
      <c r="F36" s="30">
        <f t="shared" si="27"/>
        <v>23593073.771686226</v>
      </c>
      <c r="G36" s="30">
        <f t="shared" si="27"/>
        <v>25319167.264278293</v>
      </c>
      <c r="H36" s="30">
        <f t="shared" si="27"/>
        <v>29334824.822966572</v>
      </c>
      <c r="I36" s="30">
        <f t="shared" si="27"/>
        <v>31619189.050634615</v>
      </c>
      <c r="J36" s="30">
        <f t="shared" si="27"/>
        <v>33833941.103777379</v>
      </c>
      <c r="K36" s="30">
        <f t="shared" si="27"/>
        <v>34554170.918710738</v>
      </c>
      <c r="L36" s="30">
        <f t="shared" si="27"/>
        <v>33400963.010452457</v>
      </c>
      <c r="M36" s="30">
        <f t="shared" ref="M36:N36" si="28">M33+M34-M35</f>
        <v>39222020.524256341</v>
      </c>
      <c r="N36" s="30">
        <f t="shared" si="28"/>
        <v>41568943.736105613</v>
      </c>
      <c r="O36" s="30">
        <f t="shared" ref="O36" si="29">O33+O34-O35</f>
        <v>46165421.462984808</v>
      </c>
      <c r="P36" s="30">
        <f t="shared" ref="P36" si="30">P33+P34-P35</f>
        <v>49969300.148393311</v>
      </c>
      <c r="Q36" s="4"/>
      <c r="R36" s="4"/>
      <c r="S36" s="3"/>
      <c r="T36" s="4"/>
      <c r="U36" s="4"/>
      <c r="V36" s="4"/>
      <c r="W36" s="4"/>
      <c r="X36" s="4"/>
      <c r="Y36" s="4"/>
      <c r="Z36" s="4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1"/>
      <c r="DF36" s="11"/>
      <c r="DG36" s="11"/>
      <c r="DH36" s="11"/>
      <c r="DI36" s="11"/>
      <c r="DJ36" s="11"/>
      <c r="DK36" s="11"/>
      <c r="DL36" s="11"/>
      <c r="DM36" s="11"/>
      <c r="DN36" s="11"/>
      <c r="DO36" s="11"/>
      <c r="DP36" s="11"/>
      <c r="DQ36" s="11"/>
      <c r="DR36" s="11"/>
      <c r="DS36" s="11"/>
      <c r="DT36" s="11"/>
      <c r="DU36" s="11"/>
      <c r="DV36" s="11"/>
      <c r="DW36" s="11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</row>
    <row r="37" spans="1:188" s="10" customFormat="1" ht="15.75" x14ac:dyDescent="0.25">
      <c r="A37" s="37" t="s">
        <v>36</v>
      </c>
      <c r="B37" s="38" t="s">
        <v>32</v>
      </c>
      <c r="C37" s="40">
        <f>GSVA_cur!C37</f>
        <v>422070</v>
      </c>
      <c r="D37" s="40">
        <f>GSVA_cur!D37</f>
        <v>426050</v>
      </c>
      <c r="E37" s="40">
        <f>GSVA_cur!E37</f>
        <v>430040</v>
      </c>
      <c r="F37" s="40">
        <f>GSVA_cur!F37</f>
        <v>434010</v>
      </c>
      <c r="G37" s="40">
        <f>GSVA_cur!G37</f>
        <v>438000</v>
      </c>
      <c r="H37" s="40">
        <f>GSVA_cur!H37</f>
        <v>441680</v>
      </c>
      <c r="I37" s="40">
        <f>GSVA_cur!I37</f>
        <v>445140</v>
      </c>
      <c r="J37" s="40">
        <f>GSVA_cur!J37</f>
        <v>448600</v>
      </c>
      <c r="K37" s="40">
        <f>GSVA_cur!K37</f>
        <v>452050</v>
      </c>
      <c r="L37" s="40">
        <f>GSVA_cur!L37</f>
        <v>455520</v>
      </c>
      <c r="M37" s="40">
        <f>GSVA_cur!M37</f>
        <v>458650</v>
      </c>
      <c r="N37" s="40">
        <f>GSVA_cur!N37</f>
        <v>461560</v>
      </c>
      <c r="O37" s="40">
        <f>GSVA_cur!O37</f>
        <v>464460</v>
      </c>
      <c r="P37" s="40">
        <f>GSVA_cur!P37</f>
        <v>467360</v>
      </c>
      <c r="Q37" s="2"/>
      <c r="R37" s="2"/>
      <c r="S37" s="1"/>
      <c r="T37" s="1"/>
      <c r="U37" s="1"/>
      <c r="V37" s="1"/>
      <c r="W37" s="1"/>
      <c r="X37" s="2"/>
      <c r="Y37" s="2"/>
      <c r="Z37" s="2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DE37" s="13"/>
      <c r="DF37" s="13"/>
      <c r="DG37" s="13"/>
      <c r="DH37" s="13"/>
      <c r="DI37" s="13"/>
      <c r="DJ37" s="13"/>
      <c r="DK37" s="13"/>
      <c r="DL37" s="13"/>
      <c r="DM37" s="13"/>
      <c r="DN37" s="13"/>
      <c r="DO37" s="13"/>
      <c r="DP37" s="13"/>
      <c r="DQ37" s="13"/>
      <c r="DR37" s="13"/>
      <c r="DS37" s="13"/>
      <c r="DT37" s="13"/>
      <c r="DU37" s="13"/>
      <c r="DV37" s="13"/>
      <c r="DW37" s="13"/>
    </row>
    <row r="38" spans="1:188" s="10" customFormat="1" ht="15.75" x14ac:dyDescent="0.25">
      <c r="A38" s="37" t="s">
        <v>37</v>
      </c>
      <c r="B38" s="38" t="s">
        <v>54</v>
      </c>
      <c r="C38" s="30">
        <f>C36/C37*1000</f>
        <v>48386.748558151186</v>
      </c>
      <c r="D38" s="30">
        <f t="shared" ref="D38:L38" si="31">D36/D37*1000</f>
        <v>50768.94078790737</v>
      </c>
      <c r="E38" s="30">
        <f t="shared" si="31"/>
        <v>54209.346561878869</v>
      </c>
      <c r="F38" s="30">
        <f t="shared" si="31"/>
        <v>54360.668582950224</v>
      </c>
      <c r="G38" s="30">
        <f t="shared" si="31"/>
        <v>57806.317954973274</v>
      </c>
      <c r="H38" s="30">
        <f t="shared" si="31"/>
        <v>66416.466271885918</v>
      </c>
      <c r="I38" s="30">
        <f t="shared" si="31"/>
        <v>71032.010267858685</v>
      </c>
      <c r="J38" s="30">
        <f t="shared" si="31"/>
        <v>75421.179455589343</v>
      </c>
      <c r="K38" s="30">
        <f t="shared" si="31"/>
        <v>76438.825171354372</v>
      </c>
      <c r="L38" s="30">
        <f t="shared" si="31"/>
        <v>73324.910015921283</v>
      </c>
      <c r="M38" s="30">
        <f t="shared" ref="M38:N38" si="32">M36/M37*1000</f>
        <v>85516.233564278518</v>
      </c>
      <c r="N38" s="30">
        <f t="shared" si="32"/>
        <v>90061.841875607963</v>
      </c>
      <c r="O38" s="30">
        <f t="shared" ref="O38" si="33">O36/O37*1000</f>
        <v>99395.903765630632</v>
      </c>
      <c r="P38" s="30">
        <f t="shared" ref="P38" si="34">P36/P37*1000</f>
        <v>106918.22181700042</v>
      </c>
      <c r="Q38" s="2"/>
      <c r="R38" s="2"/>
      <c r="S38" s="3"/>
      <c r="T38" s="3"/>
      <c r="U38" s="3"/>
      <c r="V38" s="3"/>
      <c r="W38" s="3"/>
      <c r="X38" s="2"/>
      <c r="Y38" s="2"/>
      <c r="Z38" s="2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BX38" s="12"/>
      <c r="BY38" s="12"/>
      <c r="BZ38" s="12"/>
      <c r="CA38" s="12"/>
      <c r="DE38" s="13"/>
      <c r="DF38" s="13"/>
      <c r="DG38" s="13"/>
      <c r="DH38" s="13"/>
      <c r="DI38" s="13"/>
      <c r="DJ38" s="13"/>
      <c r="DK38" s="13"/>
      <c r="DL38" s="13"/>
      <c r="DM38" s="13"/>
      <c r="DN38" s="13"/>
      <c r="DO38" s="13"/>
      <c r="DP38" s="13"/>
      <c r="DQ38" s="13"/>
      <c r="DR38" s="13"/>
      <c r="DS38" s="13"/>
      <c r="DT38" s="13"/>
      <c r="DU38" s="13"/>
      <c r="DV38" s="13"/>
      <c r="DW38" s="13"/>
    </row>
    <row r="39" spans="1:188" x14ac:dyDescent="0.25">
      <c r="A39" s="2" t="s">
        <v>75</v>
      </c>
      <c r="X39" s="2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8" s="10" customFormat="1" x14ac:dyDescent="0.25">
      <c r="A40" s="2"/>
      <c r="B40" s="2"/>
      <c r="C40" s="2"/>
      <c r="D40" s="2"/>
      <c r="E40" s="2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CJ40" s="13"/>
      <c r="CK40" s="13"/>
      <c r="CL40" s="13"/>
      <c r="CM40" s="13"/>
      <c r="CN40" s="13"/>
      <c r="CO40" s="13"/>
      <c r="CP40" s="13"/>
      <c r="CQ40" s="13"/>
      <c r="CR40" s="13"/>
      <c r="CS40" s="13"/>
      <c r="CT40" s="13"/>
      <c r="CU40" s="13"/>
      <c r="CV40" s="13"/>
      <c r="CW40" s="13"/>
      <c r="CX40" s="13"/>
      <c r="CY40" s="13"/>
      <c r="CZ40" s="13"/>
      <c r="DA40" s="13"/>
      <c r="DB40" s="13"/>
    </row>
    <row r="41" spans="1:188" s="10" customFormat="1" x14ac:dyDescent="0.25">
      <c r="A41" s="2"/>
      <c r="B41" s="2"/>
      <c r="C41" s="2"/>
      <c r="D41" s="2"/>
      <c r="E41" s="2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CJ41" s="13"/>
      <c r="CK41" s="13"/>
      <c r="CL41" s="13"/>
      <c r="CM41" s="13"/>
      <c r="CN41" s="13"/>
      <c r="CO41" s="13"/>
      <c r="CP41" s="13"/>
      <c r="CQ41" s="13"/>
      <c r="CR41" s="13"/>
      <c r="CS41" s="13"/>
      <c r="CT41" s="13"/>
      <c r="CU41" s="13"/>
      <c r="CV41" s="13"/>
      <c r="CW41" s="13"/>
      <c r="CX41" s="13"/>
      <c r="CY41" s="13"/>
      <c r="CZ41" s="13"/>
      <c r="DA41" s="13"/>
      <c r="DB41" s="13"/>
    </row>
    <row r="42" spans="1:188" x14ac:dyDescent="0.25"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2"/>
      <c r="AJ42" s="2"/>
      <c r="AM42" s="2"/>
      <c r="AR42" s="2"/>
      <c r="AU42" s="2"/>
      <c r="CJ42" s="1"/>
      <c r="CK42" s="1"/>
      <c r="CL42" s="1"/>
      <c r="CM42" s="1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8" x14ac:dyDescent="0.25"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2"/>
      <c r="AJ43" s="2"/>
      <c r="AM43" s="2"/>
      <c r="AR43" s="2"/>
      <c r="AU43" s="2"/>
      <c r="CJ43" s="1"/>
      <c r="CK43" s="1"/>
      <c r="CL43" s="1"/>
      <c r="CM43" s="1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8" s="10" customFormat="1" x14ac:dyDescent="0.25">
      <c r="A44" s="2"/>
      <c r="B44" s="2"/>
      <c r="C44" s="2"/>
      <c r="D44" s="2"/>
      <c r="E44" s="2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CJ44" s="13"/>
      <c r="CK44" s="13"/>
      <c r="CL44" s="13"/>
      <c r="CM44" s="13"/>
      <c r="CN44" s="13"/>
      <c r="CO44" s="13"/>
      <c r="CP44" s="13"/>
      <c r="CQ44" s="13"/>
      <c r="CR44" s="13"/>
      <c r="CS44" s="13"/>
      <c r="CT44" s="13"/>
      <c r="CU44" s="13"/>
      <c r="CV44" s="13"/>
      <c r="CW44" s="13"/>
      <c r="CX44" s="13"/>
      <c r="CY44" s="13"/>
      <c r="CZ44" s="13"/>
      <c r="DA44" s="13"/>
      <c r="DB44" s="13"/>
    </row>
    <row r="45" spans="1:188" s="10" customFormat="1" x14ac:dyDescent="0.25">
      <c r="A45" s="2"/>
      <c r="B45" s="2"/>
      <c r="C45" s="2"/>
      <c r="D45" s="2"/>
      <c r="E45" s="2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CJ45" s="13"/>
      <c r="CK45" s="13"/>
      <c r="CL45" s="13"/>
      <c r="CM45" s="13"/>
      <c r="CN45" s="13"/>
      <c r="CO45" s="13"/>
      <c r="CP45" s="13"/>
      <c r="CQ45" s="13"/>
      <c r="CR45" s="13"/>
      <c r="CS45" s="13"/>
      <c r="CT45" s="13"/>
      <c r="CU45" s="13"/>
      <c r="CV45" s="13"/>
      <c r="CW45" s="13"/>
      <c r="CX45" s="13"/>
      <c r="CY45" s="13"/>
      <c r="CZ45" s="13"/>
      <c r="DA45" s="13"/>
      <c r="DB45" s="13"/>
    </row>
    <row r="46" spans="1:188" s="10" customFormat="1" x14ac:dyDescent="0.25">
      <c r="A46" s="2"/>
      <c r="B46" s="2"/>
      <c r="C46" s="1"/>
      <c r="D46" s="2"/>
      <c r="E46" s="2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2"/>
      <c r="AF46" s="2"/>
      <c r="AG46" s="2"/>
      <c r="DL46" s="13"/>
      <c r="DM46" s="13"/>
      <c r="DN46" s="13"/>
      <c r="DO46" s="13"/>
      <c r="DP46" s="13"/>
      <c r="DQ46" s="13"/>
      <c r="DR46" s="13"/>
      <c r="DS46" s="13"/>
      <c r="DT46" s="13"/>
      <c r="DU46" s="13"/>
      <c r="DV46" s="13"/>
      <c r="DW46" s="13"/>
      <c r="DX46" s="13"/>
      <c r="DY46" s="13"/>
      <c r="DZ46" s="13"/>
      <c r="EA46" s="13"/>
      <c r="EB46" s="13"/>
      <c r="EC46" s="13"/>
      <c r="ED46" s="13"/>
    </row>
    <row r="47" spans="1:188" x14ac:dyDescent="0.25">
      <c r="C47" s="1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2"/>
      <c r="AJ47" s="2"/>
      <c r="AM47" s="2"/>
      <c r="AR47" s="2"/>
      <c r="AU47" s="2"/>
      <c r="DL47" s="1"/>
      <c r="DM47" s="1"/>
      <c r="DN47" s="1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8" x14ac:dyDescent="0.25">
      <c r="C48" s="1"/>
      <c r="G48" s="2"/>
      <c r="H48" s="2"/>
      <c r="I48" s="2"/>
      <c r="K48" s="2"/>
      <c r="L48" s="2"/>
      <c r="M48" s="2"/>
      <c r="N48" s="2"/>
      <c r="P48" s="2"/>
      <c r="R48" s="1"/>
      <c r="S48" s="2"/>
      <c r="W48" s="1"/>
      <c r="X48" s="2"/>
      <c r="Z48" s="1"/>
      <c r="AE48" s="2"/>
      <c r="AJ48" s="2"/>
      <c r="AM48" s="2"/>
      <c r="AR48" s="2"/>
      <c r="AU48" s="2"/>
      <c r="DL48" s="1"/>
      <c r="DM48" s="1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C49" s="1"/>
      <c r="G49" s="2"/>
      <c r="H49" s="2"/>
      <c r="I49" s="2"/>
      <c r="K49" s="2"/>
      <c r="L49" s="2"/>
      <c r="M49" s="2"/>
      <c r="N49" s="2"/>
      <c r="P49" s="2"/>
      <c r="R49" s="1"/>
      <c r="S49" s="2"/>
      <c r="W49" s="1"/>
      <c r="X49" s="2"/>
      <c r="Z49" s="1"/>
      <c r="AE49" s="2"/>
      <c r="AJ49" s="2"/>
      <c r="AM49" s="2"/>
      <c r="AR49" s="2"/>
      <c r="AU49" s="2"/>
      <c r="DL49" s="1"/>
      <c r="DM49" s="1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C50" s="1"/>
      <c r="G50" s="2"/>
      <c r="H50" s="2"/>
      <c r="I50" s="2"/>
      <c r="K50" s="2"/>
      <c r="L50" s="2"/>
      <c r="M50" s="2"/>
      <c r="N50" s="2"/>
      <c r="P50" s="2"/>
      <c r="R50" s="1"/>
      <c r="S50" s="2"/>
      <c r="W50" s="1"/>
      <c r="X50" s="2"/>
      <c r="Z50" s="1"/>
      <c r="AE50" s="2"/>
      <c r="AJ50" s="2"/>
      <c r="AM50" s="2"/>
      <c r="AR50" s="2"/>
      <c r="AU50" s="2"/>
      <c r="DL50" s="1"/>
      <c r="DM50" s="1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C51" s="1"/>
      <c r="G51" s="2"/>
      <c r="H51" s="2"/>
      <c r="I51" s="2"/>
      <c r="K51" s="2"/>
      <c r="L51" s="2"/>
      <c r="M51" s="2"/>
      <c r="N51" s="2"/>
      <c r="P51" s="2"/>
      <c r="R51" s="1"/>
      <c r="S51" s="2"/>
      <c r="W51" s="1"/>
      <c r="X51" s="2"/>
      <c r="Z51" s="1"/>
      <c r="AE51" s="2"/>
      <c r="AJ51" s="2"/>
      <c r="AM51" s="2"/>
      <c r="AR51" s="2"/>
      <c r="AU51" s="2"/>
      <c r="DL51" s="1"/>
      <c r="DM51" s="1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C52" s="1"/>
      <c r="G52" s="2"/>
      <c r="H52" s="2"/>
      <c r="I52" s="2"/>
      <c r="K52" s="2"/>
      <c r="L52" s="2"/>
      <c r="M52" s="2"/>
      <c r="N52" s="2"/>
      <c r="P52" s="2"/>
      <c r="R52" s="1"/>
      <c r="S52" s="2"/>
      <c r="W52" s="1"/>
      <c r="X52" s="2"/>
      <c r="Z52" s="1"/>
      <c r="AE52" s="2"/>
      <c r="AJ52" s="2"/>
      <c r="AM52" s="2"/>
      <c r="AR52" s="2"/>
      <c r="AU52" s="2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1"/>
      <c r="G53" s="2"/>
      <c r="H53" s="2"/>
      <c r="I53" s="2"/>
      <c r="K53" s="2"/>
      <c r="L53" s="2"/>
      <c r="M53" s="2"/>
      <c r="N53" s="2"/>
      <c r="P53" s="2"/>
      <c r="R53" s="1"/>
      <c r="S53" s="2"/>
      <c r="W53" s="1"/>
      <c r="X53" s="2"/>
      <c r="Z53" s="1"/>
      <c r="AE53" s="2"/>
      <c r="AJ53" s="2"/>
      <c r="AM53" s="2"/>
      <c r="AR53" s="2"/>
      <c r="AU53" s="2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1"/>
      <c r="G54" s="2"/>
      <c r="H54" s="2"/>
      <c r="I54" s="2"/>
      <c r="K54" s="2"/>
      <c r="L54" s="2"/>
      <c r="M54" s="2"/>
      <c r="N54" s="2"/>
      <c r="P54" s="2"/>
      <c r="R54" s="1"/>
      <c r="S54" s="2"/>
      <c r="W54" s="1"/>
      <c r="X54" s="2"/>
      <c r="Z54" s="1"/>
      <c r="AE54" s="2"/>
      <c r="AJ54" s="2"/>
      <c r="AM54" s="2"/>
      <c r="AR54" s="2"/>
      <c r="AU54" s="2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1"/>
      <c r="G55" s="2"/>
      <c r="H55" s="2"/>
      <c r="I55" s="2"/>
      <c r="K55" s="2"/>
      <c r="L55" s="2"/>
      <c r="M55" s="2"/>
      <c r="N55" s="2"/>
      <c r="P55" s="2"/>
      <c r="R55" s="1"/>
      <c r="S55" s="2"/>
      <c r="W55" s="1"/>
      <c r="X55" s="2"/>
      <c r="Z55" s="1"/>
      <c r="AE55" s="2"/>
      <c r="AJ55" s="2"/>
      <c r="AM55" s="2"/>
      <c r="AR55" s="2"/>
      <c r="AU55" s="2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1"/>
      <c r="G56" s="2"/>
      <c r="H56" s="2"/>
      <c r="I56" s="2"/>
      <c r="K56" s="2"/>
      <c r="L56" s="2"/>
      <c r="M56" s="2"/>
      <c r="N56" s="2"/>
      <c r="P56" s="2"/>
      <c r="R56" s="1"/>
      <c r="S56" s="2"/>
      <c r="W56" s="1"/>
      <c r="X56" s="2"/>
      <c r="Z56" s="1"/>
      <c r="AE56" s="2"/>
      <c r="AJ56" s="2"/>
      <c r="AM56" s="2"/>
      <c r="AR56" s="2"/>
      <c r="AU56" s="2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1"/>
      <c r="G57" s="2"/>
      <c r="H57" s="2"/>
      <c r="I57" s="2"/>
      <c r="K57" s="2"/>
      <c r="L57" s="2"/>
      <c r="M57" s="2"/>
      <c r="N57" s="2"/>
      <c r="P57" s="2"/>
      <c r="R57" s="1"/>
      <c r="S57" s="2"/>
      <c r="W57" s="1"/>
      <c r="X57" s="2"/>
      <c r="Z57" s="1"/>
      <c r="AE57" s="2"/>
      <c r="AJ57" s="2"/>
      <c r="AM57" s="2"/>
      <c r="AR57" s="2"/>
      <c r="AU57" s="2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1"/>
      <c r="G58" s="2"/>
      <c r="H58" s="2"/>
      <c r="I58" s="2"/>
      <c r="K58" s="2"/>
      <c r="L58" s="2"/>
      <c r="M58" s="2"/>
      <c r="N58" s="2"/>
      <c r="P58" s="2"/>
      <c r="R58" s="1"/>
      <c r="S58" s="2"/>
      <c r="W58" s="1"/>
      <c r="X58" s="2"/>
      <c r="Z58" s="1"/>
      <c r="AE58" s="2"/>
      <c r="AJ58" s="2"/>
      <c r="AM58" s="2"/>
      <c r="AR58" s="2"/>
      <c r="AU58" s="2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1"/>
      <c r="G59" s="2"/>
      <c r="H59" s="2"/>
      <c r="I59" s="2"/>
      <c r="K59" s="2"/>
      <c r="L59" s="2"/>
      <c r="M59" s="2"/>
      <c r="N59" s="2"/>
      <c r="P59" s="2"/>
      <c r="R59" s="1"/>
      <c r="S59" s="2"/>
      <c r="W59" s="1"/>
      <c r="X59" s="2"/>
      <c r="Z59" s="1"/>
      <c r="AE59" s="2"/>
      <c r="AJ59" s="2"/>
      <c r="AM59" s="2"/>
      <c r="AR59" s="2"/>
      <c r="AU59" s="2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1"/>
      <c r="G60" s="2"/>
      <c r="H60" s="2"/>
      <c r="I60" s="2"/>
      <c r="K60" s="2"/>
      <c r="L60" s="2"/>
      <c r="M60" s="2"/>
      <c r="N60" s="2"/>
      <c r="P60" s="2"/>
      <c r="R60" s="1"/>
      <c r="S60" s="2"/>
      <c r="W60" s="1"/>
      <c r="X60" s="2"/>
      <c r="Z60" s="1"/>
      <c r="AE60" s="2"/>
      <c r="AJ60" s="2"/>
      <c r="AM60" s="2"/>
      <c r="AR60" s="2"/>
      <c r="AU60" s="2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1"/>
      <c r="G61" s="2"/>
      <c r="H61" s="2"/>
      <c r="I61" s="2"/>
      <c r="K61" s="2"/>
      <c r="L61" s="2"/>
      <c r="M61" s="2"/>
      <c r="N61" s="2"/>
      <c r="P61" s="2"/>
      <c r="R61" s="1"/>
      <c r="S61" s="2"/>
      <c r="W61" s="1"/>
      <c r="X61" s="2"/>
      <c r="Z61" s="1"/>
      <c r="AE61" s="2"/>
      <c r="AJ61" s="2"/>
      <c r="AM61" s="2"/>
      <c r="AR61" s="2"/>
      <c r="AU61" s="2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1"/>
      <c r="G62" s="2"/>
      <c r="H62" s="2"/>
      <c r="I62" s="2"/>
      <c r="K62" s="2"/>
      <c r="L62" s="2"/>
      <c r="M62" s="2"/>
      <c r="N62" s="2"/>
      <c r="P62" s="2"/>
      <c r="R62" s="1"/>
      <c r="S62" s="2"/>
      <c r="W62" s="1"/>
      <c r="X62" s="2"/>
      <c r="Z62" s="1"/>
      <c r="AE62" s="2"/>
      <c r="AJ62" s="2"/>
      <c r="AM62" s="2"/>
      <c r="AR62" s="2"/>
      <c r="AU62" s="2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1"/>
      <c r="G63" s="2"/>
      <c r="H63" s="2"/>
      <c r="I63" s="2"/>
      <c r="K63" s="2"/>
      <c r="L63" s="2"/>
      <c r="M63" s="2"/>
      <c r="N63" s="2"/>
      <c r="P63" s="2"/>
      <c r="R63" s="1"/>
      <c r="S63" s="2"/>
      <c r="W63" s="1"/>
      <c r="X63" s="2"/>
      <c r="Z63" s="1"/>
      <c r="AE63" s="2"/>
      <c r="AJ63" s="2"/>
      <c r="AM63" s="2"/>
      <c r="AR63" s="2"/>
      <c r="AU63" s="2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1"/>
      <c r="G64" s="2"/>
      <c r="H64" s="2"/>
      <c r="I64" s="2"/>
      <c r="K64" s="2"/>
      <c r="L64" s="2"/>
      <c r="M64" s="2"/>
      <c r="N64" s="2"/>
      <c r="P64" s="2"/>
      <c r="R64" s="1"/>
      <c r="S64" s="2"/>
      <c r="W64" s="1"/>
      <c r="X64" s="2"/>
      <c r="Z64" s="1"/>
      <c r="AE64" s="2"/>
      <c r="AJ64" s="2"/>
      <c r="AM64" s="2"/>
      <c r="AR64" s="2"/>
      <c r="AU64" s="2"/>
      <c r="DL64" s="1"/>
      <c r="DM64" s="1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1"/>
      <c r="G65" s="2"/>
      <c r="H65" s="2"/>
      <c r="I65" s="2"/>
      <c r="K65" s="2"/>
      <c r="L65" s="2"/>
      <c r="M65" s="2"/>
      <c r="N65" s="2"/>
      <c r="P65" s="2"/>
      <c r="R65" s="1"/>
      <c r="S65" s="2"/>
      <c r="W65" s="1"/>
      <c r="X65" s="2"/>
      <c r="Z65" s="1"/>
      <c r="AE65" s="2"/>
      <c r="AJ65" s="2"/>
      <c r="AM65" s="2"/>
      <c r="AR65" s="2"/>
      <c r="AU65" s="2"/>
      <c r="DL65" s="1"/>
      <c r="DM65" s="1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1"/>
      <c r="G66" s="2"/>
      <c r="H66" s="2"/>
      <c r="I66" s="2"/>
      <c r="K66" s="2"/>
      <c r="L66" s="2"/>
      <c r="M66" s="2"/>
      <c r="N66" s="2"/>
      <c r="P66" s="2"/>
      <c r="R66" s="1"/>
      <c r="S66" s="2"/>
      <c r="W66" s="1"/>
      <c r="X66" s="2"/>
      <c r="Z66" s="1"/>
      <c r="AE66" s="2"/>
      <c r="AJ66" s="2"/>
      <c r="AM66" s="2"/>
      <c r="AR66" s="2"/>
      <c r="AU66" s="2"/>
      <c r="DL66" s="1"/>
      <c r="DM66" s="1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1"/>
      <c r="G67" s="2"/>
      <c r="H67" s="2"/>
      <c r="I67" s="2"/>
      <c r="K67" s="2"/>
      <c r="L67" s="2"/>
      <c r="M67" s="2"/>
      <c r="N67" s="2"/>
      <c r="P67" s="2"/>
      <c r="R67" s="1"/>
      <c r="S67" s="2"/>
      <c r="W67" s="1"/>
      <c r="X67" s="2"/>
      <c r="Z67" s="1"/>
      <c r="AE67" s="2"/>
      <c r="AJ67" s="2"/>
      <c r="AM67" s="2"/>
      <c r="AR67" s="2"/>
      <c r="AU67" s="2"/>
      <c r="DL67" s="1"/>
      <c r="DM67" s="1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1"/>
      <c r="G68" s="2"/>
      <c r="H68" s="2"/>
      <c r="I68" s="2"/>
      <c r="K68" s="2"/>
      <c r="L68" s="2"/>
      <c r="M68" s="2"/>
      <c r="N68" s="2"/>
      <c r="P68" s="2"/>
      <c r="R68" s="1"/>
      <c r="S68" s="2"/>
      <c r="W68" s="1"/>
      <c r="X68" s="2"/>
      <c r="Z68" s="1"/>
      <c r="AE68" s="2"/>
      <c r="AJ68" s="2"/>
      <c r="AM68" s="2"/>
      <c r="AR68" s="2"/>
      <c r="AU68" s="2"/>
      <c r="DL68" s="1"/>
      <c r="DM68" s="1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1"/>
      <c r="G69" s="2"/>
      <c r="H69" s="2"/>
      <c r="I69" s="2"/>
      <c r="K69" s="2"/>
      <c r="L69" s="2"/>
      <c r="M69" s="2"/>
      <c r="N69" s="2"/>
      <c r="P69" s="2"/>
      <c r="R69" s="1"/>
      <c r="S69" s="2"/>
      <c r="W69" s="1"/>
      <c r="X69" s="2"/>
      <c r="Z69" s="1"/>
      <c r="AE69" s="2"/>
      <c r="AJ69" s="2"/>
      <c r="AM69" s="2"/>
      <c r="AR69" s="2"/>
      <c r="AU69" s="2"/>
      <c r="DL69" s="1"/>
      <c r="DM69" s="1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1"/>
      <c r="G70" s="2"/>
      <c r="H70" s="2"/>
      <c r="I70" s="2"/>
      <c r="K70" s="2"/>
      <c r="L70" s="2"/>
      <c r="M70" s="2"/>
      <c r="N70" s="2"/>
      <c r="P70" s="2"/>
      <c r="R70" s="1"/>
      <c r="S70" s="2"/>
      <c r="W70" s="1"/>
      <c r="X70" s="2"/>
      <c r="Z70" s="1"/>
      <c r="AE70" s="2"/>
      <c r="AJ70" s="2"/>
      <c r="AM70" s="2"/>
      <c r="AR70" s="2"/>
      <c r="AU70" s="2"/>
      <c r="DL70" s="1"/>
      <c r="DM70" s="1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G70" s="2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1"/>
      <c r="G71" s="2"/>
      <c r="H71" s="2"/>
      <c r="I71" s="2"/>
      <c r="K71" s="2"/>
      <c r="L71" s="2"/>
      <c r="M71" s="2"/>
      <c r="N71" s="2"/>
      <c r="P71" s="2"/>
      <c r="R71" s="1"/>
      <c r="S71" s="2"/>
      <c r="W71" s="1"/>
      <c r="X71" s="2"/>
      <c r="Z71" s="1"/>
      <c r="AE71" s="2"/>
      <c r="AJ71" s="2"/>
      <c r="AM71" s="2"/>
      <c r="AR71" s="2"/>
      <c r="AU71" s="2"/>
      <c r="DL71" s="1"/>
      <c r="DM71" s="1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1"/>
      <c r="G72" s="2"/>
      <c r="H72" s="2"/>
      <c r="I72" s="2"/>
      <c r="K72" s="2"/>
      <c r="L72" s="2"/>
      <c r="M72" s="2"/>
      <c r="N72" s="2"/>
      <c r="P72" s="2"/>
      <c r="R72" s="1"/>
      <c r="S72" s="2"/>
      <c r="W72" s="1"/>
      <c r="X72" s="2"/>
      <c r="Z72" s="1"/>
      <c r="AE72" s="2"/>
      <c r="AJ72" s="2"/>
      <c r="AM72" s="2"/>
      <c r="AR72" s="2"/>
      <c r="AU72" s="2"/>
      <c r="DL72" s="1"/>
      <c r="DM72" s="1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G72" s="2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1"/>
      <c r="G73" s="2"/>
      <c r="H73" s="2"/>
      <c r="I73" s="2"/>
      <c r="K73" s="2"/>
      <c r="L73" s="2"/>
      <c r="M73" s="2"/>
      <c r="N73" s="2"/>
      <c r="P73" s="2"/>
      <c r="R73" s="1"/>
      <c r="S73" s="2"/>
      <c r="W73" s="1"/>
      <c r="X73" s="2"/>
      <c r="Z73" s="1"/>
      <c r="AE73" s="2"/>
      <c r="AJ73" s="2"/>
      <c r="AM73" s="2"/>
      <c r="AR73" s="2"/>
      <c r="AU73" s="2"/>
      <c r="DL73" s="1"/>
      <c r="DM73" s="1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1"/>
      <c r="G74" s="2"/>
      <c r="H74" s="2"/>
      <c r="I74" s="2"/>
      <c r="K74" s="2"/>
      <c r="L74" s="2"/>
      <c r="M74" s="2"/>
      <c r="N74" s="2"/>
      <c r="P74" s="2"/>
      <c r="R74" s="1"/>
      <c r="S74" s="2"/>
      <c r="W74" s="1"/>
      <c r="X74" s="2"/>
      <c r="Z74" s="1"/>
      <c r="AE74" s="2"/>
      <c r="AJ74" s="2"/>
      <c r="AM74" s="2"/>
      <c r="AR74" s="2"/>
      <c r="AU74" s="2"/>
      <c r="DL74" s="1"/>
      <c r="DM74" s="1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1"/>
      <c r="G75" s="2"/>
      <c r="H75" s="2"/>
      <c r="I75" s="2"/>
      <c r="K75" s="2"/>
      <c r="L75" s="2"/>
      <c r="M75" s="2"/>
      <c r="N75" s="2"/>
      <c r="P75" s="2"/>
      <c r="R75" s="1"/>
      <c r="S75" s="2"/>
      <c r="W75" s="1"/>
      <c r="X75" s="2"/>
      <c r="Z75" s="1"/>
      <c r="AE75" s="2"/>
      <c r="AJ75" s="2"/>
      <c r="AM75" s="2"/>
      <c r="AR75" s="2"/>
      <c r="AU75" s="2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G75" s="2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1"/>
      <c r="G76" s="2"/>
      <c r="H76" s="2"/>
      <c r="I76" s="2"/>
      <c r="K76" s="2"/>
      <c r="L76" s="2"/>
      <c r="M76" s="2"/>
      <c r="N76" s="2"/>
      <c r="P76" s="2"/>
      <c r="R76" s="1"/>
      <c r="S76" s="2"/>
      <c r="W76" s="1"/>
      <c r="X76" s="2"/>
      <c r="Z76" s="1"/>
      <c r="AE76" s="2"/>
      <c r="AJ76" s="2"/>
      <c r="AM76" s="2"/>
      <c r="AR76" s="2"/>
      <c r="AU76" s="2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1"/>
      <c r="G77" s="2"/>
      <c r="H77" s="2"/>
      <c r="I77" s="2"/>
      <c r="K77" s="2"/>
      <c r="L77" s="2"/>
      <c r="M77" s="2"/>
      <c r="N77" s="2"/>
      <c r="P77" s="2"/>
      <c r="R77" s="1"/>
      <c r="S77" s="2"/>
      <c r="W77" s="1"/>
      <c r="X77" s="2"/>
      <c r="Z77" s="1"/>
      <c r="AE77" s="2"/>
      <c r="AJ77" s="2"/>
      <c r="AM77" s="2"/>
      <c r="AR77" s="2"/>
      <c r="AU77" s="2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G77" s="2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1"/>
      <c r="G78" s="2"/>
      <c r="H78" s="2"/>
      <c r="I78" s="2"/>
      <c r="K78" s="2"/>
      <c r="L78" s="2"/>
      <c r="M78" s="2"/>
      <c r="N78" s="2"/>
      <c r="P78" s="2"/>
      <c r="R78" s="1"/>
      <c r="S78" s="2"/>
      <c r="W78" s="1"/>
      <c r="X78" s="2"/>
      <c r="Z78" s="1"/>
      <c r="AE78" s="2"/>
      <c r="AJ78" s="2"/>
      <c r="AM78" s="2"/>
      <c r="AR78" s="2"/>
      <c r="AU78" s="2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G78" s="2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1"/>
      <c r="G79" s="2"/>
      <c r="H79" s="2"/>
      <c r="I79" s="2"/>
      <c r="K79" s="2"/>
      <c r="L79" s="2"/>
      <c r="M79" s="2"/>
      <c r="N79" s="2"/>
      <c r="P79" s="2"/>
      <c r="R79" s="1"/>
      <c r="S79" s="2"/>
      <c r="W79" s="1"/>
      <c r="X79" s="2"/>
      <c r="Z79" s="1"/>
      <c r="AE79" s="2"/>
      <c r="AJ79" s="2"/>
      <c r="AM79" s="2"/>
      <c r="AR79" s="2"/>
      <c r="AU79" s="2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G79" s="2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1"/>
      <c r="G80" s="2"/>
      <c r="H80" s="2"/>
      <c r="I80" s="2"/>
      <c r="K80" s="2"/>
      <c r="L80" s="2"/>
      <c r="M80" s="2"/>
      <c r="N80" s="2"/>
      <c r="P80" s="2"/>
      <c r="R80" s="1"/>
      <c r="S80" s="2"/>
      <c r="W80" s="1"/>
      <c r="X80" s="2"/>
      <c r="Z80" s="1"/>
      <c r="AE80" s="2"/>
      <c r="AJ80" s="2"/>
      <c r="AM80" s="2"/>
      <c r="AR80" s="2"/>
      <c r="AU80" s="2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1"/>
      <c r="G81" s="2"/>
      <c r="H81" s="2"/>
      <c r="I81" s="2"/>
      <c r="K81" s="2"/>
      <c r="L81" s="2"/>
      <c r="M81" s="2"/>
      <c r="N81" s="2"/>
      <c r="P81" s="2"/>
      <c r="R81" s="1"/>
      <c r="S81" s="2"/>
      <c r="W81" s="1"/>
      <c r="X81" s="2"/>
      <c r="Z81" s="1"/>
      <c r="AE81" s="2"/>
      <c r="AJ81" s="2"/>
      <c r="AM81" s="2"/>
      <c r="AR81" s="2"/>
      <c r="AU81" s="2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G81" s="2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1"/>
      <c r="G82" s="2"/>
      <c r="H82" s="2"/>
      <c r="I82" s="2"/>
      <c r="K82" s="2"/>
      <c r="L82" s="2"/>
      <c r="M82" s="2"/>
      <c r="N82" s="2"/>
      <c r="P82" s="2"/>
      <c r="R82" s="1"/>
      <c r="S82" s="2"/>
      <c r="W82" s="1"/>
      <c r="X82" s="2"/>
      <c r="Z82" s="1"/>
      <c r="AE82" s="2"/>
      <c r="AJ82" s="2"/>
      <c r="AM82" s="2"/>
      <c r="AR82" s="2"/>
      <c r="AU82" s="2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1"/>
      <c r="G83" s="2"/>
      <c r="H83" s="2"/>
      <c r="I83" s="2"/>
      <c r="K83" s="2"/>
      <c r="L83" s="2"/>
      <c r="M83" s="2"/>
      <c r="N83" s="2"/>
      <c r="P83" s="2"/>
      <c r="R83" s="1"/>
      <c r="S83" s="2"/>
      <c r="W83" s="1"/>
      <c r="X83" s="2"/>
      <c r="Z83" s="1"/>
      <c r="AE83" s="2"/>
      <c r="AJ83" s="2"/>
      <c r="AM83" s="2"/>
      <c r="AR83" s="2"/>
      <c r="AU83" s="2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G83" s="2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1"/>
      <c r="G84" s="2"/>
      <c r="H84" s="2"/>
      <c r="I84" s="2"/>
      <c r="K84" s="2"/>
      <c r="L84" s="2"/>
      <c r="M84" s="2"/>
      <c r="N84" s="2"/>
      <c r="P84" s="2"/>
      <c r="R84" s="1"/>
      <c r="S84" s="2"/>
      <c r="W84" s="1"/>
      <c r="X84" s="2"/>
      <c r="Z84" s="1"/>
      <c r="AE84" s="2"/>
      <c r="AJ84" s="2"/>
      <c r="AM84" s="2"/>
      <c r="AR84" s="2"/>
      <c r="AU84" s="2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1"/>
      <c r="G85" s="2"/>
      <c r="H85" s="2"/>
      <c r="I85" s="2"/>
      <c r="K85" s="2"/>
      <c r="L85" s="2"/>
      <c r="M85" s="2"/>
      <c r="N85" s="2"/>
      <c r="P85" s="2"/>
      <c r="R85" s="1"/>
      <c r="S85" s="2"/>
      <c r="W85" s="1"/>
      <c r="X85" s="2"/>
      <c r="Z85" s="1"/>
      <c r="AE85" s="2"/>
      <c r="AJ85" s="2"/>
      <c r="AM85" s="2"/>
      <c r="AR85" s="2"/>
      <c r="AU85" s="2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1"/>
      <c r="G86" s="2"/>
      <c r="H86" s="2"/>
      <c r="I86" s="2"/>
      <c r="K86" s="2"/>
      <c r="L86" s="2"/>
      <c r="M86" s="2"/>
      <c r="N86" s="2"/>
      <c r="P86" s="2"/>
      <c r="R86" s="1"/>
      <c r="S86" s="2"/>
      <c r="W86" s="1"/>
      <c r="X86" s="2"/>
      <c r="Z86" s="1"/>
      <c r="AE86" s="2"/>
      <c r="AJ86" s="2"/>
      <c r="AM86" s="2"/>
      <c r="AR86" s="2"/>
      <c r="AU86" s="2"/>
      <c r="DL86" s="1"/>
      <c r="DM86" s="1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G86" s="2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1"/>
      <c r="G87" s="2"/>
      <c r="H87" s="2"/>
      <c r="I87" s="2"/>
      <c r="K87" s="2"/>
      <c r="L87" s="2"/>
      <c r="M87" s="2"/>
      <c r="N87" s="2"/>
      <c r="P87" s="2"/>
      <c r="R87" s="1"/>
      <c r="S87" s="2"/>
      <c r="W87" s="1"/>
      <c r="X87" s="2"/>
      <c r="Z87" s="1"/>
      <c r="AE87" s="2"/>
      <c r="AJ87" s="2"/>
      <c r="AM87" s="2"/>
      <c r="AR87" s="2"/>
      <c r="AU87" s="2"/>
      <c r="DL87" s="1"/>
      <c r="DM87" s="1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G87" s="2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1"/>
      <c r="G88" s="2"/>
      <c r="H88" s="2"/>
      <c r="I88" s="2"/>
      <c r="K88" s="2"/>
      <c r="L88" s="2"/>
      <c r="M88" s="2"/>
      <c r="N88" s="2"/>
      <c r="P88" s="2"/>
      <c r="R88" s="1"/>
      <c r="S88" s="2"/>
      <c r="W88" s="1"/>
      <c r="X88" s="2"/>
      <c r="Z88" s="1"/>
      <c r="AE88" s="2"/>
      <c r="AJ88" s="2"/>
      <c r="AM88" s="2"/>
      <c r="AR88" s="2"/>
      <c r="AU88" s="2"/>
      <c r="DL88" s="1"/>
      <c r="DM88" s="1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G88" s="2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1"/>
      <c r="G89" s="2"/>
      <c r="H89" s="2"/>
      <c r="I89" s="2"/>
      <c r="K89" s="2"/>
      <c r="L89" s="2"/>
      <c r="M89" s="2"/>
      <c r="N89" s="2"/>
      <c r="P89" s="2"/>
      <c r="R89" s="1"/>
      <c r="S89" s="2"/>
      <c r="W89" s="1"/>
      <c r="X89" s="2"/>
      <c r="Z89" s="1"/>
      <c r="AE89" s="2"/>
      <c r="AJ89" s="2"/>
      <c r="AM89" s="2"/>
      <c r="AR89" s="2"/>
      <c r="AU89" s="2"/>
      <c r="DL89" s="1"/>
      <c r="DM89" s="1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G89" s="2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1"/>
      <c r="G90" s="2"/>
      <c r="H90" s="2"/>
      <c r="I90" s="2"/>
      <c r="K90" s="2"/>
      <c r="L90" s="2"/>
      <c r="M90" s="2"/>
      <c r="N90" s="2"/>
      <c r="P90" s="2"/>
      <c r="R90" s="1"/>
      <c r="S90" s="2"/>
      <c r="W90" s="1"/>
      <c r="X90" s="2"/>
      <c r="Z90" s="1"/>
      <c r="AE90" s="2"/>
      <c r="AJ90" s="2"/>
      <c r="AM90" s="2"/>
      <c r="AR90" s="2"/>
      <c r="AU90" s="2"/>
      <c r="DL90" s="1"/>
      <c r="DM90" s="1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G90" s="2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1"/>
      <c r="G91" s="2"/>
      <c r="H91" s="2"/>
      <c r="I91" s="2"/>
      <c r="K91" s="2"/>
      <c r="L91" s="2"/>
      <c r="M91" s="2"/>
      <c r="N91" s="2"/>
      <c r="P91" s="2"/>
      <c r="R91" s="1"/>
      <c r="S91" s="2"/>
      <c r="W91" s="1"/>
      <c r="X91" s="2"/>
      <c r="Z91" s="1"/>
      <c r="AE91" s="2"/>
      <c r="AJ91" s="2"/>
      <c r="AM91" s="2"/>
      <c r="AR91" s="2"/>
      <c r="AU91" s="2"/>
      <c r="DL91" s="1"/>
      <c r="DM91" s="1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1"/>
      <c r="G92" s="2"/>
      <c r="H92" s="2"/>
      <c r="I92" s="2"/>
      <c r="K92" s="2"/>
      <c r="L92" s="2"/>
      <c r="M92" s="2"/>
      <c r="N92" s="2"/>
      <c r="P92" s="2"/>
      <c r="R92" s="1"/>
      <c r="S92" s="2"/>
      <c r="W92" s="1"/>
      <c r="X92" s="2"/>
      <c r="Z92" s="1"/>
      <c r="AE92" s="2"/>
      <c r="AJ92" s="2"/>
      <c r="AM92" s="2"/>
      <c r="AR92" s="2"/>
      <c r="AU92" s="2"/>
      <c r="DL92" s="1"/>
      <c r="DM92" s="1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G92" s="2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1"/>
      <c r="G93" s="2"/>
      <c r="H93" s="2"/>
      <c r="I93" s="2"/>
      <c r="K93" s="2"/>
      <c r="L93" s="2"/>
      <c r="M93" s="2"/>
      <c r="N93" s="2"/>
      <c r="P93" s="2"/>
      <c r="R93" s="1"/>
      <c r="S93" s="2"/>
      <c r="W93" s="1"/>
      <c r="X93" s="2"/>
      <c r="Z93" s="1"/>
      <c r="AE93" s="2"/>
      <c r="AJ93" s="2"/>
      <c r="AM93" s="2"/>
      <c r="AR93" s="2"/>
      <c r="AU93" s="2"/>
      <c r="DL93" s="1"/>
      <c r="DM93" s="1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G93" s="2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1"/>
      <c r="G94" s="2"/>
      <c r="H94" s="2"/>
      <c r="I94" s="2"/>
      <c r="K94" s="2"/>
      <c r="L94" s="2"/>
      <c r="M94" s="2"/>
      <c r="N94" s="2"/>
      <c r="P94" s="2"/>
      <c r="R94" s="1"/>
      <c r="S94" s="2"/>
      <c r="W94" s="1"/>
      <c r="X94" s="2"/>
      <c r="Z94" s="1"/>
      <c r="AE94" s="2"/>
      <c r="AJ94" s="2"/>
      <c r="AM94" s="2"/>
      <c r="AR94" s="2"/>
      <c r="AU94" s="2"/>
      <c r="DL94" s="1"/>
      <c r="DM94" s="1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G94" s="2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1"/>
      <c r="G95" s="2"/>
      <c r="H95" s="2"/>
      <c r="I95" s="2"/>
      <c r="K95" s="2"/>
      <c r="L95" s="2"/>
      <c r="M95" s="2"/>
      <c r="N95" s="2"/>
      <c r="P95" s="2"/>
      <c r="R95" s="1"/>
      <c r="S95" s="2"/>
      <c r="W95" s="1"/>
      <c r="X95" s="2"/>
      <c r="Z95" s="1"/>
      <c r="AE95" s="2"/>
      <c r="AJ95" s="2"/>
      <c r="AM95" s="2"/>
      <c r="AR95" s="2"/>
      <c r="AU95" s="2"/>
      <c r="DL95" s="1"/>
      <c r="DM95" s="1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G95" s="2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1"/>
      <c r="G96" s="2"/>
      <c r="H96" s="2"/>
      <c r="I96" s="2"/>
      <c r="K96" s="2"/>
      <c r="L96" s="2"/>
      <c r="M96" s="2"/>
      <c r="N96" s="2"/>
      <c r="P96" s="2"/>
      <c r="R96" s="1"/>
      <c r="S96" s="2"/>
      <c r="W96" s="1"/>
      <c r="X96" s="2"/>
      <c r="Z96" s="1"/>
      <c r="AE96" s="2"/>
      <c r="AJ96" s="2"/>
      <c r="AM96" s="2"/>
      <c r="AR96" s="2"/>
      <c r="AU96" s="2"/>
      <c r="DL96" s="1"/>
      <c r="DM96" s="1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G96" s="2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1"/>
      <c r="G97" s="2"/>
      <c r="H97" s="2"/>
      <c r="I97" s="2"/>
      <c r="K97" s="2"/>
      <c r="L97" s="2"/>
      <c r="M97" s="2"/>
      <c r="N97" s="2"/>
      <c r="P97" s="2"/>
      <c r="R97" s="1"/>
      <c r="S97" s="2"/>
      <c r="W97" s="1"/>
      <c r="X97" s="2"/>
      <c r="Z97" s="1"/>
      <c r="AE97" s="2"/>
      <c r="AJ97" s="2"/>
      <c r="AM97" s="2"/>
      <c r="AR97" s="2"/>
      <c r="AU97" s="2"/>
      <c r="DL97" s="1"/>
      <c r="DM97" s="1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G97" s="2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1"/>
      <c r="G98" s="2"/>
      <c r="H98" s="2"/>
      <c r="I98" s="2"/>
      <c r="K98" s="2"/>
      <c r="L98" s="2"/>
      <c r="M98" s="2"/>
      <c r="N98" s="2"/>
      <c r="P98" s="2"/>
      <c r="R98" s="1"/>
      <c r="S98" s="2"/>
      <c r="W98" s="1"/>
      <c r="X98" s="2"/>
      <c r="Z98" s="1"/>
      <c r="AE98" s="2"/>
      <c r="AJ98" s="2"/>
      <c r="AM98" s="2"/>
      <c r="AR98" s="2"/>
      <c r="AU98" s="2"/>
      <c r="DL98" s="1"/>
      <c r="DM98" s="1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G98" s="2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1"/>
      <c r="G99" s="2"/>
      <c r="H99" s="2"/>
      <c r="I99" s="2"/>
      <c r="K99" s="2"/>
      <c r="L99" s="2"/>
      <c r="M99" s="2"/>
      <c r="N99" s="2"/>
      <c r="P99" s="2"/>
      <c r="R99" s="1"/>
      <c r="S99" s="2"/>
      <c r="W99" s="1"/>
      <c r="X99" s="2"/>
      <c r="Z99" s="1"/>
      <c r="AE99" s="2"/>
      <c r="AJ99" s="2"/>
      <c r="AM99" s="2"/>
      <c r="AR99" s="2"/>
      <c r="AU99" s="2"/>
      <c r="DL99" s="1"/>
      <c r="DM99" s="1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G99" s="2"/>
      <c r="EH99" s="2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1"/>
      <c r="G100" s="2"/>
      <c r="H100" s="2"/>
      <c r="I100" s="2"/>
      <c r="K100" s="2"/>
      <c r="L100" s="2"/>
      <c r="M100" s="2"/>
      <c r="N100" s="2"/>
      <c r="P100" s="2"/>
      <c r="R100" s="1"/>
      <c r="S100" s="2"/>
      <c r="W100" s="1"/>
      <c r="X100" s="2"/>
      <c r="Z100" s="1"/>
      <c r="AE100" s="2"/>
      <c r="AJ100" s="2"/>
      <c r="AM100" s="2"/>
      <c r="AR100" s="2"/>
      <c r="AU100" s="2"/>
      <c r="DL100" s="1"/>
      <c r="DM100" s="1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G100" s="2"/>
      <c r="EH100" s="2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1"/>
      <c r="G101" s="2"/>
      <c r="H101" s="2"/>
      <c r="I101" s="2"/>
      <c r="K101" s="2"/>
      <c r="L101" s="2"/>
      <c r="M101" s="2"/>
      <c r="N101" s="2"/>
      <c r="P101" s="2"/>
      <c r="R101" s="1"/>
      <c r="S101" s="2"/>
      <c r="W101" s="1"/>
      <c r="X101" s="2"/>
      <c r="Z101" s="1"/>
      <c r="AE101" s="2"/>
      <c r="AJ101" s="2"/>
      <c r="AM101" s="2"/>
      <c r="AR101" s="2"/>
      <c r="AU101" s="2"/>
      <c r="DL101" s="1"/>
      <c r="DM101" s="1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G101" s="2"/>
      <c r="EH101" s="2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1"/>
      <c r="G102" s="2"/>
      <c r="H102" s="2"/>
      <c r="I102" s="2"/>
      <c r="K102" s="2"/>
      <c r="L102" s="2"/>
      <c r="M102" s="2"/>
      <c r="N102" s="2"/>
      <c r="P102" s="2"/>
      <c r="R102" s="1"/>
      <c r="S102" s="2"/>
      <c r="W102" s="1"/>
      <c r="X102" s="2"/>
      <c r="Z102" s="1"/>
      <c r="AE102" s="2"/>
      <c r="AJ102" s="2"/>
      <c r="AM102" s="2"/>
      <c r="AR102" s="2"/>
      <c r="AU102" s="2"/>
      <c r="DL102" s="1"/>
      <c r="DM102" s="1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G102" s="2"/>
      <c r="EH102" s="2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1"/>
      <c r="G103" s="2"/>
      <c r="H103" s="2"/>
      <c r="I103" s="2"/>
      <c r="K103" s="2"/>
      <c r="L103" s="2"/>
      <c r="M103" s="2"/>
      <c r="N103" s="2"/>
      <c r="P103" s="2"/>
      <c r="R103" s="1"/>
      <c r="S103" s="2"/>
      <c r="W103" s="1"/>
      <c r="X103" s="2"/>
      <c r="Z103" s="1"/>
      <c r="AE103" s="2"/>
      <c r="AJ103" s="2"/>
      <c r="AM103" s="2"/>
      <c r="AR103" s="2"/>
      <c r="AU103" s="2"/>
      <c r="DL103" s="1"/>
      <c r="DM103" s="1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G103" s="2"/>
      <c r="EH103" s="2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1"/>
      <c r="G104" s="2"/>
      <c r="H104" s="2"/>
      <c r="I104" s="2"/>
      <c r="K104" s="2"/>
      <c r="L104" s="2"/>
      <c r="M104" s="2"/>
      <c r="N104" s="2"/>
      <c r="P104" s="2"/>
      <c r="R104" s="1"/>
      <c r="S104" s="2"/>
      <c r="W104" s="1"/>
      <c r="X104" s="2"/>
      <c r="Z104" s="1"/>
      <c r="AE104" s="2"/>
      <c r="AJ104" s="2"/>
      <c r="AM104" s="2"/>
      <c r="AR104" s="2"/>
      <c r="AU104" s="2"/>
      <c r="DL104" s="1"/>
      <c r="DM104" s="1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1"/>
      <c r="G105" s="2"/>
      <c r="H105" s="2"/>
      <c r="I105" s="2"/>
      <c r="K105" s="2"/>
      <c r="L105" s="2"/>
      <c r="M105" s="2"/>
      <c r="N105" s="2"/>
      <c r="P105" s="2"/>
      <c r="R105" s="1"/>
      <c r="S105" s="2"/>
      <c r="W105" s="1"/>
      <c r="X105" s="2"/>
      <c r="Z105" s="1"/>
      <c r="AE105" s="2"/>
      <c r="AJ105" s="2"/>
      <c r="AM105" s="2"/>
      <c r="AR105" s="2"/>
      <c r="AU105" s="2"/>
      <c r="DL105" s="1"/>
      <c r="DM105" s="1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1"/>
      <c r="G106" s="2"/>
      <c r="H106" s="2"/>
      <c r="I106" s="2"/>
      <c r="K106" s="2"/>
      <c r="L106" s="2"/>
      <c r="M106" s="2"/>
      <c r="N106" s="2"/>
      <c r="P106" s="2"/>
      <c r="R106" s="1"/>
      <c r="S106" s="2"/>
      <c r="W106" s="1"/>
      <c r="X106" s="2"/>
      <c r="Z106" s="1"/>
      <c r="AE106" s="2"/>
      <c r="AJ106" s="2"/>
      <c r="AM106" s="2"/>
      <c r="AR106" s="2"/>
      <c r="AU106" s="2"/>
      <c r="DL106" s="1"/>
      <c r="DM106" s="1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1"/>
      <c r="G107" s="2"/>
      <c r="H107" s="2"/>
      <c r="I107" s="2"/>
      <c r="K107" s="2"/>
      <c r="L107" s="2"/>
      <c r="M107" s="2"/>
      <c r="N107" s="2"/>
      <c r="P107" s="2"/>
      <c r="R107" s="1"/>
      <c r="S107" s="2"/>
      <c r="W107" s="1"/>
      <c r="X107" s="2"/>
      <c r="Z107" s="1"/>
      <c r="AE107" s="2"/>
      <c r="AJ107" s="2"/>
      <c r="AM107" s="2"/>
      <c r="AR107" s="2"/>
      <c r="AU107" s="2"/>
      <c r="DL107" s="1"/>
      <c r="DM107" s="1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1"/>
      <c r="G108" s="2"/>
      <c r="H108" s="2"/>
      <c r="I108" s="2"/>
      <c r="K108" s="2"/>
      <c r="L108" s="2"/>
      <c r="M108" s="2"/>
      <c r="N108" s="2"/>
      <c r="P108" s="2"/>
      <c r="R108" s="1"/>
      <c r="S108" s="2"/>
      <c r="W108" s="1"/>
      <c r="X108" s="2"/>
      <c r="Z108" s="1"/>
      <c r="AE108" s="2"/>
      <c r="AJ108" s="2"/>
      <c r="AM108" s="2"/>
      <c r="AR108" s="2"/>
      <c r="AU108" s="2"/>
      <c r="DL108" s="1"/>
      <c r="DM108" s="1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1"/>
      <c r="G109" s="2"/>
      <c r="H109" s="2"/>
      <c r="I109" s="2"/>
      <c r="K109" s="2"/>
      <c r="L109" s="2"/>
      <c r="M109" s="2"/>
      <c r="N109" s="2"/>
      <c r="P109" s="2"/>
      <c r="R109" s="1"/>
      <c r="S109" s="2"/>
      <c r="W109" s="1"/>
      <c r="X109" s="2"/>
      <c r="Z109" s="1"/>
      <c r="AE109" s="2"/>
      <c r="AJ109" s="2"/>
      <c r="AM109" s="2"/>
      <c r="AR109" s="2"/>
      <c r="AU109" s="2"/>
      <c r="DL109" s="1"/>
      <c r="DM109" s="1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3:155" x14ac:dyDescent="0.25">
      <c r="C110" s="1"/>
      <c r="G110" s="2"/>
      <c r="H110" s="2"/>
      <c r="I110" s="2"/>
      <c r="K110" s="2"/>
      <c r="L110" s="2"/>
      <c r="M110" s="2"/>
      <c r="N110" s="2"/>
      <c r="P110" s="2"/>
      <c r="R110" s="1"/>
      <c r="S110" s="2"/>
      <c r="W110" s="1"/>
      <c r="X110" s="2"/>
      <c r="Z110" s="1"/>
      <c r="AE110" s="2"/>
      <c r="AJ110" s="2"/>
      <c r="AM110" s="2"/>
      <c r="AR110" s="2"/>
      <c r="AU110" s="2"/>
      <c r="DL110" s="1"/>
      <c r="DM110" s="1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3:155" x14ac:dyDescent="0.25">
      <c r="C111" s="1"/>
      <c r="G111" s="2"/>
      <c r="H111" s="2"/>
      <c r="I111" s="2"/>
      <c r="K111" s="2"/>
      <c r="L111" s="2"/>
      <c r="M111" s="2"/>
      <c r="N111" s="2"/>
      <c r="P111" s="2"/>
      <c r="R111" s="1"/>
      <c r="S111" s="2"/>
      <c r="W111" s="1"/>
      <c r="X111" s="2"/>
      <c r="Z111" s="1"/>
      <c r="AE111" s="2"/>
      <c r="AJ111" s="2"/>
      <c r="AM111" s="2"/>
      <c r="AR111" s="2"/>
      <c r="AU111" s="2"/>
      <c r="DL111" s="1"/>
      <c r="DM111" s="1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3:155" x14ac:dyDescent="0.25">
      <c r="C112" s="1"/>
      <c r="G112" s="2"/>
      <c r="H112" s="2"/>
      <c r="I112" s="2"/>
      <c r="K112" s="2"/>
      <c r="L112" s="2"/>
      <c r="M112" s="2"/>
      <c r="N112" s="2"/>
      <c r="P112" s="2"/>
      <c r="R112" s="1"/>
      <c r="S112" s="2"/>
      <c r="W112" s="1"/>
      <c r="X112" s="2"/>
      <c r="Z112" s="1"/>
      <c r="AE112" s="2"/>
      <c r="AJ112" s="2"/>
      <c r="AM112" s="2"/>
      <c r="AR112" s="2"/>
      <c r="AU112" s="2"/>
      <c r="DL112" s="1"/>
      <c r="DM112" s="1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3:155" x14ac:dyDescent="0.25">
      <c r="C113" s="1"/>
      <c r="G113" s="2"/>
      <c r="H113" s="2"/>
      <c r="I113" s="2"/>
      <c r="K113" s="2"/>
      <c r="L113" s="2"/>
      <c r="M113" s="2"/>
      <c r="N113" s="2"/>
      <c r="P113" s="2"/>
      <c r="R113" s="1"/>
      <c r="S113" s="2"/>
      <c r="W113" s="1"/>
      <c r="X113" s="2"/>
      <c r="Z113" s="1"/>
      <c r="AE113" s="2"/>
      <c r="AJ113" s="2"/>
      <c r="AM113" s="2"/>
      <c r="AR113" s="2"/>
      <c r="AU113" s="2"/>
      <c r="DL113" s="1"/>
      <c r="DM113" s="1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3:155" x14ac:dyDescent="0.25">
      <c r="C114" s="1"/>
      <c r="G114" s="2"/>
      <c r="H114" s="2"/>
      <c r="I114" s="2"/>
      <c r="K114" s="2"/>
      <c r="L114" s="2"/>
      <c r="M114" s="2"/>
      <c r="N114" s="2"/>
      <c r="P114" s="2"/>
      <c r="R114" s="1"/>
      <c r="S114" s="2"/>
      <c r="W114" s="1"/>
      <c r="X114" s="2"/>
      <c r="Z114" s="1"/>
      <c r="AE114" s="2"/>
      <c r="AJ114" s="2"/>
      <c r="AM114" s="2"/>
      <c r="AR114" s="2"/>
      <c r="AU114" s="2"/>
      <c r="DL114" s="1"/>
      <c r="DM114" s="1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3:155" x14ac:dyDescent="0.25">
      <c r="C115" s="1"/>
      <c r="G115" s="2"/>
      <c r="H115" s="2"/>
      <c r="I115" s="2"/>
      <c r="K115" s="2"/>
      <c r="L115" s="2"/>
      <c r="M115" s="2"/>
      <c r="N115" s="2"/>
      <c r="P115" s="2"/>
      <c r="R115" s="1"/>
      <c r="S115" s="2"/>
      <c r="W115" s="1"/>
      <c r="X115" s="2"/>
      <c r="Z115" s="1"/>
      <c r="AE115" s="2"/>
      <c r="AJ115" s="2"/>
      <c r="AM115" s="2"/>
      <c r="AR115" s="2"/>
      <c r="AU115" s="2"/>
      <c r="DL115" s="1"/>
      <c r="DM115" s="1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3:155" x14ac:dyDescent="0.25">
      <c r="C116" s="1"/>
      <c r="G116" s="2"/>
      <c r="H116" s="2"/>
      <c r="I116" s="2"/>
      <c r="K116" s="2"/>
      <c r="L116" s="2"/>
      <c r="M116" s="2"/>
      <c r="N116" s="2"/>
      <c r="P116" s="2"/>
      <c r="R116" s="1"/>
      <c r="S116" s="2"/>
      <c r="W116" s="1"/>
      <c r="X116" s="2"/>
      <c r="Z116" s="1"/>
      <c r="AE116" s="2"/>
      <c r="AJ116" s="2"/>
      <c r="AM116" s="2"/>
      <c r="AR116" s="2"/>
      <c r="AU116" s="2"/>
      <c r="DL116" s="1"/>
      <c r="DM116" s="1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3:155" x14ac:dyDescent="0.25">
      <c r="C117" s="1"/>
      <c r="G117" s="2"/>
      <c r="H117" s="2"/>
      <c r="I117" s="2"/>
      <c r="K117" s="2"/>
      <c r="L117" s="2"/>
      <c r="M117" s="2"/>
      <c r="N117" s="2"/>
      <c r="P117" s="2"/>
      <c r="R117" s="1"/>
      <c r="S117" s="2"/>
      <c r="W117" s="1"/>
      <c r="X117" s="2"/>
      <c r="Z117" s="1"/>
      <c r="AE117" s="2"/>
      <c r="AJ117" s="2"/>
      <c r="AM117" s="2"/>
      <c r="AR117" s="2"/>
      <c r="AU117" s="2"/>
      <c r="DL117" s="1"/>
      <c r="DM117" s="1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3:155" x14ac:dyDescent="0.25">
      <c r="C118" s="1"/>
      <c r="G118" s="2"/>
      <c r="H118" s="2"/>
      <c r="I118" s="2"/>
      <c r="K118" s="2"/>
      <c r="L118" s="2"/>
      <c r="M118" s="2"/>
      <c r="N118" s="2"/>
      <c r="P118" s="2"/>
      <c r="R118" s="1"/>
      <c r="S118" s="2"/>
      <c r="W118" s="1"/>
      <c r="X118" s="2"/>
      <c r="Z118" s="1"/>
      <c r="AE118" s="2"/>
      <c r="AJ118" s="2"/>
      <c r="AM118" s="2"/>
      <c r="AR118" s="2"/>
      <c r="AU118" s="2"/>
      <c r="DL118" s="1"/>
      <c r="DM118" s="1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3:155" x14ac:dyDescent="0.25">
      <c r="C119" s="1"/>
      <c r="G119" s="2"/>
      <c r="H119" s="2"/>
      <c r="I119" s="2"/>
      <c r="K119" s="2"/>
      <c r="L119" s="2"/>
      <c r="M119" s="2"/>
      <c r="N119" s="2"/>
      <c r="P119" s="2"/>
      <c r="R119" s="1"/>
      <c r="S119" s="2"/>
      <c r="W119" s="1"/>
      <c r="X119" s="2"/>
      <c r="Z119" s="1"/>
      <c r="AE119" s="2"/>
      <c r="AJ119" s="2"/>
      <c r="AM119" s="2"/>
      <c r="AR119" s="2"/>
      <c r="AU119" s="2"/>
      <c r="DL119" s="1"/>
      <c r="DM119" s="1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3:155" x14ac:dyDescent="0.25">
      <c r="C120" s="1"/>
      <c r="G120" s="2"/>
      <c r="H120" s="2"/>
      <c r="I120" s="2"/>
      <c r="K120" s="2"/>
      <c r="L120" s="2"/>
      <c r="M120" s="2"/>
      <c r="N120" s="2"/>
      <c r="P120" s="2"/>
      <c r="R120" s="1"/>
      <c r="S120" s="2"/>
      <c r="W120" s="1"/>
      <c r="X120" s="2"/>
      <c r="Z120" s="1"/>
      <c r="AE120" s="2"/>
      <c r="AJ120" s="2"/>
      <c r="AM120" s="2"/>
      <c r="AR120" s="2"/>
      <c r="AU120" s="2"/>
      <c r="DL120" s="1"/>
      <c r="DM120" s="1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3:155" x14ac:dyDescent="0.25">
      <c r="C121" s="1"/>
      <c r="G121" s="2"/>
      <c r="H121" s="2"/>
      <c r="I121" s="2"/>
      <c r="K121" s="2"/>
      <c r="L121" s="2"/>
      <c r="M121" s="2"/>
      <c r="N121" s="2"/>
      <c r="P121" s="2"/>
      <c r="R121" s="1"/>
      <c r="S121" s="2"/>
      <c r="W121" s="1"/>
      <c r="X121" s="2"/>
      <c r="Z121" s="1"/>
      <c r="AE121" s="2"/>
      <c r="AJ121" s="2"/>
      <c r="AM121" s="2"/>
      <c r="AR121" s="2"/>
      <c r="AU121" s="2"/>
      <c r="DL121" s="1"/>
      <c r="DM121" s="1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3:155" x14ac:dyDescent="0.25">
      <c r="C122" s="1"/>
      <c r="G122" s="2"/>
      <c r="H122" s="2"/>
      <c r="I122" s="2"/>
      <c r="K122" s="2"/>
      <c r="L122" s="2"/>
      <c r="M122" s="2"/>
      <c r="N122" s="2"/>
      <c r="P122" s="2"/>
      <c r="R122" s="1"/>
      <c r="S122" s="2"/>
      <c r="W122" s="1"/>
      <c r="X122" s="2"/>
      <c r="Z122" s="1"/>
      <c r="AE122" s="2"/>
      <c r="AJ122" s="2"/>
      <c r="AM122" s="2"/>
      <c r="AR122" s="2"/>
      <c r="AU122" s="2"/>
      <c r="DL122" s="1"/>
      <c r="DM122" s="1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3:155" x14ac:dyDescent="0.25">
      <c r="C123" s="1"/>
      <c r="G123" s="2"/>
      <c r="H123" s="2"/>
      <c r="I123" s="2"/>
      <c r="K123" s="2"/>
      <c r="L123" s="2"/>
      <c r="M123" s="2"/>
      <c r="N123" s="2"/>
      <c r="P123" s="2"/>
      <c r="R123" s="1"/>
      <c r="S123" s="2"/>
      <c r="W123" s="1"/>
      <c r="X123" s="2"/>
      <c r="Z123" s="1"/>
      <c r="AE123" s="2"/>
      <c r="AJ123" s="2"/>
      <c r="AM123" s="2"/>
      <c r="AR123" s="2"/>
      <c r="AU123" s="2"/>
      <c r="DL123" s="1"/>
      <c r="DM123" s="1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3:155" x14ac:dyDescent="0.25">
      <c r="C124" s="1"/>
      <c r="G124" s="2"/>
      <c r="H124" s="2"/>
      <c r="I124" s="2"/>
      <c r="K124" s="2"/>
      <c r="L124" s="2"/>
      <c r="M124" s="2"/>
      <c r="N124" s="2"/>
      <c r="P124" s="2"/>
      <c r="R124" s="1"/>
      <c r="S124" s="2"/>
      <c r="W124" s="1"/>
      <c r="X124" s="2"/>
      <c r="Z124" s="1"/>
      <c r="AE124" s="2"/>
      <c r="AJ124" s="2"/>
      <c r="AM124" s="2"/>
      <c r="AR124" s="2"/>
      <c r="AU124" s="2"/>
      <c r="DL124" s="1"/>
      <c r="DM124" s="1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  <row r="125" spans="3:155" x14ac:dyDescent="0.25">
      <c r="C125" s="1"/>
      <c r="G125" s="2"/>
      <c r="H125" s="2"/>
      <c r="I125" s="2"/>
      <c r="K125" s="2"/>
      <c r="L125" s="2"/>
      <c r="M125" s="2"/>
      <c r="N125" s="2"/>
      <c r="P125" s="2"/>
      <c r="R125" s="1"/>
      <c r="S125" s="2"/>
      <c r="W125" s="1"/>
      <c r="X125" s="2"/>
      <c r="Z125" s="1"/>
      <c r="AE125" s="2"/>
      <c r="AJ125" s="2"/>
      <c r="AM125" s="2"/>
      <c r="AR125" s="2"/>
      <c r="AU125" s="2"/>
      <c r="DL125" s="1"/>
      <c r="DM125" s="1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2025-03-25T10:32:16Z</dcterms:modified>
</cp:coreProperties>
</file>