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111395C5-0602-4020-BB56-589CAC4B46C7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N37" i="1"/>
  <c r="O37" i="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12" i="11" s="1"/>
  <c r="P6" i="12"/>
  <c r="P6" i="10"/>
  <c r="P32" i="12" l="1"/>
  <c r="P33" i="12"/>
  <c r="P36" i="12" s="1"/>
  <c r="P38" i="12" s="1"/>
  <c r="P32" i="11"/>
  <c r="P32" i="1"/>
  <c r="P33" i="1"/>
  <c r="P32" i="10"/>
  <c r="P33" i="10"/>
  <c r="P12" i="10"/>
  <c r="P12" i="12"/>
  <c r="P33" i="11"/>
  <c r="P36" i="11" s="1"/>
  <c r="P38" i="11" s="1"/>
  <c r="P12" i="1"/>
  <c r="O6" i="12"/>
  <c r="O16" i="12"/>
  <c r="O17" i="12"/>
  <c r="O20" i="12"/>
  <c r="O34" i="12"/>
  <c r="O35" i="12"/>
  <c r="O37" i="12"/>
  <c r="O6" i="11"/>
  <c r="O16" i="11"/>
  <c r="O17" i="11"/>
  <c r="O20" i="11"/>
  <c r="O34" i="11"/>
  <c r="O35" i="11"/>
  <c r="O37" i="11"/>
  <c r="O20" i="1"/>
  <c r="O20" i="10"/>
  <c r="P36" i="10" l="1"/>
  <c r="P36" i="1"/>
  <c r="O32" i="12"/>
  <c r="O33" i="12"/>
  <c r="O36" i="12" s="1"/>
  <c r="O12" i="12"/>
  <c r="O33" i="11"/>
  <c r="O36" i="11" s="1"/>
  <c r="O12" i="11"/>
  <c r="O32" i="11"/>
  <c r="N6" i="1"/>
  <c r="N16" i="1"/>
  <c r="N17" i="1"/>
  <c r="N20" i="1"/>
  <c r="N6" i="11"/>
  <c r="N12" i="11" s="1"/>
  <c r="N16" i="11"/>
  <c r="N17" i="11"/>
  <c r="N20" i="11"/>
  <c r="N34" i="11"/>
  <c r="N35" i="11"/>
  <c r="N37" i="11"/>
  <c r="N6" i="12"/>
  <c r="N12" i="12" s="1"/>
  <c r="N16" i="12"/>
  <c r="N17" i="12"/>
  <c r="N20" i="12"/>
  <c r="N34" i="12"/>
  <c r="N35" i="12"/>
  <c r="N37" i="12"/>
  <c r="N6" i="10"/>
  <c r="N16" i="10"/>
  <c r="N17" i="10"/>
  <c r="N20" i="10"/>
  <c r="P38" i="10" l="1"/>
  <c r="P38" i="1"/>
  <c r="O38" i="12"/>
  <c r="N32" i="11"/>
  <c r="O38" i="11"/>
  <c r="N33" i="10"/>
  <c r="N36" i="10" s="1"/>
  <c r="N32" i="12"/>
  <c r="N33" i="12"/>
  <c r="N32" i="1"/>
  <c r="N33" i="1"/>
  <c r="N36" i="1" s="1"/>
  <c r="N38" i="1" s="1"/>
  <c r="N12" i="1"/>
  <c r="N32" i="10"/>
  <c r="N12" i="10"/>
  <c r="N33" i="11"/>
  <c r="N36" i="12" l="1"/>
  <c r="N38" i="10"/>
  <c r="N36" i="11"/>
  <c r="I2" i="1"/>
  <c r="I2" i="11"/>
  <c r="I2" i="12"/>
  <c r="I2" i="10"/>
  <c r="N38" i="12" l="1"/>
  <c r="N38" i="11"/>
  <c r="M37" i="12"/>
  <c r="M37" i="11"/>
  <c r="M37" i="1"/>
  <c r="M34" i="12"/>
  <c r="M35" i="12"/>
  <c r="M34" i="11"/>
  <c r="M35" i="11"/>
  <c r="O16" i="1"/>
  <c r="O17" i="1"/>
  <c r="O16" i="10"/>
  <c r="O17" i="10"/>
  <c r="O6" i="1"/>
  <c r="O6" i="10"/>
  <c r="O32" i="1" l="1"/>
  <c r="O33" i="1"/>
  <c r="O36" i="1" s="1"/>
  <c r="O38" i="1" s="1"/>
  <c r="O12" i="10"/>
  <c r="O12" i="1"/>
  <c r="O32" i="10"/>
  <c r="O33" i="10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D37" i="1"/>
  <c r="E37" i="1"/>
  <c r="F37" i="1"/>
  <c r="G37" i="1"/>
  <c r="H37" i="1"/>
  <c r="I37" i="1"/>
  <c r="J37" i="1"/>
  <c r="K37" i="1"/>
  <c r="L37" i="1"/>
  <c r="O36" i="10" l="1"/>
  <c r="M20" i="1"/>
  <c r="M20" i="11"/>
  <c r="M20" i="12"/>
  <c r="M20" i="10"/>
  <c r="M17" i="1"/>
  <c r="M17" i="11"/>
  <c r="M17" i="12"/>
  <c r="M17" i="10"/>
  <c r="M16" i="1"/>
  <c r="M16" i="11"/>
  <c r="M16" i="12"/>
  <c r="M16" i="10"/>
  <c r="M6" i="1"/>
  <c r="M6" i="11"/>
  <c r="M6" i="12"/>
  <c r="M6" i="10"/>
  <c r="O38" i="10" l="1"/>
  <c r="M12" i="1"/>
  <c r="M12" i="10"/>
  <c r="M32" i="12"/>
  <c r="M32" i="11"/>
  <c r="M12" i="11"/>
  <c r="M33" i="11"/>
  <c r="M12" i="12"/>
  <c r="M33" i="12"/>
  <c r="M32" i="1"/>
  <c r="M33" i="1"/>
  <c r="M32" i="10"/>
  <c r="M33" i="10"/>
  <c r="K20" i="12"/>
  <c r="L20" i="12"/>
  <c r="K17" i="12"/>
  <c r="L17" i="12"/>
  <c r="L17" i="11"/>
  <c r="K17" i="1"/>
  <c r="L17" i="1"/>
  <c r="J17" i="10"/>
  <c r="K17" i="10"/>
  <c r="L17" i="10"/>
  <c r="M36" i="12" l="1"/>
  <c r="M36" i="11"/>
  <c r="M36" i="1"/>
  <c r="M36" i="10"/>
  <c r="C37" i="12"/>
  <c r="C37" i="11"/>
  <c r="C37" i="1"/>
  <c r="M38" i="12" l="1"/>
  <c r="M38" i="11"/>
  <c r="M38" i="1"/>
  <c r="M38" i="10"/>
  <c r="L20" i="1"/>
  <c r="L20" i="11"/>
  <c r="L32" i="12"/>
  <c r="L20" i="10"/>
  <c r="L16" i="1"/>
  <c r="L16" i="11"/>
  <c r="L16" i="12"/>
  <c r="L16" i="10"/>
  <c r="L6" i="1"/>
  <c r="L6" i="11"/>
  <c r="L6" i="12"/>
  <c r="L6" i="10"/>
  <c r="L32" i="11" l="1"/>
  <c r="L33" i="11"/>
  <c r="L33" i="10"/>
  <c r="L33" i="12"/>
  <c r="L33" i="1"/>
  <c r="L12" i="11"/>
  <c r="L12" i="12"/>
  <c r="L12" i="10"/>
  <c r="L12" i="1"/>
  <c r="L32" i="1"/>
  <c r="L32" i="10"/>
  <c r="L36" i="12" l="1"/>
  <c r="L36" i="11"/>
  <c r="L38" i="11" s="1"/>
  <c r="L36" i="1"/>
  <c r="L36" i="10"/>
  <c r="K20" i="1"/>
  <c r="K20" i="11"/>
  <c r="K20" i="10"/>
  <c r="K17" i="11"/>
  <c r="K16" i="1"/>
  <c r="K16" i="11"/>
  <c r="K16" i="12"/>
  <c r="K16" i="10"/>
  <c r="K6" i="1"/>
  <c r="K6" i="11"/>
  <c r="K6" i="12"/>
  <c r="K6" i="10"/>
  <c r="K12" i="10" s="1"/>
  <c r="L38" i="12" l="1"/>
  <c r="L38" i="1"/>
  <c r="K32" i="11"/>
  <c r="K33" i="11"/>
  <c r="K36" i="11" s="1"/>
  <c r="K38" i="11" s="1"/>
  <c r="L38" i="10"/>
  <c r="K12" i="12"/>
  <c r="K32" i="12"/>
  <c r="K33" i="12"/>
  <c r="K36" i="12" s="1"/>
  <c r="K38" i="12" s="1"/>
  <c r="K12" i="11"/>
  <c r="K32" i="1"/>
  <c r="K33" i="1"/>
  <c r="K12" i="1"/>
  <c r="K32" i="10"/>
  <c r="K33" i="10"/>
  <c r="K36" i="1" l="1"/>
  <c r="K38" i="1" s="1"/>
  <c r="K36" i="10"/>
  <c r="K38" i="10" l="1"/>
  <c r="D17" i="1"/>
  <c r="E17" i="1"/>
  <c r="F17" i="1"/>
  <c r="G17" i="1"/>
  <c r="H17" i="1"/>
  <c r="I17" i="1"/>
  <c r="J17" i="1"/>
  <c r="D16" i="1"/>
  <c r="E16" i="1"/>
  <c r="F16" i="1"/>
  <c r="G16" i="1"/>
  <c r="H16" i="1"/>
  <c r="I16" i="1"/>
  <c r="J16" i="1"/>
  <c r="D6" i="1"/>
  <c r="E6" i="1"/>
  <c r="E12" i="1" s="1"/>
  <c r="F6" i="1"/>
  <c r="F12" i="1" s="1"/>
  <c r="G6" i="1"/>
  <c r="G12" i="1" s="1"/>
  <c r="H6" i="1"/>
  <c r="H12" i="1" s="1"/>
  <c r="I6" i="1"/>
  <c r="J6" i="1"/>
  <c r="J12" i="1" s="1"/>
  <c r="D12" i="1" l="1"/>
  <c r="I12" i="1"/>
  <c r="C34" i="12"/>
  <c r="D20" i="1" l="1"/>
  <c r="E20" i="1"/>
  <c r="F20" i="1"/>
  <c r="G20" i="1"/>
  <c r="H20" i="1"/>
  <c r="I20" i="1"/>
  <c r="J20" i="1"/>
  <c r="F33" i="1" l="1"/>
  <c r="F32" i="1"/>
  <c r="E32" i="1"/>
  <c r="E33" i="1"/>
  <c r="G33" i="1"/>
  <c r="G32" i="1"/>
  <c r="D33" i="1"/>
  <c r="D32" i="1"/>
  <c r="I33" i="1"/>
  <c r="I32" i="1"/>
  <c r="J32" i="1"/>
  <c r="J33" i="1"/>
  <c r="H33" i="1"/>
  <c r="H32" i="1"/>
  <c r="C35" i="12"/>
  <c r="C35" i="11"/>
  <c r="C34" i="11"/>
  <c r="J20" i="11"/>
  <c r="J20" i="12"/>
  <c r="J20" i="10"/>
  <c r="J16" i="11"/>
  <c r="J17" i="11"/>
  <c r="J16" i="12"/>
  <c r="J17" i="12"/>
  <c r="J16" i="10"/>
  <c r="J6" i="11"/>
  <c r="J33" i="11" s="1"/>
  <c r="J36" i="11" s="1"/>
  <c r="J38" i="11" s="1"/>
  <c r="J6" i="12"/>
  <c r="J6" i="10"/>
  <c r="J32" i="11" l="1"/>
  <c r="E36" i="1"/>
  <c r="E38" i="1" s="1"/>
  <c r="G36" i="1"/>
  <c r="G38" i="1" s="1"/>
  <c r="F36" i="1"/>
  <c r="F38" i="1" s="1"/>
  <c r="D36" i="1"/>
  <c r="D38" i="1" s="1"/>
  <c r="J32" i="12"/>
  <c r="J36" i="1"/>
  <c r="J38" i="1" s="1"/>
  <c r="H36" i="1"/>
  <c r="H38" i="1" s="1"/>
  <c r="I36" i="1"/>
  <c r="I38" i="1" s="1"/>
  <c r="J12" i="10"/>
  <c r="J33" i="12"/>
  <c r="J36" i="12" s="1"/>
  <c r="J38" i="12" s="1"/>
  <c r="J12" i="12"/>
  <c r="J12" i="11"/>
  <c r="J32" i="10"/>
  <c r="J33" i="10"/>
  <c r="J36" i="10" l="1"/>
  <c r="J38" i="10" l="1"/>
  <c r="I20" i="12" l="1"/>
  <c r="H20" i="12"/>
  <c r="G20" i="12"/>
  <c r="F20" i="12"/>
  <c r="E20" i="12"/>
  <c r="D20" i="12"/>
  <c r="C20" i="12"/>
  <c r="I17" i="12"/>
  <c r="H17" i="12"/>
  <c r="G17" i="12"/>
  <c r="F17" i="12"/>
  <c r="E17" i="12"/>
  <c r="D17" i="12"/>
  <c r="C17" i="12"/>
  <c r="I16" i="12"/>
  <c r="H16" i="12"/>
  <c r="G16" i="12"/>
  <c r="F16" i="12"/>
  <c r="E16" i="12"/>
  <c r="D16" i="12"/>
  <c r="C16" i="12"/>
  <c r="I6" i="12"/>
  <c r="H6" i="12"/>
  <c r="G6" i="12"/>
  <c r="F6" i="12"/>
  <c r="F12" i="12" s="1"/>
  <c r="E6" i="12"/>
  <c r="E12" i="12" s="1"/>
  <c r="D6" i="12"/>
  <c r="C6" i="12"/>
  <c r="I20" i="11"/>
  <c r="H20" i="11"/>
  <c r="G20" i="11"/>
  <c r="F20" i="11"/>
  <c r="E20" i="11"/>
  <c r="D20" i="11"/>
  <c r="C20" i="11"/>
  <c r="I17" i="11"/>
  <c r="H17" i="11"/>
  <c r="G17" i="11"/>
  <c r="F17" i="11"/>
  <c r="E17" i="11"/>
  <c r="D17" i="11"/>
  <c r="C17" i="11"/>
  <c r="I16" i="11"/>
  <c r="H16" i="11"/>
  <c r="G16" i="11"/>
  <c r="F16" i="11"/>
  <c r="E16" i="11"/>
  <c r="D16" i="11"/>
  <c r="C16" i="11"/>
  <c r="I6" i="11"/>
  <c r="H6" i="11"/>
  <c r="G6" i="11"/>
  <c r="F6" i="11"/>
  <c r="E6" i="11"/>
  <c r="D6" i="11"/>
  <c r="C6" i="11"/>
  <c r="C20" i="1"/>
  <c r="C17" i="1"/>
  <c r="C16" i="1"/>
  <c r="C6" i="1"/>
  <c r="I20" i="10"/>
  <c r="H20" i="10"/>
  <c r="G20" i="10"/>
  <c r="F20" i="10"/>
  <c r="E20" i="10"/>
  <c r="D20" i="10"/>
  <c r="C20" i="10"/>
  <c r="I17" i="10"/>
  <c r="H17" i="10"/>
  <c r="G17" i="10"/>
  <c r="F17" i="10"/>
  <c r="E17" i="10"/>
  <c r="D17" i="10"/>
  <c r="C17" i="10"/>
  <c r="I16" i="10"/>
  <c r="H16" i="10"/>
  <c r="G16" i="10"/>
  <c r="F16" i="10"/>
  <c r="E16" i="10"/>
  <c r="D16" i="10"/>
  <c r="C16" i="10"/>
  <c r="I6" i="10"/>
  <c r="H6" i="10"/>
  <c r="G6" i="10"/>
  <c r="F6" i="10"/>
  <c r="E6" i="10"/>
  <c r="D6" i="10"/>
  <c r="C6" i="10"/>
  <c r="I32" i="11" l="1"/>
  <c r="H32" i="11"/>
  <c r="D32" i="11"/>
  <c r="F33" i="11"/>
  <c r="F36" i="11" s="1"/>
  <c r="F38" i="11" s="1"/>
  <c r="E32" i="11"/>
  <c r="E33" i="11"/>
  <c r="E36" i="11" s="1"/>
  <c r="E38" i="11" s="1"/>
  <c r="G33" i="11"/>
  <c r="G36" i="11" s="1"/>
  <c r="G38" i="11" s="1"/>
  <c r="F32" i="11"/>
  <c r="D33" i="11"/>
  <c r="D36" i="11" s="1"/>
  <c r="D38" i="11" s="1"/>
  <c r="G32" i="11"/>
  <c r="H33" i="11"/>
  <c r="H36" i="11" s="1"/>
  <c r="H38" i="11" s="1"/>
  <c r="I33" i="11"/>
  <c r="I36" i="11" s="1"/>
  <c r="I38" i="11" s="1"/>
  <c r="F32" i="12"/>
  <c r="C33" i="12"/>
  <c r="C36" i="12" s="1"/>
  <c r="G12" i="12"/>
  <c r="F32" i="10"/>
  <c r="C32" i="12"/>
  <c r="C33" i="10"/>
  <c r="C33" i="11"/>
  <c r="C36" i="11" s="1"/>
  <c r="D32" i="10"/>
  <c r="D33" i="12"/>
  <c r="D36" i="12" s="1"/>
  <c r="D38" i="12" s="1"/>
  <c r="D32" i="12"/>
  <c r="C32" i="10"/>
  <c r="E33" i="12"/>
  <c r="E36" i="12" s="1"/>
  <c r="E38" i="12" s="1"/>
  <c r="E32" i="12"/>
  <c r="C12" i="12"/>
  <c r="C12" i="10"/>
  <c r="G12" i="11"/>
  <c r="C32" i="1"/>
  <c r="E32" i="10"/>
  <c r="C32" i="11"/>
  <c r="H12" i="12"/>
  <c r="I12" i="11"/>
  <c r="H12" i="11"/>
  <c r="G32" i="12"/>
  <c r="I33" i="12"/>
  <c r="I36" i="12" s="1"/>
  <c r="I38" i="12" s="1"/>
  <c r="I32" i="12"/>
  <c r="H32" i="12"/>
  <c r="I32" i="10"/>
  <c r="G33" i="10"/>
  <c r="H32" i="10"/>
  <c r="I33" i="10"/>
  <c r="H33" i="10"/>
  <c r="G32" i="10"/>
  <c r="H12" i="10"/>
  <c r="G12" i="10"/>
  <c r="I12" i="12"/>
  <c r="F33" i="12"/>
  <c r="F36" i="12" s="1"/>
  <c r="F38" i="12" s="1"/>
  <c r="G33" i="12"/>
  <c r="G36" i="12" s="1"/>
  <c r="G38" i="12" s="1"/>
  <c r="H33" i="12"/>
  <c r="H36" i="12" s="1"/>
  <c r="H38" i="12" s="1"/>
  <c r="D12" i="12"/>
  <c r="C12" i="11"/>
  <c r="D12" i="11"/>
  <c r="E12" i="11"/>
  <c r="F12" i="11"/>
  <c r="C12" i="1"/>
  <c r="C33" i="1"/>
  <c r="D33" i="10"/>
  <c r="E33" i="10"/>
  <c r="I12" i="10"/>
  <c r="F33" i="10"/>
  <c r="D12" i="10"/>
  <c r="E12" i="10"/>
  <c r="F12" i="10"/>
  <c r="C36" i="10" l="1"/>
  <c r="F36" i="10"/>
  <c r="C36" i="1"/>
  <c r="G36" i="10"/>
  <c r="E36" i="10"/>
  <c r="E38" i="10" s="1"/>
  <c r="D36" i="10"/>
  <c r="D38" i="10" s="1"/>
  <c r="H36" i="10"/>
  <c r="I36" i="10"/>
  <c r="C38" i="12"/>
  <c r="C38" i="11"/>
  <c r="C38" i="1" l="1"/>
  <c r="F38" i="10"/>
  <c r="G38" i="10"/>
  <c r="C38" i="10"/>
  <c r="H38" i="10"/>
  <c r="I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<sst xmlns="http://schemas.openxmlformats.org/spreadsheetml/2006/main" count="284" uniqueCount="77">
  <si>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</si>
  <si>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</si>
  <si>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</si>
  <si>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</si>
  <si>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</si>
  <si>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</si>
  <si>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</si>
  <si>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</si>
  <si>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</si>
  <si>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</si>
  <si>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</si>
  <si>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</si>
  <si>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</si>
  <si>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</si>
  <si>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</si>
  <si>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</si>
  <si>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</si>
  <si>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</si>
  <si>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</si>
  <si>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</si>
  <si>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</si>
  <si>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</si>
  <si>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</si>
  <si>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</si>
  <si>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</si>
  <si>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</si>
  <si>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</si>
  <si>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</si>
  <si>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</si>
  <si>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</si>
  <si>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</si>
  <si>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</si>
  <si>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</si>
  <si>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</si>
  <si>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</si>
  <si>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</si>
  <si>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</si>
  <si>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</si>
  <si>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</si>
  <si>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</si>
  <si>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</si>
  <si>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</si>
  <si>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</si>
  <si>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</si>
  <si>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</si>
  <si>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</si>
  <si>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</si>
  <si>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</si>
  <si>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</si>
  <si>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</si>
  <si>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</si>
  <si>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</si>
  <si>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</si>
  <si>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</si>
  <si>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</si>
  <si>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</si>
  <si>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</si>
  <si>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</si>
  <si>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</si>
  <si>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</si>
  <si>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</si>
  <si>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</si>
  <si>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</si>
  <si>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</si>
  <si>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</si>
  <si>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</si>
  <si>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Puducherry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</si>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</sst>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quotePrefix="1" applyProtection="1">
      <protection locked="0"/>
    </xf>
    <xf numFmtId="0" fontId="0" fillId="0" borderId="1" xfId="0" applyBorder="1" applyProtection="1">
      <protection locked="0"/>
    </xf>
    <xf numFmtId="1" fontId="0" fillId="0" borderId="1" xfId="0" applyNumberFormat="1" applyBorder="1"/>
    <xf numFmtId="1" fontId="0" fillId="0" borderId="1" xfId="0" applyNumberFormat="1" applyBorder="1" applyProtection="1">
      <protection locked="0"/>
    </xf>
    <xf numFmtId="1" fontId="0" fillId="0" borderId="0" xfId="0" applyNumberFormat="1" applyProtection="1">
      <protection locked="0"/>
    </xf>
    <xf numFmtId="0" fontId="7" fillId="0" borderId="3" xfId="0" applyFont="1" applyBorder="1"/>
    <xf numFmtId="0" fontId="7" fillId="3" borderId="0" xfId="0" applyFont="1" applyFill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1" fontId="7" fillId="3" borderId="1" xfId="0" applyNumberFormat="1" applyFont="1" applyFill="1" applyBorder="1"/>
    <xf numFmtId="1" fontId="7" fillId="3" borderId="0" xfId="0" applyNumberFormat="1" applyFont="1" applyFill="1"/>
    <xf numFmtId="0" fontId="7" fillId="3" borderId="0" xfId="0" applyFont="1" applyFill="1"/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15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1" xfId="0" applyNumberFormat="1" applyFont="1" applyFill="1" applyBorder="1" applyProtection="1">
      <protection locked="0"/>
    </xf>
    <xf numFmtId="1" fontId="7" fillId="3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0" fontId="7" fillId="3" borderId="1" xfId="0" applyFont="1" applyFill="1" applyBorder="1" applyProtection="1">
      <protection locked="0"/>
    </xf>
    <xf numFmtId="1" fontId="0" fillId="3" borderId="1" xfId="0" applyNumberFormat="1" applyFill="1" applyBorder="1"/>
    <xf numFmtId="1" fontId="0" fillId="3" borderId="1" xfId="0" applyNumberFormat="1" applyFill="1" applyBorder="1" applyProtection="1">
      <protection locked="0"/>
    </xf>
    <xf numFmtId="0" fontId="7" fillId="4" borderId="0" xfId="0" applyFont="1" applyFill="1" applyProtection="1">
      <protection locked="0"/>
    </xf>
    <xf numFmtId="1" fontId="7" fillId="4" borderId="0" xfId="0" applyNumberFormat="1" applyFont="1" applyFill="1"/>
    <xf numFmtId="1" fontId="7" fillId="4" borderId="0" xfId="0" applyNumberFormat="1" applyFont="1" applyFill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35"/>
  <sheetViews>
    <sheetView zoomScale="86" zoomScaleNormal="86" zoomScaleSheetLayoutView="100" workbookViewId="0">
      <pane xSplit="2" ySplit="5" topLeftCell="C15" activePane="bottomRight" state="frozen"/>
      <selection activeCell="Q41" sqref="Q41"/>
      <selection pane="topRight" activeCell="Q41" sqref="Q41"/>
      <selection pane="bottomLeft" activeCell="Q41" sqref="Q41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3" style="2" customWidth="1"/>
    <col min="3" max="6" width="10.710937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8" ht="18.75" x14ac:dyDescent="0.3">
      <c r="A1" s="2" t="s">
        <v>53</v>
      </c>
      <c r="B1" s="21" t="s">
        <v>66</v>
      </c>
      <c r="AX1" s="7"/>
    </row>
    <row r="2" spans="1:188" ht="15.75" x14ac:dyDescent="0.25">
      <c r="A2" s="11" t="s">
        <v>48</v>
      </c>
      <c r="I2" s="6" t="str">
        <f>[1]GSVA_cur!$I$3</f>
        <v>As on 17.03.2025</v>
      </c>
    </row>
    <row r="3" spans="1:188" ht="15.75" x14ac:dyDescent="0.25">
      <c r="A3" s="11"/>
      <c r="B3" s="29"/>
    </row>
    <row r="4" spans="1:188" ht="15.75" x14ac:dyDescent="0.25">
      <c r="A4" s="11"/>
      <c r="E4" s="10"/>
      <c r="F4" s="10" t="s">
        <v>57</v>
      </c>
      <c r="AF4" s="2"/>
      <c r="AI4" s="2"/>
      <c r="AN4" s="2"/>
      <c r="AQ4" s="2"/>
      <c r="AV4" s="2"/>
      <c r="AY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88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8" t="s">
        <v>72</v>
      </c>
      <c r="N5" s="28" t="s">
        <v>73</v>
      </c>
      <c r="O5" s="28" t="s">
        <v>74</v>
      </c>
      <c r="P5" s="28" t="s">
        <v>76</v>
      </c>
      <c r="AF5" s="2"/>
      <c r="AI5" s="2"/>
      <c r="AN5" s="2"/>
      <c r="AQ5" s="2"/>
      <c r="AV5" s="2"/>
      <c r="AY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8" s="34" customFormat="1" ht="15.75" x14ac:dyDescent="0.25">
      <c r="A6" s="30" t="s">
        <v>26</v>
      </c>
      <c r="B6" s="31" t="s">
        <v>2</v>
      </c>
      <c r="C6" s="32">
        <f>SUM(C7:C10)</f>
        <v>75378</v>
      </c>
      <c r="D6" s="32">
        <f t="shared" ref="D6:O6" si="0">SUM(D7:D10)</f>
        <v>90421</v>
      </c>
      <c r="E6" s="32">
        <f t="shared" si="0"/>
        <v>97627</v>
      </c>
      <c r="F6" s="32">
        <f t="shared" si="0"/>
        <v>114680.3207</v>
      </c>
      <c r="G6" s="32">
        <f t="shared" si="0"/>
        <v>120037.8711</v>
      </c>
      <c r="H6" s="32">
        <f t="shared" si="0"/>
        <v>128811.52230000001</v>
      </c>
      <c r="I6" s="32">
        <f t="shared" si="0"/>
        <v>132105.02429999999</v>
      </c>
      <c r="J6" s="32">
        <f t="shared" si="0"/>
        <v>146330.00884594108</v>
      </c>
      <c r="K6" s="32">
        <f t="shared" si="0"/>
        <v>158075.45139274563</v>
      </c>
      <c r="L6" s="32">
        <f t="shared" si="0"/>
        <v>153723.1094071072</v>
      </c>
      <c r="M6" s="32">
        <f t="shared" si="0"/>
        <v>161529.69600484008</v>
      </c>
      <c r="N6" s="32">
        <f t="shared" ref="N6" si="1">SUM(N7:N10)</f>
        <v>187555.89946748968</v>
      </c>
      <c r="O6" s="32">
        <f t="shared" si="0"/>
        <v>218516.18787404615</v>
      </c>
      <c r="P6" s="32">
        <f t="shared" ref="P6" si="2">SUM(P7:P10)</f>
        <v>262770.57986704633</v>
      </c>
      <c r="Q6" s="7"/>
      <c r="R6" s="7"/>
      <c r="S6" s="7"/>
      <c r="T6" s="7"/>
      <c r="U6" s="7"/>
      <c r="V6" s="7"/>
      <c r="W6" s="7"/>
      <c r="X6" s="7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F6" s="29"/>
    </row>
    <row r="7" spans="1:188" ht="15.75" x14ac:dyDescent="0.25">
      <c r="A7" s="16">
        <v>1.1000000000000001</v>
      </c>
      <c r="B7" s="17" t="s">
        <v>59</v>
      </c>
      <c r="C7" s="4">
        <v>20453</v>
      </c>
      <c r="D7" s="4">
        <v>30492</v>
      </c>
      <c r="E7" s="4">
        <v>32407</v>
      </c>
      <c r="F7" s="4">
        <v>40210.178800000002</v>
      </c>
      <c r="G7" s="4">
        <v>37944.764999999999</v>
      </c>
      <c r="H7" s="4">
        <v>39340.892999999996</v>
      </c>
      <c r="I7" s="4">
        <v>43047.285300000003</v>
      </c>
      <c r="J7" s="4">
        <v>49079.066400000003</v>
      </c>
      <c r="K7" s="4">
        <v>55577.447393059992</v>
      </c>
      <c r="L7" s="4">
        <v>48946.825095621178</v>
      </c>
      <c r="M7" s="4">
        <v>49984.988111903702</v>
      </c>
      <c r="N7" s="4">
        <v>57710.219700000001</v>
      </c>
      <c r="O7" s="4">
        <v>59049.158277846836</v>
      </c>
      <c r="P7" s="4">
        <v>60469.068004788547</v>
      </c>
      <c r="Q7" s="8"/>
      <c r="R7" s="8"/>
      <c r="S7" s="7"/>
      <c r="T7" s="8"/>
      <c r="U7" s="8"/>
      <c r="V7" s="8"/>
      <c r="W7" s="8"/>
      <c r="X7" s="8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60</v>
      </c>
      <c r="C8" s="4">
        <v>32214</v>
      </c>
      <c r="D8" s="4">
        <v>36707</v>
      </c>
      <c r="E8" s="4">
        <v>39975</v>
      </c>
      <c r="F8" s="4">
        <v>45630.750899999999</v>
      </c>
      <c r="G8" s="4">
        <v>48411.688499999997</v>
      </c>
      <c r="H8" s="4">
        <v>51499.237500000003</v>
      </c>
      <c r="I8" s="4">
        <v>54144.0726</v>
      </c>
      <c r="J8" s="4">
        <v>55677.267</v>
      </c>
      <c r="K8" s="4">
        <v>55967.994156405111</v>
      </c>
      <c r="L8" s="4">
        <v>63857.733118720324</v>
      </c>
      <c r="M8" s="4">
        <v>68696.467998649983</v>
      </c>
      <c r="N8" s="4">
        <v>93554.893397187669</v>
      </c>
      <c r="O8" s="4">
        <v>104534.25917956626</v>
      </c>
      <c r="P8" s="4">
        <v>116791.21900453887</v>
      </c>
      <c r="Q8" s="8"/>
      <c r="R8" s="8"/>
      <c r="S8" s="7"/>
      <c r="T8" s="8"/>
      <c r="U8" s="8"/>
      <c r="V8" s="8"/>
      <c r="W8" s="8"/>
      <c r="X8" s="8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61</v>
      </c>
      <c r="C9" s="4">
        <v>3319</v>
      </c>
      <c r="D9" s="4">
        <v>3388.0000000000005</v>
      </c>
      <c r="E9" s="4">
        <v>3331</v>
      </c>
      <c r="F9" s="4">
        <v>4174.8576999999996</v>
      </c>
      <c r="G9" s="4">
        <v>4245.1967999999997</v>
      </c>
      <c r="H9" s="4">
        <v>8330.3212000000003</v>
      </c>
      <c r="I9" s="4">
        <v>6136.5443999999998</v>
      </c>
      <c r="J9" s="4">
        <v>6774.9226443105417</v>
      </c>
      <c r="K9" s="4">
        <v>6854.7671707927375</v>
      </c>
      <c r="L9" s="4">
        <v>6846.1494154931079</v>
      </c>
      <c r="M9" s="4">
        <v>7051.052245376356</v>
      </c>
      <c r="N9" s="4">
        <v>7647.2911091363831</v>
      </c>
      <c r="O9" s="4">
        <v>7800.741339254836</v>
      </c>
      <c r="P9" s="4">
        <v>7956.7561660399333</v>
      </c>
      <c r="Q9" s="8"/>
      <c r="R9" s="8"/>
      <c r="S9" s="7"/>
      <c r="T9" s="8"/>
      <c r="U9" s="8"/>
      <c r="V9" s="8"/>
      <c r="W9" s="8"/>
      <c r="X9" s="8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62</v>
      </c>
      <c r="C10" s="4">
        <v>19392</v>
      </c>
      <c r="D10" s="4">
        <v>19834</v>
      </c>
      <c r="E10" s="4">
        <v>21914</v>
      </c>
      <c r="F10" s="4">
        <v>24664.533299999999</v>
      </c>
      <c r="G10" s="4">
        <v>29436.220799999999</v>
      </c>
      <c r="H10" s="4">
        <v>29641.070599999999</v>
      </c>
      <c r="I10" s="4">
        <v>28777.121999999999</v>
      </c>
      <c r="J10" s="4">
        <v>34798.75280163053</v>
      </c>
      <c r="K10" s="4">
        <v>39675.242672487795</v>
      </c>
      <c r="L10" s="4">
        <v>34072.4017772726</v>
      </c>
      <c r="M10" s="4">
        <v>35797.187648910032</v>
      </c>
      <c r="N10" s="4">
        <v>28643.495261165648</v>
      </c>
      <c r="O10" s="4">
        <v>47132.029077378211</v>
      </c>
      <c r="P10" s="4">
        <v>77553.536691678994</v>
      </c>
      <c r="Q10" s="8"/>
      <c r="R10" s="8"/>
      <c r="S10" s="7"/>
      <c r="T10" s="8"/>
      <c r="U10" s="8"/>
      <c r="V10" s="8"/>
      <c r="W10" s="8"/>
      <c r="X10" s="8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31</v>
      </c>
      <c r="B11" s="17" t="s">
        <v>3</v>
      </c>
      <c r="C11" s="4">
        <v>25362</v>
      </c>
      <c r="D11" s="4">
        <v>36566</v>
      </c>
      <c r="E11" s="4">
        <v>43924</v>
      </c>
      <c r="F11" s="4">
        <v>33312.659399999997</v>
      </c>
      <c r="G11" s="4">
        <v>38307.724000000002</v>
      </c>
      <c r="H11" s="4">
        <v>52437.457799999996</v>
      </c>
      <c r="I11" s="4">
        <v>67493.418900000004</v>
      </c>
      <c r="J11" s="4">
        <v>55014.368999999999</v>
      </c>
      <c r="K11" s="4">
        <v>53912.985798231013</v>
      </c>
      <c r="L11" s="4">
        <v>47775.961035034517</v>
      </c>
      <c r="M11" s="4">
        <v>51194.531184269472</v>
      </c>
      <c r="N11" s="4">
        <v>46713.13312785406</v>
      </c>
      <c r="O11" s="4">
        <v>47690.071147041905</v>
      </c>
      <c r="P11" s="4">
        <v>48643.872569982748</v>
      </c>
      <c r="Q11" s="8"/>
      <c r="R11" s="8"/>
      <c r="S11" s="7"/>
      <c r="T11" s="8"/>
      <c r="U11" s="8"/>
      <c r="V11" s="8"/>
      <c r="W11" s="8"/>
      <c r="X11" s="8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29" customFormat="1" ht="15.75" x14ac:dyDescent="0.25">
      <c r="A12" s="35"/>
      <c r="B12" s="36" t="s">
        <v>28</v>
      </c>
      <c r="C12" s="37">
        <f>C6+C11</f>
        <v>100740</v>
      </c>
      <c r="D12" s="37">
        <f t="shared" ref="D12:P12" si="3">D6+D11</f>
        <v>126987</v>
      </c>
      <c r="E12" s="37">
        <f t="shared" si="3"/>
        <v>141551</v>
      </c>
      <c r="F12" s="37">
        <f t="shared" si="3"/>
        <v>147992.98009999999</v>
      </c>
      <c r="G12" s="37">
        <f t="shared" si="3"/>
        <v>158345.59510000001</v>
      </c>
      <c r="H12" s="37">
        <f t="shared" si="3"/>
        <v>181248.98010000002</v>
      </c>
      <c r="I12" s="37">
        <f t="shared" si="3"/>
        <v>199598.44319999998</v>
      </c>
      <c r="J12" s="37">
        <f t="shared" si="3"/>
        <v>201344.37784594108</v>
      </c>
      <c r="K12" s="37">
        <f t="shared" si="3"/>
        <v>211988.43719097663</v>
      </c>
      <c r="L12" s="37">
        <f t="shared" si="3"/>
        <v>201499.07044214173</v>
      </c>
      <c r="M12" s="37">
        <f t="shared" si="3"/>
        <v>212724.22718910954</v>
      </c>
      <c r="N12" s="37">
        <f t="shared" ref="N12" si="4">N6+N11</f>
        <v>234269.03259534374</v>
      </c>
      <c r="O12" s="37">
        <f t="shared" si="3"/>
        <v>266206.25902108807</v>
      </c>
      <c r="P12" s="37">
        <f t="shared" si="3"/>
        <v>311414.4524370291</v>
      </c>
      <c r="Q12" s="8"/>
      <c r="R12" s="8"/>
      <c r="S12" s="7"/>
      <c r="T12" s="8"/>
      <c r="U12" s="8"/>
      <c r="V12" s="8"/>
      <c r="W12" s="8"/>
      <c r="X12" s="8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4"/>
      <c r="GD12" s="34"/>
      <c r="GE12" s="34"/>
    </row>
    <row r="13" spans="1:188" s="6" customFormat="1" ht="15.75" x14ac:dyDescent="0.25">
      <c r="A13" s="14" t="s">
        <v>32</v>
      </c>
      <c r="B13" s="15" t="s">
        <v>4</v>
      </c>
      <c r="C13" s="1">
        <v>427827.00000000006</v>
      </c>
      <c r="D13" s="1">
        <v>437889.99999999994</v>
      </c>
      <c r="E13" s="1">
        <v>580331</v>
      </c>
      <c r="F13" s="1">
        <v>472372.67820000002</v>
      </c>
      <c r="G13" s="1">
        <v>707212.54029999999</v>
      </c>
      <c r="H13" s="1">
        <v>769595.81220000004</v>
      </c>
      <c r="I13" s="1">
        <v>807417.67200000002</v>
      </c>
      <c r="J13" s="1">
        <v>929672.49600000004</v>
      </c>
      <c r="K13" s="1">
        <v>936496.02383980504</v>
      </c>
      <c r="L13" s="1">
        <v>1049780.0511981153</v>
      </c>
      <c r="M13" s="1">
        <v>909066.41722012439</v>
      </c>
      <c r="N13" s="1">
        <v>958013.71621106844</v>
      </c>
      <c r="O13" s="1">
        <v>1053474.234844862</v>
      </c>
      <c r="P13" s="1">
        <v>1158821.6583293483</v>
      </c>
      <c r="Q13" s="7"/>
      <c r="R13" s="7"/>
      <c r="S13" s="7"/>
      <c r="T13" s="7"/>
      <c r="U13" s="7"/>
      <c r="V13" s="7"/>
      <c r="W13" s="7"/>
      <c r="X13" s="7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33</v>
      </c>
      <c r="B14" s="17" t="s">
        <v>5</v>
      </c>
      <c r="C14" s="4">
        <v>22711</v>
      </c>
      <c r="D14" s="4">
        <v>26802</v>
      </c>
      <c r="E14" s="4">
        <v>29739</v>
      </c>
      <c r="F14" s="4">
        <v>51148.154000000002</v>
      </c>
      <c r="G14" s="4">
        <v>21461.315200000001</v>
      </c>
      <c r="H14" s="4">
        <v>25897.9725</v>
      </c>
      <c r="I14" s="4">
        <v>30787.370800000001</v>
      </c>
      <c r="J14" s="4">
        <v>44305.323600000003</v>
      </c>
      <c r="K14" s="1">
        <v>50431.573615551402</v>
      </c>
      <c r="L14" s="1">
        <v>46336.626681674068</v>
      </c>
      <c r="M14" s="1">
        <v>49593.972495065929</v>
      </c>
      <c r="N14" s="1">
        <v>52097.27207584463</v>
      </c>
      <c r="O14" s="4">
        <v>56312.913294000005</v>
      </c>
      <c r="P14" s="4">
        <v>59691.688091640004</v>
      </c>
      <c r="Q14" s="8"/>
      <c r="R14" s="8"/>
      <c r="S14" s="7"/>
      <c r="T14" s="8"/>
      <c r="U14" s="8"/>
      <c r="V14" s="8"/>
      <c r="W14" s="8"/>
      <c r="X14" s="8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34</v>
      </c>
      <c r="B15" s="17" t="s">
        <v>6</v>
      </c>
      <c r="C15" s="4">
        <v>244130.00000000003</v>
      </c>
      <c r="D15" s="4">
        <v>245390</v>
      </c>
      <c r="E15" s="4">
        <v>297167</v>
      </c>
      <c r="F15" s="4">
        <v>319326.19199999998</v>
      </c>
      <c r="G15" s="4">
        <v>325189.1226</v>
      </c>
      <c r="H15" s="4">
        <v>358939.0834</v>
      </c>
      <c r="I15" s="4">
        <v>395582.73090000002</v>
      </c>
      <c r="J15" s="4">
        <v>447810.94400000002</v>
      </c>
      <c r="K15" s="1">
        <v>451182.13797826821</v>
      </c>
      <c r="L15" s="1">
        <v>432399.75844655151</v>
      </c>
      <c r="M15" s="1">
        <v>580239.91531023895</v>
      </c>
      <c r="N15" s="1">
        <v>635658.79126989155</v>
      </c>
      <c r="O15" s="4">
        <v>701092.74421589111</v>
      </c>
      <c r="P15" s="4">
        <v>771202.01863748021</v>
      </c>
      <c r="Q15" s="8"/>
      <c r="R15" s="8"/>
      <c r="S15" s="7"/>
      <c r="T15" s="8"/>
      <c r="U15" s="8"/>
      <c r="V15" s="8"/>
      <c r="W15" s="8"/>
      <c r="X15" s="8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29" customFormat="1" ht="15.75" x14ac:dyDescent="0.25">
      <c r="A16" s="35"/>
      <c r="B16" s="36" t="s">
        <v>29</v>
      </c>
      <c r="C16" s="37">
        <f>+C13+C14+C15</f>
        <v>694668.00000000012</v>
      </c>
      <c r="D16" s="37">
        <f t="shared" ref="D16:I16" si="5">+D13+D14+D15</f>
        <v>710082</v>
      </c>
      <c r="E16" s="37">
        <f t="shared" si="5"/>
        <v>907237</v>
      </c>
      <c r="F16" s="37">
        <f t="shared" si="5"/>
        <v>842847.02419999999</v>
      </c>
      <c r="G16" s="37">
        <f t="shared" si="5"/>
        <v>1053862.9780999999</v>
      </c>
      <c r="H16" s="37">
        <f t="shared" si="5"/>
        <v>1154432.8681000001</v>
      </c>
      <c r="I16" s="37">
        <f t="shared" si="5"/>
        <v>1233787.7737</v>
      </c>
      <c r="J16" s="37">
        <f t="shared" ref="J16:M16" si="6">+J13+J14+J15</f>
        <v>1421788.7636000002</v>
      </c>
      <c r="K16" s="37">
        <f t="shared" si="6"/>
        <v>1438109.7354336246</v>
      </c>
      <c r="L16" s="37">
        <f t="shared" si="6"/>
        <v>1528516.4363263408</v>
      </c>
      <c r="M16" s="37">
        <f t="shared" si="6"/>
        <v>1538900.3050254292</v>
      </c>
      <c r="N16" s="37">
        <f t="shared" ref="N16" si="7">+N13+N14+N15</f>
        <v>1645769.7795568046</v>
      </c>
      <c r="O16" s="37">
        <f t="shared" ref="O16:P16" si="8">+O13+O14+O15</f>
        <v>1810879.8923547533</v>
      </c>
      <c r="P16" s="37">
        <f t="shared" si="8"/>
        <v>1989715.3650584684</v>
      </c>
      <c r="Q16" s="8"/>
      <c r="R16" s="8"/>
      <c r="S16" s="7"/>
      <c r="T16" s="8"/>
      <c r="U16" s="8"/>
      <c r="V16" s="8"/>
      <c r="W16" s="8"/>
      <c r="X16" s="8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3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3"/>
      <c r="DU16" s="33"/>
      <c r="DV16" s="33"/>
      <c r="DW16" s="33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3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3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4"/>
      <c r="GD16" s="34"/>
      <c r="GE16" s="34"/>
    </row>
    <row r="17" spans="1:188" s="34" customFormat="1" ht="30" x14ac:dyDescent="0.25">
      <c r="A17" s="30" t="s">
        <v>35</v>
      </c>
      <c r="B17" s="31" t="s">
        <v>7</v>
      </c>
      <c r="C17" s="32">
        <f>C18+C19</f>
        <v>147477</v>
      </c>
      <c r="D17" s="32">
        <f t="shared" ref="D17:M17" si="9">D18+D19</f>
        <v>188941</v>
      </c>
      <c r="E17" s="32">
        <f t="shared" si="9"/>
        <v>190310</v>
      </c>
      <c r="F17" s="32">
        <f t="shared" si="9"/>
        <v>202934.23699999999</v>
      </c>
      <c r="G17" s="32">
        <f t="shared" si="9"/>
        <v>224168.6262</v>
      </c>
      <c r="H17" s="32">
        <f t="shared" si="9"/>
        <v>249619.5545</v>
      </c>
      <c r="I17" s="32">
        <f t="shared" si="9"/>
        <v>279204.717</v>
      </c>
      <c r="J17" s="32">
        <f t="shared" si="9"/>
        <v>323369.84770000004</v>
      </c>
      <c r="K17" s="32">
        <f t="shared" si="9"/>
        <v>346061.19486609462</v>
      </c>
      <c r="L17" s="32">
        <f t="shared" si="9"/>
        <v>268580.09854435234</v>
      </c>
      <c r="M17" s="32">
        <f t="shared" si="9"/>
        <v>335129.01252443239</v>
      </c>
      <c r="N17" s="32">
        <f t="shared" ref="N17" si="10">N18+N19</f>
        <v>409490.47325711977</v>
      </c>
      <c r="O17" s="32">
        <f t="shared" ref="O17:P17" si="11">O18+O19</f>
        <v>447387.37660500006</v>
      </c>
      <c r="P17" s="32">
        <f t="shared" si="11"/>
        <v>487652.24049945007</v>
      </c>
      <c r="Q17" s="7"/>
      <c r="R17" s="7"/>
      <c r="S17" s="7"/>
      <c r="T17" s="7"/>
      <c r="U17" s="7"/>
      <c r="V17" s="7"/>
      <c r="W17" s="7"/>
      <c r="X17" s="7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F17" s="29"/>
    </row>
    <row r="18" spans="1:188" ht="15.75" x14ac:dyDescent="0.25">
      <c r="A18" s="16">
        <v>6.1</v>
      </c>
      <c r="B18" s="17" t="s">
        <v>8</v>
      </c>
      <c r="C18" s="4">
        <v>127194</v>
      </c>
      <c r="D18" s="4">
        <v>166686</v>
      </c>
      <c r="E18" s="4">
        <v>166269</v>
      </c>
      <c r="F18" s="4">
        <v>177530.2402</v>
      </c>
      <c r="G18" s="4">
        <v>196346.1678</v>
      </c>
      <c r="H18" s="4">
        <v>219037.962</v>
      </c>
      <c r="I18" s="4">
        <v>245426.16450000001</v>
      </c>
      <c r="J18" s="4">
        <v>284502.32770000002</v>
      </c>
      <c r="K18" s="4">
        <v>304018.92527116853</v>
      </c>
      <c r="L18" s="4">
        <v>246500.89832908669</v>
      </c>
      <c r="M18" s="4">
        <v>301586.97499567922</v>
      </c>
      <c r="N18" s="4">
        <v>356724.36576981243</v>
      </c>
      <c r="O18" s="4">
        <v>389674.64291600004</v>
      </c>
      <c r="P18" s="4">
        <v>424745.36077844008</v>
      </c>
      <c r="Q18" s="8"/>
      <c r="R18" s="8"/>
      <c r="S18" s="7"/>
      <c r="T18" s="8"/>
      <c r="U18" s="8"/>
      <c r="V18" s="8"/>
      <c r="W18" s="8"/>
      <c r="X18" s="8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20283</v>
      </c>
      <c r="D19" s="4">
        <v>22255</v>
      </c>
      <c r="E19" s="4">
        <v>24041</v>
      </c>
      <c r="F19" s="4">
        <v>25403.996800000001</v>
      </c>
      <c r="G19" s="4">
        <v>27822.4584</v>
      </c>
      <c r="H19" s="4">
        <v>30581.592499999999</v>
      </c>
      <c r="I19" s="4">
        <v>33778.552499999998</v>
      </c>
      <c r="J19" s="4">
        <v>38867.519999999997</v>
      </c>
      <c r="K19" s="4">
        <v>42042.269594926096</v>
      </c>
      <c r="L19" s="4">
        <v>22079.200215265664</v>
      </c>
      <c r="M19" s="4">
        <v>33542.037528753157</v>
      </c>
      <c r="N19" s="4">
        <v>52766.107487307316</v>
      </c>
      <c r="O19" s="4">
        <v>57712.733689000008</v>
      </c>
      <c r="P19" s="4">
        <v>62906.879721010009</v>
      </c>
      <c r="Q19" s="8"/>
      <c r="R19" s="8"/>
      <c r="S19" s="7"/>
      <c r="T19" s="8"/>
      <c r="U19" s="8"/>
      <c r="V19" s="8"/>
      <c r="W19" s="8"/>
      <c r="X19" s="8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34" customFormat="1" ht="30" x14ac:dyDescent="0.25">
      <c r="A20" s="39" t="s">
        <v>36</v>
      </c>
      <c r="B20" s="40" t="s">
        <v>10</v>
      </c>
      <c r="C20" s="32">
        <f>SUM(C21:C27)</f>
        <v>67419</v>
      </c>
      <c r="D20" s="32">
        <f t="shared" ref="D20:M20" si="12">SUM(D21:D27)</f>
        <v>76048</v>
      </c>
      <c r="E20" s="32">
        <f t="shared" si="12"/>
        <v>83063</v>
      </c>
      <c r="F20" s="32">
        <f t="shared" si="12"/>
        <v>86773.6342</v>
      </c>
      <c r="G20" s="32">
        <f t="shared" si="12"/>
        <v>92789.600900000005</v>
      </c>
      <c r="H20" s="32">
        <f t="shared" si="12"/>
        <v>104378.27600000001</v>
      </c>
      <c r="I20" s="32">
        <f t="shared" si="12"/>
        <v>108985.1651</v>
      </c>
      <c r="J20" s="32">
        <f t="shared" si="12"/>
        <v>122867.07200057543</v>
      </c>
      <c r="K20" s="32">
        <f t="shared" si="12"/>
        <v>131821.4534214036</v>
      </c>
      <c r="L20" s="32">
        <f t="shared" si="12"/>
        <v>108476.86683240959</v>
      </c>
      <c r="M20" s="32">
        <f t="shared" si="12"/>
        <v>142860.43313119153</v>
      </c>
      <c r="N20" s="32">
        <f t="shared" ref="N20:P20" si="13">SUM(N21:N27)</f>
        <v>157761.51691230063</v>
      </c>
      <c r="O20" s="32">
        <f t="shared" si="13"/>
        <v>167166.4437969001</v>
      </c>
      <c r="P20" s="32">
        <f t="shared" si="13"/>
        <v>179848.18839259876</v>
      </c>
      <c r="Q20" s="7"/>
      <c r="R20" s="7"/>
      <c r="S20" s="7"/>
      <c r="T20" s="7"/>
      <c r="U20" s="7"/>
      <c r="V20" s="7"/>
      <c r="W20" s="7"/>
      <c r="X20" s="7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FY20" s="33"/>
      <c r="FZ20" s="33"/>
      <c r="GA20" s="33"/>
      <c r="GB20" s="33"/>
      <c r="GF20" s="29"/>
    </row>
    <row r="21" spans="1:188" ht="15.75" x14ac:dyDescent="0.25">
      <c r="A21" s="16">
        <v>7.1</v>
      </c>
      <c r="B21" s="17" t="s">
        <v>11</v>
      </c>
      <c r="C21" s="4">
        <v>200</v>
      </c>
      <c r="D21" s="4">
        <v>202.99999999999997</v>
      </c>
      <c r="E21" s="4">
        <v>225.99999999999997</v>
      </c>
      <c r="F21" s="4">
        <v>270</v>
      </c>
      <c r="G21" s="4">
        <v>307.67129999999997</v>
      </c>
      <c r="H21" s="4">
        <v>337</v>
      </c>
      <c r="I21" s="4">
        <v>430</v>
      </c>
      <c r="J21" s="4">
        <v>415</v>
      </c>
      <c r="K21" s="4">
        <v>454</v>
      </c>
      <c r="L21" s="4">
        <v>114</v>
      </c>
      <c r="M21" s="4">
        <v>242</v>
      </c>
      <c r="N21" s="4">
        <v>304</v>
      </c>
      <c r="O21" s="4">
        <v>325</v>
      </c>
      <c r="P21" s="4">
        <v>347.45065789473682</v>
      </c>
      <c r="Q21" s="8"/>
      <c r="R21" s="8"/>
      <c r="S21" s="7"/>
      <c r="T21" s="8"/>
      <c r="U21" s="8"/>
      <c r="V21" s="8"/>
      <c r="W21" s="8"/>
      <c r="X21" s="8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>
        <v>41200</v>
      </c>
      <c r="D22" s="4">
        <v>47180</v>
      </c>
      <c r="E22" s="4">
        <v>49118</v>
      </c>
      <c r="F22" s="4">
        <v>49858</v>
      </c>
      <c r="G22" s="4">
        <v>51580.999199999998</v>
      </c>
      <c r="H22" s="4">
        <v>57231.317900000002</v>
      </c>
      <c r="I22" s="4">
        <v>61051.020799999998</v>
      </c>
      <c r="J22" s="4">
        <v>71747.778699999995</v>
      </c>
      <c r="K22" s="4">
        <v>71459.647383163479</v>
      </c>
      <c r="L22" s="4">
        <v>52368.577564132669</v>
      </c>
      <c r="M22" s="4">
        <v>78086.250002601984</v>
      </c>
      <c r="N22" s="4">
        <v>76678.963747031681</v>
      </c>
      <c r="O22" s="4">
        <v>81050.060800264764</v>
      </c>
      <c r="P22" s="4">
        <v>85756.300699451356</v>
      </c>
      <c r="Q22" s="8"/>
      <c r="R22" s="8"/>
      <c r="S22" s="7"/>
      <c r="T22" s="8"/>
      <c r="U22" s="8"/>
      <c r="V22" s="8"/>
      <c r="W22" s="8"/>
      <c r="X22" s="8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>
        <v>3968</v>
      </c>
      <c r="D23" s="4">
        <v>3989</v>
      </c>
      <c r="E23" s="4">
        <v>3161</v>
      </c>
      <c r="F23" s="4">
        <v>2630</v>
      </c>
      <c r="G23" s="4">
        <v>2352.1188000000002</v>
      </c>
      <c r="H23" s="4">
        <v>5745.7317999999996</v>
      </c>
      <c r="I23" s="4">
        <v>5389.2608</v>
      </c>
      <c r="J23" s="4">
        <v>6987.11</v>
      </c>
      <c r="K23" s="4">
        <v>8144.8482144950876</v>
      </c>
      <c r="L23" s="4">
        <v>6411.979050738908</v>
      </c>
      <c r="M23" s="4">
        <v>6691.8021412335102</v>
      </c>
      <c r="N23" s="4">
        <v>14283.972924933929</v>
      </c>
      <c r="O23" s="4">
        <v>14983.136421583526</v>
      </c>
      <c r="P23" s="4">
        <v>15732.293242662703</v>
      </c>
      <c r="Q23" s="8"/>
      <c r="R23" s="8"/>
      <c r="S23" s="7"/>
      <c r="T23" s="8"/>
      <c r="U23" s="8"/>
      <c r="V23" s="8"/>
      <c r="W23" s="8"/>
      <c r="X23" s="8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253.29920000000001</v>
      </c>
      <c r="J24" s="4">
        <v>320.81659999999999</v>
      </c>
      <c r="K24" s="4">
        <v>449.92090342369818</v>
      </c>
      <c r="L24" s="4">
        <v>1.9593518871623858</v>
      </c>
      <c r="M24" s="4">
        <v>5.9553454512764468</v>
      </c>
      <c r="N24" s="4">
        <v>385.6279191855441</v>
      </c>
      <c r="O24" s="4">
        <v>404.89651093351779</v>
      </c>
      <c r="P24" s="4">
        <v>425.55449618522789</v>
      </c>
      <c r="Q24" s="8"/>
      <c r="R24" s="8"/>
      <c r="S24" s="7"/>
      <c r="T24" s="8"/>
      <c r="U24" s="8"/>
      <c r="V24" s="8"/>
      <c r="W24" s="8"/>
      <c r="X24" s="8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15</v>
      </c>
      <c r="C25" s="4">
        <v>689</v>
      </c>
      <c r="D25" s="4">
        <v>793</v>
      </c>
      <c r="E25" s="4">
        <v>949</v>
      </c>
      <c r="F25" s="4">
        <v>500</v>
      </c>
      <c r="G25" s="4">
        <v>549.09059999999999</v>
      </c>
      <c r="H25" s="4">
        <v>2487.9749000000002</v>
      </c>
      <c r="I25" s="4">
        <v>2501.4528</v>
      </c>
      <c r="J25" s="4">
        <v>867.97619999999995</v>
      </c>
      <c r="K25" s="4">
        <v>2983.0641955663141</v>
      </c>
      <c r="L25" s="4">
        <v>1395.0585436596186</v>
      </c>
      <c r="M25" s="4">
        <v>1168.5489923428643</v>
      </c>
      <c r="N25" s="4">
        <v>2173.0920241858848</v>
      </c>
      <c r="O25" s="4">
        <v>2322.8775246062883</v>
      </c>
      <c r="P25" s="4">
        <v>2485.4789513287287</v>
      </c>
      <c r="Q25" s="8"/>
      <c r="R25" s="8"/>
      <c r="S25" s="7"/>
      <c r="T25" s="8"/>
      <c r="U25" s="8"/>
      <c r="V25" s="8"/>
      <c r="W25" s="8"/>
      <c r="X25" s="8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16</v>
      </c>
      <c r="C26" s="4">
        <v>51</v>
      </c>
      <c r="D26" s="4">
        <v>45</v>
      </c>
      <c r="E26" s="4">
        <v>28.999999999999996</v>
      </c>
      <c r="F26" s="4">
        <v>30.6342</v>
      </c>
      <c r="G26" s="4">
        <v>30.721</v>
      </c>
      <c r="H26" s="4">
        <v>181.61779999999999</v>
      </c>
      <c r="I26" s="4">
        <v>18.971499999999999</v>
      </c>
      <c r="J26" s="4">
        <v>61.955000575424599</v>
      </c>
      <c r="K26" s="4">
        <v>61.972724755003377</v>
      </c>
      <c r="L26" s="4">
        <v>13.974125220869446</v>
      </c>
      <c r="M26" s="4">
        <v>20.932817794217506</v>
      </c>
      <c r="N26" s="4">
        <v>52.860296963598159</v>
      </c>
      <c r="O26" s="4">
        <v>66.853000428219516</v>
      </c>
      <c r="P26" s="4">
        <v>84.512283560202036</v>
      </c>
      <c r="Q26" s="8"/>
      <c r="R26" s="8"/>
      <c r="S26" s="7"/>
      <c r="T26" s="8"/>
      <c r="U26" s="8"/>
      <c r="V26" s="8"/>
      <c r="W26" s="8"/>
      <c r="X26" s="8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17</v>
      </c>
      <c r="C27" s="4">
        <v>21311</v>
      </c>
      <c r="D27" s="4">
        <v>23838</v>
      </c>
      <c r="E27" s="4">
        <v>29580</v>
      </c>
      <c r="F27" s="4">
        <v>33485</v>
      </c>
      <c r="G27" s="4">
        <v>37969</v>
      </c>
      <c r="H27" s="4">
        <v>38394.633600000001</v>
      </c>
      <c r="I27" s="4">
        <v>39341.160000000003</v>
      </c>
      <c r="J27" s="4">
        <v>42466.4355</v>
      </c>
      <c r="K27" s="4">
        <v>48268</v>
      </c>
      <c r="L27" s="4">
        <v>48171.318196770371</v>
      </c>
      <c r="M27" s="4">
        <v>56644.943831767683</v>
      </c>
      <c r="N27" s="4">
        <v>63883</v>
      </c>
      <c r="O27" s="4">
        <v>68013.619539083797</v>
      </c>
      <c r="P27" s="4">
        <v>75016.59806151579</v>
      </c>
      <c r="Q27" s="8"/>
      <c r="R27" s="8"/>
      <c r="S27" s="7"/>
      <c r="T27" s="8"/>
      <c r="U27" s="8"/>
      <c r="V27" s="8"/>
      <c r="W27" s="8"/>
      <c r="X27" s="8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37</v>
      </c>
      <c r="B28" s="17" t="s">
        <v>18</v>
      </c>
      <c r="C28" s="4">
        <v>59157.000000000007</v>
      </c>
      <c r="D28" s="4">
        <v>63963</v>
      </c>
      <c r="E28" s="4">
        <v>68944</v>
      </c>
      <c r="F28" s="4">
        <v>73148</v>
      </c>
      <c r="G28" s="4">
        <v>83634</v>
      </c>
      <c r="H28" s="4">
        <v>87792</v>
      </c>
      <c r="I28" s="4">
        <v>101399</v>
      </c>
      <c r="J28" s="4">
        <v>97888</v>
      </c>
      <c r="K28" s="4">
        <v>111402</v>
      </c>
      <c r="L28" s="4">
        <v>122248</v>
      </c>
      <c r="M28" s="4">
        <v>127453</v>
      </c>
      <c r="N28" s="4">
        <v>151297</v>
      </c>
      <c r="O28" s="4">
        <v>161762</v>
      </c>
      <c r="P28" s="4">
        <v>172950.84928319795</v>
      </c>
      <c r="Q28" s="8"/>
      <c r="R28" s="8"/>
      <c r="S28" s="7"/>
      <c r="T28" s="8"/>
      <c r="U28" s="8"/>
      <c r="V28" s="8"/>
      <c r="W28" s="8"/>
      <c r="X28" s="8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38</v>
      </c>
      <c r="B29" s="17" t="s">
        <v>19</v>
      </c>
      <c r="C29" s="4">
        <v>144860</v>
      </c>
      <c r="D29" s="4">
        <v>170936</v>
      </c>
      <c r="E29" s="4">
        <v>206980.00000000003</v>
      </c>
      <c r="F29" s="4">
        <v>239927.74400000001</v>
      </c>
      <c r="G29" s="4">
        <v>272710.84399999998</v>
      </c>
      <c r="H29" s="4">
        <v>313278.84899999999</v>
      </c>
      <c r="I29" s="4">
        <v>342331.63099999999</v>
      </c>
      <c r="J29" s="4">
        <v>374182.26</v>
      </c>
      <c r="K29" s="4">
        <v>407793.96533037431</v>
      </c>
      <c r="L29" s="4">
        <v>408243.95810344041</v>
      </c>
      <c r="M29" s="4">
        <v>460241.29630194267</v>
      </c>
      <c r="N29" s="4">
        <v>497887.78681182803</v>
      </c>
      <c r="O29" s="4">
        <v>518454.91990051517</v>
      </c>
      <c r="P29" s="4">
        <v>539822.2556597644</v>
      </c>
      <c r="Q29" s="8"/>
      <c r="R29" s="8"/>
      <c r="S29" s="7"/>
      <c r="T29" s="9"/>
      <c r="U29" s="9"/>
      <c r="V29" s="9"/>
      <c r="W29" s="9"/>
      <c r="X29" s="8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39</v>
      </c>
      <c r="B30" s="17" t="s">
        <v>54</v>
      </c>
      <c r="C30" s="4">
        <v>80270</v>
      </c>
      <c r="D30" s="4">
        <v>87479</v>
      </c>
      <c r="E30" s="4">
        <v>74652</v>
      </c>
      <c r="F30" s="4">
        <v>97623</v>
      </c>
      <c r="G30" s="4">
        <v>108140</v>
      </c>
      <c r="H30" s="4">
        <v>112035</v>
      </c>
      <c r="I30" s="4">
        <v>112625</v>
      </c>
      <c r="J30" s="4">
        <v>126552</v>
      </c>
      <c r="K30" s="4">
        <v>129203</v>
      </c>
      <c r="L30" s="4">
        <v>144649</v>
      </c>
      <c r="M30" s="4">
        <v>149550.37208718352</v>
      </c>
      <c r="N30" s="4">
        <v>172422</v>
      </c>
      <c r="O30" s="4">
        <v>190625</v>
      </c>
      <c r="P30" s="4">
        <v>210749.73393766457</v>
      </c>
      <c r="Q30" s="8"/>
      <c r="R30" s="8"/>
      <c r="S30" s="7"/>
      <c r="T30" s="8"/>
      <c r="U30" s="8"/>
      <c r="V30" s="8"/>
      <c r="W30" s="8"/>
      <c r="X30" s="8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40</v>
      </c>
      <c r="B31" s="17" t="s">
        <v>20</v>
      </c>
      <c r="C31" s="4">
        <v>186610</v>
      </c>
      <c r="D31" s="4">
        <v>222709</v>
      </c>
      <c r="E31" s="4">
        <v>246164</v>
      </c>
      <c r="F31" s="4">
        <v>288126.6666</v>
      </c>
      <c r="G31" s="4">
        <v>323953.14640000003</v>
      </c>
      <c r="H31" s="4">
        <v>371352.38</v>
      </c>
      <c r="I31" s="4">
        <v>420993.56400000001</v>
      </c>
      <c r="J31" s="4">
        <v>455281.9252</v>
      </c>
      <c r="K31" s="4">
        <v>524460.3187477449</v>
      </c>
      <c r="L31" s="4">
        <v>487451.67491658649</v>
      </c>
      <c r="M31" s="4">
        <v>589898.4635676418</v>
      </c>
      <c r="N31" s="4">
        <v>691843.98978328996</v>
      </c>
      <c r="O31" s="4">
        <v>746826.80762584589</v>
      </c>
      <c r="P31" s="4">
        <v>806572.9522359136</v>
      </c>
      <c r="Q31" s="8"/>
      <c r="R31" s="8"/>
      <c r="S31" s="7"/>
      <c r="T31" s="8"/>
      <c r="U31" s="8"/>
      <c r="V31" s="8"/>
      <c r="W31" s="8"/>
      <c r="X31" s="8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29" customFormat="1" ht="15.75" x14ac:dyDescent="0.25">
      <c r="A32" s="35"/>
      <c r="B32" s="36" t="s">
        <v>30</v>
      </c>
      <c r="C32" s="37">
        <f>C17+C20+C28+C29+C30+C31</f>
        <v>685793</v>
      </c>
      <c r="D32" s="37">
        <f t="shared" ref="D32:I32" si="14">D17+D20+D28+D29+D30+D31</f>
        <v>810076</v>
      </c>
      <c r="E32" s="37">
        <f t="shared" si="14"/>
        <v>870113</v>
      </c>
      <c r="F32" s="37">
        <f t="shared" si="14"/>
        <v>988533.2818</v>
      </c>
      <c r="G32" s="37">
        <f t="shared" si="14"/>
        <v>1105396.2175</v>
      </c>
      <c r="H32" s="37">
        <f t="shared" si="14"/>
        <v>1238456.0595</v>
      </c>
      <c r="I32" s="37">
        <f t="shared" si="14"/>
        <v>1365539.0770999999</v>
      </c>
      <c r="J32" s="37">
        <f t="shared" ref="J32:K32" si="15">J17+J20+J28+J29+J30+J31</f>
        <v>1500141.1049005755</v>
      </c>
      <c r="K32" s="37">
        <f t="shared" si="15"/>
        <v>1650741.9323656172</v>
      </c>
      <c r="L32" s="37">
        <f t="shared" ref="L32:M32" si="16">L17+L20+L28+L29+L30+L31</f>
        <v>1539649.5983967888</v>
      </c>
      <c r="M32" s="37">
        <f t="shared" si="16"/>
        <v>1805132.5776123919</v>
      </c>
      <c r="N32" s="37">
        <f t="shared" ref="N32" si="17">N17+N20+N28+N29+N30+N31</f>
        <v>2080702.7667645384</v>
      </c>
      <c r="O32" s="37">
        <f t="shared" ref="O32:P32" si="18">O17+O20+O28+O29+O30+O31</f>
        <v>2232222.5479282611</v>
      </c>
      <c r="P32" s="37">
        <f t="shared" si="18"/>
        <v>2397596.2200085893</v>
      </c>
      <c r="Q32" s="8"/>
      <c r="R32" s="8"/>
      <c r="S32" s="7"/>
      <c r="T32" s="8"/>
      <c r="U32" s="8"/>
      <c r="V32" s="8"/>
      <c r="W32" s="8"/>
      <c r="X32" s="8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3"/>
      <c r="DU32" s="33"/>
      <c r="DV32" s="33"/>
      <c r="DW32" s="33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4"/>
      <c r="GD32" s="34"/>
      <c r="GE32" s="34"/>
    </row>
    <row r="33" spans="1:188" s="34" customFormat="1" ht="15.75" x14ac:dyDescent="0.25">
      <c r="A33" s="30" t="s">
        <v>27</v>
      </c>
      <c r="B33" s="41" t="s">
        <v>41</v>
      </c>
      <c r="C33" s="32">
        <f t="shared" ref="C33:I33" si="19">C6+C11+C13+C14+C15+C17+C20+C28+C29+C30+C31</f>
        <v>1481201</v>
      </c>
      <c r="D33" s="32">
        <f t="shared" si="19"/>
        <v>1647145</v>
      </c>
      <c r="E33" s="32">
        <f t="shared" si="19"/>
        <v>1918901</v>
      </c>
      <c r="F33" s="32">
        <f t="shared" si="19"/>
        <v>1979373.2860999997</v>
      </c>
      <c r="G33" s="32">
        <f t="shared" si="19"/>
        <v>2317604.7907000002</v>
      </c>
      <c r="H33" s="32">
        <f t="shared" si="19"/>
        <v>2574137.9077000003</v>
      </c>
      <c r="I33" s="32">
        <f t="shared" si="19"/>
        <v>2798925.2939999998</v>
      </c>
      <c r="J33" s="32">
        <f t="shared" ref="J33:K33" si="20">J6+J11+J13+J14+J15+J17+J20+J28+J29+J30+J31</f>
        <v>3123274.246346517</v>
      </c>
      <c r="K33" s="32">
        <f t="shared" si="20"/>
        <v>3300840.1049902192</v>
      </c>
      <c r="L33" s="32">
        <f t="shared" ref="L33:M33" si="21">L6+L11+L13+L14+L15+L17+L20+L28+L29+L30+L31</f>
        <v>3269665.1051652711</v>
      </c>
      <c r="M33" s="32">
        <f t="shared" si="21"/>
        <v>3556757.1098269308</v>
      </c>
      <c r="N33" s="32">
        <f t="shared" ref="N33" si="22">N6+N11+N13+N14+N15+N17+N20+N28+N29+N30+N31</f>
        <v>3960741.5789166866</v>
      </c>
      <c r="O33" s="32">
        <f t="shared" ref="O33:P33" si="23">O6+O11+O13+O14+O15+O17+O20+O28+O29+O30+O31</f>
        <v>4309308.699304102</v>
      </c>
      <c r="P33" s="32">
        <f t="shared" si="23"/>
        <v>4698726.0375040863</v>
      </c>
      <c r="Q33" s="7"/>
      <c r="R33" s="7"/>
      <c r="S33" s="7"/>
      <c r="T33" s="7"/>
      <c r="U33" s="7"/>
      <c r="V33" s="7"/>
      <c r="W33" s="7"/>
      <c r="X33" s="7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33"/>
      <c r="DE33" s="33"/>
      <c r="DF33" s="33"/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33"/>
      <c r="DR33" s="33"/>
      <c r="DS33" s="33"/>
      <c r="DT33" s="33"/>
      <c r="DU33" s="33"/>
      <c r="DV33" s="33"/>
      <c r="DW33" s="33"/>
      <c r="DX33" s="33"/>
      <c r="DY33" s="33"/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33"/>
      <c r="EL33" s="33"/>
      <c r="EM33" s="33"/>
      <c r="EN33" s="33"/>
      <c r="EO33" s="33"/>
      <c r="EP33" s="33"/>
      <c r="EQ33" s="33"/>
      <c r="ER33" s="33"/>
      <c r="ES33" s="33"/>
      <c r="ET33" s="33"/>
      <c r="EU33" s="33"/>
      <c r="EV33" s="33"/>
      <c r="EW33" s="33"/>
      <c r="EX33" s="33"/>
      <c r="EY33" s="33"/>
      <c r="EZ33" s="33"/>
      <c r="FA33" s="33"/>
      <c r="FB33" s="33"/>
      <c r="FC33" s="33"/>
      <c r="FD33" s="33"/>
      <c r="FE33" s="33"/>
      <c r="FF33" s="33"/>
      <c r="FG33" s="33"/>
      <c r="FH33" s="33"/>
      <c r="FI33" s="33"/>
      <c r="FJ33" s="33"/>
      <c r="FK33" s="33"/>
      <c r="FL33" s="33"/>
      <c r="FM33" s="33"/>
      <c r="FN33" s="33"/>
      <c r="FO33" s="33"/>
      <c r="FP33" s="33"/>
      <c r="FQ33" s="33"/>
      <c r="FR33" s="33"/>
      <c r="FS33" s="33"/>
      <c r="FT33" s="33"/>
      <c r="FU33" s="33"/>
      <c r="FV33" s="33"/>
      <c r="FW33" s="33"/>
      <c r="FX33" s="33"/>
      <c r="FY33" s="33"/>
      <c r="FZ33" s="33"/>
      <c r="GA33" s="33"/>
      <c r="GB33" s="33"/>
      <c r="GF33" s="29"/>
    </row>
    <row r="34" spans="1:188" ht="15.75" x14ac:dyDescent="0.25">
      <c r="A34" s="19" t="s">
        <v>43</v>
      </c>
      <c r="B34" s="5" t="s">
        <v>25</v>
      </c>
      <c r="C34" s="3">
        <v>249800</v>
      </c>
      <c r="D34" s="3">
        <v>297500</v>
      </c>
      <c r="E34" s="3">
        <v>321410</v>
      </c>
      <c r="F34" s="3">
        <v>318095</v>
      </c>
      <c r="G34" s="3">
        <v>365547</v>
      </c>
      <c r="H34" s="3">
        <v>402401</v>
      </c>
      <c r="I34" s="3">
        <v>435513</v>
      </c>
      <c r="J34" s="3">
        <v>315418</v>
      </c>
      <c r="K34" s="4">
        <v>426864</v>
      </c>
      <c r="L34" s="4">
        <v>378301</v>
      </c>
      <c r="M34" s="4">
        <v>569486</v>
      </c>
      <c r="N34" s="4">
        <v>567127</v>
      </c>
      <c r="O34" s="3">
        <v>596845</v>
      </c>
      <c r="P34" s="3">
        <v>620719</v>
      </c>
      <c r="Q34" s="8"/>
      <c r="R34" s="8"/>
      <c r="S34" s="7"/>
      <c r="T34" s="8"/>
      <c r="U34" s="8"/>
      <c r="V34" s="8"/>
      <c r="W34" s="8"/>
      <c r="X34" s="8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8"/>
      <c r="DB34" s="8"/>
      <c r="DC34" s="8"/>
      <c r="DD34" s="8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  <c r="FX34" s="8"/>
      <c r="FY34" s="8"/>
      <c r="FZ34" s="8"/>
      <c r="GA34" s="8"/>
    </row>
    <row r="35" spans="1:188" ht="15.75" x14ac:dyDescent="0.25">
      <c r="A35" s="19" t="s">
        <v>44</v>
      </c>
      <c r="B35" s="5" t="s">
        <v>24</v>
      </c>
      <c r="C35" s="3">
        <v>49200</v>
      </c>
      <c r="D35" s="3">
        <v>57100</v>
      </c>
      <c r="E35" s="3">
        <v>53299</v>
      </c>
      <c r="F35" s="3">
        <v>40072</v>
      </c>
      <c r="G35" s="3">
        <v>21498</v>
      </c>
      <c r="H35" s="3">
        <v>19273</v>
      </c>
      <c r="I35" s="3">
        <v>21558</v>
      </c>
      <c r="J35" s="3">
        <v>21620</v>
      </c>
      <c r="K35" s="4">
        <v>27830</v>
      </c>
      <c r="L35" s="4">
        <v>30008</v>
      </c>
      <c r="M35" s="4">
        <v>35951</v>
      </c>
      <c r="N35" s="4">
        <v>48458</v>
      </c>
      <c r="O35" s="3">
        <v>40316</v>
      </c>
      <c r="P35" s="3">
        <v>41928</v>
      </c>
      <c r="Q35" s="8"/>
      <c r="R35" s="8"/>
      <c r="S35" s="7"/>
      <c r="T35" s="8"/>
      <c r="U35" s="8"/>
      <c r="V35" s="8"/>
      <c r="W35" s="8"/>
      <c r="X35" s="8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</row>
    <row r="36" spans="1:188" s="29" customFormat="1" ht="15.75" x14ac:dyDescent="0.25">
      <c r="A36" s="42" t="s">
        <v>45</v>
      </c>
      <c r="B36" s="43" t="s">
        <v>55</v>
      </c>
      <c r="C36" s="37">
        <f>C33+C34-C35</f>
        <v>1681801</v>
      </c>
      <c r="D36" s="37">
        <f t="shared" ref="D36:P36" si="24">D33+D34-D35</f>
        <v>1887545</v>
      </c>
      <c r="E36" s="37">
        <f t="shared" si="24"/>
        <v>2187012</v>
      </c>
      <c r="F36" s="37">
        <f t="shared" si="24"/>
        <v>2257396.2860999997</v>
      </c>
      <c r="G36" s="37">
        <f t="shared" si="24"/>
        <v>2661653.7907000002</v>
      </c>
      <c r="H36" s="37">
        <f t="shared" si="24"/>
        <v>2957265.9077000003</v>
      </c>
      <c r="I36" s="37">
        <f t="shared" si="24"/>
        <v>3212880.2939999998</v>
      </c>
      <c r="J36" s="37">
        <f t="shared" si="24"/>
        <v>3417072.246346517</v>
      </c>
      <c r="K36" s="37">
        <f t="shared" si="24"/>
        <v>3699874.1049902192</v>
      </c>
      <c r="L36" s="37">
        <f t="shared" si="24"/>
        <v>3617958.1051652711</v>
      </c>
      <c r="M36" s="37">
        <f t="shared" si="24"/>
        <v>4090292.1098269308</v>
      </c>
      <c r="N36" s="37">
        <f t="shared" ref="N36" si="25">N33+N34-N35</f>
        <v>4479410.5789166866</v>
      </c>
      <c r="O36" s="37">
        <f t="shared" si="24"/>
        <v>4865837.699304102</v>
      </c>
      <c r="P36" s="37">
        <f t="shared" si="24"/>
        <v>5277517.0375040863</v>
      </c>
      <c r="Q36" s="8"/>
      <c r="R36" s="8"/>
      <c r="S36" s="7"/>
      <c r="T36" s="8"/>
      <c r="U36" s="8"/>
      <c r="V36" s="8"/>
      <c r="W36" s="8"/>
      <c r="X36" s="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8"/>
      <c r="DY36" s="38"/>
      <c r="DZ36" s="38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</row>
    <row r="37" spans="1:188" ht="15.75" x14ac:dyDescent="0.25">
      <c r="A37" s="19" t="s">
        <v>46</v>
      </c>
      <c r="B37" s="5" t="s">
        <v>42</v>
      </c>
      <c r="C37" s="3">
        <v>12670</v>
      </c>
      <c r="D37" s="3">
        <v>13010</v>
      </c>
      <c r="E37" s="3">
        <v>13350</v>
      </c>
      <c r="F37" s="3">
        <v>13710</v>
      </c>
      <c r="G37" s="3">
        <v>14070</v>
      </c>
      <c r="H37" s="3">
        <v>14450</v>
      </c>
      <c r="I37" s="3">
        <v>14840</v>
      </c>
      <c r="J37" s="3">
        <v>15240</v>
      </c>
      <c r="K37" s="4">
        <v>15390</v>
      </c>
      <c r="L37" s="4">
        <v>15570</v>
      </c>
      <c r="M37" s="4">
        <v>15930</v>
      </c>
      <c r="N37" s="4">
        <v>16300</v>
      </c>
      <c r="O37" s="3">
        <v>16670</v>
      </c>
      <c r="P37" s="3">
        <v>17040</v>
      </c>
      <c r="T37" s="6"/>
      <c r="U37" s="6"/>
      <c r="V37" s="6"/>
      <c r="W37" s="6"/>
      <c r="AF37" s="2"/>
      <c r="AI37" s="2"/>
      <c r="AN37" s="2"/>
      <c r="AQ37" s="2"/>
      <c r="AV37" s="2"/>
      <c r="AY37" s="2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88" s="29" customFormat="1" ht="15.75" x14ac:dyDescent="0.25">
      <c r="A38" s="42" t="s">
        <v>47</v>
      </c>
      <c r="B38" s="43" t="s">
        <v>58</v>
      </c>
      <c r="C38" s="37">
        <f>C36/C37*1000</f>
        <v>132738.8318863457</v>
      </c>
      <c r="D38" s="37">
        <f t="shared" ref="D38:L38" si="26">D36/D37*1000</f>
        <v>145084.16602613375</v>
      </c>
      <c r="E38" s="37">
        <f t="shared" si="26"/>
        <v>163821.1235955056</v>
      </c>
      <c r="F38" s="37">
        <f t="shared" si="26"/>
        <v>164653.26667396058</v>
      </c>
      <c r="G38" s="37">
        <f t="shared" si="26"/>
        <v>189172.26657427152</v>
      </c>
      <c r="H38" s="37">
        <f t="shared" si="26"/>
        <v>204655.0801176471</v>
      </c>
      <c r="I38" s="37">
        <f t="shared" si="26"/>
        <v>216501.3675202156</v>
      </c>
      <c r="J38" s="37">
        <f t="shared" si="26"/>
        <v>224217.33899911531</v>
      </c>
      <c r="K38" s="37">
        <f t="shared" si="26"/>
        <v>240407.67413841581</v>
      </c>
      <c r="L38" s="37">
        <f t="shared" si="26"/>
        <v>232367.25145570142</v>
      </c>
      <c r="M38" s="37">
        <f>M36/M37*1000</f>
        <v>256766.61078637358</v>
      </c>
      <c r="N38" s="37">
        <f>N36/N37*1000</f>
        <v>274810.4649642139</v>
      </c>
      <c r="O38" s="37">
        <f t="shared" ref="O38:P38" si="27">O36/O37*1000</f>
        <v>291891.88358152984</v>
      </c>
      <c r="P38" s="37">
        <f t="shared" si="27"/>
        <v>309713.4411680802</v>
      </c>
      <c r="Q38" s="2"/>
      <c r="R38" s="2"/>
      <c r="S38" s="7"/>
      <c r="T38" s="7"/>
      <c r="U38" s="7"/>
      <c r="V38" s="7"/>
      <c r="W38" s="7"/>
      <c r="X38" s="2"/>
      <c r="BX38" s="38"/>
      <c r="BY38" s="38"/>
      <c r="BZ38" s="38"/>
      <c r="CA38" s="38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</row>
    <row r="39" spans="1:188" x14ac:dyDescent="0.25">
      <c r="A39" s="2" t="s">
        <v>75</v>
      </c>
      <c r="M39" s="7"/>
      <c r="N39" s="8"/>
      <c r="O39" s="7"/>
      <c r="P39" s="8"/>
      <c r="Q39" s="7"/>
      <c r="R39" s="8"/>
      <c r="S39" s="7"/>
      <c r="T39" s="8"/>
      <c r="U39" s="7"/>
      <c r="V39" s="8"/>
      <c r="W39" s="7"/>
      <c r="X39" s="8"/>
      <c r="Y39" s="7"/>
      <c r="Z39" s="8"/>
      <c r="AA39" s="7"/>
      <c r="AB39" s="8"/>
      <c r="AC39" s="7"/>
      <c r="AD39" s="8"/>
      <c r="AE39" s="7"/>
      <c r="AF39" s="8"/>
      <c r="AG39" s="7"/>
      <c r="AH39" s="8"/>
      <c r="AI39" s="7"/>
      <c r="AJ39" s="8"/>
      <c r="AN39" s="2"/>
      <c r="AQ39" s="2"/>
      <c r="AV39" s="2"/>
      <c r="AY39" s="2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8" s="29" customFormat="1" x14ac:dyDescent="0.25">
      <c r="A40" s="6"/>
      <c r="B40" s="2"/>
      <c r="C40" s="2"/>
      <c r="D40" s="2"/>
      <c r="E40" s="2"/>
      <c r="F40" s="2"/>
      <c r="G40" s="47"/>
      <c r="H40" s="47"/>
      <c r="I40" s="47"/>
      <c r="J40" s="47"/>
      <c r="K40" s="47"/>
      <c r="L40" s="47"/>
      <c r="M40" s="7"/>
      <c r="N40" s="8"/>
      <c r="O40" s="7"/>
      <c r="P40" s="8"/>
      <c r="Q40" s="7"/>
      <c r="R40" s="8"/>
      <c r="S40" s="7"/>
      <c r="T40" s="8"/>
      <c r="U40" s="7"/>
      <c r="V40" s="8"/>
      <c r="W40" s="7"/>
      <c r="X40" s="8"/>
      <c r="Y40" s="7"/>
      <c r="Z40" s="8"/>
      <c r="AA40" s="7"/>
      <c r="AB40" s="8"/>
      <c r="AC40" s="7"/>
      <c r="AD40" s="8"/>
      <c r="AE40" s="7"/>
      <c r="AF40" s="8"/>
      <c r="AG40" s="7"/>
      <c r="AH40" s="8"/>
      <c r="AI40" s="7"/>
      <c r="AJ40" s="8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</row>
    <row r="41" spans="1:188" s="29" customFormat="1" x14ac:dyDescent="0.25">
      <c r="A41" s="6"/>
      <c r="B41" s="2"/>
      <c r="C41" s="2"/>
      <c r="D41" s="2"/>
      <c r="E41" s="2"/>
      <c r="F41" s="2"/>
      <c r="G41" s="47"/>
      <c r="H41" s="47"/>
      <c r="I41" s="47"/>
      <c r="J41" s="47"/>
      <c r="K41" s="47"/>
      <c r="L41" s="4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</row>
    <row r="42" spans="1:188" x14ac:dyDescent="0.25">
      <c r="A42" s="6"/>
      <c r="G42" s="47"/>
      <c r="H42" s="47"/>
      <c r="I42" s="47"/>
      <c r="J42" s="47"/>
      <c r="K42" s="47"/>
      <c r="L42" s="47"/>
      <c r="M42" s="7"/>
      <c r="N42" s="8"/>
      <c r="O42" s="7"/>
      <c r="P42" s="8"/>
      <c r="Q42" s="7"/>
      <c r="R42" s="8"/>
      <c r="S42" s="7"/>
      <c r="T42" s="8"/>
      <c r="U42" s="7"/>
      <c r="V42" s="8"/>
      <c r="W42" s="7"/>
      <c r="X42" s="8"/>
      <c r="Y42" s="7"/>
      <c r="Z42" s="8"/>
      <c r="AA42" s="7"/>
      <c r="AB42" s="8"/>
      <c r="AC42" s="7"/>
      <c r="AD42" s="8"/>
      <c r="AE42" s="7"/>
      <c r="AF42" s="8"/>
      <c r="AG42" s="7"/>
      <c r="AH42" s="8"/>
      <c r="AI42" s="7"/>
      <c r="AJ42" s="8"/>
      <c r="AN42" s="2"/>
      <c r="AQ42" s="2"/>
      <c r="AV42" s="2"/>
      <c r="AY42" s="2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8" x14ac:dyDescent="0.25">
      <c r="A43" s="6"/>
      <c r="G43" s="47"/>
      <c r="H43" s="47"/>
      <c r="I43" s="47"/>
      <c r="J43" s="47"/>
      <c r="K43" s="47"/>
      <c r="L43" s="47"/>
      <c r="M43" s="7"/>
      <c r="N43" s="8"/>
      <c r="O43" s="7"/>
      <c r="P43" s="8"/>
      <c r="Q43" s="7"/>
      <c r="R43" s="8"/>
      <c r="S43" s="7"/>
      <c r="T43" s="8"/>
      <c r="U43" s="7"/>
      <c r="V43" s="8"/>
      <c r="W43" s="7"/>
      <c r="X43" s="8"/>
      <c r="Y43" s="7"/>
      <c r="Z43" s="8"/>
      <c r="AA43" s="7"/>
      <c r="AB43" s="8"/>
      <c r="AC43" s="7"/>
      <c r="AD43" s="8"/>
      <c r="AE43" s="7"/>
      <c r="AF43" s="8"/>
      <c r="AG43" s="7"/>
      <c r="AH43" s="8"/>
      <c r="AI43" s="7"/>
      <c r="AJ43" s="8"/>
      <c r="AN43" s="2"/>
      <c r="AQ43" s="2"/>
      <c r="AV43" s="2"/>
      <c r="AY43" s="2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8" s="29" customFormat="1" x14ac:dyDescent="0.25">
      <c r="A44" s="6"/>
      <c r="B44" s="2"/>
      <c r="C44" s="2"/>
      <c r="D44" s="2"/>
      <c r="E44" s="2"/>
      <c r="F44" s="2"/>
      <c r="G44" s="47"/>
      <c r="H44" s="47"/>
      <c r="I44" s="47"/>
      <c r="J44" s="47"/>
      <c r="K44" s="47"/>
      <c r="L44" s="47"/>
      <c r="M44" s="7"/>
      <c r="N44" s="8"/>
      <c r="O44" s="7"/>
      <c r="P44" s="8"/>
      <c r="Q44" s="7"/>
      <c r="R44" s="8"/>
      <c r="S44" s="7"/>
      <c r="T44" s="8"/>
      <c r="U44" s="7"/>
      <c r="V44" s="8"/>
      <c r="W44" s="7"/>
      <c r="X44" s="8"/>
      <c r="Y44" s="7"/>
      <c r="Z44" s="8"/>
      <c r="AA44" s="7"/>
      <c r="AB44" s="8"/>
      <c r="AC44" s="7"/>
      <c r="AD44" s="8"/>
      <c r="AE44" s="7"/>
      <c r="AF44" s="8"/>
      <c r="AG44" s="7"/>
      <c r="AH44" s="8"/>
      <c r="AI44" s="7"/>
      <c r="AJ44" s="8"/>
      <c r="CM44" s="34"/>
      <c r="CN44" s="34"/>
      <c r="CO44" s="34"/>
      <c r="CP44" s="34"/>
      <c r="CQ44" s="34"/>
      <c r="CR44" s="34"/>
      <c r="CS44" s="34"/>
      <c r="CT44" s="34"/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</row>
    <row r="45" spans="1:188" s="29" customFormat="1" x14ac:dyDescent="0.25">
      <c r="A45" s="6"/>
      <c r="B45" s="2"/>
      <c r="C45" s="2"/>
      <c r="D45" s="2"/>
      <c r="E45" s="2"/>
      <c r="F45" s="2"/>
      <c r="G45" s="47"/>
      <c r="H45" s="47"/>
      <c r="I45" s="47"/>
      <c r="J45" s="47"/>
      <c r="K45" s="47"/>
      <c r="L45" s="4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CM45" s="34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</row>
    <row r="46" spans="1:188" s="29" customFormat="1" x14ac:dyDescent="0.25">
      <c r="A46" s="6"/>
      <c r="B46" s="2"/>
      <c r="C46" s="2"/>
      <c r="D46" s="2"/>
      <c r="E46" s="2"/>
      <c r="F46" s="2"/>
      <c r="G46" s="47"/>
      <c r="H46" s="47"/>
      <c r="I46" s="47"/>
      <c r="J46" s="47"/>
      <c r="K46" s="47"/>
      <c r="L46" s="47"/>
      <c r="M46" s="7"/>
      <c r="N46" s="8"/>
      <c r="O46" s="7"/>
      <c r="P46" s="8"/>
      <c r="Q46" s="7"/>
      <c r="R46" s="8"/>
      <c r="S46" s="7"/>
      <c r="T46" s="8"/>
      <c r="U46" s="7"/>
      <c r="V46" s="8"/>
      <c r="W46" s="7"/>
      <c r="X46" s="8"/>
      <c r="Y46" s="7"/>
      <c r="Z46" s="8"/>
      <c r="AA46" s="7"/>
      <c r="AB46" s="8"/>
      <c r="AC46" s="7"/>
      <c r="AD46" s="8"/>
      <c r="AE46" s="7"/>
      <c r="AF46" s="8"/>
      <c r="AG46" s="7"/>
      <c r="AH46" s="8"/>
      <c r="AI46" s="7"/>
      <c r="AJ46" s="8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</row>
    <row r="47" spans="1:188" x14ac:dyDescent="0.25">
      <c r="A47" s="6"/>
      <c r="G47" s="47"/>
      <c r="H47" s="47"/>
      <c r="I47" s="47"/>
      <c r="J47" s="47"/>
      <c r="K47" s="47"/>
      <c r="L47" s="47"/>
      <c r="M47" s="7"/>
      <c r="N47" s="8"/>
      <c r="O47" s="7"/>
      <c r="P47" s="8"/>
      <c r="Q47" s="7"/>
      <c r="R47" s="8"/>
      <c r="S47" s="7"/>
      <c r="T47" s="8"/>
      <c r="U47" s="7"/>
      <c r="V47" s="8"/>
      <c r="W47" s="7"/>
      <c r="X47" s="8"/>
      <c r="Y47" s="7"/>
      <c r="Z47" s="8"/>
      <c r="AA47" s="7"/>
      <c r="AB47" s="8"/>
      <c r="AC47" s="7"/>
      <c r="AD47" s="8"/>
      <c r="AE47" s="7"/>
      <c r="AF47" s="8"/>
      <c r="AG47" s="7"/>
      <c r="AH47" s="8"/>
      <c r="AI47" s="7"/>
      <c r="AJ47" s="8"/>
      <c r="AN47" s="2"/>
      <c r="AQ47" s="2"/>
      <c r="AV47" s="2"/>
      <c r="AY47" s="2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8" x14ac:dyDescent="0.25">
      <c r="A48" s="6"/>
      <c r="G48" s="2"/>
      <c r="H48" s="2"/>
      <c r="I48" s="2"/>
      <c r="J48" s="2"/>
      <c r="K48" s="2"/>
      <c r="L48" s="2"/>
      <c r="M48" s="7"/>
      <c r="N48" s="8"/>
      <c r="O48" s="7"/>
      <c r="P48" s="8"/>
      <c r="Q48" s="7"/>
      <c r="R48" s="8"/>
      <c r="S48" s="7"/>
      <c r="T48" s="8"/>
      <c r="U48" s="7"/>
      <c r="V48" s="8"/>
      <c r="W48" s="7"/>
      <c r="X48" s="8"/>
      <c r="Y48" s="7"/>
      <c r="Z48" s="8"/>
      <c r="AA48" s="7"/>
      <c r="AB48" s="8"/>
      <c r="AC48" s="7"/>
      <c r="AD48" s="8"/>
      <c r="AE48" s="7"/>
      <c r="AF48" s="8"/>
      <c r="AG48" s="7"/>
      <c r="AH48" s="8"/>
      <c r="AI48" s="7"/>
      <c r="AJ48" s="8"/>
      <c r="AN48" s="2"/>
      <c r="AQ48" s="2"/>
      <c r="AV48" s="2"/>
      <c r="AY48" s="2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6"/>
      <c r="G49" s="2"/>
      <c r="H49" s="2"/>
      <c r="I49" s="2"/>
      <c r="J49" s="2"/>
      <c r="K49" s="2"/>
      <c r="L49" s="2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N49" s="2"/>
      <c r="AQ49" s="2"/>
      <c r="AV49" s="2"/>
      <c r="AY49" s="2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6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6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6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6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6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6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6"/>
      <c r="G56" s="2"/>
      <c r="H56" s="2"/>
      <c r="I56" s="2"/>
      <c r="J56" s="2"/>
      <c r="K56" s="2"/>
      <c r="L56" s="2"/>
      <c r="M56" s="2"/>
      <c r="O56" s="2"/>
      <c r="P56" s="2"/>
      <c r="Q56" s="6"/>
      <c r="S56" s="2"/>
      <c r="V56" s="6"/>
      <c r="Y56" s="6"/>
      <c r="AD56" s="6"/>
      <c r="AF56" s="2"/>
      <c r="AG56" s="6"/>
      <c r="AI56" s="2"/>
      <c r="AN56" s="2"/>
      <c r="AQ56" s="2"/>
      <c r="AV56" s="2"/>
      <c r="AY56" s="2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6"/>
      <c r="G57" s="2"/>
      <c r="H57" s="2"/>
      <c r="I57" s="2"/>
      <c r="J57" s="2"/>
      <c r="K57" s="2"/>
      <c r="L57" s="2"/>
      <c r="M57" s="2"/>
      <c r="O57" s="2"/>
      <c r="P57" s="2"/>
      <c r="Q57" s="6"/>
      <c r="S57" s="2"/>
      <c r="V57" s="6"/>
      <c r="Y57" s="6"/>
      <c r="AD57" s="6"/>
      <c r="AF57" s="2"/>
      <c r="AG57" s="6"/>
      <c r="AI57" s="2"/>
      <c r="AN57" s="2"/>
      <c r="AQ57" s="2"/>
      <c r="AV57" s="2"/>
      <c r="AY57" s="2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6"/>
      <c r="G58" s="2"/>
      <c r="H58" s="2"/>
      <c r="I58" s="2"/>
      <c r="J58" s="2"/>
      <c r="K58" s="2"/>
      <c r="L58" s="2"/>
      <c r="M58" s="2"/>
      <c r="O58" s="2"/>
      <c r="P58" s="2"/>
      <c r="Q58" s="6"/>
      <c r="S58" s="2"/>
      <c r="V58" s="6"/>
      <c r="Y58" s="6"/>
      <c r="AD58" s="6"/>
      <c r="AF58" s="2"/>
      <c r="AG58" s="6"/>
      <c r="AI58" s="2"/>
      <c r="AN58" s="2"/>
      <c r="AQ58" s="2"/>
      <c r="AV58" s="2"/>
      <c r="AY58" s="2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6"/>
      <c r="G59" s="2"/>
      <c r="H59" s="2"/>
      <c r="I59" s="2"/>
      <c r="J59" s="2"/>
      <c r="K59" s="2"/>
      <c r="L59" s="2"/>
      <c r="M59" s="2"/>
      <c r="O59" s="2"/>
      <c r="P59" s="2"/>
      <c r="Q59" s="6"/>
      <c r="S59" s="2"/>
      <c r="V59" s="6"/>
      <c r="Y59" s="6"/>
      <c r="AD59" s="6"/>
      <c r="AF59" s="2"/>
      <c r="AG59" s="6"/>
      <c r="AI59" s="2"/>
      <c r="AN59" s="2"/>
      <c r="AQ59" s="2"/>
      <c r="AV59" s="2"/>
      <c r="AY59" s="2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6"/>
      <c r="G60" s="2"/>
      <c r="H60" s="2"/>
      <c r="I60" s="2"/>
      <c r="J60" s="2"/>
      <c r="K60" s="2"/>
      <c r="L60" s="2"/>
      <c r="M60" s="2"/>
      <c r="O60" s="2"/>
      <c r="P60" s="2"/>
      <c r="Q60" s="6"/>
      <c r="S60" s="2"/>
      <c r="V60" s="6"/>
      <c r="Y60" s="6"/>
      <c r="AD60" s="6"/>
      <c r="AF60" s="2"/>
      <c r="AG60" s="6"/>
      <c r="AI60" s="2"/>
      <c r="AN60" s="2"/>
      <c r="AQ60" s="2"/>
      <c r="AV60" s="2"/>
      <c r="AY60" s="2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6"/>
      <c r="G61" s="2"/>
      <c r="H61" s="2"/>
      <c r="I61" s="2"/>
      <c r="J61" s="2"/>
      <c r="K61" s="2"/>
      <c r="L61" s="2"/>
      <c r="M61" s="2"/>
      <c r="O61" s="2"/>
      <c r="P61" s="2"/>
      <c r="Q61" s="6"/>
      <c r="S61" s="2"/>
      <c r="V61" s="6"/>
      <c r="Y61" s="6"/>
      <c r="AD61" s="6"/>
      <c r="AF61" s="2"/>
      <c r="AG61" s="6"/>
      <c r="AI61" s="2"/>
      <c r="AN61" s="2"/>
      <c r="AQ61" s="2"/>
      <c r="AV61" s="2"/>
      <c r="AY61" s="2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6"/>
      <c r="G62" s="2"/>
      <c r="H62" s="2"/>
      <c r="I62" s="2"/>
      <c r="J62" s="2"/>
      <c r="K62" s="2"/>
      <c r="L62" s="2"/>
      <c r="M62" s="2"/>
      <c r="O62" s="2"/>
      <c r="P62" s="2"/>
      <c r="Q62" s="6"/>
      <c r="S62" s="2"/>
      <c r="V62" s="6"/>
      <c r="Y62" s="6"/>
      <c r="AD62" s="6"/>
      <c r="AF62" s="2"/>
      <c r="AG62" s="6"/>
      <c r="AI62" s="2"/>
      <c r="AN62" s="2"/>
      <c r="AQ62" s="2"/>
      <c r="AV62" s="2"/>
      <c r="AY62" s="2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6"/>
      <c r="G63" s="2"/>
      <c r="H63" s="2"/>
      <c r="I63" s="2"/>
      <c r="J63" s="2"/>
      <c r="K63" s="2"/>
      <c r="L63" s="2"/>
      <c r="M63" s="2"/>
      <c r="O63" s="2"/>
      <c r="P63" s="2"/>
      <c r="Q63" s="6"/>
      <c r="S63" s="2"/>
      <c r="V63" s="6"/>
      <c r="Y63" s="6"/>
      <c r="AD63" s="6"/>
      <c r="AF63" s="2"/>
      <c r="AG63" s="6"/>
      <c r="AI63" s="2"/>
      <c r="AN63" s="2"/>
      <c r="AQ63" s="2"/>
      <c r="AV63" s="2"/>
      <c r="AY63" s="2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6"/>
      <c r="G64" s="2"/>
      <c r="H64" s="2"/>
      <c r="I64" s="2"/>
      <c r="J64" s="2"/>
      <c r="K64" s="2"/>
      <c r="L64" s="2"/>
      <c r="M64" s="2"/>
      <c r="O64" s="2"/>
      <c r="P64" s="2"/>
      <c r="Q64" s="6"/>
      <c r="S64" s="2"/>
      <c r="V64" s="6"/>
      <c r="Y64" s="6"/>
      <c r="AD64" s="6"/>
      <c r="AF64" s="2"/>
      <c r="AG64" s="6"/>
      <c r="AI64" s="2"/>
      <c r="AN64" s="2"/>
      <c r="AQ64" s="2"/>
      <c r="AV64" s="2"/>
      <c r="AY64" s="2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6"/>
      <c r="G65" s="2"/>
      <c r="H65" s="2"/>
      <c r="I65" s="2"/>
      <c r="J65" s="2"/>
      <c r="K65" s="2"/>
      <c r="L65" s="2"/>
      <c r="M65" s="2"/>
      <c r="O65" s="2"/>
      <c r="P65" s="2"/>
      <c r="Q65" s="6"/>
      <c r="S65" s="2"/>
      <c r="V65" s="6"/>
      <c r="Y65" s="6"/>
      <c r="AD65" s="6"/>
      <c r="AF65" s="2"/>
      <c r="AG65" s="6"/>
      <c r="AI65" s="2"/>
      <c r="AN65" s="2"/>
      <c r="AQ65" s="2"/>
      <c r="AV65" s="2"/>
      <c r="AY65" s="2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6"/>
      <c r="G66" s="2"/>
      <c r="H66" s="2"/>
      <c r="I66" s="2"/>
      <c r="J66" s="2"/>
      <c r="K66" s="2"/>
      <c r="L66" s="2"/>
      <c r="M66" s="2"/>
      <c r="O66" s="2"/>
      <c r="P66" s="2"/>
      <c r="Q66" s="6"/>
      <c r="S66" s="2"/>
      <c r="V66" s="6"/>
      <c r="Y66" s="6"/>
      <c r="AD66" s="6"/>
      <c r="AF66" s="2"/>
      <c r="AG66" s="6"/>
      <c r="AI66" s="2"/>
      <c r="AN66" s="2"/>
      <c r="AQ66" s="2"/>
      <c r="AV66" s="2"/>
      <c r="AY66" s="2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6"/>
      <c r="G67" s="2"/>
      <c r="H67" s="2"/>
      <c r="I67" s="2"/>
      <c r="J67" s="2"/>
      <c r="K67" s="2"/>
      <c r="L67" s="2"/>
      <c r="M67" s="2"/>
      <c r="O67" s="2"/>
      <c r="P67" s="2"/>
      <c r="Q67" s="6"/>
      <c r="S67" s="2"/>
      <c r="V67" s="6"/>
      <c r="Y67" s="6"/>
      <c r="AD67" s="6"/>
      <c r="AF67" s="2"/>
      <c r="AG67" s="6"/>
      <c r="AI67" s="2"/>
      <c r="AN67" s="2"/>
      <c r="AQ67" s="2"/>
      <c r="AV67" s="2"/>
      <c r="AY67" s="2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6"/>
      <c r="G68" s="2"/>
      <c r="H68" s="2"/>
      <c r="I68" s="2"/>
      <c r="J68" s="2"/>
      <c r="K68" s="2"/>
      <c r="L68" s="2"/>
      <c r="M68" s="2"/>
      <c r="O68" s="2"/>
      <c r="P68" s="2"/>
      <c r="Q68" s="6"/>
      <c r="S68" s="2"/>
      <c r="V68" s="6"/>
      <c r="Y68" s="6"/>
      <c r="AD68" s="6"/>
      <c r="AF68" s="2"/>
      <c r="AG68" s="6"/>
      <c r="AI68" s="2"/>
      <c r="AN68" s="2"/>
      <c r="AQ68" s="2"/>
      <c r="AV68" s="2"/>
      <c r="AY68" s="2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6"/>
      <c r="G69" s="2"/>
      <c r="H69" s="2"/>
      <c r="I69" s="2"/>
      <c r="J69" s="2"/>
      <c r="K69" s="2"/>
      <c r="L69" s="2"/>
      <c r="M69" s="2"/>
      <c r="O69" s="2"/>
      <c r="P69" s="2"/>
      <c r="Q69" s="6"/>
      <c r="S69" s="2"/>
      <c r="V69" s="6"/>
      <c r="Y69" s="6"/>
      <c r="AD69" s="6"/>
      <c r="AF69" s="2"/>
      <c r="AG69" s="6"/>
      <c r="AI69" s="2"/>
      <c r="AN69" s="2"/>
      <c r="AQ69" s="2"/>
      <c r="AV69" s="2"/>
      <c r="AY69" s="2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6"/>
      <c r="G70" s="2"/>
      <c r="H70" s="2"/>
      <c r="I70" s="2"/>
      <c r="J70" s="2"/>
      <c r="K70" s="2"/>
      <c r="L70" s="2"/>
      <c r="M70" s="2"/>
      <c r="O70" s="2"/>
      <c r="P70" s="2"/>
      <c r="Q70" s="6"/>
      <c r="S70" s="2"/>
      <c r="V70" s="6"/>
      <c r="Y70" s="6"/>
      <c r="AD70" s="6"/>
      <c r="AF70" s="2"/>
      <c r="AG70" s="6"/>
      <c r="AI70" s="2"/>
      <c r="AN70" s="2"/>
      <c r="AQ70" s="2"/>
      <c r="AV70" s="2"/>
      <c r="AY70" s="2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6"/>
      <c r="G71" s="2"/>
      <c r="H71" s="2"/>
      <c r="I71" s="2"/>
      <c r="J71" s="2"/>
      <c r="K71" s="2"/>
      <c r="L71" s="2"/>
      <c r="M71" s="2"/>
      <c r="O71" s="2"/>
      <c r="P71" s="2"/>
      <c r="Q71" s="6"/>
      <c r="S71" s="2"/>
      <c r="V71" s="6"/>
      <c r="Y71" s="6"/>
      <c r="AD71" s="6"/>
      <c r="AF71" s="2"/>
      <c r="AG71" s="6"/>
      <c r="AI71" s="2"/>
      <c r="AN71" s="2"/>
      <c r="AQ71" s="2"/>
      <c r="AV71" s="2"/>
      <c r="AY71" s="2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6"/>
      <c r="G72" s="2"/>
      <c r="H72" s="2"/>
      <c r="I72" s="2"/>
      <c r="J72" s="2"/>
      <c r="K72" s="2"/>
      <c r="L72" s="2"/>
      <c r="M72" s="2"/>
      <c r="O72" s="2"/>
      <c r="P72" s="2"/>
      <c r="Q72" s="6"/>
      <c r="S72" s="2"/>
      <c r="V72" s="6"/>
      <c r="Y72" s="6"/>
      <c r="AD72" s="6"/>
      <c r="AF72" s="2"/>
      <c r="AG72" s="6"/>
      <c r="AI72" s="2"/>
      <c r="AN72" s="2"/>
      <c r="AQ72" s="2"/>
      <c r="AV72" s="2"/>
      <c r="AY72" s="2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6"/>
      <c r="G73" s="2"/>
      <c r="H73" s="2"/>
      <c r="I73" s="2"/>
      <c r="J73" s="2"/>
      <c r="K73" s="2"/>
      <c r="L73" s="2"/>
      <c r="M73" s="2"/>
      <c r="O73" s="2"/>
      <c r="P73" s="2"/>
      <c r="Q73" s="6"/>
      <c r="S73" s="2"/>
      <c r="V73" s="6"/>
      <c r="Y73" s="6"/>
      <c r="AD73" s="6"/>
      <c r="AF73" s="2"/>
      <c r="AG73" s="6"/>
      <c r="AI73" s="2"/>
      <c r="AN73" s="2"/>
      <c r="AQ73" s="2"/>
      <c r="AV73" s="2"/>
      <c r="AY73" s="2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6"/>
      <c r="G74" s="2"/>
      <c r="H74" s="2"/>
      <c r="I74" s="2"/>
      <c r="J74" s="2"/>
      <c r="K74" s="2"/>
      <c r="L74" s="2"/>
      <c r="M74" s="2"/>
      <c r="O74" s="2"/>
      <c r="P74" s="2"/>
      <c r="Q74" s="6"/>
      <c r="S74" s="2"/>
      <c r="V74" s="6"/>
      <c r="Y74" s="6"/>
      <c r="AD74" s="6"/>
      <c r="AF74" s="2"/>
      <c r="AG74" s="6"/>
      <c r="AI74" s="2"/>
      <c r="AN74" s="2"/>
      <c r="AQ74" s="2"/>
      <c r="AV74" s="2"/>
      <c r="AY74" s="2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6"/>
      <c r="G75" s="2"/>
      <c r="H75" s="2"/>
      <c r="I75" s="2"/>
      <c r="J75" s="2"/>
      <c r="K75" s="2"/>
      <c r="L75" s="2"/>
      <c r="M75" s="2"/>
      <c r="O75" s="2"/>
      <c r="P75" s="2"/>
      <c r="Q75" s="6"/>
      <c r="S75" s="2"/>
      <c r="V75" s="6"/>
      <c r="Y75" s="6"/>
      <c r="AD75" s="6"/>
      <c r="AF75" s="2"/>
      <c r="AG75" s="6"/>
      <c r="AI75" s="2"/>
      <c r="AN75" s="2"/>
      <c r="AQ75" s="2"/>
      <c r="AV75" s="2"/>
      <c r="AY75" s="2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6"/>
      <c r="G76" s="2"/>
      <c r="H76" s="2"/>
      <c r="I76" s="2"/>
      <c r="J76" s="2"/>
      <c r="K76" s="2"/>
      <c r="L76" s="2"/>
      <c r="M76" s="2"/>
      <c r="O76" s="2"/>
      <c r="P76" s="2"/>
      <c r="Q76" s="6"/>
      <c r="S76" s="2"/>
      <c r="V76" s="6"/>
      <c r="Y76" s="6"/>
      <c r="AD76" s="6"/>
      <c r="AF76" s="2"/>
      <c r="AG76" s="6"/>
      <c r="AI76" s="2"/>
      <c r="AN76" s="2"/>
      <c r="AQ76" s="2"/>
      <c r="AV76" s="2"/>
      <c r="AY76" s="2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G77" s="2"/>
      <c r="H77" s="2"/>
      <c r="I77" s="2"/>
      <c r="J77" s="2"/>
      <c r="K77" s="2"/>
      <c r="L77" s="2"/>
      <c r="M77" s="2"/>
      <c r="O77" s="2"/>
      <c r="P77" s="2"/>
      <c r="Q77" s="6"/>
      <c r="S77" s="2"/>
      <c r="V77" s="6"/>
      <c r="Y77" s="6"/>
      <c r="AD77" s="6"/>
      <c r="AF77" s="2"/>
      <c r="AG77" s="6"/>
      <c r="AI77" s="2"/>
      <c r="AN77" s="2"/>
      <c r="AQ77" s="2"/>
      <c r="AV77" s="2"/>
      <c r="AY77" s="2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6"/>
      <c r="G78" s="2"/>
      <c r="H78" s="2"/>
      <c r="I78" s="2"/>
      <c r="J78" s="2"/>
      <c r="K78" s="2"/>
      <c r="L78" s="2"/>
      <c r="M78" s="2"/>
      <c r="O78" s="2"/>
      <c r="P78" s="2"/>
      <c r="Q78" s="6"/>
      <c r="S78" s="2"/>
      <c r="V78" s="6"/>
      <c r="Y78" s="6"/>
      <c r="AD78" s="6"/>
      <c r="AF78" s="2"/>
      <c r="AG78" s="6"/>
      <c r="AI78" s="2"/>
      <c r="AN78" s="2"/>
      <c r="AQ78" s="2"/>
      <c r="AV78" s="2"/>
      <c r="AY78" s="2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6"/>
      <c r="G79" s="2"/>
      <c r="H79" s="2"/>
      <c r="I79" s="2"/>
      <c r="J79" s="2"/>
      <c r="K79" s="2"/>
      <c r="L79" s="2"/>
      <c r="M79" s="2"/>
      <c r="O79" s="2"/>
      <c r="P79" s="2"/>
      <c r="Q79" s="6"/>
      <c r="S79" s="2"/>
      <c r="V79" s="6"/>
      <c r="Y79" s="6"/>
      <c r="AD79" s="6"/>
      <c r="AF79" s="2"/>
      <c r="AG79" s="6"/>
      <c r="AI79" s="2"/>
      <c r="AN79" s="2"/>
      <c r="AQ79" s="2"/>
      <c r="AV79" s="2"/>
      <c r="AY79" s="2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6"/>
      <c r="G80" s="2"/>
      <c r="H80" s="2"/>
      <c r="I80" s="2"/>
      <c r="J80" s="2"/>
      <c r="K80" s="2"/>
      <c r="L80" s="2"/>
      <c r="M80" s="2"/>
      <c r="O80" s="2"/>
      <c r="P80" s="2"/>
      <c r="Q80" s="6"/>
      <c r="S80" s="2"/>
      <c r="V80" s="6"/>
      <c r="Y80" s="6"/>
      <c r="AD80" s="6"/>
      <c r="AF80" s="2"/>
      <c r="AG80" s="6"/>
      <c r="AI80" s="2"/>
      <c r="AN80" s="2"/>
      <c r="AQ80" s="2"/>
      <c r="AV80" s="2"/>
      <c r="AY80" s="2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G81" s="2"/>
      <c r="H81" s="2"/>
      <c r="I81" s="2"/>
      <c r="J81" s="2"/>
      <c r="K81" s="2"/>
      <c r="L81" s="2"/>
      <c r="M81" s="2"/>
      <c r="O81" s="2"/>
      <c r="P81" s="2"/>
      <c r="Q81" s="6"/>
      <c r="S81" s="2"/>
      <c r="V81" s="6"/>
      <c r="Y81" s="6"/>
      <c r="AD81" s="6"/>
      <c r="AF81" s="2"/>
      <c r="AG81" s="6"/>
      <c r="AI81" s="2"/>
      <c r="AN81" s="2"/>
      <c r="AQ81" s="2"/>
      <c r="AV81" s="2"/>
      <c r="AY81" s="2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6"/>
      <c r="G82" s="2"/>
      <c r="H82" s="2"/>
      <c r="I82" s="2"/>
      <c r="J82" s="2"/>
      <c r="K82" s="2"/>
      <c r="L82" s="2"/>
      <c r="M82" s="2"/>
      <c r="O82" s="2"/>
      <c r="P82" s="2"/>
      <c r="Q82" s="6"/>
      <c r="S82" s="2"/>
      <c r="V82" s="6"/>
      <c r="Y82" s="6"/>
      <c r="AD82" s="6"/>
      <c r="AF82" s="2"/>
      <c r="AG82" s="6"/>
      <c r="AI82" s="2"/>
      <c r="AN82" s="2"/>
      <c r="AQ82" s="2"/>
      <c r="AV82" s="2"/>
      <c r="AY82" s="2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6"/>
      <c r="G83" s="2"/>
      <c r="H83" s="2"/>
      <c r="I83" s="2"/>
      <c r="J83" s="2"/>
      <c r="K83" s="2"/>
      <c r="L83" s="2"/>
      <c r="M83" s="2"/>
      <c r="O83" s="2"/>
      <c r="P83" s="2"/>
      <c r="Q83" s="6"/>
      <c r="S83" s="2"/>
      <c r="V83" s="6"/>
      <c r="Y83" s="6"/>
      <c r="AD83" s="6"/>
      <c r="AF83" s="2"/>
      <c r="AG83" s="6"/>
      <c r="AI83" s="2"/>
      <c r="AN83" s="2"/>
      <c r="AQ83" s="2"/>
      <c r="AV83" s="2"/>
      <c r="AY83" s="2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6"/>
      <c r="G84" s="2"/>
      <c r="H84" s="2"/>
      <c r="I84" s="2"/>
      <c r="J84" s="2"/>
      <c r="K84" s="2"/>
      <c r="L84" s="2"/>
      <c r="M84" s="2"/>
      <c r="O84" s="2"/>
      <c r="P84" s="2"/>
      <c r="Q84" s="6"/>
      <c r="S84" s="2"/>
      <c r="V84" s="6"/>
      <c r="Y84" s="6"/>
      <c r="AD84" s="6"/>
      <c r="AF84" s="2"/>
      <c r="AG84" s="6"/>
      <c r="AI84" s="2"/>
      <c r="AN84" s="2"/>
      <c r="AQ84" s="2"/>
      <c r="AV84" s="2"/>
      <c r="AY84" s="2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6"/>
      <c r="G85" s="2"/>
      <c r="H85" s="2"/>
      <c r="I85" s="2"/>
      <c r="J85" s="2"/>
      <c r="K85" s="2"/>
      <c r="L85" s="2"/>
      <c r="M85" s="2"/>
      <c r="O85" s="2"/>
      <c r="P85" s="2"/>
      <c r="Q85" s="6"/>
      <c r="S85" s="2"/>
      <c r="V85" s="6"/>
      <c r="Y85" s="6"/>
      <c r="AD85" s="6"/>
      <c r="AF85" s="2"/>
      <c r="AG85" s="6"/>
      <c r="AI85" s="2"/>
      <c r="AN85" s="2"/>
      <c r="AQ85" s="2"/>
      <c r="AV85" s="2"/>
      <c r="AY85" s="2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6"/>
      <c r="G86" s="2"/>
      <c r="H86" s="2"/>
      <c r="I86" s="2"/>
      <c r="J86" s="2"/>
      <c r="K86" s="2"/>
      <c r="L86" s="2"/>
      <c r="M86" s="2"/>
      <c r="O86" s="2"/>
      <c r="P86" s="2"/>
      <c r="Q86" s="6"/>
      <c r="S86" s="2"/>
      <c r="V86" s="6"/>
      <c r="Y86" s="6"/>
      <c r="AD86" s="6"/>
      <c r="AF86" s="2"/>
      <c r="AG86" s="6"/>
      <c r="AI86" s="2"/>
      <c r="AN86" s="2"/>
      <c r="AQ86" s="2"/>
      <c r="AV86" s="2"/>
      <c r="AY86" s="2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6"/>
      <c r="G87" s="2"/>
      <c r="H87" s="2"/>
      <c r="I87" s="2"/>
      <c r="J87" s="2"/>
      <c r="K87" s="2"/>
      <c r="L87" s="2"/>
      <c r="M87" s="2"/>
      <c r="O87" s="2"/>
      <c r="P87" s="2"/>
      <c r="Q87" s="6"/>
      <c r="S87" s="2"/>
      <c r="V87" s="6"/>
      <c r="Y87" s="6"/>
      <c r="AD87" s="6"/>
      <c r="AF87" s="2"/>
      <c r="AG87" s="6"/>
      <c r="AI87" s="2"/>
      <c r="AN87" s="2"/>
      <c r="AQ87" s="2"/>
      <c r="AV87" s="2"/>
      <c r="AY87" s="2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6"/>
      <c r="G88" s="2"/>
      <c r="H88" s="2"/>
      <c r="I88" s="2"/>
      <c r="J88" s="2"/>
      <c r="K88" s="2"/>
      <c r="L88" s="2"/>
      <c r="M88" s="2"/>
      <c r="O88" s="2"/>
      <c r="P88" s="2"/>
      <c r="Q88" s="6"/>
      <c r="S88" s="2"/>
      <c r="V88" s="6"/>
      <c r="Y88" s="6"/>
      <c r="AD88" s="6"/>
      <c r="AF88" s="2"/>
      <c r="AG88" s="6"/>
      <c r="AI88" s="2"/>
      <c r="AN88" s="2"/>
      <c r="AQ88" s="2"/>
      <c r="AV88" s="2"/>
      <c r="AY88" s="2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6"/>
      <c r="G89" s="2"/>
      <c r="H89" s="2"/>
      <c r="I89" s="2"/>
      <c r="J89" s="2"/>
      <c r="K89" s="2"/>
      <c r="L89" s="2"/>
      <c r="M89" s="2"/>
      <c r="O89" s="2"/>
      <c r="P89" s="2"/>
      <c r="Q89" s="6"/>
      <c r="S89" s="2"/>
      <c r="V89" s="6"/>
      <c r="Y89" s="6"/>
      <c r="AD89" s="6"/>
      <c r="AF89" s="2"/>
      <c r="AG89" s="6"/>
      <c r="AI89" s="2"/>
      <c r="AN89" s="2"/>
      <c r="AQ89" s="2"/>
      <c r="AV89" s="2"/>
      <c r="AY89" s="2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6"/>
      <c r="G90" s="2"/>
      <c r="H90" s="2"/>
      <c r="I90" s="2"/>
      <c r="J90" s="2"/>
      <c r="K90" s="2"/>
      <c r="L90" s="2"/>
      <c r="M90" s="2"/>
      <c r="O90" s="2"/>
      <c r="P90" s="2"/>
      <c r="Q90" s="6"/>
      <c r="S90" s="2"/>
      <c r="V90" s="6"/>
      <c r="Y90" s="6"/>
      <c r="AD90" s="6"/>
      <c r="AF90" s="2"/>
      <c r="AG90" s="6"/>
      <c r="AI90" s="2"/>
      <c r="AN90" s="2"/>
      <c r="AQ90" s="2"/>
      <c r="AV90" s="2"/>
      <c r="AY90" s="2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6"/>
      <c r="G91" s="2"/>
      <c r="H91" s="2"/>
      <c r="I91" s="2"/>
      <c r="J91" s="2"/>
      <c r="K91" s="2"/>
      <c r="L91" s="2"/>
      <c r="M91" s="2"/>
      <c r="O91" s="2"/>
      <c r="P91" s="2"/>
      <c r="Q91" s="6"/>
      <c r="S91" s="2"/>
      <c r="V91" s="6"/>
      <c r="Y91" s="6"/>
      <c r="AD91" s="6"/>
      <c r="AF91" s="2"/>
      <c r="AG91" s="6"/>
      <c r="AI91" s="2"/>
      <c r="AN91" s="2"/>
      <c r="AQ91" s="2"/>
      <c r="AV91" s="2"/>
      <c r="AY91" s="2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6"/>
      <c r="G92" s="2"/>
      <c r="H92" s="2"/>
      <c r="I92" s="2"/>
      <c r="J92" s="2"/>
      <c r="K92" s="2"/>
      <c r="L92" s="2"/>
      <c r="M92" s="2"/>
      <c r="O92" s="2"/>
      <c r="P92" s="2"/>
      <c r="Q92" s="6"/>
      <c r="S92" s="2"/>
      <c r="V92" s="6"/>
      <c r="Y92" s="6"/>
      <c r="AD92" s="6"/>
      <c r="AF92" s="2"/>
      <c r="AG92" s="6"/>
      <c r="AI92" s="2"/>
      <c r="AN92" s="2"/>
      <c r="AQ92" s="2"/>
      <c r="AV92" s="2"/>
      <c r="AY92" s="2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6"/>
      <c r="G93" s="2"/>
      <c r="H93" s="2"/>
      <c r="I93" s="2"/>
      <c r="J93" s="2"/>
      <c r="K93" s="2"/>
      <c r="L93" s="2"/>
      <c r="M93" s="2"/>
      <c r="O93" s="2"/>
      <c r="P93" s="2"/>
      <c r="Q93" s="6"/>
      <c r="S93" s="2"/>
      <c r="V93" s="6"/>
      <c r="Y93" s="6"/>
      <c r="AD93" s="6"/>
      <c r="AF93" s="2"/>
      <c r="AG93" s="6"/>
      <c r="AI93" s="2"/>
      <c r="AN93" s="2"/>
      <c r="AQ93" s="2"/>
      <c r="AV93" s="2"/>
      <c r="AY93" s="2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6"/>
      <c r="G94" s="2"/>
      <c r="H94" s="2"/>
      <c r="I94" s="2"/>
      <c r="J94" s="2"/>
      <c r="K94" s="2"/>
      <c r="L94" s="2"/>
      <c r="M94" s="2"/>
      <c r="O94" s="2"/>
      <c r="P94" s="2"/>
      <c r="Q94" s="6"/>
      <c r="S94" s="2"/>
      <c r="V94" s="6"/>
      <c r="Y94" s="6"/>
      <c r="AD94" s="6"/>
      <c r="AF94" s="2"/>
      <c r="AG94" s="6"/>
      <c r="AI94" s="2"/>
      <c r="AN94" s="2"/>
      <c r="AQ94" s="2"/>
      <c r="AV94" s="2"/>
      <c r="AY94" s="2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6"/>
      <c r="G95" s="2"/>
      <c r="H95" s="2"/>
      <c r="I95" s="2"/>
      <c r="J95" s="2"/>
      <c r="K95" s="2"/>
      <c r="L95" s="2"/>
      <c r="M95" s="2"/>
      <c r="O95" s="2"/>
      <c r="P95" s="2"/>
      <c r="Q95" s="6"/>
      <c r="S95" s="2"/>
      <c r="V95" s="6"/>
      <c r="Y95" s="6"/>
      <c r="AD95" s="6"/>
      <c r="AF95" s="2"/>
      <c r="AG95" s="6"/>
      <c r="AI95" s="2"/>
      <c r="AN95" s="2"/>
      <c r="AQ95" s="2"/>
      <c r="AV95" s="2"/>
      <c r="AY95" s="2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6"/>
      <c r="G96" s="2"/>
      <c r="H96" s="2"/>
      <c r="I96" s="2"/>
      <c r="J96" s="2"/>
      <c r="K96" s="2"/>
      <c r="L96" s="2"/>
      <c r="M96" s="2"/>
      <c r="O96" s="2"/>
      <c r="P96" s="2"/>
      <c r="Q96" s="6"/>
      <c r="S96" s="2"/>
      <c r="V96" s="6"/>
      <c r="Y96" s="6"/>
      <c r="AD96" s="6"/>
      <c r="AF96" s="2"/>
      <c r="AG96" s="6"/>
      <c r="AI96" s="2"/>
      <c r="AN96" s="2"/>
      <c r="AQ96" s="2"/>
      <c r="AV96" s="2"/>
      <c r="AY96" s="2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6"/>
      <c r="G97" s="2"/>
      <c r="H97" s="2"/>
      <c r="I97" s="2"/>
      <c r="J97" s="2"/>
      <c r="K97" s="2"/>
      <c r="L97" s="2"/>
      <c r="M97" s="2"/>
      <c r="O97" s="2"/>
      <c r="P97" s="2"/>
      <c r="Q97" s="6"/>
      <c r="S97" s="2"/>
      <c r="V97" s="6"/>
      <c r="Y97" s="6"/>
      <c r="AD97" s="6"/>
      <c r="AF97" s="2"/>
      <c r="AG97" s="6"/>
      <c r="AI97" s="2"/>
      <c r="AN97" s="2"/>
      <c r="AQ97" s="2"/>
      <c r="AV97" s="2"/>
      <c r="AY97" s="2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6"/>
      <c r="G98" s="2"/>
      <c r="H98" s="2"/>
      <c r="I98" s="2"/>
      <c r="J98" s="2"/>
      <c r="K98" s="2"/>
      <c r="L98" s="2"/>
      <c r="M98" s="2"/>
      <c r="O98" s="2"/>
      <c r="P98" s="2"/>
      <c r="Q98" s="6"/>
      <c r="S98" s="2"/>
      <c r="V98" s="6"/>
      <c r="Y98" s="6"/>
      <c r="AD98" s="6"/>
      <c r="AF98" s="2"/>
      <c r="AG98" s="6"/>
      <c r="AI98" s="2"/>
      <c r="AN98" s="2"/>
      <c r="AQ98" s="2"/>
      <c r="AV98" s="2"/>
      <c r="AY98" s="2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6"/>
      <c r="G99" s="2"/>
      <c r="H99" s="2"/>
      <c r="I99" s="2"/>
      <c r="J99" s="2"/>
      <c r="K99" s="2"/>
      <c r="L99" s="2"/>
      <c r="M99" s="2"/>
      <c r="O99" s="2"/>
      <c r="P99" s="2"/>
      <c r="Q99" s="6"/>
      <c r="S99" s="2"/>
      <c r="V99" s="6"/>
      <c r="Y99" s="6"/>
      <c r="AD99" s="6"/>
      <c r="AF99" s="2"/>
      <c r="AG99" s="6"/>
      <c r="AI99" s="2"/>
      <c r="AN99" s="2"/>
      <c r="AQ99" s="2"/>
      <c r="AV99" s="2"/>
      <c r="AY99" s="2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6"/>
      <c r="G100" s="2"/>
      <c r="H100" s="2"/>
      <c r="I100" s="2"/>
      <c r="J100" s="2"/>
      <c r="K100" s="2"/>
      <c r="L100" s="2"/>
      <c r="M100" s="2"/>
      <c r="O100" s="2"/>
      <c r="P100" s="2"/>
      <c r="Q100" s="6"/>
      <c r="S100" s="2"/>
      <c r="V100" s="6"/>
      <c r="Y100" s="6"/>
      <c r="AD100" s="6"/>
      <c r="AF100" s="2"/>
      <c r="AG100" s="6"/>
      <c r="AI100" s="2"/>
      <c r="AN100" s="2"/>
      <c r="AQ100" s="2"/>
      <c r="AV100" s="2"/>
      <c r="AY100" s="2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6"/>
      <c r="G101" s="2"/>
      <c r="H101" s="2"/>
      <c r="I101" s="2"/>
      <c r="J101" s="2"/>
      <c r="K101" s="2"/>
      <c r="L101" s="2"/>
      <c r="M101" s="2"/>
      <c r="O101" s="2"/>
      <c r="P101" s="2"/>
      <c r="Q101" s="6"/>
      <c r="S101" s="2"/>
      <c r="V101" s="6"/>
      <c r="Y101" s="6"/>
      <c r="AD101" s="6"/>
      <c r="AF101" s="2"/>
      <c r="AG101" s="6"/>
      <c r="AI101" s="2"/>
      <c r="AN101" s="2"/>
      <c r="AQ101" s="2"/>
      <c r="AV101" s="2"/>
      <c r="AY101" s="2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6"/>
      <c r="G102" s="2"/>
      <c r="H102" s="2"/>
      <c r="I102" s="2"/>
      <c r="J102" s="2"/>
      <c r="K102" s="2"/>
      <c r="L102" s="2"/>
      <c r="M102" s="2"/>
      <c r="O102" s="2"/>
      <c r="P102" s="2"/>
      <c r="Q102" s="6"/>
      <c r="S102" s="2"/>
      <c r="V102" s="6"/>
      <c r="Y102" s="6"/>
      <c r="AD102" s="6"/>
      <c r="AF102" s="2"/>
      <c r="AG102" s="6"/>
      <c r="AI102" s="2"/>
      <c r="AN102" s="2"/>
      <c r="AQ102" s="2"/>
      <c r="AV102" s="2"/>
      <c r="AY102" s="2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6"/>
      <c r="G103" s="2"/>
      <c r="H103" s="2"/>
      <c r="I103" s="2"/>
      <c r="J103" s="2"/>
      <c r="K103" s="2"/>
      <c r="L103" s="2"/>
      <c r="M103" s="2"/>
      <c r="O103" s="2"/>
      <c r="P103" s="2"/>
      <c r="Q103" s="6"/>
      <c r="S103" s="2"/>
      <c r="V103" s="6"/>
      <c r="Y103" s="6"/>
      <c r="AD103" s="6"/>
      <c r="AF103" s="2"/>
      <c r="AG103" s="6"/>
      <c r="AI103" s="2"/>
      <c r="AN103" s="2"/>
      <c r="AQ103" s="2"/>
      <c r="AV103" s="2"/>
      <c r="AY103" s="2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6"/>
      <c r="G104" s="2"/>
      <c r="H104" s="2"/>
      <c r="I104" s="2"/>
      <c r="J104" s="2"/>
      <c r="K104" s="2"/>
      <c r="L104" s="2"/>
      <c r="M104" s="2"/>
      <c r="O104" s="2"/>
      <c r="P104" s="2"/>
      <c r="Q104" s="6"/>
      <c r="S104" s="2"/>
      <c r="V104" s="6"/>
      <c r="Y104" s="6"/>
      <c r="AD104" s="6"/>
      <c r="AF104" s="2"/>
      <c r="AG104" s="6"/>
      <c r="AI104" s="2"/>
      <c r="AN104" s="2"/>
      <c r="AQ104" s="2"/>
      <c r="AV104" s="2"/>
      <c r="AY104" s="2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6"/>
      <c r="G105" s="2"/>
      <c r="H105" s="2"/>
      <c r="I105" s="2"/>
      <c r="J105" s="2"/>
      <c r="K105" s="2"/>
      <c r="L105" s="2"/>
      <c r="M105" s="2"/>
      <c r="O105" s="2"/>
      <c r="P105" s="2"/>
      <c r="Q105" s="6"/>
      <c r="S105" s="2"/>
      <c r="V105" s="6"/>
      <c r="Y105" s="6"/>
      <c r="AD105" s="6"/>
      <c r="AF105" s="2"/>
      <c r="AG105" s="6"/>
      <c r="AI105" s="2"/>
      <c r="AN105" s="2"/>
      <c r="AQ105" s="2"/>
      <c r="AV105" s="2"/>
      <c r="AY105" s="2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6"/>
      <c r="G106" s="2"/>
      <c r="H106" s="2"/>
      <c r="I106" s="2"/>
      <c r="J106" s="2"/>
      <c r="K106" s="2"/>
      <c r="L106" s="2"/>
      <c r="M106" s="2"/>
      <c r="O106" s="2"/>
      <c r="P106" s="2"/>
      <c r="Q106" s="6"/>
      <c r="S106" s="2"/>
      <c r="V106" s="6"/>
      <c r="Y106" s="6"/>
      <c r="AD106" s="6"/>
      <c r="AF106" s="2"/>
      <c r="AG106" s="6"/>
      <c r="AI106" s="2"/>
      <c r="AN106" s="2"/>
      <c r="AQ106" s="2"/>
      <c r="AV106" s="2"/>
      <c r="AY106" s="2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6"/>
      <c r="G107" s="2"/>
      <c r="H107" s="2"/>
      <c r="I107" s="2"/>
      <c r="J107" s="2"/>
      <c r="K107" s="2"/>
      <c r="L107" s="2"/>
      <c r="M107" s="2"/>
      <c r="O107" s="2"/>
      <c r="P107" s="2"/>
      <c r="Q107" s="6"/>
      <c r="S107" s="2"/>
      <c r="V107" s="6"/>
      <c r="Y107" s="6"/>
      <c r="AD107" s="6"/>
      <c r="AF107" s="2"/>
      <c r="AG107" s="6"/>
      <c r="AI107" s="2"/>
      <c r="AN107" s="2"/>
      <c r="AQ107" s="2"/>
      <c r="AV107" s="2"/>
      <c r="AY107" s="2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6"/>
      <c r="G108" s="2"/>
      <c r="H108" s="2"/>
      <c r="I108" s="2"/>
      <c r="J108" s="2"/>
      <c r="K108" s="2"/>
      <c r="L108" s="2"/>
      <c r="M108" s="2"/>
      <c r="O108" s="2"/>
      <c r="P108" s="2"/>
      <c r="Q108" s="6"/>
      <c r="S108" s="2"/>
      <c r="V108" s="6"/>
      <c r="Y108" s="6"/>
      <c r="AD108" s="6"/>
      <c r="AF108" s="2"/>
      <c r="AG108" s="6"/>
      <c r="AI108" s="2"/>
      <c r="AN108" s="2"/>
      <c r="AQ108" s="2"/>
      <c r="AV108" s="2"/>
      <c r="AY108" s="2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6"/>
      <c r="G109" s="2"/>
      <c r="H109" s="2"/>
      <c r="I109" s="2"/>
      <c r="J109" s="2"/>
      <c r="K109" s="2"/>
      <c r="L109" s="2"/>
      <c r="M109" s="2"/>
      <c r="O109" s="2"/>
      <c r="P109" s="2"/>
      <c r="Q109" s="6"/>
      <c r="S109" s="2"/>
      <c r="V109" s="6"/>
      <c r="Y109" s="6"/>
      <c r="AD109" s="6"/>
      <c r="AF109" s="2"/>
      <c r="AG109" s="6"/>
      <c r="AI109" s="2"/>
      <c r="AN109" s="2"/>
      <c r="AQ109" s="2"/>
      <c r="AV109" s="2"/>
      <c r="AY109" s="2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6"/>
      <c r="G110" s="2"/>
      <c r="H110" s="2"/>
      <c r="I110" s="2"/>
      <c r="J110" s="2"/>
      <c r="K110" s="2"/>
      <c r="L110" s="2"/>
      <c r="M110" s="2"/>
      <c r="O110" s="2"/>
      <c r="P110" s="2"/>
      <c r="Q110" s="6"/>
      <c r="S110" s="2"/>
      <c r="V110" s="6"/>
      <c r="Y110" s="6"/>
      <c r="AD110" s="6"/>
      <c r="AF110" s="2"/>
      <c r="AG110" s="6"/>
      <c r="AI110" s="2"/>
      <c r="AN110" s="2"/>
      <c r="AQ110" s="2"/>
      <c r="AV110" s="2"/>
      <c r="AY110" s="2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6"/>
      <c r="G111" s="2"/>
      <c r="H111" s="2"/>
      <c r="I111" s="2"/>
      <c r="J111" s="2"/>
      <c r="K111" s="2"/>
      <c r="L111" s="2"/>
      <c r="M111" s="2"/>
      <c r="O111" s="2"/>
      <c r="P111" s="2"/>
      <c r="Q111" s="6"/>
      <c r="S111" s="2"/>
      <c r="V111" s="6"/>
      <c r="Y111" s="6"/>
      <c r="AD111" s="6"/>
      <c r="AF111" s="2"/>
      <c r="AG111" s="6"/>
      <c r="AI111" s="2"/>
      <c r="AN111" s="2"/>
      <c r="AQ111" s="2"/>
      <c r="AV111" s="2"/>
      <c r="AY111" s="2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6"/>
      <c r="G112" s="2"/>
      <c r="H112" s="2"/>
      <c r="I112" s="2"/>
      <c r="J112" s="2"/>
      <c r="K112" s="2"/>
      <c r="L112" s="2"/>
      <c r="M112" s="2"/>
      <c r="O112" s="2"/>
      <c r="P112" s="2"/>
      <c r="Q112" s="6"/>
      <c r="S112" s="2"/>
      <c r="V112" s="6"/>
      <c r="Y112" s="6"/>
      <c r="AD112" s="6"/>
      <c r="AF112" s="2"/>
      <c r="AG112" s="6"/>
      <c r="AI112" s="2"/>
      <c r="AN112" s="2"/>
      <c r="AQ112" s="2"/>
      <c r="AV112" s="2"/>
      <c r="AY112" s="2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6"/>
      <c r="G113" s="2"/>
      <c r="H113" s="2"/>
      <c r="I113" s="2"/>
      <c r="J113" s="2"/>
      <c r="K113" s="2"/>
      <c r="L113" s="2"/>
      <c r="M113" s="2"/>
      <c r="O113" s="2"/>
      <c r="P113" s="2"/>
      <c r="Q113" s="6"/>
      <c r="S113" s="2"/>
      <c r="V113" s="6"/>
      <c r="Y113" s="6"/>
      <c r="AD113" s="6"/>
      <c r="AF113" s="2"/>
      <c r="AG113" s="6"/>
      <c r="AI113" s="2"/>
      <c r="AN113" s="2"/>
      <c r="AQ113" s="2"/>
      <c r="AV113" s="2"/>
      <c r="AY113" s="2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6"/>
      <c r="G114" s="2"/>
      <c r="H114" s="2"/>
      <c r="I114" s="2"/>
      <c r="J114" s="2"/>
      <c r="K114" s="2"/>
      <c r="L114" s="2"/>
      <c r="M114" s="2"/>
      <c r="O114" s="2"/>
      <c r="P114" s="2"/>
      <c r="Q114" s="6"/>
      <c r="S114" s="2"/>
      <c r="V114" s="6"/>
      <c r="Y114" s="6"/>
      <c r="AD114" s="6"/>
      <c r="AF114" s="2"/>
      <c r="AG114" s="6"/>
      <c r="AI114" s="2"/>
      <c r="AN114" s="2"/>
      <c r="AQ114" s="2"/>
      <c r="AV114" s="2"/>
      <c r="AY114" s="2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6"/>
      <c r="G115" s="2"/>
      <c r="H115" s="2"/>
      <c r="I115" s="2"/>
      <c r="J115" s="2"/>
      <c r="K115" s="2"/>
      <c r="L115" s="2"/>
      <c r="M115" s="2"/>
      <c r="O115" s="2"/>
      <c r="P115" s="2"/>
      <c r="Q115" s="6"/>
      <c r="S115" s="2"/>
      <c r="V115" s="6"/>
      <c r="Y115" s="6"/>
      <c r="AD115" s="6"/>
      <c r="AF115" s="2"/>
      <c r="AG115" s="6"/>
      <c r="AI115" s="2"/>
      <c r="AN115" s="2"/>
      <c r="AQ115" s="2"/>
      <c r="AV115" s="2"/>
      <c r="AY115" s="2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6"/>
      <c r="G116" s="2"/>
      <c r="H116" s="2"/>
      <c r="I116" s="2"/>
      <c r="J116" s="2"/>
      <c r="K116" s="2"/>
      <c r="L116" s="2"/>
      <c r="M116" s="2"/>
      <c r="O116" s="2"/>
      <c r="P116" s="2"/>
      <c r="Q116" s="6"/>
      <c r="S116" s="2"/>
      <c r="V116" s="6"/>
      <c r="Y116" s="6"/>
      <c r="AD116" s="6"/>
      <c r="AF116" s="2"/>
      <c r="AG116" s="6"/>
      <c r="AI116" s="2"/>
      <c r="AN116" s="2"/>
      <c r="AQ116" s="2"/>
      <c r="AV116" s="2"/>
      <c r="AY116" s="2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G117" s="2"/>
      <c r="H117" s="2"/>
      <c r="I117" s="2"/>
      <c r="J117" s="2"/>
      <c r="K117" s="2"/>
      <c r="L117" s="2"/>
      <c r="M117" s="2"/>
      <c r="O117" s="2"/>
      <c r="P117" s="2"/>
      <c r="Q117" s="6"/>
      <c r="S117" s="2"/>
      <c r="V117" s="6"/>
      <c r="Y117" s="6"/>
      <c r="AD117" s="6"/>
      <c r="AF117" s="2"/>
      <c r="AG117" s="6"/>
      <c r="AI117" s="2"/>
      <c r="AN117" s="2"/>
      <c r="AQ117" s="2"/>
      <c r="AV117" s="2"/>
      <c r="AY117" s="2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G118" s="2"/>
      <c r="H118" s="2"/>
      <c r="I118" s="2"/>
      <c r="J118" s="2"/>
      <c r="K118" s="2"/>
      <c r="L118" s="2"/>
      <c r="M118" s="2"/>
      <c r="O118" s="2"/>
      <c r="P118" s="2"/>
      <c r="Q118" s="6"/>
      <c r="S118" s="2"/>
      <c r="V118" s="6"/>
      <c r="Y118" s="6"/>
      <c r="AD118" s="6"/>
      <c r="AF118" s="2"/>
      <c r="AG118" s="6"/>
      <c r="AI118" s="2"/>
      <c r="AN118" s="2"/>
      <c r="AQ118" s="2"/>
      <c r="AV118" s="2"/>
      <c r="AY118" s="2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G119" s="2"/>
      <c r="H119" s="2"/>
      <c r="I119" s="2"/>
      <c r="J119" s="2"/>
      <c r="K119" s="2"/>
      <c r="L119" s="2"/>
      <c r="M119" s="2"/>
      <c r="O119" s="2"/>
      <c r="P119" s="2"/>
      <c r="Q119" s="6"/>
      <c r="S119" s="2"/>
      <c r="V119" s="6"/>
      <c r="Y119" s="6"/>
      <c r="AD119" s="6"/>
      <c r="AF119" s="2"/>
      <c r="AG119" s="6"/>
      <c r="AI119" s="2"/>
      <c r="AN119" s="2"/>
      <c r="AQ119" s="2"/>
      <c r="AV119" s="2"/>
      <c r="AY119" s="2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G120" s="2"/>
      <c r="H120" s="2"/>
      <c r="I120" s="2"/>
      <c r="J120" s="2"/>
      <c r="K120" s="2"/>
      <c r="L120" s="2"/>
      <c r="M120" s="2"/>
      <c r="O120" s="2"/>
      <c r="P120" s="2"/>
      <c r="Q120" s="6"/>
      <c r="S120" s="2"/>
      <c r="V120" s="6"/>
      <c r="Y120" s="6"/>
      <c r="AD120" s="6"/>
      <c r="AF120" s="2"/>
      <c r="AG120" s="6"/>
      <c r="AI120" s="2"/>
      <c r="AN120" s="2"/>
      <c r="AQ120" s="2"/>
      <c r="AV120" s="2"/>
      <c r="AY120" s="2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6"/>
      <c r="G121" s="2"/>
      <c r="H121" s="2"/>
      <c r="I121" s="2"/>
      <c r="J121" s="2"/>
      <c r="K121" s="2"/>
      <c r="L121" s="2"/>
      <c r="M121" s="2"/>
      <c r="O121" s="2"/>
      <c r="P121" s="2"/>
      <c r="Q121" s="6"/>
      <c r="S121" s="2"/>
      <c r="V121" s="6"/>
      <c r="Y121" s="6"/>
      <c r="AD121" s="6"/>
      <c r="AF121" s="2"/>
      <c r="AG121" s="6"/>
      <c r="AI121" s="2"/>
      <c r="AN121" s="2"/>
      <c r="AQ121" s="2"/>
      <c r="AV121" s="2"/>
      <c r="AY121" s="2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6"/>
      <c r="G122" s="2"/>
      <c r="H122" s="2"/>
      <c r="I122" s="2"/>
      <c r="J122" s="2"/>
      <c r="K122" s="2"/>
      <c r="L122" s="2"/>
      <c r="M122" s="2"/>
      <c r="O122" s="2"/>
      <c r="P122" s="2"/>
      <c r="Q122" s="6"/>
      <c r="S122" s="2"/>
      <c r="V122" s="6"/>
      <c r="Y122" s="6"/>
      <c r="AD122" s="6"/>
      <c r="AF122" s="2"/>
      <c r="AG122" s="6"/>
      <c r="AI122" s="2"/>
      <c r="AN122" s="2"/>
      <c r="AQ122" s="2"/>
      <c r="AV122" s="2"/>
      <c r="AY122" s="2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6"/>
      <c r="G123" s="2"/>
      <c r="H123" s="2"/>
      <c r="I123" s="2"/>
      <c r="J123" s="2"/>
      <c r="K123" s="2"/>
      <c r="L123" s="2"/>
      <c r="M123" s="2"/>
      <c r="O123" s="2"/>
      <c r="P123" s="2"/>
      <c r="Q123" s="6"/>
      <c r="S123" s="2"/>
      <c r="V123" s="6"/>
      <c r="Y123" s="6"/>
      <c r="AD123" s="6"/>
      <c r="AF123" s="2"/>
      <c r="AG123" s="6"/>
      <c r="AI123" s="2"/>
      <c r="AN123" s="2"/>
      <c r="AQ123" s="2"/>
      <c r="AV123" s="2"/>
      <c r="AY123" s="2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6"/>
      <c r="G124" s="2"/>
      <c r="H124" s="2"/>
      <c r="I124" s="2"/>
      <c r="J124" s="2"/>
      <c r="K124" s="2"/>
      <c r="L124" s="2"/>
      <c r="M124" s="2"/>
      <c r="O124" s="2"/>
      <c r="P124" s="2"/>
      <c r="Q124" s="6"/>
      <c r="S124" s="2"/>
      <c r="V124" s="6"/>
      <c r="Y124" s="6"/>
      <c r="AD124" s="6"/>
      <c r="AF124" s="2"/>
      <c r="AG124" s="6"/>
      <c r="AI124" s="2"/>
      <c r="AN124" s="2"/>
      <c r="AQ124" s="2"/>
      <c r="AV124" s="2"/>
      <c r="AY124" s="2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6"/>
      <c r="G125" s="2"/>
      <c r="H125" s="2"/>
      <c r="I125" s="2"/>
      <c r="J125" s="2"/>
      <c r="K125" s="2"/>
      <c r="L125" s="2"/>
      <c r="M125" s="2"/>
      <c r="O125" s="2"/>
      <c r="P125" s="2"/>
      <c r="Q125" s="6"/>
      <c r="S125" s="2"/>
      <c r="V125" s="6"/>
      <c r="Y125" s="6"/>
      <c r="AD125" s="6"/>
      <c r="AF125" s="2"/>
      <c r="AG125" s="6"/>
      <c r="AI125" s="2"/>
      <c r="AN125" s="2"/>
      <c r="AQ125" s="2"/>
      <c r="AV125" s="2"/>
      <c r="AY125" s="2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6"/>
      <c r="G126" s="2"/>
      <c r="H126" s="2"/>
      <c r="I126" s="2"/>
      <c r="J126" s="2"/>
      <c r="K126" s="2"/>
      <c r="L126" s="2"/>
      <c r="M126" s="2"/>
      <c r="O126" s="2"/>
      <c r="P126" s="2"/>
      <c r="Q126" s="6"/>
      <c r="S126" s="2"/>
      <c r="V126" s="6"/>
      <c r="Y126" s="6"/>
      <c r="AD126" s="6"/>
      <c r="AF126" s="2"/>
      <c r="AG126" s="6"/>
      <c r="AI126" s="2"/>
      <c r="AN126" s="2"/>
      <c r="AQ126" s="2"/>
      <c r="AV126" s="2"/>
      <c r="AY126" s="2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6"/>
      <c r="G127" s="2"/>
      <c r="H127" s="2"/>
      <c r="I127" s="2"/>
      <c r="J127" s="2"/>
      <c r="K127" s="2"/>
      <c r="L127" s="2"/>
      <c r="M127" s="2"/>
      <c r="O127" s="2"/>
      <c r="P127" s="2"/>
      <c r="Q127" s="6"/>
      <c r="S127" s="2"/>
      <c r="V127" s="6"/>
      <c r="Y127" s="6"/>
      <c r="AD127" s="6"/>
      <c r="AF127" s="2"/>
      <c r="AG127" s="6"/>
      <c r="AI127" s="2"/>
      <c r="AN127" s="2"/>
      <c r="AQ127" s="2"/>
      <c r="AV127" s="2"/>
      <c r="AY127" s="2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6"/>
      <c r="G128" s="2"/>
      <c r="H128" s="2"/>
      <c r="I128" s="2"/>
      <c r="J128" s="2"/>
      <c r="K128" s="2"/>
      <c r="L128" s="2"/>
      <c r="M128" s="2"/>
      <c r="O128" s="2"/>
      <c r="P128" s="2"/>
      <c r="Q128" s="6"/>
      <c r="S128" s="2"/>
      <c r="V128" s="6"/>
      <c r="Y128" s="6"/>
      <c r="AD128" s="6"/>
      <c r="AF128" s="2"/>
      <c r="AG128" s="6"/>
      <c r="AI128" s="2"/>
      <c r="AN128" s="2"/>
      <c r="AQ128" s="2"/>
      <c r="AV128" s="2"/>
      <c r="AY128" s="2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6"/>
      <c r="G129" s="2"/>
      <c r="H129" s="2"/>
      <c r="I129" s="2"/>
      <c r="J129" s="2"/>
      <c r="K129" s="2"/>
      <c r="L129" s="2"/>
      <c r="M129" s="2"/>
      <c r="O129" s="2"/>
      <c r="P129" s="2"/>
      <c r="Q129" s="6"/>
      <c r="S129" s="2"/>
      <c r="V129" s="6"/>
      <c r="Y129" s="6"/>
      <c r="AD129" s="6"/>
      <c r="AF129" s="2"/>
      <c r="AG129" s="6"/>
      <c r="AI129" s="2"/>
      <c r="AN129" s="2"/>
      <c r="AQ129" s="2"/>
      <c r="AV129" s="2"/>
      <c r="AY129" s="2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6"/>
      <c r="G130" s="2"/>
      <c r="H130" s="2"/>
      <c r="I130" s="2"/>
      <c r="J130" s="2"/>
      <c r="K130" s="2"/>
      <c r="L130" s="2"/>
      <c r="M130" s="2"/>
      <c r="O130" s="2"/>
      <c r="P130" s="2"/>
      <c r="Q130" s="6"/>
      <c r="S130" s="2"/>
      <c r="V130" s="6"/>
      <c r="Y130" s="6"/>
      <c r="AD130" s="6"/>
      <c r="AF130" s="2"/>
      <c r="AG130" s="6"/>
      <c r="AI130" s="2"/>
      <c r="AN130" s="2"/>
      <c r="AQ130" s="2"/>
      <c r="AV130" s="2"/>
      <c r="AY130" s="2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6"/>
      <c r="G131" s="2"/>
      <c r="H131" s="2"/>
      <c r="I131" s="2"/>
      <c r="J131" s="2"/>
      <c r="K131" s="2"/>
      <c r="L131" s="2"/>
      <c r="M131" s="2"/>
      <c r="O131" s="2"/>
      <c r="P131" s="2"/>
      <c r="Q131" s="6"/>
      <c r="S131" s="2"/>
      <c r="V131" s="6"/>
      <c r="Y131" s="6"/>
      <c r="AD131" s="6"/>
      <c r="AF131" s="2"/>
      <c r="AG131" s="6"/>
      <c r="AI131" s="2"/>
      <c r="AN131" s="2"/>
      <c r="AQ131" s="2"/>
      <c r="AV131" s="2"/>
      <c r="AY131" s="2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6"/>
      <c r="G132" s="2"/>
      <c r="H132" s="2"/>
      <c r="I132" s="2"/>
      <c r="J132" s="2"/>
      <c r="K132" s="2"/>
      <c r="L132" s="2"/>
      <c r="M132" s="2"/>
      <c r="O132" s="2"/>
      <c r="P132" s="2"/>
      <c r="Q132" s="6"/>
      <c r="S132" s="2"/>
      <c r="V132" s="6"/>
      <c r="Y132" s="6"/>
      <c r="AD132" s="6"/>
      <c r="AF132" s="2"/>
      <c r="AG132" s="6"/>
      <c r="AI132" s="2"/>
      <c r="AN132" s="2"/>
      <c r="AQ132" s="2"/>
      <c r="AV132" s="2"/>
      <c r="AY132" s="2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1:159" x14ac:dyDescent="0.25">
      <c r="A133" s="6"/>
      <c r="G133" s="2"/>
      <c r="H133" s="2"/>
      <c r="I133" s="2"/>
      <c r="J133" s="2"/>
      <c r="K133" s="2"/>
      <c r="L133" s="2"/>
      <c r="M133" s="2"/>
      <c r="O133" s="2"/>
      <c r="P133" s="2"/>
      <c r="Q133" s="6"/>
      <c r="S133" s="2"/>
      <c r="V133" s="6"/>
      <c r="Y133" s="6"/>
      <c r="AD133" s="6"/>
      <c r="AF133" s="2"/>
      <c r="AG133" s="6"/>
      <c r="AI133" s="2"/>
      <c r="AN133" s="2"/>
      <c r="AQ133" s="2"/>
      <c r="AV133" s="2"/>
      <c r="AY133" s="2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1:159" x14ac:dyDescent="0.25">
      <c r="A134" s="6"/>
      <c r="G134" s="2"/>
      <c r="H134" s="2"/>
      <c r="I134" s="2"/>
      <c r="J134" s="2"/>
      <c r="K134" s="2"/>
      <c r="L134" s="2"/>
      <c r="M134" s="2"/>
      <c r="O134" s="2"/>
      <c r="P134" s="2"/>
      <c r="Q134" s="6"/>
      <c r="S134" s="2"/>
      <c r="V134" s="6"/>
      <c r="Y134" s="6"/>
      <c r="AD134" s="6"/>
      <c r="AF134" s="2"/>
      <c r="AG134" s="6"/>
      <c r="AI134" s="2"/>
      <c r="AN134" s="2"/>
      <c r="AQ134" s="2"/>
      <c r="AV134" s="2"/>
      <c r="AY134" s="2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1:159" x14ac:dyDescent="0.25">
      <c r="A135" s="6"/>
      <c r="G135" s="2"/>
      <c r="H135" s="2"/>
      <c r="I135" s="2"/>
      <c r="J135" s="2"/>
      <c r="K135" s="2"/>
      <c r="L135" s="2"/>
      <c r="M135" s="2"/>
      <c r="O135" s="2"/>
      <c r="P135" s="2"/>
      <c r="Q135" s="6"/>
      <c r="S135" s="2"/>
      <c r="V135" s="6"/>
      <c r="Y135" s="6"/>
      <c r="AD135" s="6"/>
      <c r="AF135" s="2"/>
      <c r="AG135" s="6"/>
      <c r="AI135" s="2"/>
      <c r="AN135" s="2"/>
      <c r="AQ135" s="2"/>
      <c r="AV135" s="2"/>
      <c r="AY135" s="2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35"/>
  <sheetViews>
    <sheetView zoomScale="98" zoomScaleNormal="98" zoomScaleSheetLayoutView="100" workbookViewId="0">
      <pane xSplit="2" ySplit="5" topLeftCell="C18" activePane="bottomRight" state="frozen"/>
      <selection activeCell="B39" sqref="B39"/>
      <selection pane="topRight" activeCell="B39" sqref="B39"/>
      <selection pane="bottomLeft" activeCell="B39" sqref="B39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3" style="2" customWidth="1"/>
    <col min="3" max="6" width="11.140625" style="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30" width="9.140625" style="2" customWidth="1"/>
    <col min="31" max="31" width="10.28515625" style="6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6" customWidth="1"/>
    <col min="37" max="37" width="10.42578125" style="2" customWidth="1"/>
    <col min="38" max="38" width="10" style="2" customWidth="1"/>
    <col min="39" max="39" width="11.5703125" style="6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6" customWidth="1"/>
    <col min="45" max="45" width="9.140625" style="2" customWidth="1"/>
    <col min="46" max="46" width="10.85546875" style="2" customWidth="1"/>
    <col min="47" max="47" width="10.85546875" style="6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6" customWidth="1"/>
    <col min="138" max="142" width="9.140625" style="6" hidden="1" customWidth="1"/>
    <col min="143" max="143" width="9.140625" style="6" customWidth="1"/>
    <col min="144" max="148" width="9.140625" style="6" hidden="1" customWidth="1"/>
    <col min="149" max="149" width="9.140625" style="6" customWidth="1"/>
    <col min="150" max="154" width="9.140625" style="6" hidden="1" customWidth="1"/>
    <col min="155" max="155" width="9.140625" style="6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4" ht="18.75" x14ac:dyDescent="0.3">
      <c r="A1" s="2" t="s">
        <v>53</v>
      </c>
      <c r="B1" s="21" t="s">
        <v>66</v>
      </c>
      <c r="AT1" s="7"/>
    </row>
    <row r="2" spans="1:184" ht="15.75" x14ac:dyDescent="0.25">
      <c r="A2" s="11" t="s">
        <v>49</v>
      </c>
      <c r="I2" s="7" t="str">
        <f>[1]GSVA_cur!$I$3</f>
        <v>As on 17.03.2025</v>
      </c>
      <c r="J2" s="7"/>
      <c r="K2" s="7"/>
      <c r="L2" s="7"/>
      <c r="M2" s="7"/>
      <c r="N2" s="7"/>
      <c r="O2" s="7"/>
      <c r="P2" s="7"/>
    </row>
    <row r="3" spans="1:184" ht="15.75" x14ac:dyDescent="0.25">
      <c r="A3" s="11"/>
      <c r="B3" s="29"/>
    </row>
    <row r="4" spans="1:184" ht="15.75" x14ac:dyDescent="0.25">
      <c r="A4" s="11"/>
      <c r="E4" s="10"/>
      <c r="F4" s="10" t="s">
        <v>57</v>
      </c>
      <c r="S4" s="2"/>
      <c r="X4" s="2"/>
      <c r="AE4" s="2"/>
      <c r="AJ4" s="2"/>
      <c r="AM4" s="2"/>
      <c r="AR4" s="2"/>
      <c r="AU4" s="2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4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8" t="s">
        <v>72</v>
      </c>
      <c r="N5" s="28" t="s">
        <v>73</v>
      </c>
      <c r="O5" s="28" t="s">
        <v>74</v>
      </c>
      <c r="P5" s="28" t="s">
        <v>76</v>
      </c>
      <c r="S5" s="2"/>
      <c r="X5" s="2"/>
      <c r="AE5" s="2"/>
      <c r="AJ5" s="2"/>
      <c r="AM5" s="2"/>
      <c r="AR5" s="2"/>
      <c r="AU5" s="2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4" s="34" customFormat="1" ht="15.75" x14ac:dyDescent="0.25">
      <c r="A6" s="30" t="s">
        <v>26</v>
      </c>
      <c r="B6" s="31" t="s">
        <v>2</v>
      </c>
      <c r="C6" s="32">
        <f>SUM(C7:C10)</f>
        <v>75378</v>
      </c>
      <c r="D6" s="32">
        <f t="shared" ref="D6:O6" si="0">SUM(D7:D10)</f>
        <v>79263</v>
      </c>
      <c r="E6" s="32">
        <f t="shared" si="0"/>
        <v>80607</v>
      </c>
      <c r="F6" s="32">
        <f t="shared" si="0"/>
        <v>89146.734096109838</v>
      </c>
      <c r="G6" s="32">
        <f t="shared" si="0"/>
        <v>83166.328187156658</v>
      </c>
      <c r="H6" s="32">
        <f t="shared" si="0"/>
        <v>83802.801073244205</v>
      </c>
      <c r="I6" s="32">
        <f t="shared" si="0"/>
        <v>89387.336029491475</v>
      </c>
      <c r="J6" s="32">
        <f t="shared" si="0"/>
        <v>91601.611632403568</v>
      </c>
      <c r="K6" s="32">
        <f t="shared" si="0"/>
        <v>89987.68649425148</v>
      </c>
      <c r="L6" s="32">
        <f t="shared" si="0"/>
        <v>84994.18012907356</v>
      </c>
      <c r="M6" s="32">
        <f t="shared" si="0"/>
        <v>95566.996811764693</v>
      </c>
      <c r="N6" s="32">
        <f t="shared" ref="N6" si="1">SUM(N7:N10)</f>
        <v>95235.662379789836</v>
      </c>
      <c r="O6" s="32">
        <f t="shared" si="0"/>
        <v>98350.866966661051</v>
      </c>
      <c r="P6" s="32">
        <f t="shared" ref="P6" si="2">SUM(P7:P10)</f>
        <v>103290.45279344343</v>
      </c>
      <c r="Q6" s="7"/>
      <c r="R6" s="7"/>
      <c r="S6" s="7"/>
      <c r="T6" s="7"/>
      <c r="U6" s="7"/>
      <c r="V6" s="7"/>
      <c r="W6" s="7"/>
      <c r="X6" s="7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GB6" s="29"/>
    </row>
    <row r="7" spans="1:184" ht="15.75" x14ac:dyDescent="0.25">
      <c r="A7" s="16">
        <v>1.1000000000000001</v>
      </c>
      <c r="B7" s="17" t="s">
        <v>59</v>
      </c>
      <c r="C7" s="4">
        <v>20453</v>
      </c>
      <c r="D7" s="4">
        <v>23323</v>
      </c>
      <c r="E7" s="4">
        <v>23707</v>
      </c>
      <c r="F7" s="4">
        <v>27093</v>
      </c>
      <c r="G7" s="4">
        <v>21441.432941845047</v>
      </c>
      <c r="H7" s="4">
        <v>20948.63208435323</v>
      </c>
      <c r="I7" s="4">
        <v>21645.379473454785</v>
      </c>
      <c r="J7" s="4">
        <v>23433.391525702085</v>
      </c>
      <c r="K7" s="4">
        <v>23585.532727724007</v>
      </c>
      <c r="L7" s="4">
        <v>21754.970210975433</v>
      </c>
      <c r="M7" s="4">
        <v>31062.940200278274</v>
      </c>
      <c r="N7" s="4">
        <v>22474.539086745826</v>
      </c>
      <c r="O7" s="4">
        <v>23294.560536736873</v>
      </c>
      <c r="P7" s="4">
        <v>23793.369583842818</v>
      </c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6"/>
      <c r="FZ7" s="6"/>
      <c r="GA7" s="6"/>
    </row>
    <row r="8" spans="1:184" ht="15.75" x14ac:dyDescent="0.25">
      <c r="A8" s="16">
        <v>1.2</v>
      </c>
      <c r="B8" s="17" t="s">
        <v>60</v>
      </c>
      <c r="C8" s="4">
        <v>32214</v>
      </c>
      <c r="D8" s="4">
        <v>33368</v>
      </c>
      <c r="E8" s="4">
        <v>33991</v>
      </c>
      <c r="F8" s="4">
        <v>36395</v>
      </c>
      <c r="G8" s="4">
        <v>34713.599071793898</v>
      </c>
      <c r="H8" s="4">
        <v>35403.746093014495</v>
      </c>
      <c r="I8" s="4">
        <v>37118.125885596564</v>
      </c>
      <c r="J8" s="4">
        <v>35596.234685498443</v>
      </c>
      <c r="K8" s="4">
        <v>35601.240521573367</v>
      </c>
      <c r="L8" s="4">
        <v>35526.605892815474</v>
      </c>
      <c r="M8" s="4">
        <v>35655.352145845645</v>
      </c>
      <c r="N8" s="4">
        <v>45531.081658729068</v>
      </c>
      <c r="O8" s="4">
        <v>47447.850171584076</v>
      </c>
      <c r="P8" s="4">
        <v>49431.790695675947</v>
      </c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6"/>
      <c r="FZ8" s="6"/>
      <c r="GA8" s="6"/>
    </row>
    <row r="9" spans="1:184" ht="15.75" x14ac:dyDescent="0.25">
      <c r="A9" s="16">
        <v>1.3</v>
      </c>
      <c r="B9" s="17" t="s">
        <v>61</v>
      </c>
      <c r="C9" s="4">
        <v>3319</v>
      </c>
      <c r="D9" s="4">
        <v>3082</v>
      </c>
      <c r="E9" s="4">
        <v>2879</v>
      </c>
      <c r="F9" s="4">
        <v>2899</v>
      </c>
      <c r="G9" s="4">
        <v>2600.9121992801665</v>
      </c>
      <c r="H9" s="4">
        <v>3998.0050837883637</v>
      </c>
      <c r="I9" s="4">
        <v>3928.8211180124222</v>
      </c>
      <c r="J9" s="4">
        <v>3917.6518675566936</v>
      </c>
      <c r="K9" s="4">
        <v>4081.2727002203933</v>
      </c>
      <c r="L9" s="4">
        <v>4299.8240205957991</v>
      </c>
      <c r="M9" s="4">
        <v>4428.5023666174393</v>
      </c>
      <c r="N9" s="4">
        <v>4980.0002216232224</v>
      </c>
      <c r="O9" s="4">
        <v>5599.6800067864824</v>
      </c>
      <c r="P9" s="4">
        <v>6295.5824625125642</v>
      </c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6"/>
      <c r="FZ9" s="6"/>
      <c r="GA9" s="6"/>
    </row>
    <row r="10" spans="1:184" ht="15.75" x14ac:dyDescent="0.25">
      <c r="A10" s="16">
        <v>1.4</v>
      </c>
      <c r="B10" s="17" t="s">
        <v>62</v>
      </c>
      <c r="C10" s="4">
        <v>19392</v>
      </c>
      <c r="D10" s="4">
        <v>19490</v>
      </c>
      <c r="E10" s="4">
        <v>20030</v>
      </c>
      <c r="F10" s="4">
        <v>22759.734096109842</v>
      </c>
      <c r="G10" s="4">
        <v>24410.383974237546</v>
      </c>
      <c r="H10" s="4">
        <v>23452.417812088119</v>
      </c>
      <c r="I10" s="4">
        <v>26695.009552427713</v>
      </c>
      <c r="J10" s="4">
        <v>28654.333553646353</v>
      </c>
      <c r="K10" s="4">
        <v>26719.640544733713</v>
      </c>
      <c r="L10" s="4">
        <v>23412.780004686847</v>
      </c>
      <c r="M10" s="4">
        <v>24420.202099023325</v>
      </c>
      <c r="N10" s="4">
        <v>22250.041412691709</v>
      </c>
      <c r="O10" s="4">
        <v>22008.776251553616</v>
      </c>
      <c r="P10" s="4">
        <v>23769.710051412094</v>
      </c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6"/>
      <c r="FZ10" s="6"/>
      <c r="GA10" s="6"/>
    </row>
    <row r="11" spans="1:184" ht="15.75" x14ac:dyDescent="0.25">
      <c r="A11" s="18" t="s">
        <v>31</v>
      </c>
      <c r="B11" s="17" t="s">
        <v>3</v>
      </c>
      <c r="C11" s="4">
        <v>25362</v>
      </c>
      <c r="D11" s="4">
        <v>33443</v>
      </c>
      <c r="E11" s="4">
        <v>25097</v>
      </c>
      <c r="F11" s="4">
        <v>29144</v>
      </c>
      <c r="G11" s="4">
        <v>31891.28925932942</v>
      </c>
      <c r="H11" s="4">
        <v>41796.845038599131</v>
      </c>
      <c r="I11" s="4">
        <v>53810.816237799467</v>
      </c>
      <c r="J11" s="4">
        <v>50409.931434203536</v>
      </c>
      <c r="K11" s="4">
        <v>51171.305402300539</v>
      </c>
      <c r="L11" s="4">
        <v>46371.223051971676</v>
      </c>
      <c r="M11" s="4">
        <v>49671.135579491223</v>
      </c>
      <c r="N11" s="4">
        <v>45361.22716325285</v>
      </c>
      <c r="O11" s="4">
        <v>46302.175803800259</v>
      </c>
      <c r="P11" s="4">
        <v>47193.023443975086</v>
      </c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6"/>
      <c r="FZ11" s="6"/>
      <c r="GA11" s="6"/>
    </row>
    <row r="12" spans="1:184" s="29" customFormat="1" ht="15.75" x14ac:dyDescent="0.25">
      <c r="A12" s="35"/>
      <c r="B12" s="36" t="s">
        <v>28</v>
      </c>
      <c r="C12" s="37">
        <f>C6+C11</f>
        <v>100740</v>
      </c>
      <c r="D12" s="37">
        <f t="shared" ref="D12:P12" si="3">D6+D11</f>
        <v>112706</v>
      </c>
      <c r="E12" s="37">
        <f t="shared" si="3"/>
        <v>105704</v>
      </c>
      <c r="F12" s="37">
        <f t="shared" si="3"/>
        <v>118290.73409610984</v>
      </c>
      <c r="G12" s="37">
        <f t="shared" si="3"/>
        <v>115057.61744648608</v>
      </c>
      <c r="H12" s="37">
        <f t="shared" si="3"/>
        <v>125599.64611184334</v>
      </c>
      <c r="I12" s="37">
        <f t="shared" si="3"/>
        <v>143198.15226729095</v>
      </c>
      <c r="J12" s="37">
        <f t="shared" si="3"/>
        <v>142011.54306660709</v>
      </c>
      <c r="K12" s="37">
        <f t="shared" si="3"/>
        <v>141158.99189655203</v>
      </c>
      <c r="L12" s="37">
        <f t="shared" si="3"/>
        <v>131365.40318104523</v>
      </c>
      <c r="M12" s="37">
        <f t="shared" si="3"/>
        <v>145238.13239125593</v>
      </c>
      <c r="N12" s="37">
        <f t="shared" ref="N12" si="4">N6+N11</f>
        <v>140596.88954304269</v>
      </c>
      <c r="O12" s="37">
        <f t="shared" si="3"/>
        <v>144653.0427704613</v>
      </c>
      <c r="P12" s="37">
        <f t="shared" si="3"/>
        <v>150483.47623741851</v>
      </c>
      <c r="Q12" s="8"/>
      <c r="R12" s="8"/>
      <c r="S12" s="8"/>
      <c r="T12" s="8"/>
      <c r="U12" s="8"/>
      <c r="V12" s="8"/>
      <c r="W12" s="8"/>
      <c r="X12" s="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8"/>
      <c r="DU12" s="38"/>
      <c r="DV12" s="38"/>
      <c r="DW12" s="38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4"/>
      <c r="FZ12" s="34"/>
      <c r="GA12" s="34"/>
    </row>
    <row r="13" spans="1:184" s="6" customFormat="1" ht="15.75" x14ac:dyDescent="0.25">
      <c r="A13" s="14" t="s">
        <v>32</v>
      </c>
      <c r="B13" s="15" t="s">
        <v>4</v>
      </c>
      <c r="C13" s="1">
        <v>427827.00000000006</v>
      </c>
      <c r="D13" s="1">
        <v>415760.00000000006</v>
      </c>
      <c r="E13" s="1">
        <v>543613</v>
      </c>
      <c r="F13" s="1">
        <v>418220</v>
      </c>
      <c r="G13" s="1">
        <v>485687.85309717752</v>
      </c>
      <c r="H13" s="1">
        <v>509426.75729617773</v>
      </c>
      <c r="I13" s="1">
        <v>557856.58740017749</v>
      </c>
      <c r="J13" s="1">
        <v>983956.82575135492</v>
      </c>
      <c r="K13" s="1">
        <v>859318.34732489556</v>
      </c>
      <c r="L13" s="1">
        <v>861034.51618666446</v>
      </c>
      <c r="M13" s="1">
        <v>658695.51350878715</v>
      </c>
      <c r="N13" s="1">
        <v>664693.40271060669</v>
      </c>
      <c r="O13" s="1">
        <v>671702.75743017299</v>
      </c>
      <c r="P13" s="1">
        <v>727365.71739261586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GB13" s="2"/>
    </row>
    <row r="14" spans="1:184" ht="30" x14ac:dyDescent="0.25">
      <c r="A14" s="18" t="s">
        <v>33</v>
      </c>
      <c r="B14" s="17" t="s">
        <v>5</v>
      </c>
      <c r="C14" s="4">
        <v>22711</v>
      </c>
      <c r="D14" s="4">
        <v>24241</v>
      </c>
      <c r="E14" s="4">
        <v>26536</v>
      </c>
      <c r="F14" s="4">
        <v>20532</v>
      </c>
      <c r="G14" s="4">
        <v>19931.469028225041</v>
      </c>
      <c r="H14" s="4">
        <v>22691.093673507814</v>
      </c>
      <c r="I14" s="4">
        <v>24606</v>
      </c>
      <c r="J14" s="4">
        <v>24001.177040564951</v>
      </c>
      <c r="K14" s="1">
        <v>26310.71357119297</v>
      </c>
      <c r="L14" s="1">
        <v>25500.790774752288</v>
      </c>
      <c r="M14" s="1">
        <v>28508.877249283923</v>
      </c>
      <c r="N14" s="1">
        <v>30208.047849095146</v>
      </c>
      <c r="O14" s="4">
        <v>32507.609671013262</v>
      </c>
      <c r="P14" s="4">
        <v>33776.027320623994</v>
      </c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7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7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7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6"/>
      <c r="FZ14" s="6"/>
      <c r="GA14" s="6"/>
    </row>
    <row r="15" spans="1:184" ht="15.75" x14ac:dyDescent="0.25">
      <c r="A15" s="18" t="s">
        <v>34</v>
      </c>
      <c r="B15" s="17" t="s">
        <v>6</v>
      </c>
      <c r="C15" s="4">
        <v>244130.00000000003</v>
      </c>
      <c r="D15" s="4">
        <v>219651.00000000003</v>
      </c>
      <c r="E15" s="4">
        <v>264719</v>
      </c>
      <c r="F15" s="4">
        <v>230941</v>
      </c>
      <c r="G15" s="4">
        <v>232623.50464103051</v>
      </c>
      <c r="H15" s="4">
        <v>252052.30013180192</v>
      </c>
      <c r="I15" s="4">
        <v>296621.56046529638</v>
      </c>
      <c r="J15" s="4">
        <v>313715.84907209722</v>
      </c>
      <c r="K15" s="4">
        <v>344904.66495835519</v>
      </c>
      <c r="L15" s="4">
        <v>291654.85496017989</v>
      </c>
      <c r="M15" s="4">
        <v>352252.88289380079</v>
      </c>
      <c r="N15" s="4">
        <v>403274.3818283123</v>
      </c>
      <c r="O15" s="4">
        <v>413514.23856640694</v>
      </c>
      <c r="P15" s="4">
        <v>423622.38313588232</v>
      </c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7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7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7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6"/>
      <c r="FZ15" s="6"/>
      <c r="GA15" s="6"/>
    </row>
    <row r="16" spans="1:184" s="29" customFormat="1" ht="15.75" x14ac:dyDescent="0.25">
      <c r="A16" s="35"/>
      <c r="B16" s="36" t="s">
        <v>29</v>
      </c>
      <c r="C16" s="37">
        <f>+C13+C14+C15</f>
        <v>694668.00000000012</v>
      </c>
      <c r="D16" s="37">
        <f t="shared" ref="D16:M16" si="5">+D13+D14+D15</f>
        <v>659652.00000000012</v>
      </c>
      <c r="E16" s="37">
        <f t="shared" si="5"/>
        <v>834868</v>
      </c>
      <c r="F16" s="37">
        <f t="shared" si="5"/>
        <v>669693</v>
      </c>
      <c r="G16" s="37">
        <f t="shared" si="5"/>
        <v>738242.82676643308</v>
      </c>
      <c r="H16" s="37">
        <f t="shared" si="5"/>
        <v>784170.15110148746</v>
      </c>
      <c r="I16" s="37">
        <f t="shared" si="5"/>
        <v>879084.14786547387</v>
      </c>
      <c r="J16" s="37">
        <f t="shared" si="5"/>
        <v>1321673.8518640171</v>
      </c>
      <c r="K16" s="37">
        <f t="shared" si="5"/>
        <v>1230533.7258544436</v>
      </c>
      <c r="L16" s="37">
        <f t="shared" si="5"/>
        <v>1178190.1619215966</v>
      </c>
      <c r="M16" s="37">
        <f t="shared" si="5"/>
        <v>1039457.2736518718</v>
      </c>
      <c r="N16" s="37">
        <f t="shared" ref="N16" si="6">+N13+N14+N15</f>
        <v>1098175.8323880141</v>
      </c>
      <c r="O16" s="37">
        <f t="shared" ref="O16:P16" si="7">+O13+O14+O15</f>
        <v>1117724.6056675932</v>
      </c>
      <c r="P16" s="37">
        <f t="shared" si="7"/>
        <v>1184764.127849122</v>
      </c>
      <c r="Q16" s="8"/>
      <c r="R16" s="8"/>
      <c r="S16" s="8"/>
      <c r="T16" s="8"/>
      <c r="U16" s="8"/>
      <c r="V16" s="8"/>
      <c r="W16" s="8"/>
      <c r="X16" s="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3"/>
      <c r="CP16" s="38"/>
      <c r="CQ16" s="38"/>
      <c r="CR16" s="38"/>
      <c r="CS16" s="38"/>
      <c r="CT16" s="38"/>
      <c r="CU16" s="38"/>
      <c r="CV16" s="38"/>
      <c r="CW16" s="38"/>
      <c r="CX16" s="38"/>
      <c r="CY16" s="38"/>
      <c r="CZ16" s="38"/>
      <c r="DA16" s="33"/>
      <c r="DB16" s="33"/>
      <c r="DC16" s="33"/>
      <c r="DD16" s="33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8"/>
      <c r="DU16" s="38"/>
      <c r="DV16" s="38"/>
      <c r="DW16" s="38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3"/>
      <c r="EL16" s="38"/>
      <c r="EM16" s="38"/>
      <c r="EN16" s="38"/>
      <c r="EO16" s="38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3"/>
      <c r="FJ16" s="38"/>
      <c r="FK16" s="38"/>
      <c r="FL16" s="38"/>
      <c r="FM16" s="38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4"/>
      <c r="FZ16" s="34"/>
      <c r="GA16" s="34"/>
    </row>
    <row r="17" spans="1:184" s="34" customFormat="1" ht="30" x14ac:dyDescent="0.25">
      <c r="A17" s="30" t="s">
        <v>35</v>
      </c>
      <c r="B17" s="31" t="s">
        <v>7</v>
      </c>
      <c r="C17" s="32">
        <f>C18+C19</f>
        <v>147477</v>
      </c>
      <c r="D17" s="32">
        <f t="shared" ref="D17:M17" si="8">D18+D19</f>
        <v>174572</v>
      </c>
      <c r="E17" s="32">
        <f t="shared" si="8"/>
        <v>165482</v>
      </c>
      <c r="F17" s="32">
        <f t="shared" si="8"/>
        <v>174562</v>
      </c>
      <c r="G17" s="32">
        <f t="shared" si="8"/>
        <v>155361.69009282062</v>
      </c>
      <c r="H17" s="32">
        <f t="shared" si="8"/>
        <v>157358.09668612314</v>
      </c>
      <c r="I17" s="32">
        <f t="shared" si="8"/>
        <v>160976.934338953</v>
      </c>
      <c r="J17" s="32">
        <f t="shared" si="8"/>
        <v>170228.06084742979</v>
      </c>
      <c r="K17" s="32">
        <f t="shared" si="8"/>
        <v>166241.07095387537</v>
      </c>
      <c r="L17" s="32">
        <f t="shared" si="8"/>
        <v>116410.66482145984</v>
      </c>
      <c r="M17" s="32">
        <f t="shared" si="8"/>
        <v>133252.27340010216</v>
      </c>
      <c r="N17" s="32">
        <f t="shared" ref="N17" si="9">N18+N19</f>
        <v>150737.18530766148</v>
      </c>
      <c r="O17" s="32">
        <f t="shared" ref="O17:P17" si="10">O18+O19</f>
        <v>191202.66987804149</v>
      </c>
      <c r="P17" s="32">
        <f t="shared" si="10"/>
        <v>239549.24221670005</v>
      </c>
      <c r="Q17" s="7"/>
      <c r="R17" s="7"/>
      <c r="S17" s="7"/>
      <c r="T17" s="7"/>
      <c r="U17" s="7"/>
      <c r="V17" s="7"/>
      <c r="W17" s="7"/>
      <c r="X17" s="7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GB17" s="29"/>
    </row>
    <row r="18" spans="1:184" ht="15.75" x14ac:dyDescent="0.25">
      <c r="A18" s="16">
        <v>6.1</v>
      </c>
      <c r="B18" s="17" t="s">
        <v>8</v>
      </c>
      <c r="C18" s="4">
        <v>127194</v>
      </c>
      <c r="D18" s="4">
        <v>154007</v>
      </c>
      <c r="E18" s="4">
        <v>144685</v>
      </c>
      <c r="F18" s="4">
        <v>152733</v>
      </c>
      <c r="G18" s="4">
        <v>136159.69009282062</v>
      </c>
      <c r="H18" s="4">
        <v>138209.01751082658</v>
      </c>
      <c r="I18" s="4">
        <v>141577.01818988466</v>
      </c>
      <c r="J18" s="4">
        <v>149904.90154376745</v>
      </c>
      <c r="K18" s="4">
        <v>146201.49888213322</v>
      </c>
      <c r="L18" s="4">
        <v>107053.63442806809</v>
      </c>
      <c r="M18" s="4">
        <v>120144.44631441624</v>
      </c>
      <c r="N18" s="4">
        <v>134932.07253352224</v>
      </c>
      <c r="O18" s="4">
        <v>171889.13008523406</v>
      </c>
      <c r="P18" s="4">
        <v>216441.83766297574</v>
      </c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6"/>
      <c r="FZ18" s="6"/>
      <c r="GA18" s="6"/>
    </row>
    <row r="19" spans="1:184" ht="15.75" x14ac:dyDescent="0.25">
      <c r="A19" s="16">
        <v>6.2</v>
      </c>
      <c r="B19" s="17" t="s">
        <v>9</v>
      </c>
      <c r="C19" s="4">
        <v>20283</v>
      </c>
      <c r="D19" s="4">
        <v>20565</v>
      </c>
      <c r="E19" s="4">
        <v>20797</v>
      </c>
      <c r="F19" s="4">
        <v>21829</v>
      </c>
      <c r="G19" s="4">
        <v>19202</v>
      </c>
      <c r="H19" s="4">
        <v>19149.079175296552</v>
      </c>
      <c r="I19" s="4">
        <v>19399.916149068322</v>
      </c>
      <c r="J19" s="4">
        <v>20323.159303662342</v>
      </c>
      <c r="K19" s="4">
        <v>20039.572071742143</v>
      </c>
      <c r="L19" s="4">
        <v>9357.0303933917476</v>
      </c>
      <c r="M19" s="4">
        <v>13107.82708568592</v>
      </c>
      <c r="N19" s="4">
        <v>15805.112774139252</v>
      </c>
      <c r="O19" s="4">
        <v>19313.539792807431</v>
      </c>
      <c r="P19" s="4">
        <v>23107.404553724315</v>
      </c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6"/>
      <c r="FZ19" s="6"/>
      <c r="GA19" s="6"/>
    </row>
    <row r="20" spans="1:184" s="34" customFormat="1" ht="30" x14ac:dyDescent="0.25">
      <c r="A20" s="39" t="s">
        <v>36</v>
      </c>
      <c r="B20" s="40" t="s">
        <v>10</v>
      </c>
      <c r="C20" s="32">
        <f>SUM(C21:C27)</f>
        <v>67419</v>
      </c>
      <c r="D20" s="32">
        <f t="shared" ref="D20:M20" si="11">SUM(D21:D27)</f>
        <v>70566</v>
      </c>
      <c r="E20" s="32">
        <f t="shared" si="11"/>
        <v>73995</v>
      </c>
      <c r="F20" s="32">
        <f t="shared" si="11"/>
        <v>76307.513043478262</v>
      </c>
      <c r="G20" s="32">
        <f t="shared" si="11"/>
        <v>81108.421291911334</v>
      </c>
      <c r="H20" s="32">
        <f t="shared" si="11"/>
        <v>88652.182074938813</v>
      </c>
      <c r="I20" s="32">
        <f t="shared" si="11"/>
        <v>88461.321295474714</v>
      </c>
      <c r="J20" s="32">
        <f t="shared" si="11"/>
        <v>86773.076531922663</v>
      </c>
      <c r="K20" s="32">
        <f t="shared" si="11"/>
        <v>92201.265453033819</v>
      </c>
      <c r="L20" s="32">
        <f t="shared" si="11"/>
        <v>69405.658540440229</v>
      </c>
      <c r="M20" s="32">
        <f t="shared" si="11"/>
        <v>85181.985941351944</v>
      </c>
      <c r="N20" s="32">
        <f t="shared" ref="N20:P20" si="12">SUM(N21:N27)</f>
        <v>90357.456742907903</v>
      </c>
      <c r="O20" s="32">
        <f t="shared" si="12"/>
        <v>95054.299755001412</v>
      </c>
      <c r="P20" s="32">
        <f t="shared" si="12"/>
        <v>101783.38404261312</v>
      </c>
      <c r="Q20" s="7"/>
      <c r="R20" s="7"/>
      <c r="S20" s="7"/>
      <c r="T20" s="7"/>
      <c r="U20" s="7"/>
      <c r="V20" s="7"/>
      <c r="W20" s="7"/>
      <c r="X20" s="7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GB20" s="29"/>
    </row>
    <row r="21" spans="1:184" ht="15.75" x14ac:dyDescent="0.25">
      <c r="A21" s="16">
        <v>7.1</v>
      </c>
      <c r="B21" s="17" t="s">
        <v>11</v>
      </c>
      <c r="C21" s="4">
        <v>200</v>
      </c>
      <c r="D21" s="4">
        <v>194</v>
      </c>
      <c r="E21" s="4">
        <v>209</v>
      </c>
      <c r="F21" s="4">
        <v>225</v>
      </c>
      <c r="G21" s="4">
        <v>263</v>
      </c>
      <c r="H21" s="4">
        <v>287</v>
      </c>
      <c r="I21" s="4">
        <v>324</v>
      </c>
      <c r="J21" s="4">
        <v>307</v>
      </c>
      <c r="K21" s="4">
        <v>276</v>
      </c>
      <c r="L21" s="4">
        <v>58</v>
      </c>
      <c r="M21" s="4">
        <v>168</v>
      </c>
      <c r="N21" s="4">
        <v>177</v>
      </c>
      <c r="O21" s="4">
        <v>186.48214285714286</v>
      </c>
      <c r="P21" s="4">
        <v>196.47225765306123</v>
      </c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6"/>
      <c r="FZ21" s="6"/>
      <c r="GA21" s="6"/>
    </row>
    <row r="22" spans="1:184" ht="15.75" x14ac:dyDescent="0.25">
      <c r="A22" s="16">
        <v>7.2</v>
      </c>
      <c r="B22" s="17" t="s">
        <v>12</v>
      </c>
      <c r="C22" s="4">
        <v>41200</v>
      </c>
      <c r="D22" s="4">
        <v>43633</v>
      </c>
      <c r="E22" s="4">
        <v>43689</v>
      </c>
      <c r="F22" s="4">
        <v>43679</v>
      </c>
      <c r="G22" s="4">
        <v>45158.267474900553</v>
      </c>
      <c r="H22" s="4">
        <v>48740.803144417245</v>
      </c>
      <c r="I22" s="4">
        <v>49568.536645962733</v>
      </c>
      <c r="J22" s="4">
        <v>50558.102069305307</v>
      </c>
      <c r="K22" s="4">
        <v>49757.2012666636</v>
      </c>
      <c r="L22" s="4">
        <v>33506.305320986437</v>
      </c>
      <c r="M22" s="4">
        <v>46496.214503450727</v>
      </c>
      <c r="N22" s="4">
        <v>48740.024245108434</v>
      </c>
      <c r="O22" s="4">
        <v>51114.804371428647</v>
      </c>
      <c r="P22" s="4">
        <v>53505.37472453087</v>
      </c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6"/>
      <c r="FZ22" s="6"/>
      <c r="GA22" s="6"/>
    </row>
    <row r="23" spans="1:184" ht="15.75" x14ac:dyDescent="0.25">
      <c r="A23" s="16">
        <v>7.3</v>
      </c>
      <c r="B23" s="17" t="s">
        <v>13</v>
      </c>
      <c r="C23" s="4">
        <v>3968</v>
      </c>
      <c r="D23" s="4">
        <v>3688.0000000000005</v>
      </c>
      <c r="E23" s="4">
        <v>2805</v>
      </c>
      <c r="F23" s="4">
        <v>2304</v>
      </c>
      <c r="G23" s="4">
        <v>2058.9094525478308</v>
      </c>
      <c r="H23" s="4">
        <v>4893.1978911692713</v>
      </c>
      <c r="I23" s="4">
        <v>4376.1338065661048</v>
      </c>
      <c r="J23" s="4">
        <v>4923.3000492691735</v>
      </c>
      <c r="K23" s="4">
        <v>5670.8683372241876</v>
      </c>
      <c r="L23" s="4">
        <v>4102.4145960341039</v>
      </c>
      <c r="M23" s="4">
        <v>3984.7999108197114</v>
      </c>
      <c r="N23" s="4">
        <v>3997.2575146108234</v>
      </c>
      <c r="O23" s="4">
        <v>4011.534704057713</v>
      </c>
      <c r="P23" s="4">
        <v>4018.3589129911443</v>
      </c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6"/>
      <c r="FZ23" s="6"/>
      <c r="GA23" s="6"/>
    </row>
    <row r="24" spans="1:184" ht="15.75" x14ac:dyDescent="0.25">
      <c r="A24" s="16">
        <v>7.4</v>
      </c>
      <c r="B24" s="17" t="s">
        <v>14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205.71623779946762</v>
      </c>
      <c r="J24" s="4">
        <v>225.7436360650353</v>
      </c>
      <c r="K24" s="4">
        <v>313.51941067149323</v>
      </c>
      <c r="L24" s="4">
        <v>0.97583601237728446</v>
      </c>
      <c r="M24" s="4">
        <v>3.9326917451958665</v>
      </c>
      <c r="N24" s="4">
        <v>266.15645858956589</v>
      </c>
      <c r="O24" s="4">
        <v>289.54785696780806</v>
      </c>
      <c r="P24" s="4">
        <v>314.40789683889773</v>
      </c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6"/>
      <c r="FZ24" s="6"/>
      <c r="GA24" s="6"/>
    </row>
    <row r="25" spans="1:184" ht="15.75" x14ac:dyDescent="0.25">
      <c r="A25" s="16">
        <v>7.5</v>
      </c>
      <c r="B25" s="17" t="s">
        <v>15</v>
      </c>
      <c r="C25" s="4">
        <v>689</v>
      </c>
      <c r="D25" s="4">
        <v>733</v>
      </c>
      <c r="E25" s="4">
        <v>843</v>
      </c>
      <c r="F25" s="4">
        <v>439</v>
      </c>
      <c r="G25" s="4">
        <v>480.50861905663953</v>
      </c>
      <c r="H25" s="4">
        <v>2118.9087742421389</v>
      </c>
      <c r="I25" s="4">
        <v>2030.5712511091392</v>
      </c>
      <c r="J25" s="4">
        <v>611.48431597963543</v>
      </c>
      <c r="K25" s="4">
        <v>2076.6975383976965</v>
      </c>
      <c r="L25" s="4">
        <v>875.32490310242417</v>
      </c>
      <c r="M25" s="4">
        <v>696.08643889966834</v>
      </c>
      <c r="N25" s="4">
        <v>1093.1075218088074</v>
      </c>
      <c r="O25" s="4">
        <v>1717.3365375282708</v>
      </c>
      <c r="P25" s="4">
        <v>2693.0082385441569</v>
      </c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6"/>
      <c r="FZ25" s="6"/>
      <c r="GA25" s="6"/>
    </row>
    <row r="26" spans="1:184" ht="15.75" x14ac:dyDescent="0.25">
      <c r="A26" s="16">
        <v>7.6</v>
      </c>
      <c r="B26" s="17" t="s">
        <v>16</v>
      </c>
      <c r="C26" s="4">
        <v>51</v>
      </c>
      <c r="D26" s="4">
        <v>42</v>
      </c>
      <c r="E26" s="4">
        <v>26</v>
      </c>
      <c r="F26" s="4">
        <v>24.513043478260869</v>
      </c>
      <c r="G26" s="4">
        <v>26.735745406326956</v>
      </c>
      <c r="H26" s="4">
        <v>154.64018075691959</v>
      </c>
      <c r="I26" s="4">
        <v>14.974711623779946</v>
      </c>
      <c r="J26" s="4">
        <v>43.963048592071438</v>
      </c>
      <c r="K26" s="4">
        <v>42.978900076853996</v>
      </c>
      <c r="L26" s="4">
        <v>8.9802486169625215</v>
      </c>
      <c r="M26" s="4">
        <v>12.952396436634544</v>
      </c>
      <c r="N26" s="4">
        <v>19.911002790273507</v>
      </c>
      <c r="O26" s="4">
        <v>30.677958541900828</v>
      </c>
      <c r="P26" s="4">
        <v>47.206062440357776</v>
      </c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6"/>
      <c r="FZ26" s="6"/>
      <c r="GA26" s="6"/>
    </row>
    <row r="27" spans="1:184" ht="30" x14ac:dyDescent="0.25">
      <c r="A27" s="16">
        <v>7.7</v>
      </c>
      <c r="B27" s="17" t="s">
        <v>17</v>
      </c>
      <c r="C27" s="4">
        <v>21311</v>
      </c>
      <c r="D27" s="4">
        <v>22276</v>
      </c>
      <c r="E27" s="4">
        <v>26423</v>
      </c>
      <c r="F27" s="4">
        <v>29636</v>
      </c>
      <c r="G27" s="4">
        <v>33121</v>
      </c>
      <c r="H27" s="4">
        <v>32457.63208435323</v>
      </c>
      <c r="I27" s="4">
        <v>31941.388642413487</v>
      </c>
      <c r="J27" s="4">
        <v>30103.483412711448</v>
      </c>
      <c r="K27" s="4">
        <v>34064</v>
      </c>
      <c r="L27" s="4">
        <v>30853.657635687923</v>
      </c>
      <c r="M27" s="4">
        <v>33820</v>
      </c>
      <c r="N27" s="4">
        <v>36064</v>
      </c>
      <c r="O27" s="4">
        <v>37703.916183619935</v>
      </c>
      <c r="P27" s="4">
        <v>41008.555949614638</v>
      </c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6"/>
      <c r="FZ27" s="6"/>
      <c r="GA27" s="6"/>
    </row>
    <row r="28" spans="1:184" ht="15.75" x14ac:dyDescent="0.25">
      <c r="A28" s="18" t="s">
        <v>37</v>
      </c>
      <c r="B28" s="17" t="s">
        <v>18</v>
      </c>
      <c r="C28" s="4">
        <v>59157.000000000007</v>
      </c>
      <c r="D28" s="4">
        <v>62691.999999999993</v>
      </c>
      <c r="E28" s="4">
        <v>63110</v>
      </c>
      <c r="F28" s="4">
        <v>66068</v>
      </c>
      <c r="G28" s="4">
        <v>77474</v>
      </c>
      <c r="H28" s="4">
        <v>81575</v>
      </c>
      <c r="I28" s="4">
        <v>87316</v>
      </c>
      <c r="J28" s="4">
        <v>78804</v>
      </c>
      <c r="K28" s="4">
        <v>85049</v>
      </c>
      <c r="L28" s="4">
        <v>92757</v>
      </c>
      <c r="M28" s="4">
        <v>81575</v>
      </c>
      <c r="N28" s="4">
        <v>95172</v>
      </c>
      <c r="O28" s="4">
        <v>111035.36112779651</v>
      </c>
      <c r="P28" s="4">
        <v>129542.84265099172</v>
      </c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6"/>
      <c r="FZ28" s="6"/>
      <c r="GA28" s="6"/>
    </row>
    <row r="29" spans="1:184" ht="30" x14ac:dyDescent="0.25">
      <c r="A29" s="18" t="s">
        <v>38</v>
      </c>
      <c r="B29" s="17" t="s">
        <v>19</v>
      </c>
      <c r="C29" s="4">
        <v>144860</v>
      </c>
      <c r="D29" s="4">
        <v>150759</v>
      </c>
      <c r="E29" s="4">
        <v>166444</v>
      </c>
      <c r="F29" s="4">
        <v>178021</v>
      </c>
      <c r="G29" s="4">
        <v>186507.99261223717</v>
      </c>
      <c r="H29" s="4">
        <v>207133.20391639991</v>
      </c>
      <c r="I29" s="4">
        <v>220582.12422360247</v>
      </c>
      <c r="J29" s="4">
        <v>228979.02069305305</v>
      </c>
      <c r="K29" s="4">
        <v>237594.03854190776</v>
      </c>
      <c r="L29" s="4">
        <v>229780.03235083004</v>
      </c>
      <c r="M29" s="4">
        <v>250552.28588748255</v>
      </c>
      <c r="N29" s="4">
        <v>257237.09720013343</v>
      </c>
      <c r="O29" s="4">
        <v>264393.05479640502</v>
      </c>
      <c r="P29" s="4">
        <v>271482.39099973679</v>
      </c>
      <c r="Q29" s="9"/>
      <c r="R29" s="9"/>
      <c r="S29" s="9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6"/>
      <c r="FZ29" s="6"/>
      <c r="GA29" s="6"/>
    </row>
    <row r="30" spans="1:184" ht="15.75" x14ac:dyDescent="0.25">
      <c r="A30" s="18" t="s">
        <v>39</v>
      </c>
      <c r="B30" s="17" t="s">
        <v>54</v>
      </c>
      <c r="C30" s="4">
        <v>80270</v>
      </c>
      <c r="D30" s="4">
        <v>77618</v>
      </c>
      <c r="E30" s="4">
        <v>72843</v>
      </c>
      <c r="F30" s="4">
        <v>75714</v>
      </c>
      <c r="G30" s="4">
        <v>76913</v>
      </c>
      <c r="H30" s="4">
        <v>78687</v>
      </c>
      <c r="I30" s="4">
        <v>77309</v>
      </c>
      <c r="J30" s="4">
        <v>68811</v>
      </c>
      <c r="K30" s="4">
        <v>80101</v>
      </c>
      <c r="L30" s="4">
        <v>83641</v>
      </c>
      <c r="M30" s="4">
        <v>84654</v>
      </c>
      <c r="N30" s="4">
        <v>96102</v>
      </c>
      <c r="O30" s="4">
        <v>107816</v>
      </c>
      <c r="P30" s="4">
        <v>120957.83496701422</v>
      </c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6"/>
      <c r="FZ30" s="6"/>
      <c r="GA30" s="6"/>
    </row>
    <row r="31" spans="1:184" ht="15.75" x14ac:dyDescent="0.25">
      <c r="A31" s="18" t="s">
        <v>40</v>
      </c>
      <c r="B31" s="17" t="s">
        <v>20</v>
      </c>
      <c r="C31" s="4">
        <v>186610</v>
      </c>
      <c r="D31" s="4">
        <v>200078</v>
      </c>
      <c r="E31" s="4">
        <v>202068</v>
      </c>
      <c r="F31" s="4">
        <v>222982</v>
      </c>
      <c r="G31" s="4">
        <v>228983.3053608638</v>
      </c>
      <c r="H31" s="4">
        <v>259006.16663528525</v>
      </c>
      <c r="I31" s="4">
        <v>287294</v>
      </c>
      <c r="J31" s="4">
        <v>298266.57842010184</v>
      </c>
      <c r="K31" s="4">
        <v>323463.86225125834</v>
      </c>
      <c r="L31" s="4">
        <v>279764.05310339108</v>
      </c>
      <c r="M31" s="4">
        <v>320016.48693770939</v>
      </c>
      <c r="N31" s="4">
        <v>353799.59973876807</v>
      </c>
      <c r="O31" s="4">
        <v>391505.71417691326</v>
      </c>
      <c r="P31" s="4">
        <v>431583.23565753113</v>
      </c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6"/>
      <c r="FZ31" s="6"/>
      <c r="GA31" s="6"/>
    </row>
    <row r="32" spans="1:184" s="29" customFormat="1" ht="15.75" x14ac:dyDescent="0.25">
      <c r="A32" s="35"/>
      <c r="B32" s="36" t="s">
        <v>30</v>
      </c>
      <c r="C32" s="37">
        <f>C17+C20+C28+C29+C30+C31</f>
        <v>685793</v>
      </c>
      <c r="D32" s="37">
        <f t="shared" ref="D32:J32" si="13">D17+D20+D28+D29+D30+D31</f>
        <v>736285</v>
      </c>
      <c r="E32" s="37">
        <f t="shared" si="13"/>
        <v>743942</v>
      </c>
      <c r="F32" s="37">
        <f t="shared" si="13"/>
        <v>793654.51304347825</v>
      </c>
      <c r="G32" s="37">
        <f t="shared" si="13"/>
        <v>806348.40935783286</v>
      </c>
      <c r="H32" s="37">
        <f t="shared" si="13"/>
        <v>872411.64931274706</v>
      </c>
      <c r="I32" s="37">
        <f t="shared" si="13"/>
        <v>921939.37985803024</v>
      </c>
      <c r="J32" s="37">
        <f t="shared" si="13"/>
        <v>931861.73649250739</v>
      </c>
      <c r="K32" s="37">
        <f t="shared" ref="K32:L32" si="14">K17+K20+K28+K29+K30+K31</f>
        <v>984650.23720007529</v>
      </c>
      <c r="L32" s="37">
        <f t="shared" si="14"/>
        <v>871758.40881612117</v>
      </c>
      <c r="M32" s="37">
        <f t="shared" ref="M32" si="15">M17+M20+M28+M29+M30+M31</f>
        <v>955232.03216664609</v>
      </c>
      <c r="N32" s="37">
        <f t="shared" ref="N32:P32" si="16">N17+N20+N28+N29+N30+N31</f>
        <v>1043405.3389894709</v>
      </c>
      <c r="O32" s="37">
        <f t="shared" si="16"/>
        <v>1161007.0997341578</v>
      </c>
      <c r="P32" s="37">
        <f t="shared" si="16"/>
        <v>1294898.9305345872</v>
      </c>
      <c r="Q32" s="8"/>
      <c r="R32" s="8"/>
      <c r="S32" s="8"/>
      <c r="T32" s="8"/>
      <c r="U32" s="8"/>
      <c r="V32" s="8"/>
      <c r="W32" s="8"/>
      <c r="X32" s="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3"/>
      <c r="DB32" s="33"/>
      <c r="DC32" s="33"/>
      <c r="DD32" s="33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8"/>
      <c r="DU32" s="38"/>
      <c r="DV32" s="38"/>
      <c r="DW32" s="38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4"/>
      <c r="FZ32" s="34"/>
      <c r="GA32" s="34"/>
    </row>
    <row r="33" spans="1:184" s="34" customFormat="1" ht="15.75" x14ac:dyDescent="0.25">
      <c r="A33" s="30" t="s">
        <v>27</v>
      </c>
      <c r="B33" s="41" t="s">
        <v>41</v>
      </c>
      <c r="C33" s="32">
        <f t="shared" ref="C33:J33" si="17">C6+C11+C13+C14+C15+C17+C20+C28+C29+C30+C31</f>
        <v>1481201</v>
      </c>
      <c r="D33" s="32">
        <f t="shared" si="17"/>
        <v>1508643</v>
      </c>
      <c r="E33" s="32">
        <f t="shared" si="17"/>
        <v>1684514</v>
      </c>
      <c r="F33" s="32">
        <f t="shared" si="17"/>
        <v>1581638.247139588</v>
      </c>
      <c r="G33" s="32">
        <f t="shared" si="17"/>
        <v>1659648.8535707518</v>
      </c>
      <c r="H33" s="32">
        <f t="shared" si="17"/>
        <v>1782181.446526078</v>
      </c>
      <c r="I33" s="32">
        <f t="shared" si="17"/>
        <v>1944221.679990795</v>
      </c>
      <c r="J33" s="32">
        <f t="shared" si="17"/>
        <v>2395547.1314231316</v>
      </c>
      <c r="K33" s="32">
        <f t="shared" ref="K33:L33" si="18">K6+K11+K13+K14+K15+K17+K20+K28+K29+K30+K31</f>
        <v>2356342.9549510707</v>
      </c>
      <c r="L33" s="32">
        <f t="shared" si="18"/>
        <v>2181313.973918763</v>
      </c>
      <c r="M33" s="32">
        <f t="shared" ref="M33" si="19">M6+M11+M13+M14+M15+M17+M20+M28+M29+M30+M31</f>
        <v>2139927.438209774</v>
      </c>
      <c r="N33" s="32">
        <f t="shared" ref="N33:P33" si="20">N6+N11+N13+N14+N15+N17+N20+N28+N29+N30+N31</f>
        <v>2282178.0609205277</v>
      </c>
      <c r="O33" s="32">
        <f t="shared" si="20"/>
        <v>2423384.7481722124</v>
      </c>
      <c r="P33" s="32">
        <f t="shared" si="20"/>
        <v>2630146.5346211279</v>
      </c>
      <c r="Q33" s="7"/>
      <c r="R33" s="7"/>
      <c r="S33" s="7"/>
      <c r="T33" s="7"/>
      <c r="U33" s="7"/>
      <c r="V33" s="7"/>
      <c r="W33" s="7"/>
      <c r="X33" s="7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33"/>
      <c r="DE33" s="33"/>
      <c r="DF33" s="33"/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33"/>
      <c r="DR33" s="33"/>
      <c r="DS33" s="33"/>
      <c r="DT33" s="33"/>
      <c r="DU33" s="33"/>
      <c r="DV33" s="33"/>
      <c r="DW33" s="33"/>
      <c r="DX33" s="33"/>
      <c r="DY33" s="33"/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33"/>
      <c r="EL33" s="33"/>
      <c r="EM33" s="33"/>
      <c r="EN33" s="33"/>
      <c r="EO33" s="33"/>
      <c r="EP33" s="33"/>
      <c r="EQ33" s="33"/>
      <c r="ER33" s="33"/>
      <c r="ES33" s="33"/>
      <c r="ET33" s="33"/>
      <c r="EU33" s="33"/>
      <c r="EV33" s="33"/>
      <c r="EW33" s="33"/>
      <c r="EX33" s="33"/>
      <c r="EY33" s="33"/>
      <c r="EZ33" s="33"/>
      <c r="FA33" s="33"/>
      <c r="FB33" s="33"/>
      <c r="FC33" s="33"/>
      <c r="FD33" s="33"/>
      <c r="FE33" s="33"/>
      <c r="FF33" s="33"/>
      <c r="FG33" s="33"/>
      <c r="FH33" s="33"/>
      <c r="FI33" s="33"/>
      <c r="FJ33" s="33"/>
      <c r="FK33" s="33"/>
      <c r="FL33" s="33"/>
      <c r="FM33" s="33"/>
      <c r="FN33" s="33"/>
      <c r="FO33" s="33"/>
      <c r="FP33" s="33"/>
      <c r="FQ33" s="33"/>
      <c r="FR33" s="33"/>
      <c r="FS33" s="33"/>
      <c r="FT33" s="33"/>
      <c r="FU33" s="33"/>
      <c r="FV33" s="33"/>
      <c r="FW33" s="33"/>
      <c r="FX33" s="33"/>
      <c r="GB33" s="29"/>
    </row>
    <row r="34" spans="1:184" ht="15.75" x14ac:dyDescent="0.25">
      <c r="A34" s="19" t="s">
        <v>43</v>
      </c>
      <c r="B34" s="5" t="s">
        <v>25</v>
      </c>
      <c r="C34" s="3">
        <v>249800</v>
      </c>
      <c r="D34" s="3">
        <v>275200</v>
      </c>
      <c r="E34" s="3">
        <v>278733</v>
      </c>
      <c r="F34" s="3">
        <v>273767</v>
      </c>
      <c r="G34" s="3">
        <v>261770</v>
      </c>
      <c r="H34" s="3">
        <v>278599</v>
      </c>
      <c r="I34" s="3">
        <v>302521</v>
      </c>
      <c r="J34" s="4">
        <v>241925</v>
      </c>
      <c r="K34" s="4">
        <v>304722</v>
      </c>
      <c r="L34" s="4">
        <v>252379</v>
      </c>
      <c r="M34" s="4">
        <v>342632</v>
      </c>
      <c r="N34" s="4">
        <v>326778</v>
      </c>
      <c r="O34" s="4">
        <v>335642</v>
      </c>
      <c r="P34" s="4">
        <v>347452</v>
      </c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  <c r="CK34" s="8"/>
      <c r="CL34" s="8"/>
      <c r="CM34" s="8"/>
      <c r="CN34" s="8"/>
      <c r="CO34" s="8"/>
      <c r="CP34" s="8"/>
      <c r="CQ34" s="8"/>
      <c r="CR34" s="8"/>
      <c r="CS34" s="8"/>
      <c r="CT34" s="8"/>
      <c r="CU34" s="8"/>
      <c r="CV34" s="8"/>
      <c r="CW34" s="8"/>
      <c r="CX34" s="8"/>
      <c r="CY34" s="8"/>
      <c r="CZ34" s="8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8"/>
      <c r="DU34" s="8"/>
      <c r="DV34" s="8"/>
      <c r="DW34" s="8"/>
      <c r="DX34" s="8"/>
      <c r="DY34" s="8"/>
      <c r="DZ34" s="8"/>
      <c r="EA34" s="8"/>
      <c r="EB34" s="8"/>
      <c r="EC34" s="8"/>
      <c r="ED34" s="8"/>
      <c r="EE34" s="8"/>
      <c r="EF34" s="8"/>
      <c r="EG34" s="8"/>
      <c r="EH34" s="8"/>
      <c r="EI34" s="8"/>
      <c r="EJ34" s="8"/>
      <c r="EK34" s="8"/>
      <c r="EL34" s="8"/>
      <c r="EM34" s="8"/>
      <c r="EN34" s="8"/>
      <c r="EO34" s="8"/>
      <c r="EP34" s="8"/>
      <c r="EQ34" s="8"/>
      <c r="ER34" s="8"/>
      <c r="ES34" s="8"/>
      <c r="ET34" s="8"/>
      <c r="EU34" s="8"/>
      <c r="EV34" s="8"/>
      <c r="EW34" s="8"/>
      <c r="EX34" s="8"/>
      <c r="EY34" s="8"/>
      <c r="EZ34" s="8"/>
      <c r="FA34" s="8"/>
      <c r="FB34" s="8"/>
      <c r="FC34" s="8"/>
      <c r="FD34" s="8"/>
      <c r="FE34" s="8"/>
      <c r="FF34" s="8"/>
      <c r="FG34" s="8"/>
      <c r="FH34" s="8"/>
      <c r="FI34" s="8"/>
      <c r="FJ34" s="8"/>
      <c r="FK34" s="8"/>
      <c r="FL34" s="8"/>
      <c r="FM34" s="8"/>
      <c r="FN34" s="8"/>
      <c r="FO34" s="8"/>
      <c r="FP34" s="8"/>
      <c r="FQ34" s="8"/>
      <c r="FR34" s="8"/>
      <c r="FS34" s="8"/>
      <c r="FT34" s="8"/>
      <c r="FU34" s="8"/>
      <c r="FV34" s="8"/>
      <c r="FW34" s="8"/>
    </row>
    <row r="35" spans="1:184" ht="15.75" x14ac:dyDescent="0.25">
      <c r="A35" s="19" t="s">
        <v>44</v>
      </c>
      <c r="B35" s="5" t="s">
        <v>24</v>
      </c>
      <c r="C35" s="3">
        <v>49200</v>
      </c>
      <c r="D35" s="3">
        <v>52800</v>
      </c>
      <c r="E35" s="3">
        <v>46222</v>
      </c>
      <c r="F35" s="3">
        <v>34740</v>
      </c>
      <c r="G35" s="3">
        <v>15395</v>
      </c>
      <c r="H35" s="3">
        <v>13343</v>
      </c>
      <c r="I35" s="3">
        <v>14975</v>
      </c>
      <c r="J35" s="4">
        <v>16583</v>
      </c>
      <c r="K35" s="4">
        <v>19867</v>
      </c>
      <c r="L35" s="4">
        <v>20019</v>
      </c>
      <c r="M35" s="4">
        <v>21630</v>
      </c>
      <c r="N35" s="4">
        <v>27921</v>
      </c>
      <c r="O35" s="4">
        <v>22672</v>
      </c>
      <c r="P35" s="4">
        <v>23470</v>
      </c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8"/>
      <c r="DU35" s="8"/>
      <c r="DV35" s="8"/>
      <c r="DW35" s="8"/>
      <c r="DX35" s="8"/>
      <c r="DY35" s="8"/>
      <c r="DZ35" s="8"/>
      <c r="EA35" s="8"/>
      <c r="EB35" s="8"/>
      <c r="EC35" s="8"/>
      <c r="ED35" s="8"/>
      <c r="EE35" s="8"/>
      <c r="EF35" s="8"/>
      <c r="EG35" s="8"/>
      <c r="EH35" s="8"/>
      <c r="EI35" s="8"/>
      <c r="EJ35" s="8"/>
      <c r="EK35" s="8"/>
      <c r="EL35" s="8"/>
      <c r="EM35" s="8"/>
      <c r="EN35" s="8"/>
      <c r="EO35" s="8"/>
      <c r="EP35" s="8"/>
      <c r="EQ35" s="8"/>
      <c r="ER35" s="8"/>
      <c r="ES35" s="8"/>
      <c r="ET35" s="8"/>
      <c r="EU35" s="8"/>
      <c r="EV35" s="8"/>
      <c r="EW35" s="8"/>
      <c r="EX35" s="8"/>
      <c r="EY35" s="8"/>
      <c r="EZ35" s="8"/>
      <c r="FA35" s="8"/>
      <c r="FB35" s="8"/>
      <c r="FC35" s="8"/>
      <c r="FD35" s="8"/>
      <c r="FE35" s="8"/>
      <c r="FF35" s="8"/>
      <c r="FG35" s="8"/>
      <c r="FH35" s="8"/>
      <c r="FI35" s="8"/>
      <c r="FJ35" s="8"/>
      <c r="FK35" s="8"/>
      <c r="FL35" s="8"/>
      <c r="FM35" s="8"/>
      <c r="FN35" s="8"/>
      <c r="FO35" s="8"/>
      <c r="FP35" s="8"/>
      <c r="FQ35" s="8"/>
      <c r="FR35" s="8"/>
      <c r="FS35" s="8"/>
      <c r="FT35" s="8"/>
      <c r="FU35" s="8"/>
      <c r="FV35" s="8"/>
      <c r="FW35" s="8"/>
    </row>
    <row r="36" spans="1:184" s="29" customFormat="1" ht="15.75" x14ac:dyDescent="0.25">
      <c r="A36" s="42" t="s">
        <v>45</v>
      </c>
      <c r="B36" s="43" t="s">
        <v>55</v>
      </c>
      <c r="C36" s="37">
        <f>C33+C34-C35</f>
        <v>1681801</v>
      </c>
      <c r="D36" s="37">
        <f t="shared" ref="D36:M36" si="21">D33+D34-D35</f>
        <v>1731043</v>
      </c>
      <c r="E36" s="37">
        <f t="shared" si="21"/>
        <v>1917025</v>
      </c>
      <c r="F36" s="37">
        <f t="shared" si="21"/>
        <v>1820665.247139588</v>
      </c>
      <c r="G36" s="37">
        <f t="shared" si="21"/>
        <v>1906023.8535707518</v>
      </c>
      <c r="H36" s="37">
        <f t="shared" si="21"/>
        <v>2047437.446526078</v>
      </c>
      <c r="I36" s="37">
        <f t="shared" si="21"/>
        <v>2231767.679990795</v>
      </c>
      <c r="J36" s="37">
        <f t="shared" si="21"/>
        <v>2620889.1314231316</v>
      </c>
      <c r="K36" s="37">
        <f t="shared" si="21"/>
        <v>2641197.9549510707</v>
      </c>
      <c r="L36" s="37">
        <f t="shared" si="21"/>
        <v>2413673.973918763</v>
      </c>
      <c r="M36" s="37">
        <f t="shared" si="21"/>
        <v>2460929.438209774</v>
      </c>
      <c r="N36" s="37">
        <f t="shared" ref="N36:P36" si="22">N33+N34-N35</f>
        <v>2581035.0609205277</v>
      </c>
      <c r="O36" s="37">
        <f t="shared" si="22"/>
        <v>2736354.7481722124</v>
      </c>
      <c r="P36" s="37">
        <f t="shared" si="22"/>
        <v>2954128.5346211279</v>
      </c>
      <c r="Q36" s="8"/>
      <c r="R36" s="8"/>
      <c r="S36" s="8"/>
      <c r="T36" s="8"/>
      <c r="U36" s="8"/>
      <c r="V36" s="8"/>
      <c r="W36" s="8"/>
      <c r="X36" s="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8"/>
      <c r="DU36" s="38"/>
      <c r="DV36" s="38"/>
      <c r="DW36" s="38"/>
      <c r="DX36" s="38"/>
      <c r="DY36" s="38"/>
      <c r="DZ36" s="38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</row>
    <row r="37" spans="1:184" s="29" customFormat="1" ht="15.75" x14ac:dyDescent="0.25">
      <c r="A37" s="42" t="s">
        <v>46</v>
      </c>
      <c r="B37" s="43" t="s">
        <v>42</v>
      </c>
      <c r="C37" s="44">
        <f>GSVA_cur!C37</f>
        <v>12670</v>
      </c>
      <c r="D37" s="44">
        <f>GSVA_cur!D37</f>
        <v>13010</v>
      </c>
      <c r="E37" s="44">
        <f>GSVA_cur!E37</f>
        <v>13350</v>
      </c>
      <c r="F37" s="44">
        <f>GSVA_cur!F37</f>
        <v>13710</v>
      </c>
      <c r="G37" s="44">
        <f>GSVA_cur!G37</f>
        <v>14070</v>
      </c>
      <c r="H37" s="44">
        <f>GSVA_cur!H37</f>
        <v>14450</v>
      </c>
      <c r="I37" s="44">
        <f>GSVA_cur!I37</f>
        <v>14840</v>
      </c>
      <c r="J37" s="44">
        <f>GSVA_cur!J37</f>
        <v>15240</v>
      </c>
      <c r="K37" s="44">
        <f>GSVA_cur!K37</f>
        <v>15390</v>
      </c>
      <c r="L37" s="44">
        <f>GSVA_cur!L37</f>
        <v>15570</v>
      </c>
      <c r="M37" s="44">
        <f>GSVA_cur!M37</f>
        <v>15930</v>
      </c>
      <c r="N37" s="44">
        <f>GSVA_cur!N37</f>
        <v>16300</v>
      </c>
      <c r="O37" s="44">
        <f>GSVA_cur!O37</f>
        <v>16670</v>
      </c>
      <c r="P37" s="44">
        <f>GSVA_cur!P37</f>
        <v>17040</v>
      </c>
      <c r="Q37" s="6"/>
      <c r="R37" s="6"/>
      <c r="S37" s="6"/>
      <c r="T37" s="2"/>
      <c r="U37" s="2"/>
      <c r="V37" s="2"/>
      <c r="W37" s="2"/>
      <c r="X37" s="2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</row>
    <row r="38" spans="1:184" s="29" customFormat="1" ht="15.75" x14ac:dyDescent="0.25">
      <c r="A38" s="42" t="s">
        <v>47</v>
      </c>
      <c r="B38" s="43" t="s">
        <v>58</v>
      </c>
      <c r="C38" s="37">
        <f>C36/C37*1000</f>
        <v>132738.8318863457</v>
      </c>
      <c r="D38" s="37">
        <f t="shared" ref="D38:L38" si="23">D36/D37*1000</f>
        <v>133054.80399692545</v>
      </c>
      <c r="E38" s="37">
        <f t="shared" si="23"/>
        <v>143597.37827715356</v>
      </c>
      <c r="F38" s="37">
        <f t="shared" si="23"/>
        <v>132798.34041864245</v>
      </c>
      <c r="G38" s="37">
        <f t="shared" si="23"/>
        <v>135467.22484511387</v>
      </c>
      <c r="H38" s="37">
        <f t="shared" si="23"/>
        <v>141691.17276997078</v>
      </c>
      <c r="I38" s="37">
        <f t="shared" si="23"/>
        <v>150388.65768132042</v>
      </c>
      <c r="J38" s="37">
        <f t="shared" si="23"/>
        <v>171974.35245558605</v>
      </c>
      <c r="K38" s="37">
        <f t="shared" si="23"/>
        <v>171617.80084152505</v>
      </c>
      <c r="L38" s="37">
        <f t="shared" si="23"/>
        <v>155020.80757345943</v>
      </c>
      <c r="M38" s="37">
        <f>M36/M37*1000</f>
        <v>154483.95720086468</v>
      </c>
      <c r="N38" s="37">
        <f t="shared" ref="N38:P38" si="24">N36/N37*1000</f>
        <v>158345.70925892808</v>
      </c>
      <c r="O38" s="37">
        <f t="shared" si="24"/>
        <v>164148.45519929289</v>
      </c>
      <c r="P38" s="37">
        <f t="shared" si="24"/>
        <v>173364.35062330563</v>
      </c>
      <c r="Q38" s="7"/>
      <c r="R38" s="7"/>
      <c r="S38" s="7"/>
      <c r="T38" s="2"/>
      <c r="U38" s="2"/>
      <c r="V38" s="2"/>
      <c r="W38" s="2"/>
      <c r="X38" s="2"/>
      <c r="BT38" s="38"/>
      <c r="BU38" s="38"/>
      <c r="BV38" s="38"/>
      <c r="BW38" s="38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</row>
    <row r="39" spans="1:184" x14ac:dyDescent="0.25">
      <c r="A39" s="2" t="s">
        <v>75</v>
      </c>
      <c r="S39" s="2"/>
      <c r="X39" s="2"/>
      <c r="AE39" s="2"/>
      <c r="AJ39" s="2"/>
      <c r="AM39" s="2"/>
      <c r="AR39" s="2"/>
      <c r="AU39" s="2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4" s="29" customFormat="1" x14ac:dyDescent="0.25">
      <c r="A40" s="2"/>
      <c r="B40" s="2"/>
      <c r="C40" s="2"/>
      <c r="D40" s="2"/>
      <c r="E40" s="2"/>
      <c r="F40" s="2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</row>
    <row r="41" spans="1:184" s="29" customFormat="1" x14ac:dyDescent="0.25">
      <c r="A41" s="2"/>
      <c r="B41" s="2"/>
      <c r="C41" s="2"/>
      <c r="D41" s="2"/>
      <c r="E41" s="2"/>
      <c r="F41" s="2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</row>
    <row r="42" spans="1:184" x14ac:dyDescent="0.25"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4" x14ac:dyDescent="0.25"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4" s="29" customFormat="1" x14ac:dyDescent="0.25">
      <c r="A44" s="2"/>
      <c r="B44" s="2"/>
      <c r="C44" s="2"/>
      <c r="D44" s="2"/>
      <c r="E44" s="2"/>
      <c r="F44" s="2"/>
      <c r="CI44" s="34"/>
      <c r="CJ44" s="34"/>
      <c r="CK44" s="34"/>
      <c r="CL44" s="34"/>
      <c r="CM44" s="34"/>
      <c r="CN44" s="34"/>
      <c r="CO44" s="34"/>
      <c r="CP44" s="34"/>
      <c r="CQ44" s="34"/>
      <c r="CR44" s="34"/>
      <c r="CS44" s="34"/>
      <c r="CT44" s="34"/>
      <c r="CU44" s="34"/>
      <c r="CV44" s="34"/>
      <c r="CW44" s="34"/>
      <c r="CX44" s="34"/>
      <c r="CY44" s="34"/>
      <c r="CZ44" s="34"/>
      <c r="DA44" s="34"/>
    </row>
    <row r="45" spans="1:184" s="29" customFormat="1" x14ac:dyDescent="0.25">
      <c r="A45" s="2"/>
      <c r="B45" s="2"/>
      <c r="C45" s="2"/>
      <c r="D45" s="2"/>
      <c r="E45" s="2"/>
      <c r="F45" s="2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</row>
    <row r="46" spans="1:184" s="29" customFormat="1" x14ac:dyDescent="0.25">
      <c r="A46" s="2"/>
      <c r="B46" s="2"/>
      <c r="C46" s="2"/>
      <c r="D46" s="2"/>
      <c r="E46" s="2"/>
      <c r="F46" s="2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</row>
    <row r="47" spans="1:184" x14ac:dyDescent="0.25"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4" x14ac:dyDescent="0.25"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X48" s="2"/>
      <c r="AE48" s="2"/>
      <c r="AJ48" s="2"/>
      <c r="AM48" s="2"/>
      <c r="AR48" s="2"/>
      <c r="AU48" s="2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1:155" x14ac:dyDescent="0.25"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X49" s="2"/>
      <c r="AE49" s="2"/>
      <c r="AJ49" s="2"/>
      <c r="AM49" s="2"/>
      <c r="AR49" s="2"/>
      <c r="AU49" s="2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1:155" x14ac:dyDescent="0.25"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X50" s="2"/>
      <c r="AE50" s="2"/>
      <c r="AJ50" s="2"/>
      <c r="AM50" s="2"/>
      <c r="AR50" s="2"/>
      <c r="AU50" s="2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1:155" x14ac:dyDescent="0.25"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X51" s="2"/>
      <c r="AE51" s="2"/>
      <c r="AJ51" s="2"/>
      <c r="AM51" s="2"/>
      <c r="AR51" s="2"/>
      <c r="AU51" s="2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1:155" x14ac:dyDescent="0.25"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X52" s="2"/>
      <c r="AE52" s="2"/>
      <c r="AJ52" s="2"/>
      <c r="AM52" s="2"/>
      <c r="AR52" s="2"/>
      <c r="AU52" s="2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1:155" x14ac:dyDescent="0.25"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X53" s="2"/>
      <c r="AE53" s="2"/>
      <c r="AJ53" s="2"/>
      <c r="AM53" s="2"/>
      <c r="AR53" s="2"/>
      <c r="AU53" s="2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1:155" x14ac:dyDescent="0.25"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X54" s="2"/>
      <c r="AE54" s="2"/>
      <c r="AJ54" s="2"/>
      <c r="AM54" s="2"/>
      <c r="AR54" s="2"/>
      <c r="AU54" s="2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1:155" x14ac:dyDescent="0.25"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X55" s="2"/>
      <c r="AE55" s="2"/>
      <c r="AJ55" s="2"/>
      <c r="AM55" s="2"/>
      <c r="AR55" s="2"/>
      <c r="AU55" s="2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1:155" x14ac:dyDescent="0.25">
      <c r="A56" s="6"/>
      <c r="F56" s="6"/>
      <c r="G56" s="2"/>
      <c r="H56" s="2"/>
      <c r="I56" s="2"/>
      <c r="J56" s="2"/>
      <c r="K56" s="2"/>
      <c r="L56" s="2"/>
      <c r="N56" s="2"/>
      <c r="O56" s="2"/>
      <c r="P56" s="2"/>
      <c r="R56" s="6"/>
      <c r="S56" s="2"/>
      <c r="U56" s="6"/>
      <c r="X56" s="2"/>
      <c r="Z56" s="6"/>
      <c r="AC56" s="6"/>
      <c r="AE56" s="2"/>
      <c r="AJ56" s="2"/>
      <c r="AM56" s="2"/>
      <c r="AR56" s="2"/>
      <c r="AU56" s="2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1:155" x14ac:dyDescent="0.25">
      <c r="A57" s="6"/>
      <c r="F57" s="6"/>
      <c r="G57" s="2"/>
      <c r="H57" s="2"/>
      <c r="I57" s="2"/>
      <c r="J57" s="2"/>
      <c r="K57" s="2"/>
      <c r="L57" s="2"/>
      <c r="N57" s="2"/>
      <c r="O57" s="2"/>
      <c r="P57" s="2"/>
      <c r="R57" s="6"/>
      <c r="S57" s="2"/>
      <c r="U57" s="6"/>
      <c r="X57" s="2"/>
      <c r="Z57" s="6"/>
      <c r="AC57" s="6"/>
      <c r="AE57" s="2"/>
      <c r="AJ57" s="2"/>
      <c r="AM57" s="2"/>
      <c r="AR57" s="2"/>
      <c r="AU57" s="2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1:155" x14ac:dyDescent="0.25">
      <c r="A58" s="6"/>
      <c r="F58" s="6"/>
      <c r="G58" s="2"/>
      <c r="H58" s="2"/>
      <c r="I58" s="2"/>
      <c r="J58" s="2"/>
      <c r="K58" s="2"/>
      <c r="L58" s="2"/>
      <c r="N58" s="2"/>
      <c r="O58" s="2"/>
      <c r="P58" s="2"/>
      <c r="R58" s="6"/>
      <c r="S58" s="2"/>
      <c r="U58" s="6"/>
      <c r="X58" s="2"/>
      <c r="Z58" s="6"/>
      <c r="AC58" s="6"/>
      <c r="AE58" s="2"/>
      <c r="AJ58" s="2"/>
      <c r="AM58" s="2"/>
      <c r="AR58" s="2"/>
      <c r="AU58" s="2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1:155" x14ac:dyDescent="0.25">
      <c r="A59" s="6"/>
      <c r="F59" s="6"/>
      <c r="G59" s="2"/>
      <c r="H59" s="2"/>
      <c r="I59" s="2"/>
      <c r="J59" s="2"/>
      <c r="K59" s="2"/>
      <c r="L59" s="2"/>
      <c r="N59" s="2"/>
      <c r="O59" s="2"/>
      <c r="P59" s="2"/>
      <c r="R59" s="6"/>
      <c r="S59" s="2"/>
      <c r="U59" s="6"/>
      <c r="X59" s="2"/>
      <c r="Z59" s="6"/>
      <c r="AC59" s="6"/>
      <c r="AE59" s="2"/>
      <c r="AJ59" s="2"/>
      <c r="AM59" s="2"/>
      <c r="AR59" s="2"/>
      <c r="AU59" s="2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1:155" x14ac:dyDescent="0.25">
      <c r="A60" s="6"/>
      <c r="F60" s="6"/>
      <c r="G60" s="2"/>
      <c r="H60" s="2"/>
      <c r="I60" s="2"/>
      <c r="J60" s="2"/>
      <c r="K60" s="2"/>
      <c r="L60" s="2"/>
      <c r="N60" s="2"/>
      <c r="O60" s="2"/>
      <c r="P60" s="2"/>
      <c r="R60" s="6"/>
      <c r="S60" s="2"/>
      <c r="U60" s="6"/>
      <c r="X60" s="2"/>
      <c r="Z60" s="6"/>
      <c r="AC60" s="6"/>
      <c r="AE60" s="2"/>
      <c r="AJ60" s="2"/>
      <c r="AM60" s="2"/>
      <c r="AR60" s="2"/>
      <c r="AU60" s="2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1:155" x14ac:dyDescent="0.25">
      <c r="A61" s="6"/>
      <c r="F61" s="6"/>
      <c r="G61" s="2"/>
      <c r="H61" s="2"/>
      <c r="I61" s="2"/>
      <c r="J61" s="2"/>
      <c r="K61" s="2"/>
      <c r="L61" s="2"/>
      <c r="N61" s="2"/>
      <c r="O61" s="2"/>
      <c r="P61" s="2"/>
      <c r="R61" s="6"/>
      <c r="S61" s="2"/>
      <c r="U61" s="6"/>
      <c r="X61" s="2"/>
      <c r="Z61" s="6"/>
      <c r="AC61" s="6"/>
      <c r="AE61" s="2"/>
      <c r="AJ61" s="2"/>
      <c r="AM61" s="2"/>
      <c r="AR61" s="2"/>
      <c r="AU61" s="2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1:155" x14ac:dyDescent="0.25">
      <c r="A62" s="6"/>
      <c r="F62" s="6"/>
      <c r="G62" s="2"/>
      <c r="H62" s="2"/>
      <c r="I62" s="2"/>
      <c r="J62" s="2"/>
      <c r="K62" s="2"/>
      <c r="L62" s="2"/>
      <c r="N62" s="2"/>
      <c r="O62" s="2"/>
      <c r="P62" s="2"/>
      <c r="R62" s="6"/>
      <c r="S62" s="2"/>
      <c r="U62" s="6"/>
      <c r="X62" s="2"/>
      <c r="Z62" s="6"/>
      <c r="AC62" s="6"/>
      <c r="AE62" s="2"/>
      <c r="AJ62" s="2"/>
      <c r="AM62" s="2"/>
      <c r="AR62" s="2"/>
      <c r="AU62" s="2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1:155" x14ac:dyDescent="0.25">
      <c r="A63" s="6"/>
      <c r="F63" s="6"/>
      <c r="G63" s="2"/>
      <c r="H63" s="2"/>
      <c r="I63" s="2"/>
      <c r="J63" s="2"/>
      <c r="K63" s="2"/>
      <c r="L63" s="2"/>
      <c r="N63" s="2"/>
      <c r="O63" s="2"/>
      <c r="P63" s="2"/>
      <c r="R63" s="6"/>
      <c r="S63" s="2"/>
      <c r="U63" s="6"/>
      <c r="X63" s="2"/>
      <c r="Z63" s="6"/>
      <c r="AC63" s="6"/>
      <c r="AE63" s="2"/>
      <c r="AJ63" s="2"/>
      <c r="AM63" s="2"/>
      <c r="AR63" s="2"/>
      <c r="AU63" s="2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1:155" x14ac:dyDescent="0.25">
      <c r="A64" s="6"/>
      <c r="F64" s="6"/>
      <c r="G64" s="2"/>
      <c r="H64" s="2"/>
      <c r="I64" s="2"/>
      <c r="J64" s="2"/>
      <c r="K64" s="2"/>
      <c r="L64" s="2"/>
      <c r="N64" s="2"/>
      <c r="O64" s="2"/>
      <c r="P64" s="2"/>
      <c r="R64" s="6"/>
      <c r="S64" s="2"/>
      <c r="U64" s="6"/>
      <c r="X64" s="2"/>
      <c r="Z64" s="6"/>
      <c r="AC64" s="6"/>
      <c r="AE64" s="2"/>
      <c r="AJ64" s="2"/>
      <c r="AM64" s="2"/>
      <c r="AR64" s="2"/>
      <c r="AU64" s="2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1:155" x14ac:dyDescent="0.25">
      <c r="A65" s="6"/>
      <c r="F65" s="6"/>
      <c r="G65" s="2"/>
      <c r="H65" s="2"/>
      <c r="I65" s="2"/>
      <c r="J65" s="2"/>
      <c r="K65" s="2"/>
      <c r="L65" s="2"/>
      <c r="N65" s="2"/>
      <c r="O65" s="2"/>
      <c r="P65" s="2"/>
      <c r="R65" s="6"/>
      <c r="S65" s="2"/>
      <c r="U65" s="6"/>
      <c r="X65" s="2"/>
      <c r="Z65" s="6"/>
      <c r="AC65" s="6"/>
      <c r="AE65" s="2"/>
      <c r="AJ65" s="2"/>
      <c r="AM65" s="2"/>
      <c r="AR65" s="2"/>
      <c r="AU65" s="2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1:155" x14ac:dyDescent="0.25">
      <c r="A66" s="6"/>
      <c r="F66" s="6"/>
      <c r="G66" s="2"/>
      <c r="H66" s="2"/>
      <c r="I66" s="2"/>
      <c r="J66" s="2"/>
      <c r="K66" s="2"/>
      <c r="L66" s="2"/>
      <c r="N66" s="2"/>
      <c r="O66" s="2"/>
      <c r="P66" s="2"/>
      <c r="R66" s="6"/>
      <c r="S66" s="2"/>
      <c r="U66" s="6"/>
      <c r="X66" s="2"/>
      <c r="Z66" s="6"/>
      <c r="AC66" s="6"/>
      <c r="AE66" s="2"/>
      <c r="AJ66" s="2"/>
      <c r="AM66" s="2"/>
      <c r="AR66" s="2"/>
      <c r="AU66" s="2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1:155" x14ac:dyDescent="0.25">
      <c r="A67" s="6"/>
      <c r="F67" s="6"/>
      <c r="G67" s="2"/>
      <c r="H67" s="2"/>
      <c r="I67" s="2"/>
      <c r="J67" s="2"/>
      <c r="K67" s="2"/>
      <c r="L67" s="2"/>
      <c r="N67" s="2"/>
      <c r="O67" s="2"/>
      <c r="P67" s="2"/>
      <c r="R67" s="6"/>
      <c r="S67" s="2"/>
      <c r="U67" s="6"/>
      <c r="X67" s="2"/>
      <c r="Z67" s="6"/>
      <c r="AC67" s="6"/>
      <c r="AE67" s="2"/>
      <c r="AJ67" s="2"/>
      <c r="AM67" s="2"/>
      <c r="AR67" s="2"/>
      <c r="AU67" s="2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1:155" x14ac:dyDescent="0.25">
      <c r="A68" s="6"/>
      <c r="F68" s="6"/>
      <c r="G68" s="2"/>
      <c r="H68" s="2"/>
      <c r="I68" s="2"/>
      <c r="J68" s="2"/>
      <c r="K68" s="2"/>
      <c r="L68" s="2"/>
      <c r="N68" s="2"/>
      <c r="O68" s="2"/>
      <c r="P68" s="2"/>
      <c r="R68" s="6"/>
      <c r="S68" s="2"/>
      <c r="U68" s="6"/>
      <c r="X68" s="2"/>
      <c r="Z68" s="6"/>
      <c r="AC68" s="6"/>
      <c r="AE68" s="2"/>
      <c r="AJ68" s="2"/>
      <c r="AM68" s="2"/>
      <c r="AR68" s="2"/>
      <c r="AU68" s="2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1:155" x14ac:dyDescent="0.25">
      <c r="A69" s="6"/>
      <c r="F69" s="6"/>
      <c r="G69" s="2"/>
      <c r="H69" s="2"/>
      <c r="I69" s="2"/>
      <c r="J69" s="2"/>
      <c r="K69" s="2"/>
      <c r="L69" s="2"/>
      <c r="N69" s="2"/>
      <c r="O69" s="2"/>
      <c r="P69" s="2"/>
      <c r="R69" s="6"/>
      <c r="S69" s="2"/>
      <c r="U69" s="6"/>
      <c r="X69" s="2"/>
      <c r="Z69" s="6"/>
      <c r="AC69" s="6"/>
      <c r="AE69" s="2"/>
      <c r="AJ69" s="2"/>
      <c r="AM69" s="2"/>
      <c r="AR69" s="2"/>
      <c r="AU69" s="2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1:155" x14ac:dyDescent="0.25">
      <c r="A70" s="6"/>
      <c r="F70" s="6"/>
      <c r="G70" s="2"/>
      <c r="H70" s="2"/>
      <c r="I70" s="2"/>
      <c r="J70" s="2"/>
      <c r="K70" s="2"/>
      <c r="L70" s="2"/>
      <c r="N70" s="2"/>
      <c r="O70" s="2"/>
      <c r="P70" s="2"/>
      <c r="R70" s="6"/>
      <c r="S70" s="2"/>
      <c r="U70" s="6"/>
      <c r="X70" s="2"/>
      <c r="Z70" s="6"/>
      <c r="AC70" s="6"/>
      <c r="AE70" s="2"/>
      <c r="AJ70" s="2"/>
      <c r="AM70" s="2"/>
      <c r="AR70" s="2"/>
      <c r="AU70" s="2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1:155" x14ac:dyDescent="0.25">
      <c r="A71" s="6"/>
      <c r="F71" s="6"/>
      <c r="G71" s="2"/>
      <c r="H71" s="2"/>
      <c r="I71" s="2"/>
      <c r="J71" s="2"/>
      <c r="K71" s="2"/>
      <c r="L71" s="2"/>
      <c r="N71" s="2"/>
      <c r="O71" s="2"/>
      <c r="P71" s="2"/>
      <c r="R71" s="6"/>
      <c r="S71" s="2"/>
      <c r="U71" s="6"/>
      <c r="X71" s="2"/>
      <c r="Z71" s="6"/>
      <c r="AC71" s="6"/>
      <c r="AE71" s="2"/>
      <c r="AJ71" s="2"/>
      <c r="AM71" s="2"/>
      <c r="AR71" s="2"/>
      <c r="AU71" s="2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1:155" x14ac:dyDescent="0.25">
      <c r="A72" s="6"/>
      <c r="F72" s="6"/>
      <c r="G72" s="2"/>
      <c r="H72" s="2"/>
      <c r="I72" s="2"/>
      <c r="J72" s="2"/>
      <c r="K72" s="2"/>
      <c r="L72" s="2"/>
      <c r="N72" s="2"/>
      <c r="O72" s="2"/>
      <c r="P72" s="2"/>
      <c r="R72" s="6"/>
      <c r="S72" s="2"/>
      <c r="U72" s="6"/>
      <c r="X72" s="2"/>
      <c r="Z72" s="6"/>
      <c r="AC72" s="6"/>
      <c r="AE72" s="2"/>
      <c r="AJ72" s="2"/>
      <c r="AM72" s="2"/>
      <c r="AR72" s="2"/>
      <c r="AU72" s="2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1:155" x14ac:dyDescent="0.25">
      <c r="A73" s="6"/>
      <c r="F73" s="6"/>
      <c r="G73" s="2"/>
      <c r="H73" s="2"/>
      <c r="I73" s="2"/>
      <c r="J73" s="2"/>
      <c r="K73" s="2"/>
      <c r="L73" s="2"/>
      <c r="N73" s="2"/>
      <c r="O73" s="2"/>
      <c r="P73" s="2"/>
      <c r="R73" s="6"/>
      <c r="S73" s="2"/>
      <c r="U73" s="6"/>
      <c r="X73" s="2"/>
      <c r="Z73" s="6"/>
      <c r="AC73" s="6"/>
      <c r="AE73" s="2"/>
      <c r="AJ73" s="2"/>
      <c r="AM73" s="2"/>
      <c r="AR73" s="2"/>
      <c r="AU73" s="2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1:155" x14ac:dyDescent="0.25">
      <c r="A74" s="6"/>
      <c r="F74" s="6"/>
      <c r="G74" s="2"/>
      <c r="H74" s="2"/>
      <c r="I74" s="2"/>
      <c r="J74" s="2"/>
      <c r="K74" s="2"/>
      <c r="L74" s="2"/>
      <c r="N74" s="2"/>
      <c r="O74" s="2"/>
      <c r="P74" s="2"/>
      <c r="R74" s="6"/>
      <c r="S74" s="2"/>
      <c r="U74" s="6"/>
      <c r="X74" s="2"/>
      <c r="Z74" s="6"/>
      <c r="AC74" s="6"/>
      <c r="AE74" s="2"/>
      <c r="AJ74" s="2"/>
      <c r="AM74" s="2"/>
      <c r="AR74" s="2"/>
      <c r="AU74" s="2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1:155" x14ac:dyDescent="0.25">
      <c r="A75" s="6"/>
      <c r="F75" s="6"/>
      <c r="G75" s="2"/>
      <c r="H75" s="2"/>
      <c r="I75" s="2"/>
      <c r="J75" s="2"/>
      <c r="K75" s="2"/>
      <c r="L75" s="2"/>
      <c r="N75" s="2"/>
      <c r="O75" s="2"/>
      <c r="P75" s="2"/>
      <c r="R75" s="6"/>
      <c r="S75" s="2"/>
      <c r="U75" s="6"/>
      <c r="X75" s="2"/>
      <c r="Z75" s="6"/>
      <c r="AC75" s="6"/>
      <c r="AE75" s="2"/>
      <c r="AJ75" s="2"/>
      <c r="AM75" s="2"/>
      <c r="AR75" s="2"/>
      <c r="AU75" s="2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1:155" x14ac:dyDescent="0.25">
      <c r="A76" s="6"/>
      <c r="F76" s="6"/>
      <c r="G76" s="2"/>
      <c r="H76" s="2"/>
      <c r="I76" s="2"/>
      <c r="J76" s="2"/>
      <c r="K76" s="2"/>
      <c r="L76" s="2"/>
      <c r="N76" s="2"/>
      <c r="O76" s="2"/>
      <c r="P76" s="2"/>
      <c r="R76" s="6"/>
      <c r="S76" s="2"/>
      <c r="U76" s="6"/>
      <c r="X76" s="2"/>
      <c r="Z76" s="6"/>
      <c r="AC76" s="6"/>
      <c r="AE76" s="2"/>
      <c r="AJ76" s="2"/>
      <c r="AM76" s="2"/>
      <c r="AR76" s="2"/>
      <c r="AU76" s="2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1:155" x14ac:dyDescent="0.25">
      <c r="A77" s="6"/>
      <c r="F77" s="6"/>
      <c r="G77" s="2"/>
      <c r="H77" s="2"/>
      <c r="I77" s="2"/>
      <c r="J77" s="2"/>
      <c r="K77" s="2"/>
      <c r="L77" s="2"/>
      <c r="N77" s="2"/>
      <c r="O77" s="2"/>
      <c r="P77" s="2"/>
      <c r="R77" s="6"/>
      <c r="S77" s="2"/>
      <c r="U77" s="6"/>
      <c r="X77" s="2"/>
      <c r="Z77" s="6"/>
      <c r="AC77" s="6"/>
      <c r="AE77" s="2"/>
      <c r="AJ77" s="2"/>
      <c r="AM77" s="2"/>
      <c r="AR77" s="2"/>
      <c r="AU77" s="2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1:155" x14ac:dyDescent="0.25">
      <c r="A78" s="6"/>
      <c r="F78" s="6"/>
      <c r="G78" s="2"/>
      <c r="H78" s="2"/>
      <c r="I78" s="2"/>
      <c r="J78" s="2"/>
      <c r="K78" s="2"/>
      <c r="L78" s="2"/>
      <c r="N78" s="2"/>
      <c r="O78" s="2"/>
      <c r="P78" s="2"/>
      <c r="R78" s="6"/>
      <c r="S78" s="2"/>
      <c r="U78" s="6"/>
      <c r="X78" s="2"/>
      <c r="Z78" s="6"/>
      <c r="AC78" s="6"/>
      <c r="AE78" s="2"/>
      <c r="AJ78" s="2"/>
      <c r="AM78" s="2"/>
      <c r="AR78" s="2"/>
      <c r="AU78" s="2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1:155" x14ac:dyDescent="0.25">
      <c r="A79" s="6"/>
      <c r="F79" s="6"/>
      <c r="G79" s="2"/>
      <c r="H79" s="2"/>
      <c r="I79" s="2"/>
      <c r="J79" s="2"/>
      <c r="K79" s="2"/>
      <c r="L79" s="2"/>
      <c r="N79" s="2"/>
      <c r="O79" s="2"/>
      <c r="P79" s="2"/>
      <c r="R79" s="6"/>
      <c r="S79" s="2"/>
      <c r="U79" s="6"/>
      <c r="X79" s="2"/>
      <c r="Z79" s="6"/>
      <c r="AC79" s="6"/>
      <c r="AE79" s="2"/>
      <c r="AJ79" s="2"/>
      <c r="AM79" s="2"/>
      <c r="AR79" s="2"/>
      <c r="AU79" s="2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1:155" x14ac:dyDescent="0.25">
      <c r="A80" s="6"/>
      <c r="F80" s="6"/>
      <c r="G80" s="2"/>
      <c r="H80" s="2"/>
      <c r="I80" s="2"/>
      <c r="J80" s="2"/>
      <c r="K80" s="2"/>
      <c r="L80" s="2"/>
      <c r="N80" s="2"/>
      <c r="O80" s="2"/>
      <c r="P80" s="2"/>
      <c r="R80" s="6"/>
      <c r="S80" s="2"/>
      <c r="U80" s="6"/>
      <c r="X80" s="2"/>
      <c r="Z80" s="6"/>
      <c r="AC80" s="6"/>
      <c r="AE80" s="2"/>
      <c r="AJ80" s="2"/>
      <c r="AM80" s="2"/>
      <c r="AR80" s="2"/>
      <c r="AU80" s="2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1:155" x14ac:dyDescent="0.25">
      <c r="A81" s="6"/>
      <c r="F81" s="6"/>
      <c r="G81" s="2"/>
      <c r="H81" s="2"/>
      <c r="I81" s="2"/>
      <c r="J81" s="2"/>
      <c r="K81" s="2"/>
      <c r="L81" s="2"/>
      <c r="N81" s="2"/>
      <c r="O81" s="2"/>
      <c r="P81" s="2"/>
      <c r="R81" s="6"/>
      <c r="S81" s="2"/>
      <c r="U81" s="6"/>
      <c r="X81" s="2"/>
      <c r="Z81" s="6"/>
      <c r="AC81" s="6"/>
      <c r="AE81" s="2"/>
      <c r="AJ81" s="2"/>
      <c r="AM81" s="2"/>
      <c r="AR81" s="2"/>
      <c r="AU81" s="2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1:155" x14ac:dyDescent="0.25">
      <c r="A82" s="6"/>
      <c r="F82" s="6"/>
      <c r="G82" s="2"/>
      <c r="H82" s="2"/>
      <c r="I82" s="2"/>
      <c r="J82" s="2"/>
      <c r="K82" s="2"/>
      <c r="L82" s="2"/>
      <c r="N82" s="2"/>
      <c r="O82" s="2"/>
      <c r="P82" s="2"/>
      <c r="R82" s="6"/>
      <c r="S82" s="2"/>
      <c r="U82" s="6"/>
      <c r="X82" s="2"/>
      <c r="Z82" s="6"/>
      <c r="AC82" s="6"/>
      <c r="AE82" s="2"/>
      <c r="AJ82" s="2"/>
      <c r="AM82" s="2"/>
      <c r="AR82" s="2"/>
      <c r="AU82" s="2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1:155" x14ac:dyDescent="0.25">
      <c r="A83" s="6"/>
      <c r="F83" s="6"/>
      <c r="G83" s="2"/>
      <c r="H83" s="2"/>
      <c r="I83" s="2"/>
      <c r="J83" s="2"/>
      <c r="K83" s="2"/>
      <c r="L83" s="2"/>
      <c r="N83" s="2"/>
      <c r="O83" s="2"/>
      <c r="P83" s="2"/>
      <c r="R83" s="6"/>
      <c r="S83" s="2"/>
      <c r="U83" s="6"/>
      <c r="X83" s="2"/>
      <c r="Z83" s="6"/>
      <c r="AC83" s="6"/>
      <c r="AE83" s="2"/>
      <c r="AJ83" s="2"/>
      <c r="AM83" s="2"/>
      <c r="AR83" s="2"/>
      <c r="AU83" s="2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1:155" x14ac:dyDescent="0.25">
      <c r="A84" s="6"/>
      <c r="F84" s="6"/>
      <c r="G84" s="2"/>
      <c r="H84" s="2"/>
      <c r="I84" s="2"/>
      <c r="J84" s="2"/>
      <c r="K84" s="2"/>
      <c r="L84" s="2"/>
      <c r="N84" s="2"/>
      <c r="O84" s="2"/>
      <c r="P84" s="2"/>
      <c r="R84" s="6"/>
      <c r="S84" s="2"/>
      <c r="U84" s="6"/>
      <c r="X84" s="2"/>
      <c r="Z84" s="6"/>
      <c r="AC84" s="6"/>
      <c r="AE84" s="2"/>
      <c r="AJ84" s="2"/>
      <c r="AM84" s="2"/>
      <c r="AR84" s="2"/>
      <c r="AU84" s="2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1:155" x14ac:dyDescent="0.25">
      <c r="A85" s="6"/>
      <c r="F85" s="6"/>
      <c r="G85" s="2"/>
      <c r="H85" s="2"/>
      <c r="I85" s="2"/>
      <c r="J85" s="2"/>
      <c r="K85" s="2"/>
      <c r="L85" s="2"/>
      <c r="N85" s="2"/>
      <c r="O85" s="2"/>
      <c r="P85" s="2"/>
      <c r="R85" s="6"/>
      <c r="S85" s="2"/>
      <c r="U85" s="6"/>
      <c r="X85" s="2"/>
      <c r="Z85" s="6"/>
      <c r="AC85" s="6"/>
      <c r="AE85" s="2"/>
      <c r="AJ85" s="2"/>
      <c r="AM85" s="2"/>
      <c r="AR85" s="2"/>
      <c r="AU85" s="2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1:155" x14ac:dyDescent="0.25">
      <c r="A86" s="6"/>
      <c r="F86" s="6"/>
      <c r="G86" s="2"/>
      <c r="H86" s="2"/>
      <c r="I86" s="2"/>
      <c r="J86" s="2"/>
      <c r="K86" s="2"/>
      <c r="L86" s="2"/>
      <c r="N86" s="2"/>
      <c r="O86" s="2"/>
      <c r="P86" s="2"/>
      <c r="R86" s="6"/>
      <c r="S86" s="2"/>
      <c r="U86" s="6"/>
      <c r="X86" s="2"/>
      <c r="Z86" s="6"/>
      <c r="AC86" s="6"/>
      <c r="AE86" s="2"/>
      <c r="AJ86" s="2"/>
      <c r="AM86" s="2"/>
      <c r="AR86" s="2"/>
      <c r="AU86" s="2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1:155" x14ac:dyDescent="0.25">
      <c r="A87" s="6"/>
      <c r="F87" s="6"/>
      <c r="G87" s="2"/>
      <c r="H87" s="2"/>
      <c r="I87" s="2"/>
      <c r="J87" s="2"/>
      <c r="K87" s="2"/>
      <c r="L87" s="2"/>
      <c r="N87" s="2"/>
      <c r="O87" s="2"/>
      <c r="P87" s="2"/>
      <c r="R87" s="6"/>
      <c r="S87" s="2"/>
      <c r="U87" s="6"/>
      <c r="X87" s="2"/>
      <c r="Z87" s="6"/>
      <c r="AC87" s="6"/>
      <c r="AE87" s="2"/>
      <c r="AJ87" s="2"/>
      <c r="AM87" s="2"/>
      <c r="AR87" s="2"/>
      <c r="AU87" s="2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1:155" x14ac:dyDescent="0.25">
      <c r="A88" s="6"/>
      <c r="F88" s="6"/>
      <c r="G88" s="2"/>
      <c r="H88" s="2"/>
      <c r="I88" s="2"/>
      <c r="J88" s="2"/>
      <c r="K88" s="2"/>
      <c r="L88" s="2"/>
      <c r="N88" s="2"/>
      <c r="O88" s="2"/>
      <c r="P88" s="2"/>
      <c r="R88" s="6"/>
      <c r="S88" s="2"/>
      <c r="U88" s="6"/>
      <c r="X88" s="2"/>
      <c r="Z88" s="6"/>
      <c r="AC88" s="6"/>
      <c r="AE88" s="2"/>
      <c r="AJ88" s="2"/>
      <c r="AM88" s="2"/>
      <c r="AR88" s="2"/>
      <c r="AU88" s="2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1:155" x14ac:dyDescent="0.25">
      <c r="A89" s="6"/>
      <c r="F89" s="6"/>
      <c r="G89" s="2"/>
      <c r="H89" s="2"/>
      <c r="I89" s="2"/>
      <c r="J89" s="2"/>
      <c r="K89" s="2"/>
      <c r="L89" s="2"/>
      <c r="N89" s="2"/>
      <c r="O89" s="2"/>
      <c r="P89" s="2"/>
      <c r="R89" s="6"/>
      <c r="S89" s="2"/>
      <c r="U89" s="6"/>
      <c r="X89" s="2"/>
      <c r="Z89" s="6"/>
      <c r="AC89" s="6"/>
      <c r="AE89" s="2"/>
      <c r="AJ89" s="2"/>
      <c r="AM89" s="2"/>
      <c r="AR89" s="2"/>
      <c r="AU89" s="2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1:155" x14ac:dyDescent="0.25">
      <c r="A90" s="6"/>
      <c r="F90" s="6"/>
      <c r="G90" s="2"/>
      <c r="H90" s="2"/>
      <c r="I90" s="2"/>
      <c r="J90" s="2"/>
      <c r="K90" s="2"/>
      <c r="L90" s="2"/>
      <c r="N90" s="2"/>
      <c r="O90" s="2"/>
      <c r="P90" s="2"/>
      <c r="R90" s="6"/>
      <c r="S90" s="2"/>
      <c r="U90" s="6"/>
      <c r="X90" s="2"/>
      <c r="Z90" s="6"/>
      <c r="AC90" s="6"/>
      <c r="AE90" s="2"/>
      <c r="AJ90" s="2"/>
      <c r="AM90" s="2"/>
      <c r="AR90" s="2"/>
      <c r="AU90" s="2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1:155" x14ac:dyDescent="0.25">
      <c r="A91" s="6"/>
      <c r="F91" s="6"/>
      <c r="G91" s="2"/>
      <c r="H91" s="2"/>
      <c r="I91" s="2"/>
      <c r="J91" s="2"/>
      <c r="K91" s="2"/>
      <c r="L91" s="2"/>
      <c r="N91" s="2"/>
      <c r="O91" s="2"/>
      <c r="P91" s="2"/>
      <c r="R91" s="6"/>
      <c r="S91" s="2"/>
      <c r="U91" s="6"/>
      <c r="X91" s="2"/>
      <c r="Z91" s="6"/>
      <c r="AC91" s="6"/>
      <c r="AE91" s="2"/>
      <c r="AJ91" s="2"/>
      <c r="AM91" s="2"/>
      <c r="AR91" s="2"/>
      <c r="AU91" s="2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1:155" x14ac:dyDescent="0.25">
      <c r="A92" s="6"/>
      <c r="F92" s="6"/>
      <c r="G92" s="2"/>
      <c r="H92" s="2"/>
      <c r="I92" s="2"/>
      <c r="J92" s="2"/>
      <c r="K92" s="2"/>
      <c r="L92" s="2"/>
      <c r="N92" s="2"/>
      <c r="O92" s="2"/>
      <c r="P92" s="2"/>
      <c r="R92" s="6"/>
      <c r="S92" s="2"/>
      <c r="U92" s="6"/>
      <c r="X92" s="2"/>
      <c r="Z92" s="6"/>
      <c r="AC92" s="6"/>
      <c r="AE92" s="2"/>
      <c r="AJ92" s="2"/>
      <c r="AM92" s="2"/>
      <c r="AR92" s="2"/>
      <c r="AU92" s="2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1:155" x14ac:dyDescent="0.25">
      <c r="A93" s="6"/>
      <c r="F93" s="6"/>
      <c r="G93" s="2"/>
      <c r="H93" s="2"/>
      <c r="I93" s="2"/>
      <c r="J93" s="2"/>
      <c r="K93" s="2"/>
      <c r="L93" s="2"/>
      <c r="N93" s="2"/>
      <c r="O93" s="2"/>
      <c r="P93" s="2"/>
      <c r="R93" s="6"/>
      <c r="S93" s="2"/>
      <c r="U93" s="6"/>
      <c r="X93" s="2"/>
      <c r="Z93" s="6"/>
      <c r="AC93" s="6"/>
      <c r="AE93" s="2"/>
      <c r="AJ93" s="2"/>
      <c r="AM93" s="2"/>
      <c r="AR93" s="2"/>
      <c r="AU93" s="2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1:155" x14ac:dyDescent="0.25">
      <c r="A94" s="6"/>
      <c r="F94" s="6"/>
      <c r="G94" s="2"/>
      <c r="H94" s="2"/>
      <c r="I94" s="2"/>
      <c r="J94" s="2"/>
      <c r="K94" s="2"/>
      <c r="L94" s="2"/>
      <c r="N94" s="2"/>
      <c r="O94" s="2"/>
      <c r="P94" s="2"/>
      <c r="R94" s="6"/>
      <c r="S94" s="2"/>
      <c r="U94" s="6"/>
      <c r="X94" s="2"/>
      <c r="Z94" s="6"/>
      <c r="AC94" s="6"/>
      <c r="AE94" s="2"/>
      <c r="AJ94" s="2"/>
      <c r="AM94" s="2"/>
      <c r="AR94" s="2"/>
      <c r="AU94" s="2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1:155" x14ac:dyDescent="0.25">
      <c r="A95" s="6"/>
      <c r="F95" s="6"/>
      <c r="G95" s="2"/>
      <c r="H95" s="2"/>
      <c r="I95" s="2"/>
      <c r="J95" s="2"/>
      <c r="K95" s="2"/>
      <c r="L95" s="2"/>
      <c r="N95" s="2"/>
      <c r="O95" s="2"/>
      <c r="P95" s="2"/>
      <c r="R95" s="6"/>
      <c r="S95" s="2"/>
      <c r="U95" s="6"/>
      <c r="X95" s="2"/>
      <c r="Z95" s="6"/>
      <c r="AC95" s="6"/>
      <c r="AE95" s="2"/>
      <c r="AJ95" s="2"/>
      <c r="AM95" s="2"/>
      <c r="AR95" s="2"/>
      <c r="AU95" s="2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1:155" x14ac:dyDescent="0.25">
      <c r="A96" s="6"/>
      <c r="F96" s="6"/>
      <c r="G96" s="2"/>
      <c r="H96" s="2"/>
      <c r="I96" s="2"/>
      <c r="J96" s="2"/>
      <c r="K96" s="2"/>
      <c r="L96" s="2"/>
      <c r="N96" s="2"/>
      <c r="O96" s="2"/>
      <c r="P96" s="2"/>
      <c r="R96" s="6"/>
      <c r="S96" s="2"/>
      <c r="U96" s="6"/>
      <c r="X96" s="2"/>
      <c r="Z96" s="6"/>
      <c r="AC96" s="6"/>
      <c r="AE96" s="2"/>
      <c r="AJ96" s="2"/>
      <c r="AM96" s="2"/>
      <c r="AR96" s="2"/>
      <c r="AU96" s="2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1:155" x14ac:dyDescent="0.25">
      <c r="A97" s="6"/>
      <c r="F97" s="6"/>
      <c r="G97" s="2"/>
      <c r="H97" s="2"/>
      <c r="I97" s="2"/>
      <c r="J97" s="2"/>
      <c r="K97" s="2"/>
      <c r="L97" s="2"/>
      <c r="N97" s="2"/>
      <c r="O97" s="2"/>
      <c r="P97" s="2"/>
      <c r="R97" s="6"/>
      <c r="S97" s="2"/>
      <c r="U97" s="6"/>
      <c r="X97" s="2"/>
      <c r="Z97" s="6"/>
      <c r="AC97" s="6"/>
      <c r="AE97" s="2"/>
      <c r="AJ97" s="2"/>
      <c r="AM97" s="2"/>
      <c r="AR97" s="2"/>
      <c r="AU97" s="2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1:155" x14ac:dyDescent="0.25">
      <c r="A98" s="6"/>
      <c r="F98" s="6"/>
      <c r="G98" s="2"/>
      <c r="H98" s="2"/>
      <c r="I98" s="2"/>
      <c r="J98" s="2"/>
      <c r="K98" s="2"/>
      <c r="L98" s="2"/>
      <c r="N98" s="2"/>
      <c r="O98" s="2"/>
      <c r="P98" s="2"/>
      <c r="R98" s="6"/>
      <c r="S98" s="2"/>
      <c r="U98" s="6"/>
      <c r="X98" s="2"/>
      <c r="Z98" s="6"/>
      <c r="AC98" s="6"/>
      <c r="AE98" s="2"/>
      <c r="AJ98" s="2"/>
      <c r="AM98" s="2"/>
      <c r="AR98" s="2"/>
      <c r="AU98" s="2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1:155" x14ac:dyDescent="0.25">
      <c r="A99" s="6"/>
      <c r="F99" s="6"/>
      <c r="G99" s="2"/>
      <c r="H99" s="2"/>
      <c r="I99" s="2"/>
      <c r="J99" s="2"/>
      <c r="K99" s="2"/>
      <c r="L99" s="2"/>
      <c r="N99" s="2"/>
      <c r="O99" s="2"/>
      <c r="P99" s="2"/>
      <c r="R99" s="6"/>
      <c r="S99" s="2"/>
      <c r="U99" s="6"/>
      <c r="X99" s="2"/>
      <c r="Z99" s="6"/>
      <c r="AC99" s="6"/>
      <c r="AE99" s="2"/>
      <c r="AJ99" s="2"/>
      <c r="AM99" s="2"/>
      <c r="AR99" s="2"/>
      <c r="AU99" s="2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1:155" x14ac:dyDescent="0.25">
      <c r="A100" s="6"/>
      <c r="F100" s="6"/>
      <c r="G100" s="2"/>
      <c r="H100" s="2"/>
      <c r="I100" s="2"/>
      <c r="J100" s="2"/>
      <c r="K100" s="2"/>
      <c r="L100" s="2"/>
      <c r="N100" s="2"/>
      <c r="O100" s="2"/>
      <c r="P100" s="2"/>
      <c r="R100" s="6"/>
      <c r="S100" s="2"/>
      <c r="U100" s="6"/>
      <c r="X100" s="2"/>
      <c r="Z100" s="6"/>
      <c r="AC100" s="6"/>
      <c r="AE100" s="2"/>
      <c r="AJ100" s="2"/>
      <c r="AM100" s="2"/>
      <c r="AR100" s="2"/>
      <c r="AU100" s="2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1:155" x14ac:dyDescent="0.25">
      <c r="A101" s="6"/>
      <c r="F101" s="6"/>
      <c r="G101" s="2"/>
      <c r="H101" s="2"/>
      <c r="I101" s="2"/>
      <c r="J101" s="2"/>
      <c r="K101" s="2"/>
      <c r="L101" s="2"/>
      <c r="N101" s="2"/>
      <c r="O101" s="2"/>
      <c r="P101" s="2"/>
      <c r="R101" s="6"/>
      <c r="S101" s="2"/>
      <c r="U101" s="6"/>
      <c r="X101" s="2"/>
      <c r="Z101" s="6"/>
      <c r="AC101" s="6"/>
      <c r="AE101" s="2"/>
      <c r="AJ101" s="2"/>
      <c r="AM101" s="2"/>
      <c r="AR101" s="2"/>
      <c r="AU101" s="2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1:155" x14ac:dyDescent="0.25">
      <c r="A102" s="6"/>
      <c r="F102" s="6"/>
      <c r="G102" s="2"/>
      <c r="H102" s="2"/>
      <c r="I102" s="2"/>
      <c r="J102" s="2"/>
      <c r="K102" s="2"/>
      <c r="L102" s="2"/>
      <c r="N102" s="2"/>
      <c r="O102" s="2"/>
      <c r="P102" s="2"/>
      <c r="R102" s="6"/>
      <c r="S102" s="2"/>
      <c r="U102" s="6"/>
      <c r="X102" s="2"/>
      <c r="Z102" s="6"/>
      <c r="AC102" s="6"/>
      <c r="AE102" s="2"/>
      <c r="AJ102" s="2"/>
      <c r="AM102" s="2"/>
      <c r="AR102" s="2"/>
      <c r="AU102" s="2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1:155" x14ac:dyDescent="0.25">
      <c r="A103" s="6"/>
      <c r="F103" s="6"/>
      <c r="G103" s="2"/>
      <c r="H103" s="2"/>
      <c r="I103" s="2"/>
      <c r="J103" s="2"/>
      <c r="K103" s="2"/>
      <c r="L103" s="2"/>
      <c r="N103" s="2"/>
      <c r="O103" s="2"/>
      <c r="P103" s="2"/>
      <c r="R103" s="6"/>
      <c r="S103" s="2"/>
      <c r="U103" s="6"/>
      <c r="X103" s="2"/>
      <c r="Z103" s="6"/>
      <c r="AC103" s="6"/>
      <c r="AE103" s="2"/>
      <c r="AJ103" s="2"/>
      <c r="AM103" s="2"/>
      <c r="AR103" s="2"/>
      <c r="AU103" s="2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1:155" x14ac:dyDescent="0.25">
      <c r="A104" s="6"/>
      <c r="F104" s="6"/>
      <c r="G104" s="2"/>
      <c r="H104" s="2"/>
      <c r="I104" s="2"/>
      <c r="J104" s="2"/>
      <c r="K104" s="2"/>
      <c r="L104" s="2"/>
      <c r="N104" s="2"/>
      <c r="O104" s="2"/>
      <c r="P104" s="2"/>
      <c r="R104" s="6"/>
      <c r="S104" s="2"/>
      <c r="U104" s="6"/>
      <c r="X104" s="2"/>
      <c r="Z104" s="6"/>
      <c r="AC104" s="6"/>
      <c r="AE104" s="2"/>
      <c r="AJ104" s="2"/>
      <c r="AM104" s="2"/>
      <c r="AR104" s="2"/>
      <c r="AU104" s="2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1:155" x14ac:dyDescent="0.25">
      <c r="A105" s="6"/>
      <c r="F105" s="6"/>
      <c r="G105" s="2"/>
      <c r="H105" s="2"/>
      <c r="I105" s="2"/>
      <c r="J105" s="2"/>
      <c r="K105" s="2"/>
      <c r="L105" s="2"/>
      <c r="N105" s="2"/>
      <c r="O105" s="2"/>
      <c r="P105" s="2"/>
      <c r="R105" s="6"/>
      <c r="S105" s="2"/>
      <c r="U105" s="6"/>
      <c r="X105" s="2"/>
      <c r="Z105" s="6"/>
      <c r="AC105" s="6"/>
      <c r="AE105" s="2"/>
      <c r="AJ105" s="2"/>
      <c r="AM105" s="2"/>
      <c r="AR105" s="2"/>
      <c r="AU105" s="2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1:155" x14ac:dyDescent="0.25">
      <c r="A106" s="6"/>
      <c r="F106" s="6"/>
      <c r="G106" s="2"/>
      <c r="H106" s="2"/>
      <c r="I106" s="2"/>
      <c r="J106" s="2"/>
      <c r="K106" s="2"/>
      <c r="L106" s="2"/>
      <c r="N106" s="2"/>
      <c r="O106" s="2"/>
      <c r="P106" s="2"/>
      <c r="R106" s="6"/>
      <c r="S106" s="2"/>
      <c r="U106" s="6"/>
      <c r="X106" s="2"/>
      <c r="Z106" s="6"/>
      <c r="AC106" s="6"/>
      <c r="AE106" s="2"/>
      <c r="AJ106" s="2"/>
      <c r="AM106" s="2"/>
      <c r="AR106" s="2"/>
      <c r="AU106" s="2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1:155" x14ac:dyDescent="0.25">
      <c r="A107" s="6"/>
      <c r="F107" s="6"/>
      <c r="G107" s="2"/>
      <c r="H107" s="2"/>
      <c r="I107" s="2"/>
      <c r="J107" s="2"/>
      <c r="K107" s="2"/>
      <c r="L107" s="2"/>
      <c r="N107" s="2"/>
      <c r="O107" s="2"/>
      <c r="P107" s="2"/>
      <c r="R107" s="6"/>
      <c r="S107" s="2"/>
      <c r="U107" s="6"/>
      <c r="X107" s="2"/>
      <c r="Z107" s="6"/>
      <c r="AC107" s="6"/>
      <c r="AE107" s="2"/>
      <c r="AJ107" s="2"/>
      <c r="AM107" s="2"/>
      <c r="AR107" s="2"/>
      <c r="AU107" s="2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1:155" x14ac:dyDescent="0.25">
      <c r="A108" s="6"/>
      <c r="F108" s="6"/>
      <c r="G108" s="2"/>
      <c r="H108" s="2"/>
      <c r="I108" s="2"/>
      <c r="J108" s="2"/>
      <c r="K108" s="2"/>
      <c r="L108" s="2"/>
      <c r="N108" s="2"/>
      <c r="O108" s="2"/>
      <c r="P108" s="2"/>
      <c r="R108" s="6"/>
      <c r="S108" s="2"/>
      <c r="U108" s="6"/>
      <c r="X108" s="2"/>
      <c r="Z108" s="6"/>
      <c r="AC108" s="6"/>
      <c r="AE108" s="2"/>
      <c r="AJ108" s="2"/>
      <c r="AM108" s="2"/>
      <c r="AR108" s="2"/>
      <c r="AU108" s="2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1:155" x14ac:dyDescent="0.25">
      <c r="A109" s="6"/>
      <c r="F109" s="6"/>
      <c r="G109" s="2"/>
      <c r="H109" s="2"/>
      <c r="I109" s="2"/>
      <c r="J109" s="2"/>
      <c r="K109" s="2"/>
      <c r="L109" s="2"/>
      <c r="N109" s="2"/>
      <c r="O109" s="2"/>
      <c r="P109" s="2"/>
      <c r="R109" s="6"/>
      <c r="S109" s="2"/>
      <c r="U109" s="6"/>
      <c r="X109" s="2"/>
      <c r="Z109" s="6"/>
      <c r="AC109" s="6"/>
      <c r="AE109" s="2"/>
      <c r="AJ109" s="2"/>
      <c r="AM109" s="2"/>
      <c r="AR109" s="2"/>
      <c r="AU109" s="2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1:155" x14ac:dyDescent="0.25">
      <c r="A110" s="6"/>
      <c r="F110" s="6"/>
      <c r="G110" s="2"/>
      <c r="H110" s="2"/>
      <c r="I110" s="2"/>
      <c r="J110" s="2"/>
      <c r="K110" s="2"/>
      <c r="L110" s="2"/>
      <c r="N110" s="2"/>
      <c r="O110" s="2"/>
      <c r="P110" s="2"/>
      <c r="R110" s="6"/>
      <c r="S110" s="2"/>
      <c r="U110" s="6"/>
      <c r="X110" s="2"/>
      <c r="Z110" s="6"/>
      <c r="AC110" s="6"/>
      <c r="AE110" s="2"/>
      <c r="AJ110" s="2"/>
      <c r="AM110" s="2"/>
      <c r="AR110" s="2"/>
      <c r="AU110" s="2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1:155" x14ac:dyDescent="0.25">
      <c r="A111" s="6"/>
      <c r="F111" s="6"/>
      <c r="G111" s="2"/>
      <c r="H111" s="2"/>
      <c r="I111" s="2"/>
      <c r="J111" s="2"/>
      <c r="K111" s="2"/>
      <c r="L111" s="2"/>
      <c r="N111" s="2"/>
      <c r="O111" s="2"/>
      <c r="P111" s="2"/>
      <c r="R111" s="6"/>
      <c r="S111" s="2"/>
      <c r="U111" s="6"/>
      <c r="X111" s="2"/>
      <c r="Z111" s="6"/>
      <c r="AC111" s="6"/>
      <c r="AE111" s="2"/>
      <c r="AJ111" s="2"/>
      <c r="AM111" s="2"/>
      <c r="AR111" s="2"/>
      <c r="AU111" s="2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1:155" x14ac:dyDescent="0.25">
      <c r="A112" s="6"/>
      <c r="F112" s="6"/>
      <c r="G112" s="2"/>
      <c r="H112" s="2"/>
      <c r="I112" s="2"/>
      <c r="J112" s="2"/>
      <c r="K112" s="2"/>
      <c r="L112" s="2"/>
      <c r="N112" s="2"/>
      <c r="O112" s="2"/>
      <c r="P112" s="2"/>
      <c r="R112" s="6"/>
      <c r="S112" s="2"/>
      <c r="U112" s="6"/>
      <c r="X112" s="2"/>
      <c r="Z112" s="6"/>
      <c r="AC112" s="6"/>
      <c r="AE112" s="2"/>
      <c r="AJ112" s="2"/>
      <c r="AM112" s="2"/>
      <c r="AR112" s="2"/>
      <c r="AU112" s="2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1:155" x14ac:dyDescent="0.25">
      <c r="A113" s="6"/>
      <c r="F113" s="6"/>
      <c r="G113" s="2"/>
      <c r="H113" s="2"/>
      <c r="I113" s="2"/>
      <c r="J113" s="2"/>
      <c r="K113" s="2"/>
      <c r="L113" s="2"/>
      <c r="N113" s="2"/>
      <c r="O113" s="2"/>
      <c r="P113" s="2"/>
      <c r="R113" s="6"/>
      <c r="S113" s="2"/>
      <c r="U113" s="6"/>
      <c r="X113" s="2"/>
      <c r="Z113" s="6"/>
      <c r="AC113" s="6"/>
      <c r="AE113" s="2"/>
      <c r="AJ113" s="2"/>
      <c r="AM113" s="2"/>
      <c r="AR113" s="2"/>
      <c r="AU113" s="2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1:155" x14ac:dyDescent="0.25">
      <c r="A114" s="6"/>
      <c r="F114" s="6"/>
      <c r="G114" s="2"/>
      <c r="H114" s="2"/>
      <c r="I114" s="2"/>
      <c r="J114" s="2"/>
      <c r="K114" s="2"/>
      <c r="L114" s="2"/>
      <c r="N114" s="2"/>
      <c r="O114" s="2"/>
      <c r="P114" s="2"/>
      <c r="R114" s="6"/>
      <c r="S114" s="2"/>
      <c r="U114" s="6"/>
      <c r="X114" s="2"/>
      <c r="Z114" s="6"/>
      <c r="AC114" s="6"/>
      <c r="AE114" s="2"/>
      <c r="AJ114" s="2"/>
      <c r="AM114" s="2"/>
      <c r="AR114" s="2"/>
      <c r="AU114" s="2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1:155" x14ac:dyDescent="0.25">
      <c r="A115" s="6"/>
      <c r="F115" s="6"/>
      <c r="G115" s="2"/>
      <c r="H115" s="2"/>
      <c r="I115" s="2"/>
      <c r="J115" s="2"/>
      <c r="K115" s="2"/>
      <c r="L115" s="2"/>
      <c r="N115" s="2"/>
      <c r="O115" s="2"/>
      <c r="P115" s="2"/>
      <c r="R115" s="6"/>
      <c r="S115" s="2"/>
      <c r="U115" s="6"/>
      <c r="X115" s="2"/>
      <c r="Z115" s="6"/>
      <c r="AC115" s="6"/>
      <c r="AE115" s="2"/>
      <c r="AJ115" s="2"/>
      <c r="AM115" s="2"/>
      <c r="AR115" s="2"/>
      <c r="AU115" s="2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1:155" x14ac:dyDescent="0.25">
      <c r="A116" s="6"/>
      <c r="F116" s="6"/>
      <c r="G116" s="2"/>
      <c r="H116" s="2"/>
      <c r="I116" s="2"/>
      <c r="J116" s="2"/>
      <c r="K116" s="2"/>
      <c r="L116" s="2"/>
      <c r="N116" s="2"/>
      <c r="O116" s="2"/>
      <c r="P116" s="2"/>
      <c r="R116" s="6"/>
      <c r="S116" s="2"/>
      <c r="U116" s="6"/>
      <c r="X116" s="2"/>
      <c r="Z116" s="6"/>
      <c r="AC116" s="6"/>
      <c r="AE116" s="2"/>
      <c r="AJ116" s="2"/>
      <c r="AM116" s="2"/>
      <c r="AR116" s="2"/>
      <c r="AU116" s="2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1:155" x14ac:dyDescent="0.25">
      <c r="A117" s="6"/>
      <c r="F117" s="6"/>
      <c r="G117" s="2"/>
      <c r="H117" s="2"/>
      <c r="I117" s="2"/>
      <c r="J117" s="2"/>
      <c r="K117" s="2"/>
      <c r="L117" s="2"/>
      <c r="N117" s="2"/>
      <c r="O117" s="2"/>
      <c r="P117" s="2"/>
      <c r="R117" s="6"/>
      <c r="S117" s="2"/>
      <c r="U117" s="6"/>
      <c r="X117" s="2"/>
      <c r="Z117" s="6"/>
      <c r="AC117" s="6"/>
      <c r="AE117" s="2"/>
      <c r="AJ117" s="2"/>
      <c r="AM117" s="2"/>
      <c r="AR117" s="2"/>
      <c r="AU117" s="2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1:155" x14ac:dyDescent="0.25">
      <c r="A118" s="6"/>
      <c r="F118" s="6"/>
      <c r="G118" s="2"/>
      <c r="H118" s="2"/>
      <c r="I118" s="2"/>
      <c r="J118" s="2"/>
      <c r="K118" s="2"/>
      <c r="L118" s="2"/>
      <c r="N118" s="2"/>
      <c r="O118" s="2"/>
      <c r="P118" s="2"/>
      <c r="R118" s="6"/>
      <c r="S118" s="2"/>
      <c r="U118" s="6"/>
      <c r="X118" s="2"/>
      <c r="Z118" s="6"/>
      <c r="AC118" s="6"/>
      <c r="AE118" s="2"/>
      <c r="AJ118" s="2"/>
      <c r="AM118" s="2"/>
      <c r="AR118" s="2"/>
      <c r="AU118" s="2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1:155" x14ac:dyDescent="0.25">
      <c r="A119" s="6"/>
      <c r="F119" s="6"/>
      <c r="G119" s="2"/>
      <c r="H119" s="2"/>
      <c r="I119" s="2"/>
      <c r="J119" s="2"/>
      <c r="K119" s="2"/>
      <c r="L119" s="2"/>
      <c r="N119" s="2"/>
      <c r="O119" s="2"/>
      <c r="P119" s="2"/>
      <c r="R119" s="6"/>
      <c r="S119" s="2"/>
      <c r="U119" s="6"/>
      <c r="X119" s="2"/>
      <c r="Z119" s="6"/>
      <c r="AC119" s="6"/>
      <c r="AE119" s="2"/>
      <c r="AJ119" s="2"/>
      <c r="AM119" s="2"/>
      <c r="AR119" s="2"/>
      <c r="AU119" s="2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1:155" x14ac:dyDescent="0.25">
      <c r="A120" s="6"/>
      <c r="F120" s="6"/>
      <c r="G120" s="2"/>
      <c r="H120" s="2"/>
      <c r="I120" s="2"/>
      <c r="J120" s="2"/>
      <c r="K120" s="2"/>
      <c r="L120" s="2"/>
      <c r="N120" s="2"/>
      <c r="O120" s="2"/>
      <c r="P120" s="2"/>
      <c r="R120" s="6"/>
      <c r="S120" s="2"/>
      <c r="U120" s="6"/>
      <c r="X120" s="2"/>
      <c r="Z120" s="6"/>
      <c r="AC120" s="6"/>
      <c r="AE120" s="2"/>
      <c r="AJ120" s="2"/>
      <c r="AM120" s="2"/>
      <c r="AR120" s="2"/>
      <c r="AU120" s="2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1:155" x14ac:dyDescent="0.25">
      <c r="A121" s="6"/>
      <c r="F121" s="6"/>
      <c r="G121" s="2"/>
      <c r="H121" s="2"/>
      <c r="I121" s="2"/>
      <c r="J121" s="2"/>
      <c r="K121" s="2"/>
      <c r="L121" s="2"/>
      <c r="N121" s="2"/>
      <c r="O121" s="2"/>
      <c r="P121" s="2"/>
      <c r="R121" s="6"/>
      <c r="S121" s="2"/>
      <c r="U121" s="6"/>
      <c r="X121" s="2"/>
      <c r="Z121" s="6"/>
      <c r="AC121" s="6"/>
      <c r="AE121" s="2"/>
      <c r="AJ121" s="2"/>
      <c r="AM121" s="2"/>
      <c r="AR121" s="2"/>
      <c r="AU121" s="2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1:155" x14ac:dyDescent="0.25">
      <c r="A122" s="6"/>
      <c r="F122" s="6"/>
      <c r="G122" s="2"/>
      <c r="H122" s="2"/>
      <c r="I122" s="2"/>
      <c r="J122" s="2"/>
      <c r="K122" s="2"/>
      <c r="L122" s="2"/>
      <c r="N122" s="2"/>
      <c r="O122" s="2"/>
      <c r="P122" s="2"/>
      <c r="R122" s="6"/>
      <c r="S122" s="2"/>
      <c r="U122" s="6"/>
      <c r="X122" s="2"/>
      <c r="Z122" s="6"/>
      <c r="AC122" s="6"/>
      <c r="AE122" s="2"/>
      <c r="AJ122" s="2"/>
      <c r="AM122" s="2"/>
      <c r="AR122" s="2"/>
      <c r="AU122" s="2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1:155" x14ac:dyDescent="0.25">
      <c r="A123" s="6"/>
      <c r="F123" s="6"/>
      <c r="G123" s="2"/>
      <c r="H123" s="2"/>
      <c r="I123" s="2"/>
      <c r="J123" s="2"/>
      <c r="K123" s="2"/>
      <c r="L123" s="2"/>
      <c r="N123" s="2"/>
      <c r="O123" s="2"/>
      <c r="P123" s="2"/>
      <c r="R123" s="6"/>
      <c r="S123" s="2"/>
      <c r="U123" s="6"/>
      <c r="X123" s="2"/>
      <c r="Z123" s="6"/>
      <c r="AC123" s="6"/>
      <c r="AE123" s="2"/>
      <c r="AJ123" s="2"/>
      <c r="AM123" s="2"/>
      <c r="AR123" s="2"/>
      <c r="AU123" s="2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1:155" x14ac:dyDescent="0.25">
      <c r="A124" s="6"/>
      <c r="F124" s="6"/>
      <c r="G124" s="2"/>
      <c r="H124" s="2"/>
      <c r="I124" s="2"/>
      <c r="J124" s="2"/>
      <c r="K124" s="2"/>
      <c r="L124" s="2"/>
      <c r="N124" s="2"/>
      <c r="O124" s="2"/>
      <c r="P124" s="2"/>
      <c r="R124" s="6"/>
      <c r="S124" s="2"/>
      <c r="U124" s="6"/>
      <c r="X124" s="2"/>
      <c r="Z124" s="6"/>
      <c r="AC124" s="6"/>
      <c r="AE124" s="2"/>
      <c r="AJ124" s="2"/>
      <c r="AM124" s="2"/>
      <c r="AR124" s="2"/>
      <c r="AU124" s="2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1:155" x14ac:dyDescent="0.25">
      <c r="A125" s="6"/>
      <c r="F125" s="6"/>
      <c r="G125" s="2"/>
      <c r="H125" s="2"/>
      <c r="I125" s="2"/>
      <c r="J125" s="2"/>
      <c r="K125" s="2"/>
      <c r="L125" s="2"/>
      <c r="N125" s="2"/>
      <c r="O125" s="2"/>
      <c r="P125" s="2"/>
      <c r="R125" s="6"/>
      <c r="S125" s="2"/>
      <c r="U125" s="6"/>
      <c r="X125" s="2"/>
      <c r="Z125" s="6"/>
      <c r="AC125" s="6"/>
      <c r="AE125" s="2"/>
      <c r="AJ125" s="2"/>
      <c r="AM125" s="2"/>
      <c r="AR125" s="2"/>
      <c r="AU125" s="2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1:155" x14ac:dyDescent="0.25">
      <c r="A126" s="6"/>
      <c r="F126" s="6"/>
      <c r="G126" s="2"/>
      <c r="H126" s="2"/>
      <c r="I126" s="2"/>
      <c r="J126" s="2"/>
      <c r="K126" s="2"/>
      <c r="L126" s="2"/>
      <c r="N126" s="2"/>
      <c r="O126" s="2"/>
      <c r="P126" s="2"/>
      <c r="R126" s="6"/>
      <c r="S126" s="2"/>
      <c r="U126" s="6"/>
      <c r="X126" s="2"/>
      <c r="Z126" s="6"/>
      <c r="AC126" s="6"/>
      <c r="AE126" s="2"/>
      <c r="AJ126" s="2"/>
      <c r="AM126" s="2"/>
      <c r="AR126" s="2"/>
      <c r="AU126" s="2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1:155" x14ac:dyDescent="0.25">
      <c r="A127" s="6"/>
      <c r="F127" s="6"/>
      <c r="G127" s="2"/>
      <c r="H127" s="2"/>
      <c r="I127" s="2"/>
      <c r="J127" s="2"/>
      <c r="K127" s="2"/>
      <c r="L127" s="2"/>
      <c r="N127" s="2"/>
      <c r="O127" s="2"/>
      <c r="P127" s="2"/>
      <c r="R127" s="6"/>
      <c r="S127" s="2"/>
      <c r="U127" s="6"/>
      <c r="X127" s="2"/>
      <c r="Z127" s="6"/>
      <c r="AC127" s="6"/>
      <c r="AE127" s="2"/>
      <c r="AJ127" s="2"/>
      <c r="AM127" s="2"/>
      <c r="AR127" s="2"/>
      <c r="AU127" s="2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1:155" x14ac:dyDescent="0.25">
      <c r="A128" s="6"/>
      <c r="F128" s="6"/>
      <c r="G128" s="2"/>
      <c r="H128" s="2"/>
      <c r="I128" s="2"/>
      <c r="J128" s="2"/>
      <c r="K128" s="2"/>
      <c r="L128" s="2"/>
      <c r="N128" s="2"/>
      <c r="O128" s="2"/>
      <c r="P128" s="2"/>
      <c r="R128" s="6"/>
      <c r="S128" s="2"/>
      <c r="U128" s="6"/>
      <c r="X128" s="2"/>
      <c r="Z128" s="6"/>
      <c r="AC128" s="6"/>
      <c r="AE128" s="2"/>
      <c r="AJ128" s="2"/>
      <c r="AM128" s="2"/>
      <c r="AR128" s="2"/>
      <c r="AU128" s="2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1:155" x14ac:dyDescent="0.25">
      <c r="A129" s="6"/>
      <c r="F129" s="6"/>
      <c r="G129" s="2"/>
      <c r="H129" s="2"/>
      <c r="I129" s="2"/>
      <c r="J129" s="2"/>
      <c r="K129" s="2"/>
      <c r="L129" s="2"/>
      <c r="N129" s="2"/>
      <c r="O129" s="2"/>
      <c r="P129" s="2"/>
      <c r="R129" s="6"/>
      <c r="S129" s="2"/>
      <c r="U129" s="6"/>
      <c r="X129" s="2"/>
      <c r="Z129" s="6"/>
      <c r="AC129" s="6"/>
      <c r="AE129" s="2"/>
      <c r="AJ129" s="2"/>
      <c r="AM129" s="2"/>
      <c r="AR129" s="2"/>
      <c r="AU129" s="2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1:155" x14ac:dyDescent="0.25">
      <c r="A130" s="6"/>
      <c r="F130" s="6"/>
      <c r="G130" s="2"/>
      <c r="H130" s="2"/>
      <c r="I130" s="2"/>
      <c r="J130" s="2"/>
      <c r="K130" s="2"/>
      <c r="L130" s="2"/>
      <c r="N130" s="2"/>
      <c r="O130" s="2"/>
      <c r="P130" s="2"/>
      <c r="R130" s="6"/>
      <c r="S130" s="2"/>
      <c r="U130" s="6"/>
      <c r="X130" s="2"/>
      <c r="Z130" s="6"/>
      <c r="AC130" s="6"/>
      <c r="AE130" s="2"/>
      <c r="AJ130" s="2"/>
      <c r="AM130" s="2"/>
      <c r="AR130" s="2"/>
      <c r="AU130" s="2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1:155" x14ac:dyDescent="0.25">
      <c r="A131" s="6"/>
      <c r="F131" s="6"/>
      <c r="G131" s="2"/>
      <c r="H131" s="2"/>
      <c r="I131" s="2"/>
      <c r="J131" s="2"/>
      <c r="K131" s="2"/>
      <c r="L131" s="2"/>
      <c r="N131" s="2"/>
      <c r="O131" s="2"/>
      <c r="P131" s="2"/>
      <c r="R131" s="6"/>
      <c r="S131" s="2"/>
      <c r="U131" s="6"/>
      <c r="X131" s="2"/>
      <c r="Z131" s="6"/>
      <c r="AC131" s="6"/>
      <c r="AE131" s="2"/>
      <c r="AJ131" s="2"/>
      <c r="AM131" s="2"/>
      <c r="AR131" s="2"/>
      <c r="AU131" s="2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1:155" x14ac:dyDescent="0.25">
      <c r="A132" s="6"/>
      <c r="F132" s="6"/>
      <c r="G132" s="2"/>
      <c r="H132" s="2"/>
      <c r="I132" s="2"/>
      <c r="J132" s="2"/>
      <c r="K132" s="2"/>
      <c r="L132" s="2"/>
      <c r="N132" s="2"/>
      <c r="O132" s="2"/>
      <c r="P132" s="2"/>
      <c r="R132" s="6"/>
      <c r="S132" s="2"/>
      <c r="U132" s="6"/>
      <c r="X132" s="2"/>
      <c r="Z132" s="6"/>
      <c r="AC132" s="6"/>
      <c r="AE132" s="2"/>
      <c r="AJ132" s="2"/>
      <c r="AM132" s="2"/>
      <c r="AR132" s="2"/>
      <c r="AU132" s="2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1:155" x14ac:dyDescent="0.25">
      <c r="A133" s="6"/>
      <c r="F133" s="6"/>
      <c r="G133" s="2"/>
      <c r="H133" s="2"/>
      <c r="I133" s="2"/>
      <c r="J133" s="2"/>
      <c r="K133" s="2"/>
      <c r="L133" s="2"/>
      <c r="N133" s="2"/>
      <c r="O133" s="2"/>
      <c r="P133" s="2"/>
      <c r="R133" s="6"/>
      <c r="S133" s="2"/>
      <c r="U133" s="6"/>
      <c r="X133" s="2"/>
      <c r="Z133" s="6"/>
      <c r="AC133" s="6"/>
      <c r="AE133" s="2"/>
      <c r="AJ133" s="2"/>
      <c r="AM133" s="2"/>
      <c r="AR133" s="2"/>
      <c r="AU133" s="2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1:155" x14ac:dyDescent="0.25">
      <c r="A134" s="6"/>
      <c r="F134" s="6"/>
      <c r="G134" s="2"/>
      <c r="H134" s="2"/>
      <c r="I134" s="2"/>
      <c r="J134" s="2"/>
      <c r="K134" s="2"/>
      <c r="L134" s="2"/>
      <c r="N134" s="2"/>
      <c r="O134" s="2"/>
      <c r="P134" s="2"/>
      <c r="R134" s="6"/>
      <c r="S134" s="2"/>
      <c r="U134" s="6"/>
      <c r="X134" s="2"/>
      <c r="Z134" s="6"/>
      <c r="AC134" s="6"/>
      <c r="AE134" s="2"/>
      <c r="AJ134" s="2"/>
      <c r="AM134" s="2"/>
      <c r="AR134" s="2"/>
      <c r="AU134" s="2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1:155" x14ac:dyDescent="0.25">
      <c r="A135" s="6"/>
      <c r="F135" s="6"/>
      <c r="G135" s="2"/>
      <c r="H135" s="2"/>
      <c r="I135" s="2"/>
      <c r="J135" s="2"/>
      <c r="K135" s="2"/>
      <c r="L135" s="2"/>
      <c r="N135" s="2"/>
      <c r="O135" s="2"/>
      <c r="P135" s="2"/>
      <c r="R135" s="6"/>
      <c r="S135" s="2"/>
      <c r="U135" s="6"/>
      <c r="X135" s="2"/>
      <c r="Z135" s="6"/>
      <c r="AC135" s="6"/>
      <c r="AE135" s="2"/>
      <c r="AJ135" s="2"/>
      <c r="AM135" s="2"/>
      <c r="AR135" s="2"/>
      <c r="AU135" s="2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35"/>
  <sheetViews>
    <sheetView zoomScale="106" zoomScaleNormal="106" zoomScaleSheetLayoutView="100" workbookViewId="0">
      <pane xSplit="2" ySplit="5" topLeftCell="C21" activePane="bottomRight" state="frozen"/>
      <selection activeCell="B39" sqref="B39"/>
      <selection pane="topRight" activeCell="B39" sqref="B39"/>
      <selection pane="bottomLeft" activeCell="B39" sqref="B39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3" style="2" customWidth="1"/>
    <col min="3" max="6" width="11.28515625" style="2" customWidth="1"/>
    <col min="7" max="16" width="11.85546875" style="6" customWidth="1"/>
    <col min="17" max="18" width="12.140625" style="2" customWidth="1"/>
    <col min="19" max="19" width="12.140625" style="6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6" customWidth="1"/>
    <col min="33" max="34" width="9.140625" style="2" customWidth="1"/>
    <col min="35" max="35" width="10.28515625" style="6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6" customWidth="1"/>
    <col min="41" max="41" width="10.42578125" style="2" customWidth="1"/>
    <col min="42" max="42" width="10" style="2" customWidth="1"/>
    <col min="43" max="43" width="11.5703125" style="6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6" customWidth="1"/>
    <col min="49" max="49" width="9.140625" style="2" customWidth="1"/>
    <col min="50" max="50" width="10.85546875" style="2" customWidth="1"/>
    <col min="51" max="51" width="10.85546875" style="6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6" customWidth="1"/>
    <col min="142" max="146" width="9.140625" style="6" hidden="1" customWidth="1"/>
    <col min="147" max="147" width="9.140625" style="6" customWidth="1"/>
    <col min="148" max="152" width="9.140625" style="6" hidden="1" customWidth="1"/>
    <col min="153" max="153" width="9.140625" style="6" customWidth="1"/>
    <col min="154" max="158" width="9.140625" style="6" hidden="1" customWidth="1"/>
    <col min="159" max="159" width="9.140625" style="6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8" ht="18.75" x14ac:dyDescent="0.3">
      <c r="A1" s="2" t="s">
        <v>53</v>
      </c>
      <c r="B1" s="21" t="s">
        <v>66</v>
      </c>
      <c r="AX1" s="7"/>
    </row>
    <row r="2" spans="1:188" ht="15.75" x14ac:dyDescent="0.25">
      <c r="A2" s="11" t="s">
        <v>50</v>
      </c>
      <c r="I2" s="6" t="str">
        <f>[1]GSVA_cur!$I$3</f>
        <v>As on 17.03.2025</v>
      </c>
    </row>
    <row r="3" spans="1:188" ht="15.75" x14ac:dyDescent="0.25">
      <c r="A3" s="11"/>
      <c r="B3" s="29"/>
    </row>
    <row r="4" spans="1:188" ht="15.75" x14ac:dyDescent="0.25">
      <c r="A4" s="11"/>
      <c r="E4" s="10"/>
      <c r="F4" s="10" t="s">
        <v>57</v>
      </c>
      <c r="AF4" s="2"/>
      <c r="AI4" s="2"/>
      <c r="AN4" s="2"/>
      <c r="AQ4" s="2"/>
      <c r="AV4" s="2"/>
      <c r="AY4" s="2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88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8" t="s">
        <v>72</v>
      </c>
      <c r="N5" s="28" t="s">
        <v>73</v>
      </c>
      <c r="O5" s="28" t="s">
        <v>74</v>
      </c>
      <c r="P5" s="28" t="s">
        <v>76</v>
      </c>
      <c r="AF5" s="2"/>
      <c r="AI5" s="2"/>
      <c r="AN5" s="2"/>
      <c r="AQ5" s="2"/>
      <c r="AV5" s="2"/>
      <c r="AY5" s="2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8" s="34" customFormat="1" ht="15.75" x14ac:dyDescent="0.25">
      <c r="A6" s="30" t="s">
        <v>26</v>
      </c>
      <c r="B6" s="31" t="s">
        <v>2</v>
      </c>
      <c r="C6" s="32">
        <f>SUM(C7:C10)</f>
        <v>63293</v>
      </c>
      <c r="D6" s="32">
        <f t="shared" ref="D6:M6" si="0">SUM(D7:D10)</f>
        <v>76814</v>
      </c>
      <c r="E6" s="32">
        <f t="shared" si="0"/>
        <v>81804</v>
      </c>
      <c r="F6" s="32">
        <f t="shared" si="0"/>
        <v>96954.320699999997</v>
      </c>
      <c r="G6" s="32">
        <f t="shared" si="0"/>
        <v>100882.60181837458</v>
      </c>
      <c r="H6" s="32">
        <f t="shared" si="0"/>
        <v>108450.52230000001</v>
      </c>
      <c r="I6" s="32">
        <f t="shared" si="0"/>
        <v>110829.0243</v>
      </c>
      <c r="J6" s="32">
        <f t="shared" si="0"/>
        <v>123057.00884594108</v>
      </c>
      <c r="K6" s="32">
        <f t="shared" si="0"/>
        <v>132615.85169745915</v>
      </c>
      <c r="L6" s="32">
        <f t="shared" si="0"/>
        <v>126049.84042561069</v>
      </c>
      <c r="M6" s="32">
        <f t="shared" si="0"/>
        <v>130530.13271274709</v>
      </c>
      <c r="N6" s="32">
        <f t="shared" ref="N6:O6" si="1">SUM(N7:N10)</f>
        <v>153701.89946748968</v>
      </c>
      <c r="O6" s="32">
        <f t="shared" si="1"/>
        <v>187839.79569846601</v>
      </c>
      <c r="P6" s="32">
        <f t="shared" ref="P6" si="2">SUM(P7:P10)</f>
        <v>232094.18769146618</v>
      </c>
      <c r="Q6" s="7"/>
      <c r="R6" s="7"/>
      <c r="S6" s="7"/>
      <c r="T6" s="7"/>
      <c r="U6" s="7"/>
      <c r="V6" s="7"/>
      <c r="W6" s="7"/>
      <c r="X6" s="7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F6" s="29"/>
    </row>
    <row r="7" spans="1:188" ht="15.75" x14ac:dyDescent="0.25">
      <c r="A7" s="16">
        <v>1.1000000000000001</v>
      </c>
      <c r="B7" s="17" t="s">
        <v>59</v>
      </c>
      <c r="C7" s="4">
        <v>11067</v>
      </c>
      <c r="D7" s="4">
        <v>19590</v>
      </c>
      <c r="E7" s="4">
        <v>19414</v>
      </c>
      <c r="F7" s="4">
        <v>25375.178800000002</v>
      </c>
      <c r="G7" s="4">
        <v>21958.382751088575</v>
      </c>
      <c r="H7" s="4">
        <v>21954.892999999996</v>
      </c>
      <c r="I7" s="4">
        <v>24383.285300000003</v>
      </c>
      <c r="J7" s="4">
        <v>28890.066400000003</v>
      </c>
      <c r="K7" s="4">
        <v>33540.449093482908</v>
      </c>
      <c r="L7" s="4">
        <v>24524.606441469754</v>
      </c>
      <c r="M7" s="4">
        <v>22421.897568419659</v>
      </c>
      <c r="N7" s="4">
        <v>27664.219700000001</v>
      </c>
      <c r="O7" s="4">
        <v>31893.388667440544</v>
      </c>
      <c r="P7" s="4">
        <v>33313.298394382255</v>
      </c>
      <c r="Q7" s="8"/>
      <c r="R7" s="8"/>
      <c r="S7" s="7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6"/>
      <c r="GD7" s="6"/>
      <c r="GE7" s="6"/>
    </row>
    <row r="8" spans="1:188" ht="15.75" x14ac:dyDescent="0.25">
      <c r="A8" s="16">
        <v>1.2</v>
      </c>
      <c r="B8" s="17" t="s">
        <v>60</v>
      </c>
      <c r="C8" s="4">
        <v>31830</v>
      </c>
      <c r="D8" s="4">
        <v>36266</v>
      </c>
      <c r="E8" s="4">
        <v>39492</v>
      </c>
      <c r="F8" s="4">
        <v>45102.750899999999</v>
      </c>
      <c r="G8" s="4">
        <v>47918.196308184473</v>
      </c>
      <c r="H8" s="4">
        <v>51005.237500000003</v>
      </c>
      <c r="I8" s="4">
        <v>53632.0726</v>
      </c>
      <c r="J8" s="4">
        <v>55121.267</v>
      </c>
      <c r="K8" s="4">
        <v>55434.409031509858</v>
      </c>
      <c r="L8" s="4">
        <v>63259.996931146758</v>
      </c>
      <c r="M8" s="4">
        <v>67984.312180096444</v>
      </c>
      <c r="N8" s="4">
        <v>92749.893397187669</v>
      </c>
      <c r="O8" s="4">
        <v>103832.96088857832</v>
      </c>
      <c r="P8" s="4">
        <v>116089.92071355094</v>
      </c>
      <c r="Q8" s="8"/>
      <c r="R8" s="8"/>
      <c r="S8" s="7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6"/>
      <c r="GD8" s="6"/>
      <c r="GE8" s="6"/>
    </row>
    <row r="9" spans="1:188" ht="15.75" x14ac:dyDescent="0.25">
      <c r="A9" s="16">
        <v>1.3</v>
      </c>
      <c r="B9" s="17" t="s">
        <v>61</v>
      </c>
      <c r="C9" s="4">
        <v>3283</v>
      </c>
      <c r="D9" s="4">
        <v>3350</v>
      </c>
      <c r="E9" s="4">
        <v>3293</v>
      </c>
      <c r="F9" s="4">
        <v>4133.8576999999996</v>
      </c>
      <c r="G9" s="4">
        <v>4205.5128325458991</v>
      </c>
      <c r="H9" s="4">
        <v>8265.3212000000003</v>
      </c>
      <c r="I9" s="4">
        <v>6078.5443999999998</v>
      </c>
      <c r="J9" s="4">
        <v>6712.9226443105417</v>
      </c>
      <c r="K9" s="4">
        <v>6794.3074550535594</v>
      </c>
      <c r="L9" s="4">
        <v>6781.7536318206521</v>
      </c>
      <c r="M9" s="4">
        <v>6975.2913376236083</v>
      </c>
      <c r="N9" s="4">
        <v>7564.2911091363831</v>
      </c>
      <c r="O9" s="4">
        <v>7723.3584379408185</v>
      </c>
      <c r="P9" s="4">
        <v>7879.3732647259158</v>
      </c>
      <c r="Q9" s="8"/>
      <c r="R9" s="8"/>
      <c r="S9" s="7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6"/>
      <c r="GD9" s="6"/>
      <c r="GE9" s="6"/>
    </row>
    <row r="10" spans="1:188" ht="15.75" x14ac:dyDescent="0.25">
      <c r="A10" s="16">
        <v>1.4</v>
      </c>
      <c r="B10" s="17" t="s">
        <v>62</v>
      </c>
      <c r="C10" s="4">
        <v>17113</v>
      </c>
      <c r="D10" s="4">
        <v>17608</v>
      </c>
      <c r="E10" s="4">
        <v>19605</v>
      </c>
      <c r="F10" s="4">
        <v>22342.533299999999</v>
      </c>
      <c r="G10" s="4">
        <v>26800.509926555635</v>
      </c>
      <c r="H10" s="4">
        <v>27225.070599999999</v>
      </c>
      <c r="I10" s="4">
        <v>26735.121999999999</v>
      </c>
      <c r="J10" s="4">
        <v>32332.75280163053</v>
      </c>
      <c r="K10" s="4">
        <v>36846.686117412835</v>
      </c>
      <c r="L10" s="4">
        <v>31483.483421173518</v>
      </c>
      <c r="M10" s="4">
        <v>33148.631626607377</v>
      </c>
      <c r="N10" s="4">
        <v>25723.495261165648</v>
      </c>
      <c r="O10" s="4">
        <v>44390.08770450631</v>
      </c>
      <c r="P10" s="4">
        <v>74811.595318807085</v>
      </c>
      <c r="Q10" s="8"/>
      <c r="R10" s="8"/>
      <c r="S10" s="7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6"/>
      <c r="GD10" s="6"/>
      <c r="GE10" s="6"/>
    </row>
    <row r="11" spans="1:188" ht="15.75" x14ac:dyDescent="0.25">
      <c r="A11" s="18" t="s">
        <v>31</v>
      </c>
      <c r="B11" s="17" t="s">
        <v>3</v>
      </c>
      <c r="C11" s="4">
        <v>22301</v>
      </c>
      <c r="D11" s="4">
        <v>32127.999999999996</v>
      </c>
      <c r="E11" s="4">
        <v>37614</v>
      </c>
      <c r="F11" s="4">
        <v>28279.659399999997</v>
      </c>
      <c r="G11" s="4">
        <v>32053.724000000002</v>
      </c>
      <c r="H11" s="4">
        <v>44031.457799999996</v>
      </c>
      <c r="I11" s="4">
        <v>57044.418900000004</v>
      </c>
      <c r="J11" s="4">
        <v>46397.368999999999</v>
      </c>
      <c r="K11" s="4">
        <v>44361.71667948697</v>
      </c>
      <c r="L11" s="4">
        <v>37563.626937772249</v>
      </c>
      <c r="M11" s="4">
        <v>42762.253444420108</v>
      </c>
      <c r="N11" s="4">
        <v>39400.13312785406</v>
      </c>
      <c r="O11" s="4">
        <v>38994.452163874172</v>
      </c>
      <c r="P11" s="4">
        <v>39948.253586815015</v>
      </c>
      <c r="Q11" s="8"/>
      <c r="R11" s="8"/>
      <c r="S11" s="7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6"/>
      <c r="GD11" s="6"/>
      <c r="GE11" s="6"/>
    </row>
    <row r="12" spans="1:188" s="29" customFormat="1" ht="15.75" x14ac:dyDescent="0.25">
      <c r="A12" s="35"/>
      <c r="B12" s="36" t="s">
        <v>28</v>
      </c>
      <c r="C12" s="37">
        <f>C6+C11</f>
        <v>85594</v>
      </c>
      <c r="D12" s="37">
        <f t="shared" ref="D12:M12" si="3">D6+D11</f>
        <v>108942</v>
      </c>
      <c r="E12" s="37">
        <f t="shared" si="3"/>
        <v>119418</v>
      </c>
      <c r="F12" s="37">
        <f t="shared" si="3"/>
        <v>125233.98009999999</v>
      </c>
      <c r="G12" s="37">
        <f t="shared" si="3"/>
        <v>132936.32581837458</v>
      </c>
      <c r="H12" s="37">
        <f t="shared" si="3"/>
        <v>152481.98010000002</v>
      </c>
      <c r="I12" s="37">
        <f t="shared" si="3"/>
        <v>167873.44320000001</v>
      </c>
      <c r="J12" s="37">
        <f t="shared" si="3"/>
        <v>169454.37784594108</v>
      </c>
      <c r="K12" s="37">
        <f t="shared" si="3"/>
        <v>176977.56837694612</v>
      </c>
      <c r="L12" s="37">
        <f t="shared" si="3"/>
        <v>163613.46736338292</v>
      </c>
      <c r="M12" s="37">
        <f t="shared" si="3"/>
        <v>173292.3861571672</v>
      </c>
      <c r="N12" s="37">
        <f t="shared" ref="N12:P12" si="4">N6+N11</f>
        <v>193102.03259534374</v>
      </c>
      <c r="O12" s="37">
        <f t="shared" si="4"/>
        <v>226834.24786234018</v>
      </c>
      <c r="P12" s="37">
        <f t="shared" si="4"/>
        <v>272042.44127828121</v>
      </c>
      <c r="Q12" s="8"/>
      <c r="R12" s="8"/>
      <c r="S12" s="7"/>
      <c r="T12" s="8"/>
      <c r="U12" s="8"/>
      <c r="V12" s="8"/>
      <c r="W12" s="8"/>
      <c r="X12" s="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8"/>
      <c r="EZ12" s="38"/>
      <c r="FA12" s="38"/>
      <c r="FB12" s="38"/>
      <c r="FC12" s="38"/>
      <c r="FD12" s="38"/>
      <c r="FE12" s="38"/>
      <c r="FF12" s="38"/>
      <c r="FG12" s="38"/>
      <c r="FH12" s="38"/>
      <c r="FI12" s="38"/>
      <c r="FJ12" s="38"/>
      <c r="FK12" s="38"/>
      <c r="FL12" s="38"/>
      <c r="FM12" s="38"/>
      <c r="FN12" s="38"/>
      <c r="FO12" s="38"/>
      <c r="FP12" s="38"/>
      <c r="FQ12" s="38"/>
      <c r="FR12" s="38"/>
      <c r="FS12" s="38"/>
      <c r="FT12" s="38"/>
      <c r="FU12" s="38"/>
      <c r="FV12" s="38"/>
      <c r="FW12" s="38"/>
      <c r="FX12" s="38"/>
      <c r="FY12" s="38"/>
      <c r="FZ12" s="38"/>
      <c r="GA12" s="38"/>
      <c r="GB12" s="38"/>
      <c r="GC12" s="34"/>
      <c r="GD12" s="34"/>
      <c r="GE12" s="34"/>
    </row>
    <row r="13" spans="1:188" s="6" customFormat="1" ht="15.75" x14ac:dyDescent="0.25">
      <c r="A13" s="14" t="s">
        <v>32</v>
      </c>
      <c r="B13" s="15" t="s">
        <v>4</v>
      </c>
      <c r="C13" s="1">
        <v>368161</v>
      </c>
      <c r="D13" s="1">
        <v>369736</v>
      </c>
      <c r="E13" s="1">
        <v>513276</v>
      </c>
      <c r="F13" s="1">
        <v>393467.67820000002</v>
      </c>
      <c r="G13" s="1">
        <v>637708.87966883148</v>
      </c>
      <c r="H13" s="1">
        <v>701068.81220000004</v>
      </c>
      <c r="I13" s="1">
        <v>740557.67200000002</v>
      </c>
      <c r="J13" s="1">
        <v>852772.49600000004</v>
      </c>
      <c r="K13" s="1">
        <v>840761.37792826211</v>
      </c>
      <c r="L13" s="1">
        <v>961068.91366538103</v>
      </c>
      <c r="M13" s="1">
        <v>810851.66956999747</v>
      </c>
      <c r="N13" s="1">
        <v>837467.12858064729</v>
      </c>
      <c r="O13" s="1">
        <v>952205.49661108491</v>
      </c>
      <c r="P13" s="1">
        <v>1057552.9200955713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F13" s="2"/>
    </row>
    <row r="14" spans="1:188" ht="30" x14ac:dyDescent="0.25">
      <c r="A14" s="18" t="s">
        <v>33</v>
      </c>
      <c r="B14" s="17" t="s">
        <v>5</v>
      </c>
      <c r="C14" s="4">
        <v>16777</v>
      </c>
      <c r="D14" s="4">
        <v>20176</v>
      </c>
      <c r="E14" s="4">
        <v>19679</v>
      </c>
      <c r="F14" s="4">
        <v>33126.154000000002</v>
      </c>
      <c r="G14" s="4">
        <v>14363.299196999742</v>
      </c>
      <c r="H14" s="4">
        <v>17249.9725</v>
      </c>
      <c r="I14" s="4">
        <v>22112.370800000001</v>
      </c>
      <c r="J14" s="4">
        <v>30123.323600000003</v>
      </c>
      <c r="K14" s="4">
        <v>35013.778477349391</v>
      </c>
      <c r="L14" s="4">
        <v>24420.812998949285</v>
      </c>
      <c r="M14" s="4">
        <v>33580.099632621481</v>
      </c>
      <c r="N14" s="4">
        <v>34668.27207584463</v>
      </c>
      <c r="O14" s="4">
        <v>36317.127213037107</v>
      </c>
      <c r="P14" s="4">
        <v>32695.902010677106</v>
      </c>
      <c r="Q14" s="8"/>
      <c r="R14" s="8"/>
      <c r="S14" s="7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7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7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7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6"/>
      <c r="GD14" s="6"/>
      <c r="GE14" s="6"/>
    </row>
    <row r="15" spans="1:188" ht="15.75" x14ac:dyDescent="0.25">
      <c r="A15" s="18" t="s">
        <v>34</v>
      </c>
      <c r="B15" s="17" t="s">
        <v>6</v>
      </c>
      <c r="C15" s="4">
        <v>232607.00000000003</v>
      </c>
      <c r="D15" s="4">
        <v>232469.99999999997</v>
      </c>
      <c r="E15" s="4">
        <v>279121</v>
      </c>
      <c r="F15" s="4">
        <v>300553.19199999998</v>
      </c>
      <c r="G15" s="4">
        <v>305853.32454796974</v>
      </c>
      <c r="H15" s="4">
        <v>336926.0834</v>
      </c>
      <c r="I15" s="4">
        <v>370017.73090000002</v>
      </c>
      <c r="J15" s="4">
        <v>418191.94400000002</v>
      </c>
      <c r="K15" s="4">
        <v>419317.98027494596</v>
      </c>
      <c r="L15" s="4">
        <v>394601.42006420658</v>
      </c>
      <c r="M15" s="4">
        <v>536730.95071577583</v>
      </c>
      <c r="N15" s="4">
        <v>577137.79126989155</v>
      </c>
      <c r="O15" s="4">
        <v>656912.66469075589</v>
      </c>
      <c r="P15" s="4">
        <v>727021.93911234499</v>
      </c>
      <c r="Q15" s="8"/>
      <c r="R15" s="8"/>
      <c r="S15" s="7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7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7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7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6"/>
      <c r="GD15" s="6"/>
      <c r="GE15" s="6"/>
    </row>
    <row r="16" spans="1:188" s="29" customFormat="1" ht="15.75" x14ac:dyDescent="0.25">
      <c r="A16" s="35"/>
      <c r="B16" s="36" t="s">
        <v>29</v>
      </c>
      <c r="C16" s="37">
        <f>+C13+C14+C15</f>
        <v>617545</v>
      </c>
      <c r="D16" s="37">
        <f t="shared" ref="D16:I16" si="5">+D13+D14+D15</f>
        <v>622382</v>
      </c>
      <c r="E16" s="37">
        <f t="shared" si="5"/>
        <v>812076</v>
      </c>
      <c r="F16" s="37">
        <f t="shared" si="5"/>
        <v>727147.02419999999</v>
      </c>
      <c r="G16" s="37">
        <f t="shared" si="5"/>
        <v>957925.50341380097</v>
      </c>
      <c r="H16" s="37">
        <f t="shared" si="5"/>
        <v>1055244.8681000001</v>
      </c>
      <c r="I16" s="37">
        <f t="shared" si="5"/>
        <v>1132687.7737</v>
      </c>
      <c r="J16" s="37">
        <f t="shared" ref="J16:M16" si="6">+J13+J14+J15</f>
        <v>1301087.7636000002</v>
      </c>
      <c r="K16" s="37">
        <f t="shared" si="6"/>
        <v>1295093.1366805574</v>
      </c>
      <c r="L16" s="37">
        <f t="shared" si="6"/>
        <v>1380091.146728537</v>
      </c>
      <c r="M16" s="37">
        <f t="shared" si="6"/>
        <v>1381162.7199183949</v>
      </c>
      <c r="N16" s="37">
        <f t="shared" ref="N16:O16" si="7">+N13+N14+N15</f>
        <v>1449273.1919263834</v>
      </c>
      <c r="O16" s="37">
        <f t="shared" si="7"/>
        <v>1645435.2885148779</v>
      </c>
      <c r="P16" s="37">
        <f t="shared" ref="P16" si="8">+P13+P14+P15</f>
        <v>1817270.7612185935</v>
      </c>
      <c r="Q16" s="8"/>
      <c r="R16" s="8"/>
      <c r="S16" s="7"/>
      <c r="T16" s="8"/>
      <c r="U16" s="8"/>
      <c r="V16" s="8"/>
      <c r="W16" s="8"/>
      <c r="X16" s="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3"/>
      <c r="CT16" s="38"/>
      <c r="CU16" s="38"/>
      <c r="CV16" s="38"/>
      <c r="CW16" s="38"/>
      <c r="CX16" s="38"/>
      <c r="CY16" s="38"/>
      <c r="CZ16" s="38"/>
      <c r="DA16" s="38"/>
      <c r="DB16" s="38"/>
      <c r="DC16" s="38"/>
      <c r="DD16" s="38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3"/>
      <c r="DU16" s="33"/>
      <c r="DV16" s="33"/>
      <c r="DW16" s="33"/>
      <c r="DX16" s="38"/>
      <c r="DY16" s="38"/>
      <c r="DZ16" s="38"/>
      <c r="EA16" s="38"/>
      <c r="EB16" s="38"/>
      <c r="EC16" s="38"/>
      <c r="ED16" s="38"/>
      <c r="EE16" s="38"/>
      <c r="EF16" s="38"/>
      <c r="EG16" s="38"/>
      <c r="EH16" s="38"/>
      <c r="EI16" s="38"/>
      <c r="EJ16" s="38"/>
      <c r="EK16" s="38"/>
      <c r="EL16" s="38"/>
      <c r="EM16" s="38"/>
      <c r="EN16" s="38"/>
      <c r="EO16" s="33"/>
      <c r="EP16" s="38"/>
      <c r="EQ16" s="38"/>
      <c r="ER16" s="38"/>
      <c r="ES16" s="38"/>
      <c r="ET16" s="38"/>
      <c r="EU16" s="38"/>
      <c r="EV16" s="38"/>
      <c r="EW16" s="38"/>
      <c r="EX16" s="38"/>
      <c r="EY16" s="38"/>
      <c r="EZ16" s="38"/>
      <c r="FA16" s="38"/>
      <c r="FB16" s="38"/>
      <c r="FC16" s="38"/>
      <c r="FD16" s="38"/>
      <c r="FE16" s="38"/>
      <c r="FF16" s="38"/>
      <c r="FG16" s="38"/>
      <c r="FH16" s="38"/>
      <c r="FI16" s="38"/>
      <c r="FJ16" s="38"/>
      <c r="FK16" s="38"/>
      <c r="FL16" s="38"/>
      <c r="FM16" s="33"/>
      <c r="FN16" s="38"/>
      <c r="FO16" s="38"/>
      <c r="FP16" s="38"/>
      <c r="FQ16" s="38"/>
      <c r="FR16" s="38"/>
      <c r="FS16" s="38"/>
      <c r="FT16" s="38"/>
      <c r="FU16" s="38"/>
      <c r="FV16" s="38"/>
      <c r="FW16" s="38"/>
      <c r="FX16" s="38"/>
      <c r="FY16" s="38"/>
      <c r="FZ16" s="38"/>
      <c r="GA16" s="38"/>
      <c r="GB16" s="38"/>
      <c r="GC16" s="34"/>
      <c r="GD16" s="34"/>
      <c r="GE16" s="34"/>
    </row>
    <row r="17" spans="1:188" s="34" customFormat="1" ht="30" x14ac:dyDescent="0.25">
      <c r="A17" s="30" t="s">
        <v>35</v>
      </c>
      <c r="B17" s="31" t="s">
        <v>7</v>
      </c>
      <c r="C17" s="32">
        <f>C18+C19</f>
        <v>142356</v>
      </c>
      <c r="D17" s="32">
        <f t="shared" ref="D17:I17" si="9">D18+D19</f>
        <v>182518</v>
      </c>
      <c r="E17" s="32">
        <f t="shared" si="9"/>
        <v>183167</v>
      </c>
      <c r="F17" s="32">
        <f t="shared" si="9"/>
        <v>194683.23699999999</v>
      </c>
      <c r="G17" s="32">
        <f t="shared" si="9"/>
        <v>215222.23418599079</v>
      </c>
      <c r="H17" s="32">
        <f t="shared" si="9"/>
        <v>239562.5545</v>
      </c>
      <c r="I17" s="32">
        <f t="shared" si="9"/>
        <v>266622.717</v>
      </c>
      <c r="J17" s="32">
        <f t="shared" ref="J17:M17" si="10">J18+J19</f>
        <v>309579.84770000004</v>
      </c>
      <c r="K17" s="32">
        <f t="shared" si="10"/>
        <v>330777.96213200717</v>
      </c>
      <c r="L17" s="32">
        <f t="shared" si="10"/>
        <v>251578.83908040018</v>
      </c>
      <c r="M17" s="32">
        <f t="shared" si="10"/>
        <v>315024.8092245888</v>
      </c>
      <c r="N17" s="32">
        <f t="shared" ref="N17:O17" si="11">N18+N19</f>
        <v>385689.47325711977</v>
      </c>
      <c r="O17" s="32">
        <f t="shared" si="11"/>
        <v>427273.36281595659</v>
      </c>
      <c r="P17" s="32">
        <f t="shared" ref="P17" si="12">P18+P19</f>
        <v>467538.22671040666</v>
      </c>
      <c r="Q17" s="7"/>
      <c r="R17" s="7"/>
      <c r="S17" s="7"/>
      <c r="T17" s="7"/>
      <c r="U17" s="7"/>
      <c r="V17" s="7"/>
      <c r="W17" s="7"/>
      <c r="X17" s="7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F17" s="29"/>
    </row>
    <row r="18" spans="1:188" ht="15.75" x14ac:dyDescent="0.25">
      <c r="A18" s="16">
        <v>6.1</v>
      </c>
      <c r="B18" s="17" t="s">
        <v>8</v>
      </c>
      <c r="C18" s="4">
        <v>122777</v>
      </c>
      <c r="D18" s="4">
        <v>161020</v>
      </c>
      <c r="E18" s="4">
        <v>159896</v>
      </c>
      <c r="F18" s="4">
        <v>170160.2402</v>
      </c>
      <c r="G18" s="4">
        <v>189103.17293441985</v>
      </c>
      <c r="H18" s="4">
        <v>210802.962</v>
      </c>
      <c r="I18" s="4">
        <v>234017.16450000001</v>
      </c>
      <c r="J18" s="4">
        <v>272917.32770000002</v>
      </c>
      <c r="K18" s="4">
        <v>291179.63158832619</v>
      </c>
      <c r="L18" s="4">
        <v>232415.45555971022</v>
      </c>
      <c r="M18" s="4">
        <v>284966.22576478717</v>
      </c>
      <c r="N18" s="4">
        <v>336886.36576981243</v>
      </c>
      <c r="O18" s="4">
        <v>372974.08029456635</v>
      </c>
      <c r="P18" s="4">
        <v>408044.79815700639</v>
      </c>
      <c r="Q18" s="8"/>
      <c r="R18" s="8"/>
      <c r="S18" s="7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  <c r="EM18" s="8"/>
      <c r="EN18" s="8"/>
      <c r="EO18" s="8"/>
      <c r="EP18" s="8"/>
      <c r="EQ18" s="8"/>
      <c r="ER18" s="8"/>
      <c r="ES18" s="8"/>
      <c r="ET18" s="8"/>
      <c r="EU18" s="8"/>
      <c r="EV18" s="8"/>
      <c r="EW18" s="8"/>
      <c r="EX18" s="8"/>
      <c r="EY18" s="8"/>
      <c r="EZ18" s="8"/>
      <c r="FA18" s="8"/>
      <c r="FB18" s="8"/>
      <c r="FC18" s="8"/>
      <c r="FD18" s="8"/>
      <c r="FE18" s="8"/>
      <c r="FF18" s="8"/>
      <c r="FG18" s="8"/>
      <c r="FH18" s="8"/>
      <c r="FI18" s="8"/>
      <c r="FJ18" s="8"/>
      <c r="FK18" s="8"/>
      <c r="FL18" s="8"/>
      <c r="FM18" s="8"/>
      <c r="FN18" s="8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6"/>
      <c r="GD18" s="6"/>
      <c r="GE18" s="6"/>
    </row>
    <row r="19" spans="1:188" ht="15.75" x14ac:dyDescent="0.25">
      <c r="A19" s="16">
        <v>6.2</v>
      </c>
      <c r="B19" s="17" t="s">
        <v>9</v>
      </c>
      <c r="C19" s="4">
        <v>19579</v>
      </c>
      <c r="D19" s="4">
        <v>21498</v>
      </c>
      <c r="E19" s="4">
        <v>23271</v>
      </c>
      <c r="F19" s="4">
        <v>24522.996800000001</v>
      </c>
      <c r="G19" s="4">
        <v>26119.061251570925</v>
      </c>
      <c r="H19" s="4">
        <v>28759.592499999999</v>
      </c>
      <c r="I19" s="4">
        <v>32605.552499999998</v>
      </c>
      <c r="J19" s="4">
        <v>36662.519999999997</v>
      </c>
      <c r="K19" s="4">
        <v>39598.330543680982</v>
      </c>
      <c r="L19" s="4">
        <v>19163.383520689975</v>
      </c>
      <c r="M19" s="4">
        <v>30058.583459801641</v>
      </c>
      <c r="N19" s="4">
        <v>48803.107487307316</v>
      </c>
      <c r="O19" s="4">
        <v>54299.282521390269</v>
      </c>
      <c r="P19" s="4">
        <v>59493.42855340027</v>
      </c>
      <c r="Q19" s="8"/>
      <c r="R19" s="8"/>
      <c r="S19" s="7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  <c r="EV19" s="8"/>
      <c r="EW19" s="8"/>
      <c r="EX19" s="8"/>
      <c r="EY19" s="8"/>
      <c r="EZ19" s="8"/>
      <c r="FA19" s="8"/>
      <c r="FB19" s="8"/>
      <c r="FC19" s="8"/>
      <c r="FD19" s="8"/>
      <c r="FE19" s="8"/>
      <c r="FF19" s="8"/>
      <c r="FG19" s="8"/>
      <c r="FH19" s="8"/>
      <c r="FI19" s="8"/>
      <c r="FJ19" s="8"/>
      <c r="FK19" s="8"/>
      <c r="FL19" s="8"/>
      <c r="FM19" s="8"/>
      <c r="FN19" s="8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6"/>
      <c r="GD19" s="6"/>
      <c r="GE19" s="6"/>
    </row>
    <row r="20" spans="1:188" s="34" customFormat="1" ht="30" x14ac:dyDescent="0.25">
      <c r="A20" s="39" t="s">
        <v>36</v>
      </c>
      <c r="B20" s="40" t="s">
        <v>10</v>
      </c>
      <c r="C20" s="32">
        <f>SUM(C21:C27)</f>
        <v>58764</v>
      </c>
      <c r="D20" s="32">
        <f t="shared" ref="D20:M20" si="13">SUM(D21:D27)</f>
        <v>66478</v>
      </c>
      <c r="E20" s="32">
        <f t="shared" si="13"/>
        <v>69939</v>
      </c>
      <c r="F20" s="32">
        <f t="shared" si="13"/>
        <v>73416.6342</v>
      </c>
      <c r="G20" s="32">
        <f t="shared" si="13"/>
        <v>78029.269218270376</v>
      </c>
      <c r="H20" s="32">
        <f t="shared" si="13"/>
        <v>86217.276000000013</v>
      </c>
      <c r="I20" s="32">
        <f t="shared" si="13"/>
        <v>88057.165100000013</v>
      </c>
      <c r="J20" s="32">
        <f t="shared" si="13"/>
        <v>96474.072000575427</v>
      </c>
      <c r="K20" s="32">
        <f t="shared" si="13"/>
        <v>101811.39668522985</v>
      </c>
      <c r="L20" s="32">
        <f t="shared" si="13"/>
        <v>78590.748161728799</v>
      </c>
      <c r="M20" s="32">
        <f t="shared" si="13"/>
        <v>110430.31176798277</v>
      </c>
      <c r="N20" s="32">
        <f t="shared" ref="N20:P20" si="14">SUM(N21:N27)</f>
        <v>120370.90437851497</v>
      </c>
      <c r="O20" s="32">
        <f t="shared" si="14"/>
        <v>134618.1711149764</v>
      </c>
      <c r="P20" s="32">
        <f t="shared" si="14"/>
        <v>147299.91571067501</v>
      </c>
      <c r="Q20" s="7"/>
      <c r="R20" s="7"/>
      <c r="S20" s="7"/>
      <c r="T20" s="7"/>
      <c r="U20" s="7"/>
      <c r="V20" s="7"/>
      <c r="W20" s="7"/>
      <c r="X20" s="7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FY20" s="33"/>
      <c r="FZ20" s="33"/>
      <c r="GA20" s="33"/>
      <c r="GB20" s="33"/>
      <c r="GF20" s="29"/>
    </row>
    <row r="21" spans="1:188" ht="15.75" x14ac:dyDescent="0.25">
      <c r="A21" s="16">
        <v>7.1</v>
      </c>
      <c r="B21" s="17" t="s">
        <v>11</v>
      </c>
      <c r="C21" s="4">
        <v>163</v>
      </c>
      <c r="D21" s="4">
        <v>168</v>
      </c>
      <c r="E21" s="4">
        <v>183</v>
      </c>
      <c r="F21" s="4">
        <v>215</v>
      </c>
      <c r="G21" s="4">
        <v>240.67129999999997</v>
      </c>
      <c r="H21" s="4">
        <v>262</v>
      </c>
      <c r="I21" s="4">
        <v>344</v>
      </c>
      <c r="J21" s="4">
        <v>322</v>
      </c>
      <c r="K21" s="4">
        <v>350.55455424427015</v>
      </c>
      <c r="L21" s="4">
        <v>88.954663224408336</v>
      </c>
      <c r="M21" s="4">
        <v>177.90013445006397</v>
      </c>
      <c r="N21" s="4">
        <v>221.60248870479919</v>
      </c>
      <c r="O21" s="4">
        <v>282.071223582421</v>
      </c>
      <c r="P21" s="4">
        <v>304.52188147715782</v>
      </c>
      <c r="Q21" s="8"/>
      <c r="R21" s="8"/>
      <c r="S21" s="7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  <c r="EM21" s="8"/>
      <c r="EN21" s="8"/>
      <c r="EO21" s="8"/>
      <c r="EP21" s="8"/>
      <c r="EQ21" s="8"/>
      <c r="ER21" s="8"/>
      <c r="ES21" s="8"/>
      <c r="ET21" s="8"/>
      <c r="EU21" s="8"/>
      <c r="EV21" s="8"/>
      <c r="EW21" s="8"/>
      <c r="EX21" s="8"/>
      <c r="EY21" s="8"/>
      <c r="EZ21" s="8"/>
      <c r="FA21" s="8"/>
      <c r="FB21" s="8"/>
      <c r="FC21" s="8"/>
      <c r="FD21" s="8"/>
      <c r="FE21" s="8"/>
      <c r="FF21" s="8"/>
      <c r="FG21" s="8"/>
      <c r="FH21" s="8"/>
      <c r="FI21" s="8"/>
      <c r="FJ21" s="8"/>
      <c r="FK21" s="8"/>
      <c r="FL21" s="8"/>
      <c r="FM21" s="8"/>
      <c r="FN21" s="8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6"/>
      <c r="GD21" s="6"/>
      <c r="GE21" s="6"/>
    </row>
    <row r="22" spans="1:188" ht="15.75" x14ac:dyDescent="0.25">
      <c r="A22" s="16">
        <v>7.2</v>
      </c>
      <c r="B22" s="17" t="s">
        <v>12</v>
      </c>
      <c r="C22" s="4">
        <v>37096</v>
      </c>
      <c r="D22" s="4">
        <v>42460</v>
      </c>
      <c r="E22" s="4">
        <v>44836</v>
      </c>
      <c r="F22" s="4">
        <v>45480</v>
      </c>
      <c r="G22" s="4">
        <v>46521.90130377515</v>
      </c>
      <c r="H22" s="4">
        <v>50831.317900000002</v>
      </c>
      <c r="I22" s="4">
        <v>54244.020799999998</v>
      </c>
      <c r="J22" s="4">
        <v>62407.778699999995</v>
      </c>
      <c r="K22" s="4">
        <v>60654.661901192754</v>
      </c>
      <c r="L22" s="4">
        <v>41376.832710005212</v>
      </c>
      <c r="M22" s="4">
        <v>66032.489076956568</v>
      </c>
      <c r="N22" s="4">
        <v>62734.963747031681</v>
      </c>
      <c r="O22" s="4">
        <v>69023.447713965783</v>
      </c>
      <c r="P22" s="4">
        <v>73729.687613152375</v>
      </c>
      <c r="Q22" s="8"/>
      <c r="R22" s="8"/>
      <c r="S22" s="7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  <c r="EM22" s="8"/>
      <c r="EN22" s="8"/>
      <c r="EO22" s="8"/>
      <c r="EP22" s="8"/>
      <c r="EQ22" s="8"/>
      <c r="ER22" s="8"/>
      <c r="ES22" s="8"/>
      <c r="ET22" s="8"/>
      <c r="EU22" s="8"/>
      <c r="EV22" s="8"/>
      <c r="EW22" s="8"/>
      <c r="EX22" s="8"/>
      <c r="EY22" s="8"/>
      <c r="EZ22" s="8"/>
      <c r="FA22" s="8"/>
      <c r="FB22" s="8"/>
      <c r="FC22" s="8"/>
      <c r="FD22" s="8"/>
      <c r="FE22" s="8"/>
      <c r="FF22" s="8"/>
      <c r="FG22" s="8"/>
      <c r="FH22" s="8"/>
      <c r="FI22" s="8"/>
      <c r="FJ22" s="8"/>
      <c r="FK22" s="8"/>
      <c r="FL22" s="8"/>
      <c r="FM22" s="8"/>
      <c r="FN22" s="8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6"/>
      <c r="GD22" s="6"/>
      <c r="GE22" s="6"/>
    </row>
    <row r="23" spans="1:188" ht="15.75" x14ac:dyDescent="0.25">
      <c r="A23" s="16">
        <v>7.3</v>
      </c>
      <c r="B23" s="17" t="s">
        <v>13</v>
      </c>
      <c r="C23" s="4">
        <v>3572.9999999999995</v>
      </c>
      <c r="D23" s="4">
        <v>3590</v>
      </c>
      <c r="E23" s="4">
        <v>1757</v>
      </c>
      <c r="F23" s="4">
        <v>1665</v>
      </c>
      <c r="G23" s="4">
        <v>1429.2302416869697</v>
      </c>
      <c r="H23" s="4">
        <v>3982.7317999999996</v>
      </c>
      <c r="I23" s="4">
        <v>3823.2608</v>
      </c>
      <c r="J23" s="4">
        <v>5421.11</v>
      </c>
      <c r="K23" s="4">
        <v>6347.7844465529133</v>
      </c>
      <c r="L23" s="4">
        <v>4905.1745788009048</v>
      </c>
      <c r="M23" s="4">
        <v>5463.2652113024124</v>
      </c>
      <c r="N23" s="4">
        <v>12136.972924933929</v>
      </c>
      <c r="O23" s="4">
        <v>13745.99786545385</v>
      </c>
      <c r="P23" s="4">
        <v>14495.154686533027</v>
      </c>
      <c r="Q23" s="8"/>
      <c r="R23" s="8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  <c r="EM23" s="8"/>
      <c r="EN23" s="8"/>
      <c r="EO23" s="8"/>
      <c r="EP23" s="8"/>
      <c r="EQ23" s="8"/>
      <c r="ER23" s="8"/>
      <c r="ES23" s="8"/>
      <c r="ET23" s="8"/>
      <c r="EU23" s="8"/>
      <c r="EV23" s="8"/>
      <c r="EW23" s="8"/>
      <c r="EX23" s="8"/>
      <c r="EY23" s="8"/>
      <c r="EZ23" s="8"/>
      <c r="FA23" s="8"/>
      <c r="FB23" s="8"/>
      <c r="FC23" s="8"/>
      <c r="FD23" s="8"/>
      <c r="FE23" s="8"/>
      <c r="FF23" s="8"/>
      <c r="FG23" s="8"/>
      <c r="FH23" s="8"/>
      <c r="FI23" s="8"/>
      <c r="FJ23" s="8"/>
      <c r="FK23" s="8"/>
      <c r="FL23" s="8"/>
      <c r="FM23" s="8"/>
      <c r="FN23" s="8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6"/>
      <c r="GD23" s="6"/>
      <c r="GE23" s="6"/>
    </row>
    <row r="24" spans="1:188" ht="15.75" x14ac:dyDescent="0.25">
      <c r="A24" s="16">
        <v>7.4</v>
      </c>
      <c r="B24" s="17" t="s">
        <v>14</v>
      </c>
      <c r="C24" s="4">
        <v>0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212.29920000000001</v>
      </c>
      <c r="J24" s="4">
        <v>226.81659999999999</v>
      </c>
      <c r="K24" s="4">
        <v>274.149112730463</v>
      </c>
      <c r="L24" s="4">
        <v>0.57730197553413931</v>
      </c>
      <c r="M24" s="4">
        <v>0.42460608978535497</v>
      </c>
      <c r="N24" s="4">
        <v>121.7967677509576</v>
      </c>
      <c r="O24" s="4">
        <v>399.21373821679617</v>
      </c>
      <c r="P24" s="4">
        <v>419.87172346850627</v>
      </c>
      <c r="Q24" s="8"/>
      <c r="R24" s="8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  <c r="EM24" s="8"/>
      <c r="EN24" s="8"/>
      <c r="EO24" s="8"/>
      <c r="EP24" s="8"/>
      <c r="EQ24" s="8"/>
      <c r="ER24" s="8"/>
      <c r="ES24" s="8"/>
      <c r="ET24" s="8"/>
      <c r="EU24" s="8"/>
      <c r="EV24" s="8"/>
      <c r="EW24" s="8"/>
      <c r="EX24" s="8"/>
      <c r="EY24" s="8"/>
      <c r="EZ24" s="8"/>
      <c r="FA24" s="8"/>
      <c r="FB24" s="8"/>
      <c r="FC24" s="8"/>
      <c r="FD24" s="8"/>
      <c r="FE24" s="8"/>
      <c r="FF24" s="8"/>
      <c r="FG24" s="8"/>
      <c r="FH24" s="8"/>
      <c r="FI24" s="8"/>
      <c r="FJ24" s="8"/>
      <c r="FK24" s="8"/>
      <c r="FL24" s="8"/>
      <c r="FM24" s="8"/>
      <c r="FN24" s="8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6"/>
      <c r="GD24" s="6"/>
      <c r="GE24" s="6"/>
    </row>
    <row r="25" spans="1:188" ht="15.75" x14ac:dyDescent="0.25">
      <c r="A25" s="16">
        <v>7.5</v>
      </c>
      <c r="B25" s="17" t="s">
        <v>15</v>
      </c>
      <c r="C25" s="4">
        <v>620</v>
      </c>
      <c r="D25" s="4">
        <v>714</v>
      </c>
      <c r="E25" s="4">
        <v>821.00000000000011</v>
      </c>
      <c r="F25" s="4">
        <v>441</v>
      </c>
      <c r="G25" s="4">
        <v>480.65878019826016</v>
      </c>
      <c r="H25" s="4">
        <v>2162.9749000000002</v>
      </c>
      <c r="I25" s="4">
        <v>2144.4528</v>
      </c>
      <c r="J25" s="4">
        <v>732.97619999999995</v>
      </c>
      <c r="K25" s="4">
        <v>2477.9573444727371</v>
      </c>
      <c r="L25" s="4">
        <v>1114.2832013516313</v>
      </c>
      <c r="M25" s="4">
        <v>968.42687850047116</v>
      </c>
      <c r="N25" s="4">
        <v>1830.029985708225</v>
      </c>
      <c r="O25" s="4">
        <v>2041.0546905534288</v>
      </c>
      <c r="P25" s="4">
        <v>2203.6561172758693</v>
      </c>
      <c r="Q25" s="8"/>
      <c r="R25" s="8"/>
      <c r="S25" s="7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  <c r="EM25" s="8"/>
      <c r="EN25" s="8"/>
      <c r="EO25" s="8"/>
      <c r="EP25" s="8"/>
      <c r="EQ25" s="8"/>
      <c r="ER25" s="8"/>
      <c r="ES25" s="8"/>
      <c r="ET25" s="8"/>
      <c r="EU25" s="8"/>
      <c r="EV25" s="8"/>
      <c r="EW25" s="8"/>
      <c r="EX25" s="8"/>
      <c r="EY25" s="8"/>
      <c r="EZ25" s="8"/>
      <c r="FA25" s="8"/>
      <c r="FB25" s="8"/>
      <c r="FC25" s="8"/>
      <c r="FD25" s="8"/>
      <c r="FE25" s="8"/>
      <c r="FF25" s="8"/>
      <c r="FG25" s="8"/>
      <c r="FH25" s="8"/>
      <c r="FI25" s="8"/>
      <c r="FJ25" s="8"/>
      <c r="FK25" s="8"/>
      <c r="FL25" s="8"/>
      <c r="FM25" s="8"/>
      <c r="FN25" s="8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6"/>
      <c r="GD25" s="6"/>
      <c r="GE25" s="6"/>
    </row>
    <row r="26" spans="1:188" ht="15.75" x14ac:dyDescent="0.25">
      <c r="A26" s="16">
        <v>7.6</v>
      </c>
      <c r="B26" s="17" t="s">
        <v>16</v>
      </c>
      <c r="C26" s="4">
        <v>44</v>
      </c>
      <c r="D26" s="4">
        <v>39</v>
      </c>
      <c r="E26" s="4">
        <v>25</v>
      </c>
      <c r="F26" s="4">
        <v>25.6342</v>
      </c>
      <c r="G26" s="4">
        <v>25.721</v>
      </c>
      <c r="H26" s="4">
        <v>152.61779999999999</v>
      </c>
      <c r="I26" s="4">
        <v>15.971499999999999</v>
      </c>
      <c r="J26" s="4">
        <v>56.955000575424599</v>
      </c>
      <c r="K26" s="4">
        <v>56.171823911816169</v>
      </c>
      <c r="L26" s="4">
        <v>12.541347412346141</v>
      </c>
      <c r="M26" s="4">
        <v>18.520062499467894</v>
      </c>
      <c r="N26" s="4">
        <v>46.538464385379719</v>
      </c>
      <c r="O26" s="4">
        <v>64.425461370288645</v>
      </c>
      <c r="P26" s="4">
        <v>82.084744502271164</v>
      </c>
      <c r="Q26" s="8"/>
      <c r="R26" s="8"/>
      <c r="S26" s="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6"/>
      <c r="GD26" s="6"/>
      <c r="GE26" s="6"/>
    </row>
    <row r="27" spans="1:188" ht="30" x14ac:dyDescent="0.25">
      <c r="A27" s="16">
        <v>7.7</v>
      </c>
      <c r="B27" s="17" t="s">
        <v>17</v>
      </c>
      <c r="C27" s="4">
        <v>17268</v>
      </c>
      <c r="D27" s="4">
        <v>19507</v>
      </c>
      <c r="E27" s="4">
        <v>22317</v>
      </c>
      <c r="F27" s="4">
        <v>25590</v>
      </c>
      <c r="G27" s="4">
        <v>29331.086592610001</v>
      </c>
      <c r="H27" s="4">
        <v>28825.633600000001</v>
      </c>
      <c r="I27" s="4">
        <v>27273.160000000003</v>
      </c>
      <c r="J27" s="4">
        <v>27306.4355</v>
      </c>
      <c r="K27" s="4">
        <v>31650.117502124875</v>
      </c>
      <c r="L27" s="4">
        <v>31092.38435895876</v>
      </c>
      <c r="M27" s="4">
        <v>37769.285798184021</v>
      </c>
      <c r="N27" s="4">
        <v>43279</v>
      </c>
      <c r="O27" s="4">
        <v>49061.960421833835</v>
      </c>
      <c r="P27" s="4">
        <v>56064.938944265828</v>
      </c>
      <c r="Q27" s="8"/>
      <c r="R27" s="8"/>
      <c r="S27" s="7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6"/>
      <c r="GD27" s="6"/>
      <c r="GE27" s="6"/>
    </row>
    <row r="28" spans="1:188" ht="15.75" x14ac:dyDescent="0.25">
      <c r="A28" s="18" t="s">
        <v>37</v>
      </c>
      <c r="B28" s="17" t="s">
        <v>18</v>
      </c>
      <c r="C28" s="4">
        <v>58223</v>
      </c>
      <c r="D28" s="4">
        <v>62829.999999999993</v>
      </c>
      <c r="E28" s="4">
        <v>67792</v>
      </c>
      <c r="F28" s="4">
        <v>71799</v>
      </c>
      <c r="G28" s="4">
        <v>81950.173480789919</v>
      </c>
      <c r="H28" s="4">
        <v>85855</v>
      </c>
      <c r="I28" s="4">
        <v>99218</v>
      </c>
      <c r="J28" s="4">
        <v>95259</v>
      </c>
      <c r="K28" s="4">
        <v>108829.46847911054</v>
      </c>
      <c r="L28" s="4">
        <v>119250.7585319428</v>
      </c>
      <c r="M28" s="4">
        <v>124096.99340618432</v>
      </c>
      <c r="N28" s="4">
        <v>147668</v>
      </c>
      <c r="O28" s="4">
        <v>158428.71577216024</v>
      </c>
      <c r="P28" s="4">
        <v>169617.56505535819</v>
      </c>
      <c r="Q28" s="8"/>
      <c r="R28" s="8"/>
      <c r="S28" s="7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6"/>
      <c r="GD28" s="6"/>
      <c r="GE28" s="6"/>
    </row>
    <row r="29" spans="1:188" ht="30" x14ac:dyDescent="0.25">
      <c r="A29" s="18" t="s">
        <v>38</v>
      </c>
      <c r="B29" s="17" t="s">
        <v>19</v>
      </c>
      <c r="C29" s="4">
        <v>118582</v>
      </c>
      <c r="D29" s="4">
        <v>139827</v>
      </c>
      <c r="E29" s="4">
        <v>170405</v>
      </c>
      <c r="F29" s="4">
        <v>198243.74400000001</v>
      </c>
      <c r="G29" s="4">
        <v>227595.78375955159</v>
      </c>
      <c r="H29" s="4">
        <v>262958.84899999999</v>
      </c>
      <c r="I29" s="4">
        <v>288466.63099999999</v>
      </c>
      <c r="J29" s="4">
        <v>310899.26</v>
      </c>
      <c r="K29" s="4">
        <v>338080.15524478443</v>
      </c>
      <c r="L29" s="4">
        <v>333919.34086453618</v>
      </c>
      <c r="M29" s="4">
        <v>375449.62001262646</v>
      </c>
      <c r="N29" s="4">
        <v>400525.78681182803</v>
      </c>
      <c r="O29" s="4">
        <v>433210.27901303186</v>
      </c>
      <c r="P29" s="4">
        <v>454577.61477228103</v>
      </c>
      <c r="Q29" s="8"/>
      <c r="R29" s="8"/>
      <c r="S29" s="7"/>
      <c r="T29" s="9"/>
      <c r="U29" s="9"/>
      <c r="V29" s="9"/>
      <c r="W29" s="9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6"/>
      <c r="GD29" s="6"/>
      <c r="GE29" s="6"/>
    </row>
    <row r="30" spans="1:188" ht="15.75" x14ac:dyDescent="0.25">
      <c r="A30" s="18" t="s">
        <v>39</v>
      </c>
      <c r="B30" s="17" t="s">
        <v>54</v>
      </c>
      <c r="C30" s="4">
        <v>62484</v>
      </c>
      <c r="D30" s="4">
        <v>68606</v>
      </c>
      <c r="E30" s="4">
        <v>58414</v>
      </c>
      <c r="F30" s="4">
        <v>77167</v>
      </c>
      <c r="G30" s="4">
        <v>86644.799863214503</v>
      </c>
      <c r="H30" s="4">
        <v>90650</v>
      </c>
      <c r="I30" s="4">
        <v>92348</v>
      </c>
      <c r="J30" s="4">
        <v>104490</v>
      </c>
      <c r="K30" s="4">
        <v>107444.6300602371</v>
      </c>
      <c r="L30" s="4">
        <v>119910.88547491899</v>
      </c>
      <c r="M30" s="4">
        <v>123418.61345728967</v>
      </c>
      <c r="N30" s="4">
        <v>142733</v>
      </c>
      <c r="O30" s="4">
        <v>160840.37726869091</v>
      </c>
      <c r="P30" s="4">
        <v>180965.11120635548</v>
      </c>
      <c r="Q30" s="8"/>
      <c r="R30" s="8"/>
      <c r="S30" s="7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6"/>
      <c r="GD30" s="6"/>
      <c r="GE30" s="6"/>
    </row>
    <row r="31" spans="1:188" ht="15.75" x14ac:dyDescent="0.25">
      <c r="A31" s="18" t="s">
        <v>40</v>
      </c>
      <c r="B31" s="17" t="s">
        <v>20</v>
      </c>
      <c r="C31" s="4">
        <v>171808</v>
      </c>
      <c r="D31" s="4">
        <v>206451.00000000003</v>
      </c>
      <c r="E31" s="4">
        <v>228441</v>
      </c>
      <c r="F31" s="4">
        <v>268566.6666</v>
      </c>
      <c r="G31" s="4">
        <v>305912.29251746048</v>
      </c>
      <c r="H31" s="4">
        <v>351202.38</v>
      </c>
      <c r="I31" s="4">
        <v>394396.56400000001</v>
      </c>
      <c r="J31" s="4">
        <v>430045.9252</v>
      </c>
      <c r="K31" s="4">
        <v>495995.44914961391</v>
      </c>
      <c r="L31" s="4">
        <v>456730.08904686675</v>
      </c>
      <c r="M31" s="4">
        <v>552286.20350898139</v>
      </c>
      <c r="N31" s="4">
        <v>647836.98978328996</v>
      </c>
      <c r="O31" s="4">
        <v>709785.47336615797</v>
      </c>
      <c r="P31" s="4">
        <v>769531.61797622568</v>
      </c>
      <c r="Q31" s="8"/>
      <c r="R31" s="8"/>
      <c r="S31" s="7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6"/>
      <c r="GD31" s="6"/>
      <c r="GE31" s="6"/>
    </row>
    <row r="32" spans="1:188" s="29" customFormat="1" ht="15.75" x14ac:dyDescent="0.25">
      <c r="A32" s="35"/>
      <c r="B32" s="36" t="s">
        <v>30</v>
      </c>
      <c r="C32" s="37">
        <f>C17+C20+C28+C29+C30+C31</f>
        <v>612217</v>
      </c>
      <c r="D32" s="37">
        <f t="shared" ref="D32:M32" si="15">D17+D20+D28+D29+D30+D31</f>
        <v>726710</v>
      </c>
      <c r="E32" s="37">
        <f t="shared" si="15"/>
        <v>778158</v>
      </c>
      <c r="F32" s="37">
        <f t="shared" si="15"/>
        <v>883876.2818</v>
      </c>
      <c r="G32" s="37">
        <f t="shared" si="15"/>
        <v>995354.5530252778</v>
      </c>
      <c r="H32" s="37">
        <f t="shared" si="15"/>
        <v>1116446.0595</v>
      </c>
      <c r="I32" s="37">
        <f t="shared" si="15"/>
        <v>1229109.0771000001</v>
      </c>
      <c r="J32" s="37">
        <f t="shared" si="15"/>
        <v>1346748.1049005755</v>
      </c>
      <c r="K32" s="37">
        <f t="shared" si="15"/>
        <v>1482939.0617509831</v>
      </c>
      <c r="L32" s="37">
        <f t="shared" si="15"/>
        <v>1359980.6611603936</v>
      </c>
      <c r="M32" s="37">
        <f t="shared" si="15"/>
        <v>1600706.5513776534</v>
      </c>
      <c r="N32" s="37">
        <f t="shared" ref="N32:O32" si="16">N17+N20+N28+N29+N30+N31</f>
        <v>1844824.1542307525</v>
      </c>
      <c r="O32" s="37">
        <f t="shared" si="16"/>
        <v>2024156.3793509738</v>
      </c>
      <c r="P32" s="37">
        <f t="shared" ref="P32" si="17">P17+P20+P28+P29+P30+P31</f>
        <v>2189530.051431302</v>
      </c>
      <c r="Q32" s="8"/>
      <c r="R32" s="8"/>
      <c r="S32" s="7"/>
      <c r="T32" s="8"/>
      <c r="U32" s="8"/>
      <c r="V32" s="8"/>
      <c r="W32" s="8"/>
      <c r="X32" s="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  <c r="CV32" s="38"/>
      <c r="CW32" s="38"/>
      <c r="CX32" s="38"/>
      <c r="CY32" s="38"/>
      <c r="CZ32" s="38"/>
      <c r="DA32" s="38"/>
      <c r="DB32" s="38"/>
      <c r="DC32" s="38"/>
      <c r="DD32" s="38"/>
      <c r="DE32" s="33"/>
      <c r="DF32" s="33"/>
      <c r="DG32" s="33"/>
      <c r="DH32" s="33"/>
      <c r="DI32" s="33"/>
      <c r="DJ32" s="33"/>
      <c r="DK32" s="33"/>
      <c r="DL32" s="33"/>
      <c r="DM32" s="33"/>
      <c r="DN32" s="33"/>
      <c r="DO32" s="33"/>
      <c r="DP32" s="33"/>
      <c r="DQ32" s="33"/>
      <c r="DR32" s="33"/>
      <c r="DS32" s="33"/>
      <c r="DT32" s="33"/>
      <c r="DU32" s="33"/>
      <c r="DV32" s="33"/>
      <c r="DW32" s="33"/>
      <c r="DX32" s="38"/>
      <c r="DY32" s="38"/>
      <c r="DZ32" s="38"/>
      <c r="EA32" s="38"/>
      <c r="EB32" s="38"/>
      <c r="EC32" s="38"/>
      <c r="ED32" s="38"/>
      <c r="EE32" s="38"/>
      <c r="EF32" s="38"/>
      <c r="EG32" s="38"/>
      <c r="EH32" s="38"/>
      <c r="EI32" s="38"/>
      <c r="EJ32" s="38"/>
      <c r="EK32" s="38"/>
      <c r="EL32" s="38"/>
      <c r="EM32" s="38"/>
      <c r="EN32" s="38"/>
      <c r="EO32" s="38"/>
      <c r="EP32" s="38"/>
      <c r="EQ32" s="38"/>
      <c r="ER32" s="38"/>
      <c r="ES32" s="38"/>
      <c r="ET32" s="38"/>
      <c r="EU32" s="38"/>
      <c r="EV32" s="38"/>
      <c r="EW32" s="38"/>
      <c r="EX32" s="38"/>
      <c r="EY32" s="38"/>
      <c r="EZ32" s="38"/>
      <c r="FA32" s="38"/>
      <c r="FB32" s="38"/>
      <c r="FC32" s="38"/>
      <c r="FD32" s="38"/>
      <c r="FE32" s="38"/>
      <c r="FF32" s="38"/>
      <c r="FG32" s="38"/>
      <c r="FH32" s="38"/>
      <c r="FI32" s="38"/>
      <c r="FJ32" s="38"/>
      <c r="FK32" s="38"/>
      <c r="FL32" s="38"/>
      <c r="FM32" s="38"/>
      <c r="FN32" s="38"/>
      <c r="FO32" s="38"/>
      <c r="FP32" s="38"/>
      <c r="FQ32" s="38"/>
      <c r="FR32" s="38"/>
      <c r="FS32" s="38"/>
      <c r="FT32" s="38"/>
      <c r="FU32" s="38"/>
      <c r="FV32" s="38"/>
      <c r="FW32" s="38"/>
      <c r="FX32" s="38"/>
      <c r="FY32" s="38"/>
      <c r="FZ32" s="38"/>
      <c r="GA32" s="38"/>
      <c r="GB32" s="38"/>
      <c r="GC32" s="34"/>
      <c r="GD32" s="34"/>
      <c r="GE32" s="34"/>
    </row>
    <row r="33" spans="1:188" s="34" customFormat="1" ht="15.75" x14ac:dyDescent="0.25">
      <c r="A33" s="30" t="s">
        <v>27</v>
      </c>
      <c r="B33" s="41" t="s">
        <v>51</v>
      </c>
      <c r="C33" s="32">
        <f t="shared" ref="C33" si="18">C6+C11+C13+C14+C15+C17+C20+C28+C29+C30+C31</f>
        <v>1315356</v>
      </c>
      <c r="D33" s="32">
        <f t="shared" ref="D33:M33" si="19">D6+D11+D13+D14+D15+D17+D20+D28+D29+D30+D31</f>
        <v>1458034</v>
      </c>
      <c r="E33" s="32">
        <f t="shared" si="19"/>
        <v>1709652</v>
      </c>
      <c r="F33" s="32">
        <f t="shared" si="19"/>
        <v>1736257.2860999997</v>
      </c>
      <c r="G33" s="32">
        <f t="shared" si="19"/>
        <v>2086216.3822574534</v>
      </c>
      <c r="H33" s="32">
        <f t="shared" si="19"/>
        <v>2324172.9077000003</v>
      </c>
      <c r="I33" s="32">
        <f t="shared" si="19"/>
        <v>2529670.2940000007</v>
      </c>
      <c r="J33" s="32">
        <f t="shared" si="19"/>
        <v>2817290.246346517</v>
      </c>
      <c r="K33" s="32">
        <f t="shared" si="19"/>
        <v>2955009.7668084861</v>
      </c>
      <c r="L33" s="32">
        <f t="shared" si="19"/>
        <v>2903685.2752523134</v>
      </c>
      <c r="M33" s="32">
        <f t="shared" si="19"/>
        <v>3155161.6574532157</v>
      </c>
      <c r="N33" s="32">
        <f t="shared" ref="N33:O33" si="20">N6+N11+N13+N14+N15+N17+N20+N28+N29+N30+N31</f>
        <v>3487199.3787524798</v>
      </c>
      <c r="O33" s="32">
        <f t="shared" si="20"/>
        <v>3896425.9157281923</v>
      </c>
      <c r="P33" s="32">
        <f t="shared" ref="P33" si="21">P6+P11+P13+P14+P15+P17+P20+P28+P29+P30+P31</f>
        <v>4278843.2539281771</v>
      </c>
      <c r="Q33" s="7"/>
      <c r="R33" s="7"/>
      <c r="S33" s="7"/>
      <c r="T33" s="7"/>
      <c r="U33" s="7"/>
      <c r="V33" s="7"/>
      <c r="W33" s="7"/>
      <c r="X33" s="7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  <c r="CU33" s="33"/>
      <c r="CV33" s="33"/>
      <c r="CW33" s="33"/>
      <c r="CX33" s="33"/>
      <c r="CY33" s="33"/>
      <c r="CZ33" s="33"/>
      <c r="DA33" s="33"/>
      <c r="DB33" s="33"/>
      <c r="DC33" s="33"/>
      <c r="DD33" s="33"/>
      <c r="DE33" s="33"/>
      <c r="DF33" s="33"/>
      <c r="DG33" s="33"/>
      <c r="DH33" s="33"/>
      <c r="DI33" s="33"/>
      <c r="DJ33" s="33"/>
      <c r="DK33" s="33"/>
      <c r="DL33" s="33"/>
      <c r="DM33" s="33"/>
      <c r="DN33" s="33"/>
      <c r="DO33" s="33"/>
      <c r="DP33" s="33"/>
      <c r="DQ33" s="33"/>
      <c r="DR33" s="33"/>
      <c r="DS33" s="33"/>
      <c r="DT33" s="33"/>
      <c r="DU33" s="33"/>
      <c r="DV33" s="33"/>
      <c r="DW33" s="33"/>
      <c r="DX33" s="33"/>
      <c r="DY33" s="33"/>
      <c r="DZ33" s="33"/>
      <c r="EA33" s="33"/>
      <c r="EB33" s="33"/>
      <c r="EC33" s="33"/>
      <c r="ED33" s="33"/>
      <c r="EE33" s="33"/>
      <c r="EF33" s="33"/>
      <c r="EG33" s="33"/>
      <c r="EH33" s="33"/>
      <c r="EI33" s="33"/>
      <c r="EJ33" s="33"/>
      <c r="EK33" s="33"/>
      <c r="EL33" s="33"/>
      <c r="EM33" s="33"/>
      <c r="EN33" s="33"/>
      <c r="EO33" s="33"/>
      <c r="EP33" s="33"/>
      <c r="EQ33" s="33"/>
      <c r="ER33" s="33"/>
      <c r="ES33" s="33"/>
      <c r="ET33" s="33"/>
      <c r="EU33" s="33"/>
      <c r="EV33" s="33"/>
      <c r="EW33" s="33"/>
      <c r="EX33" s="33"/>
      <c r="EY33" s="33"/>
      <c r="EZ33" s="33"/>
      <c r="FA33" s="33"/>
      <c r="FB33" s="33"/>
      <c r="FC33" s="33"/>
      <c r="FD33" s="33"/>
      <c r="FE33" s="33"/>
      <c r="FF33" s="33"/>
      <c r="FG33" s="33"/>
      <c r="FH33" s="33"/>
      <c r="FI33" s="33"/>
      <c r="FJ33" s="33"/>
      <c r="FK33" s="33"/>
      <c r="FL33" s="33"/>
      <c r="FM33" s="33"/>
      <c r="FN33" s="33"/>
      <c r="FO33" s="33"/>
      <c r="FP33" s="33"/>
      <c r="FQ33" s="33"/>
      <c r="FR33" s="33"/>
      <c r="FS33" s="33"/>
      <c r="FT33" s="33"/>
      <c r="FU33" s="33"/>
      <c r="FV33" s="33"/>
      <c r="FW33" s="33"/>
      <c r="FX33" s="33"/>
      <c r="FY33" s="33"/>
      <c r="FZ33" s="33"/>
      <c r="GA33" s="33"/>
      <c r="GB33" s="33"/>
      <c r="GF33" s="29"/>
    </row>
    <row r="34" spans="1:188" s="29" customFormat="1" ht="15.75" x14ac:dyDescent="0.25">
      <c r="A34" s="42" t="s">
        <v>43</v>
      </c>
      <c r="B34" s="43" t="s">
        <v>25</v>
      </c>
      <c r="C34" s="44">
        <f>GSVA_cur!C34</f>
        <v>249800</v>
      </c>
      <c r="D34" s="44">
        <f>GSVA_cur!D34</f>
        <v>297500</v>
      </c>
      <c r="E34" s="44">
        <f>GSVA_cur!E34</f>
        <v>321410</v>
      </c>
      <c r="F34" s="44">
        <f>GSVA_cur!F34</f>
        <v>318095</v>
      </c>
      <c r="G34" s="44">
        <f>GSVA_cur!G34</f>
        <v>365547</v>
      </c>
      <c r="H34" s="44">
        <f>GSVA_cur!H34</f>
        <v>402401</v>
      </c>
      <c r="I34" s="44">
        <f>GSVA_cur!I34</f>
        <v>435513</v>
      </c>
      <c r="J34" s="44">
        <f>GSVA_cur!J34</f>
        <v>315418</v>
      </c>
      <c r="K34" s="44">
        <f>GSVA_cur!K34</f>
        <v>426864</v>
      </c>
      <c r="L34" s="44">
        <f>GSVA_cur!L34</f>
        <v>378301</v>
      </c>
      <c r="M34" s="44">
        <f>GSVA_cur!M34</f>
        <v>569486</v>
      </c>
      <c r="N34" s="44">
        <f>GSVA_cur!N34</f>
        <v>567127</v>
      </c>
      <c r="O34" s="44">
        <f>GSVA_cur!O34</f>
        <v>596845</v>
      </c>
      <c r="P34" s="44">
        <f>GSVA_cur!P34</f>
        <v>620719</v>
      </c>
      <c r="Q34" s="8"/>
      <c r="R34" s="8"/>
      <c r="S34" s="7"/>
      <c r="T34" s="8"/>
      <c r="U34" s="8"/>
      <c r="V34" s="8"/>
      <c r="W34" s="8"/>
      <c r="X34" s="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3"/>
      <c r="DF34" s="33"/>
      <c r="DG34" s="33"/>
      <c r="DH34" s="33"/>
      <c r="DI34" s="33"/>
      <c r="DJ34" s="33"/>
      <c r="DK34" s="33"/>
      <c r="DL34" s="33"/>
      <c r="DM34" s="33"/>
      <c r="DN34" s="33"/>
      <c r="DO34" s="33"/>
      <c r="DP34" s="33"/>
      <c r="DQ34" s="33"/>
      <c r="DR34" s="33"/>
      <c r="DS34" s="33"/>
      <c r="DT34" s="33"/>
      <c r="DU34" s="33"/>
      <c r="DV34" s="33"/>
      <c r="DW34" s="33"/>
      <c r="DX34" s="38"/>
      <c r="DY34" s="38"/>
      <c r="DZ34" s="38"/>
      <c r="EA34" s="38"/>
      <c r="EB34" s="38"/>
      <c r="EC34" s="38"/>
      <c r="ED34" s="38"/>
      <c r="EE34" s="38"/>
      <c r="EF34" s="38"/>
      <c r="EG34" s="38"/>
      <c r="EH34" s="38"/>
      <c r="EI34" s="38"/>
      <c r="EJ34" s="38"/>
      <c r="EK34" s="38"/>
      <c r="EL34" s="38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8"/>
      <c r="FA34" s="38"/>
      <c r="FB34" s="38"/>
      <c r="FC34" s="38"/>
      <c r="FD34" s="38"/>
      <c r="FE34" s="38"/>
      <c r="FF34" s="38"/>
      <c r="FG34" s="38"/>
      <c r="FH34" s="38"/>
      <c r="FI34" s="38"/>
      <c r="FJ34" s="38"/>
      <c r="FK34" s="38"/>
      <c r="FL34" s="38"/>
      <c r="FM34" s="38"/>
      <c r="FN34" s="38"/>
      <c r="FO34" s="38"/>
      <c r="FP34" s="38"/>
      <c r="FQ34" s="38"/>
      <c r="FR34" s="38"/>
      <c r="FS34" s="38"/>
      <c r="FT34" s="38"/>
      <c r="FU34" s="38"/>
      <c r="FV34" s="38"/>
      <c r="FW34" s="38"/>
      <c r="FX34" s="38"/>
      <c r="FY34" s="38"/>
      <c r="FZ34" s="38"/>
      <c r="GA34" s="38"/>
    </row>
    <row r="35" spans="1:188" s="29" customFormat="1" ht="15.75" x14ac:dyDescent="0.25">
      <c r="A35" s="42" t="s">
        <v>44</v>
      </c>
      <c r="B35" s="43" t="s">
        <v>24</v>
      </c>
      <c r="C35" s="44">
        <f>GSVA_cur!C35</f>
        <v>49200</v>
      </c>
      <c r="D35" s="44">
        <f>GSVA_cur!D35</f>
        <v>57100</v>
      </c>
      <c r="E35" s="44">
        <f>GSVA_cur!E35</f>
        <v>53299</v>
      </c>
      <c r="F35" s="44">
        <f>GSVA_cur!F35</f>
        <v>40072</v>
      </c>
      <c r="G35" s="44">
        <f>GSVA_cur!G35</f>
        <v>21498</v>
      </c>
      <c r="H35" s="44">
        <f>GSVA_cur!H35</f>
        <v>19273</v>
      </c>
      <c r="I35" s="44">
        <f>GSVA_cur!I35</f>
        <v>21558</v>
      </c>
      <c r="J35" s="44">
        <f>GSVA_cur!J35</f>
        <v>21620</v>
      </c>
      <c r="K35" s="44">
        <f>GSVA_cur!K35</f>
        <v>27830</v>
      </c>
      <c r="L35" s="44">
        <f>GSVA_cur!L35</f>
        <v>30008</v>
      </c>
      <c r="M35" s="44">
        <f>GSVA_cur!M35</f>
        <v>35951</v>
      </c>
      <c r="N35" s="44">
        <f>GSVA_cur!N35</f>
        <v>48458</v>
      </c>
      <c r="O35" s="44">
        <f>GSVA_cur!O35</f>
        <v>40316</v>
      </c>
      <c r="P35" s="44">
        <f>GSVA_cur!P35</f>
        <v>41928</v>
      </c>
      <c r="Q35" s="8"/>
      <c r="R35" s="8"/>
      <c r="S35" s="7"/>
      <c r="T35" s="8"/>
      <c r="U35" s="8"/>
      <c r="V35" s="8"/>
      <c r="W35" s="8"/>
      <c r="X35" s="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  <c r="CQ35" s="38"/>
      <c r="CR35" s="38"/>
      <c r="CS35" s="38"/>
      <c r="CT35" s="38"/>
      <c r="CU35" s="38"/>
      <c r="CV35" s="38"/>
      <c r="CW35" s="38"/>
      <c r="CX35" s="38"/>
      <c r="CY35" s="38"/>
      <c r="CZ35" s="38"/>
      <c r="DA35" s="38"/>
      <c r="DB35" s="38"/>
      <c r="DC35" s="38"/>
      <c r="DD35" s="38"/>
      <c r="DE35" s="33"/>
      <c r="DF35" s="33"/>
      <c r="DG35" s="33"/>
      <c r="DH35" s="33"/>
      <c r="DI35" s="33"/>
      <c r="DJ35" s="33"/>
      <c r="DK35" s="33"/>
      <c r="DL35" s="33"/>
      <c r="DM35" s="33"/>
      <c r="DN35" s="33"/>
      <c r="DO35" s="33"/>
      <c r="DP35" s="33"/>
      <c r="DQ35" s="33"/>
      <c r="DR35" s="33"/>
      <c r="DS35" s="33"/>
      <c r="DT35" s="33"/>
      <c r="DU35" s="33"/>
      <c r="DV35" s="33"/>
      <c r="DW35" s="33"/>
      <c r="DX35" s="38"/>
      <c r="DY35" s="38"/>
      <c r="DZ35" s="38"/>
      <c r="EA35" s="38"/>
      <c r="EB35" s="38"/>
      <c r="EC35" s="38"/>
      <c r="ED35" s="38"/>
      <c r="EE35" s="38"/>
      <c r="EF35" s="38"/>
      <c r="EG35" s="38"/>
      <c r="EH35" s="38"/>
      <c r="EI35" s="38"/>
      <c r="EJ35" s="38"/>
      <c r="EK35" s="38"/>
      <c r="EL35" s="38"/>
      <c r="EM35" s="38"/>
      <c r="EN35" s="38"/>
      <c r="EO35" s="38"/>
      <c r="EP35" s="38"/>
      <c r="EQ35" s="38"/>
      <c r="ER35" s="38"/>
      <c r="ES35" s="38"/>
      <c r="ET35" s="38"/>
      <c r="EU35" s="38"/>
      <c r="EV35" s="38"/>
      <c r="EW35" s="38"/>
      <c r="EX35" s="38"/>
      <c r="EY35" s="38"/>
      <c r="EZ35" s="38"/>
      <c r="FA35" s="38"/>
      <c r="FB35" s="38"/>
      <c r="FC35" s="38"/>
      <c r="FD35" s="38"/>
      <c r="FE35" s="38"/>
      <c r="FF35" s="38"/>
      <c r="FG35" s="38"/>
      <c r="FH35" s="38"/>
      <c r="FI35" s="38"/>
      <c r="FJ35" s="38"/>
      <c r="FK35" s="38"/>
      <c r="FL35" s="38"/>
      <c r="FM35" s="38"/>
      <c r="FN35" s="38"/>
      <c r="FO35" s="38"/>
      <c r="FP35" s="38"/>
      <c r="FQ35" s="38"/>
      <c r="FR35" s="38"/>
      <c r="FS35" s="38"/>
      <c r="FT35" s="38"/>
      <c r="FU35" s="38"/>
      <c r="FV35" s="38"/>
      <c r="FW35" s="38"/>
      <c r="FX35" s="38"/>
      <c r="FY35" s="38"/>
      <c r="FZ35" s="38"/>
      <c r="GA35" s="38"/>
    </row>
    <row r="36" spans="1:188" s="29" customFormat="1" ht="15.75" x14ac:dyDescent="0.25">
      <c r="A36" s="42" t="s">
        <v>45</v>
      </c>
      <c r="B36" s="43" t="s">
        <v>63</v>
      </c>
      <c r="C36" s="37">
        <f>C33+C34-C35</f>
        <v>1515956</v>
      </c>
      <c r="D36" s="37">
        <f t="shared" ref="D36:M36" si="22">D33+D34-D35</f>
        <v>1698434</v>
      </c>
      <c r="E36" s="37">
        <f t="shared" si="22"/>
        <v>1977763</v>
      </c>
      <c r="F36" s="37">
        <f t="shared" si="22"/>
        <v>2014280.2860999997</v>
      </c>
      <c r="G36" s="37">
        <f t="shared" si="22"/>
        <v>2430265.3822574532</v>
      </c>
      <c r="H36" s="37">
        <f t="shared" si="22"/>
        <v>2707300.9077000003</v>
      </c>
      <c r="I36" s="37">
        <f t="shared" si="22"/>
        <v>2943625.2940000007</v>
      </c>
      <c r="J36" s="37">
        <f t="shared" si="22"/>
        <v>3111088.246346517</v>
      </c>
      <c r="K36" s="37">
        <f t="shared" si="22"/>
        <v>3354043.7668084861</v>
      </c>
      <c r="L36" s="37">
        <f t="shared" si="22"/>
        <v>3251978.2752523134</v>
      </c>
      <c r="M36" s="37">
        <f t="shared" si="22"/>
        <v>3688696.6574532157</v>
      </c>
      <c r="N36" s="37">
        <f t="shared" ref="N36:O36" si="23">N33+N34-N35</f>
        <v>4005868.3787524798</v>
      </c>
      <c r="O36" s="37">
        <f t="shared" si="23"/>
        <v>4452954.9157281928</v>
      </c>
      <c r="P36" s="37">
        <f t="shared" ref="P36" si="24">P33+P34-P35</f>
        <v>4857634.2539281771</v>
      </c>
      <c r="Q36" s="8"/>
      <c r="R36" s="8"/>
      <c r="S36" s="7"/>
      <c r="T36" s="8"/>
      <c r="U36" s="8"/>
      <c r="V36" s="8"/>
      <c r="W36" s="8"/>
      <c r="X36" s="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  <c r="CV36" s="38"/>
      <c r="CW36" s="38"/>
      <c r="CX36" s="38"/>
      <c r="CY36" s="38"/>
      <c r="CZ36" s="38"/>
      <c r="DA36" s="38"/>
      <c r="DB36" s="38"/>
      <c r="DC36" s="38"/>
      <c r="DD36" s="38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8"/>
      <c r="DY36" s="38"/>
      <c r="DZ36" s="38"/>
      <c r="EA36" s="38"/>
      <c r="EB36" s="38"/>
      <c r="EC36" s="38"/>
      <c r="ED36" s="38"/>
      <c r="EE36" s="38"/>
      <c r="EF36" s="38"/>
      <c r="EG36" s="38"/>
      <c r="EH36" s="38"/>
      <c r="EI36" s="38"/>
      <c r="EJ36" s="38"/>
      <c r="EK36" s="38"/>
      <c r="EL36" s="38"/>
      <c r="EM36" s="38"/>
      <c r="EN36" s="38"/>
      <c r="EO36" s="38"/>
      <c r="EP36" s="38"/>
      <c r="EQ36" s="38"/>
      <c r="ER36" s="38"/>
      <c r="ES36" s="38"/>
      <c r="ET36" s="38"/>
      <c r="EU36" s="38"/>
      <c r="EV36" s="38"/>
      <c r="EW36" s="38"/>
      <c r="EX36" s="38"/>
      <c r="EY36" s="38"/>
      <c r="EZ36" s="38"/>
      <c r="FA36" s="38"/>
      <c r="FB36" s="38"/>
      <c r="FC36" s="38"/>
      <c r="FD36" s="38"/>
      <c r="FE36" s="38"/>
      <c r="FF36" s="38"/>
      <c r="FG36" s="38"/>
      <c r="FH36" s="38"/>
      <c r="FI36" s="38"/>
      <c r="FJ36" s="38"/>
      <c r="FK36" s="38"/>
      <c r="FL36" s="38"/>
      <c r="FM36" s="38"/>
      <c r="FN36" s="38"/>
      <c r="FO36" s="38"/>
      <c r="FP36" s="38"/>
      <c r="FQ36" s="38"/>
      <c r="FR36" s="38"/>
      <c r="FS36" s="38"/>
      <c r="FT36" s="38"/>
      <c r="FU36" s="38"/>
      <c r="FV36" s="38"/>
      <c r="FW36" s="38"/>
      <c r="FX36" s="38"/>
      <c r="FY36" s="38"/>
      <c r="FZ36" s="38"/>
      <c r="GA36" s="38"/>
    </row>
    <row r="37" spans="1:188" s="29" customFormat="1" ht="15.75" x14ac:dyDescent="0.25">
      <c r="A37" s="42" t="s">
        <v>46</v>
      </c>
      <c r="B37" s="43" t="s">
        <v>42</v>
      </c>
      <c r="C37" s="37">
        <f>GSVA_cur!C37</f>
        <v>12670</v>
      </c>
      <c r="D37" s="37">
        <f>GSVA_cur!D37</f>
        <v>13010</v>
      </c>
      <c r="E37" s="37">
        <f>GSVA_cur!E37</f>
        <v>13350</v>
      </c>
      <c r="F37" s="37">
        <f>GSVA_cur!F37</f>
        <v>13710</v>
      </c>
      <c r="G37" s="37">
        <f>GSVA_cur!G37</f>
        <v>14070</v>
      </c>
      <c r="H37" s="37">
        <f>GSVA_cur!H37</f>
        <v>14450</v>
      </c>
      <c r="I37" s="37">
        <f>GSVA_cur!I37</f>
        <v>14840</v>
      </c>
      <c r="J37" s="37">
        <f>GSVA_cur!J37</f>
        <v>15240</v>
      </c>
      <c r="K37" s="37">
        <f>GSVA_cur!K37</f>
        <v>15390</v>
      </c>
      <c r="L37" s="37">
        <f>GSVA_cur!L37</f>
        <v>15570</v>
      </c>
      <c r="M37" s="37">
        <f>GSVA_cur!M37</f>
        <v>15930</v>
      </c>
      <c r="N37" s="37">
        <f>GSVA_cur!N37</f>
        <v>16300</v>
      </c>
      <c r="O37" s="37">
        <f>GSVA_cur!O37</f>
        <v>16670</v>
      </c>
      <c r="P37" s="37">
        <f>GSVA_cur!P37</f>
        <v>17040</v>
      </c>
      <c r="Q37" s="2"/>
      <c r="R37" s="2"/>
      <c r="S37" s="6"/>
      <c r="T37" s="6"/>
      <c r="U37" s="6"/>
      <c r="V37" s="6"/>
      <c r="W37" s="6"/>
      <c r="X37" s="2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</row>
    <row r="38" spans="1:188" s="29" customFormat="1" ht="15.75" x14ac:dyDescent="0.25">
      <c r="A38" s="42" t="s">
        <v>47</v>
      </c>
      <c r="B38" s="43" t="s">
        <v>64</v>
      </c>
      <c r="C38" s="37">
        <f>C36/C37*1000</f>
        <v>119649.25019731649</v>
      </c>
      <c r="D38" s="37">
        <f t="shared" ref="D38:L38" si="25">D36/D37*1000</f>
        <v>130548.34742505764</v>
      </c>
      <c r="E38" s="37">
        <f t="shared" si="25"/>
        <v>148147.04119850189</v>
      </c>
      <c r="F38" s="37">
        <f t="shared" si="25"/>
        <v>146920.51685630923</v>
      </c>
      <c r="G38" s="37">
        <f t="shared" si="25"/>
        <v>172726.75069349346</v>
      </c>
      <c r="H38" s="37">
        <f t="shared" si="25"/>
        <v>187356.46420069208</v>
      </c>
      <c r="I38" s="37">
        <f t="shared" si="25"/>
        <v>198357.49959568738</v>
      </c>
      <c r="J38" s="37">
        <f t="shared" si="25"/>
        <v>204139.64871040138</v>
      </c>
      <c r="K38" s="37">
        <f t="shared" si="25"/>
        <v>217936.56704408617</v>
      </c>
      <c r="L38" s="37">
        <f t="shared" si="25"/>
        <v>208861.80316328281</v>
      </c>
      <c r="M38" s="37">
        <f>M36/M37*1000</f>
        <v>231556.60122116859</v>
      </c>
      <c r="N38" s="37">
        <f>N36/N37*1000</f>
        <v>245758.79624248343</v>
      </c>
      <c r="O38" s="37">
        <f>O36/O37*1000</f>
        <v>267123.87016965763</v>
      </c>
      <c r="P38" s="37">
        <f>P36/P37*1000</f>
        <v>285072.43274226389</v>
      </c>
      <c r="Q38" s="2"/>
      <c r="R38" s="2"/>
      <c r="S38" s="7"/>
      <c r="T38" s="7"/>
      <c r="U38" s="7"/>
      <c r="V38" s="7"/>
      <c r="W38" s="7"/>
      <c r="X38" s="2"/>
      <c r="BX38" s="38"/>
      <c r="BY38" s="38"/>
      <c r="BZ38" s="38"/>
      <c r="CA38" s="38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</row>
    <row r="39" spans="1:188" x14ac:dyDescent="0.25">
      <c r="A39" s="2" t="s">
        <v>75</v>
      </c>
      <c r="AF39" s="2"/>
      <c r="AI39" s="2"/>
      <c r="AN39" s="2"/>
      <c r="AQ39" s="2"/>
      <c r="AV39" s="2"/>
      <c r="AY39" s="2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8" s="29" customFormat="1" x14ac:dyDescent="0.25">
      <c r="A40" s="6"/>
      <c r="B40" s="2"/>
      <c r="C40" s="2"/>
      <c r="D40" s="2"/>
      <c r="E40" s="2"/>
      <c r="F40" s="2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</row>
    <row r="41" spans="1:188" s="29" customFormat="1" x14ac:dyDescent="0.25">
      <c r="A41" s="6"/>
      <c r="B41" s="2"/>
      <c r="C41" s="2"/>
      <c r="D41" s="2"/>
      <c r="E41" s="2"/>
      <c r="F41" s="2"/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</row>
    <row r="42" spans="1:188" x14ac:dyDescent="0.25">
      <c r="A42" s="6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8" x14ac:dyDescent="0.25">
      <c r="A43" s="6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8" s="29" customFormat="1" x14ac:dyDescent="0.25">
      <c r="A44" s="6"/>
      <c r="B44" s="2"/>
      <c r="C44" s="2"/>
      <c r="D44" s="2"/>
      <c r="E44" s="2"/>
      <c r="F44" s="2"/>
      <c r="CM44" s="34"/>
      <c r="CN44" s="34"/>
      <c r="CO44" s="34"/>
      <c r="CP44" s="34"/>
      <c r="CQ44" s="34"/>
      <c r="CR44" s="34"/>
      <c r="CS44" s="34"/>
      <c r="CT44" s="34"/>
      <c r="CU44" s="34"/>
      <c r="CV44" s="34"/>
      <c r="CW44" s="34"/>
      <c r="CX44" s="34"/>
      <c r="CY44" s="34"/>
      <c r="CZ44" s="34"/>
      <c r="DA44" s="34"/>
      <c r="DB44" s="34"/>
      <c r="DC44" s="34"/>
      <c r="DD44" s="34"/>
      <c r="DE44" s="34"/>
    </row>
    <row r="45" spans="1:188" s="29" customFormat="1" x14ac:dyDescent="0.25">
      <c r="A45" s="6"/>
      <c r="B45" s="2"/>
      <c r="C45" s="2"/>
      <c r="D45" s="2"/>
      <c r="E45" s="2"/>
      <c r="F45" s="2"/>
      <c r="CM45" s="34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</row>
    <row r="46" spans="1:188" s="29" customFormat="1" x14ac:dyDescent="0.25">
      <c r="A46" s="2"/>
      <c r="B46" s="2"/>
      <c r="C46" s="2"/>
      <c r="D46" s="2"/>
      <c r="E46" s="2"/>
      <c r="F46" s="2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</row>
    <row r="47" spans="1:188" x14ac:dyDescent="0.25">
      <c r="A47" s="6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8" x14ac:dyDescent="0.25">
      <c r="A48" s="6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6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6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6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6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6"/>
      <c r="G53" s="2"/>
      <c r="H53" s="2"/>
      <c r="I53" s="2"/>
      <c r="J53" s="2"/>
      <c r="K53" s="2"/>
      <c r="L53" s="2"/>
      <c r="M53" s="2"/>
      <c r="N53" s="2"/>
      <c r="O53" s="2"/>
      <c r="P53" s="2"/>
      <c r="S53" s="2"/>
      <c r="AF53" s="2"/>
      <c r="AI53" s="2"/>
      <c r="AN53" s="2"/>
      <c r="AQ53" s="2"/>
      <c r="AV53" s="2"/>
      <c r="AY53" s="2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6"/>
      <c r="G54" s="2"/>
      <c r="H54" s="2"/>
      <c r="I54" s="2"/>
      <c r="J54" s="2"/>
      <c r="K54" s="2"/>
      <c r="L54" s="2"/>
      <c r="M54" s="2"/>
      <c r="N54" s="2"/>
      <c r="O54" s="2"/>
      <c r="P54" s="2"/>
      <c r="S54" s="2"/>
      <c r="AF54" s="2"/>
      <c r="AI54" s="2"/>
      <c r="AN54" s="2"/>
      <c r="AQ54" s="2"/>
      <c r="AV54" s="2"/>
      <c r="AY54" s="2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6"/>
      <c r="G55" s="2"/>
      <c r="H55" s="2"/>
      <c r="I55" s="2"/>
      <c r="J55" s="2"/>
      <c r="K55" s="2"/>
      <c r="L55" s="2"/>
      <c r="M55" s="2"/>
      <c r="N55" s="2"/>
      <c r="O55" s="2"/>
      <c r="P55" s="2"/>
      <c r="S55" s="2"/>
      <c r="AF55" s="2"/>
      <c r="AI55" s="2"/>
      <c r="AN55" s="2"/>
      <c r="AQ55" s="2"/>
      <c r="AV55" s="2"/>
      <c r="AY55" s="2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6"/>
      <c r="G56" s="2"/>
      <c r="H56" s="2"/>
      <c r="I56" s="2"/>
      <c r="J56" s="2"/>
      <c r="K56" s="2"/>
      <c r="L56" s="2"/>
      <c r="M56" s="2"/>
      <c r="O56" s="2"/>
      <c r="P56" s="2"/>
      <c r="Q56" s="6"/>
      <c r="S56" s="2"/>
      <c r="V56" s="6"/>
      <c r="Y56" s="6"/>
      <c r="AD56" s="6"/>
      <c r="AF56" s="2"/>
      <c r="AG56" s="6"/>
      <c r="AI56" s="2"/>
      <c r="AN56" s="2"/>
      <c r="AQ56" s="2"/>
      <c r="AV56" s="2"/>
      <c r="AY56" s="2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6"/>
      <c r="G57" s="2"/>
      <c r="H57" s="2"/>
      <c r="I57" s="2"/>
      <c r="J57" s="2"/>
      <c r="K57" s="2"/>
      <c r="L57" s="2"/>
      <c r="M57" s="2"/>
      <c r="O57" s="2"/>
      <c r="P57" s="2"/>
      <c r="Q57" s="6"/>
      <c r="S57" s="2"/>
      <c r="V57" s="6"/>
      <c r="Y57" s="6"/>
      <c r="AD57" s="6"/>
      <c r="AF57" s="2"/>
      <c r="AG57" s="6"/>
      <c r="AI57" s="2"/>
      <c r="AN57" s="2"/>
      <c r="AQ57" s="2"/>
      <c r="AV57" s="2"/>
      <c r="AY57" s="2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6"/>
      <c r="G58" s="2"/>
      <c r="H58" s="2"/>
      <c r="I58" s="2"/>
      <c r="J58" s="2"/>
      <c r="K58" s="2"/>
      <c r="L58" s="2"/>
      <c r="M58" s="2"/>
      <c r="O58" s="2"/>
      <c r="P58" s="2"/>
      <c r="Q58" s="6"/>
      <c r="S58" s="2"/>
      <c r="V58" s="6"/>
      <c r="Y58" s="6"/>
      <c r="AD58" s="6"/>
      <c r="AF58" s="2"/>
      <c r="AG58" s="6"/>
      <c r="AI58" s="2"/>
      <c r="AN58" s="2"/>
      <c r="AQ58" s="2"/>
      <c r="AV58" s="2"/>
      <c r="AY58" s="2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6"/>
      <c r="G59" s="2"/>
      <c r="H59" s="2"/>
      <c r="I59" s="2"/>
      <c r="J59" s="2"/>
      <c r="K59" s="2"/>
      <c r="L59" s="2"/>
      <c r="M59" s="2"/>
      <c r="O59" s="2"/>
      <c r="P59" s="2"/>
      <c r="Q59" s="6"/>
      <c r="S59" s="2"/>
      <c r="V59" s="6"/>
      <c r="Y59" s="6"/>
      <c r="AD59" s="6"/>
      <c r="AF59" s="2"/>
      <c r="AG59" s="6"/>
      <c r="AI59" s="2"/>
      <c r="AN59" s="2"/>
      <c r="AQ59" s="2"/>
      <c r="AV59" s="2"/>
      <c r="AY59" s="2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6"/>
      <c r="G60" s="2"/>
      <c r="H60" s="2"/>
      <c r="I60" s="2"/>
      <c r="J60" s="2"/>
      <c r="K60" s="2"/>
      <c r="L60" s="2"/>
      <c r="M60" s="2"/>
      <c r="O60" s="2"/>
      <c r="P60" s="2"/>
      <c r="Q60" s="6"/>
      <c r="S60" s="2"/>
      <c r="V60" s="6"/>
      <c r="Y60" s="6"/>
      <c r="AD60" s="6"/>
      <c r="AF60" s="2"/>
      <c r="AG60" s="6"/>
      <c r="AI60" s="2"/>
      <c r="AN60" s="2"/>
      <c r="AQ60" s="2"/>
      <c r="AV60" s="2"/>
      <c r="AY60" s="2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6"/>
      <c r="G61" s="2"/>
      <c r="H61" s="2"/>
      <c r="I61" s="2"/>
      <c r="J61" s="2"/>
      <c r="K61" s="2"/>
      <c r="L61" s="2"/>
      <c r="M61" s="2"/>
      <c r="O61" s="2"/>
      <c r="P61" s="2"/>
      <c r="Q61" s="6"/>
      <c r="S61" s="2"/>
      <c r="V61" s="6"/>
      <c r="Y61" s="6"/>
      <c r="AD61" s="6"/>
      <c r="AF61" s="2"/>
      <c r="AG61" s="6"/>
      <c r="AI61" s="2"/>
      <c r="AN61" s="2"/>
      <c r="AQ61" s="2"/>
      <c r="AV61" s="2"/>
      <c r="AY61" s="2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6"/>
      <c r="G62" s="2"/>
      <c r="H62" s="2"/>
      <c r="I62" s="2"/>
      <c r="J62" s="2"/>
      <c r="K62" s="2"/>
      <c r="L62" s="2"/>
      <c r="M62" s="2"/>
      <c r="O62" s="2"/>
      <c r="P62" s="2"/>
      <c r="Q62" s="6"/>
      <c r="S62" s="2"/>
      <c r="V62" s="6"/>
      <c r="Y62" s="6"/>
      <c r="AD62" s="6"/>
      <c r="AF62" s="2"/>
      <c r="AG62" s="6"/>
      <c r="AI62" s="2"/>
      <c r="AN62" s="2"/>
      <c r="AQ62" s="2"/>
      <c r="AV62" s="2"/>
      <c r="AY62" s="2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6"/>
      <c r="G63" s="2"/>
      <c r="H63" s="2"/>
      <c r="I63" s="2"/>
      <c r="J63" s="2"/>
      <c r="K63" s="2"/>
      <c r="L63" s="2"/>
      <c r="M63" s="2"/>
      <c r="O63" s="2"/>
      <c r="P63" s="2"/>
      <c r="Q63" s="6"/>
      <c r="S63" s="2"/>
      <c r="V63" s="6"/>
      <c r="Y63" s="6"/>
      <c r="AD63" s="6"/>
      <c r="AF63" s="2"/>
      <c r="AG63" s="6"/>
      <c r="AI63" s="2"/>
      <c r="AN63" s="2"/>
      <c r="AQ63" s="2"/>
      <c r="AV63" s="2"/>
      <c r="AY63" s="2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6"/>
      <c r="G64" s="2"/>
      <c r="H64" s="2"/>
      <c r="I64" s="2"/>
      <c r="J64" s="2"/>
      <c r="K64" s="2"/>
      <c r="L64" s="2"/>
      <c r="M64" s="2"/>
      <c r="O64" s="2"/>
      <c r="P64" s="2"/>
      <c r="Q64" s="6"/>
      <c r="S64" s="2"/>
      <c r="V64" s="6"/>
      <c r="Y64" s="6"/>
      <c r="AD64" s="6"/>
      <c r="AF64" s="2"/>
      <c r="AG64" s="6"/>
      <c r="AI64" s="2"/>
      <c r="AN64" s="2"/>
      <c r="AQ64" s="2"/>
      <c r="AV64" s="2"/>
      <c r="AY64" s="2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6"/>
      <c r="G65" s="2"/>
      <c r="H65" s="2"/>
      <c r="I65" s="2"/>
      <c r="J65" s="2"/>
      <c r="K65" s="2"/>
      <c r="L65" s="2"/>
      <c r="M65" s="2"/>
      <c r="O65" s="2"/>
      <c r="P65" s="2"/>
      <c r="Q65" s="6"/>
      <c r="S65" s="2"/>
      <c r="V65" s="6"/>
      <c r="Y65" s="6"/>
      <c r="AD65" s="6"/>
      <c r="AF65" s="2"/>
      <c r="AG65" s="6"/>
      <c r="AI65" s="2"/>
      <c r="AN65" s="2"/>
      <c r="AQ65" s="2"/>
      <c r="AV65" s="2"/>
      <c r="AY65" s="2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6"/>
      <c r="G66" s="2"/>
      <c r="H66" s="2"/>
      <c r="I66" s="2"/>
      <c r="J66" s="2"/>
      <c r="K66" s="2"/>
      <c r="L66" s="2"/>
      <c r="M66" s="2"/>
      <c r="O66" s="2"/>
      <c r="P66" s="2"/>
      <c r="Q66" s="6"/>
      <c r="S66" s="2"/>
      <c r="V66" s="6"/>
      <c r="Y66" s="6"/>
      <c r="AD66" s="6"/>
      <c r="AF66" s="2"/>
      <c r="AG66" s="6"/>
      <c r="AI66" s="2"/>
      <c r="AN66" s="2"/>
      <c r="AQ66" s="2"/>
      <c r="AV66" s="2"/>
      <c r="AY66" s="2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6"/>
      <c r="G67" s="2"/>
      <c r="H67" s="2"/>
      <c r="I67" s="2"/>
      <c r="J67" s="2"/>
      <c r="K67" s="2"/>
      <c r="L67" s="2"/>
      <c r="M67" s="2"/>
      <c r="O67" s="2"/>
      <c r="P67" s="2"/>
      <c r="Q67" s="6"/>
      <c r="S67" s="2"/>
      <c r="V67" s="6"/>
      <c r="Y67" s="6"/>
      <c r="AD67" s="6"/>
      <c r="AF67" s="2"/>
      <c r="AG67" s="6"/>
      <c r="AI67" s="2"/>
      <c r="AN67" s="2"/>
      <c r="AQ67" s="2"/>
      <c r="AV67" s="2"/>
      <c r="AY67" s="2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6"/>
      <c r="G68" s="2"/>
      <c r="H68" s="2"/>
      <c r="I68" s="2"/>
      <c r="J68" s="2"/>
      <c r="K68" s="2"/>
      <c r="L68" s="2"/>
      <c r="M68" s="2"/>
      <c r="O68" s="2"/>
      <c r="P68" s="2"/>
      <c r="Q68" s="6"/>
      <c r="S68" s="2"/>
      <c r="V68" s="6"/>
      <c r="Y68" s="6"/>
      <c r="AD68" s="6"/>
      <c r="AF68" s="2"/>
      <c r="AG68" s="6"/>
      <c r="AI68" s="2"/>
      <c r="AN68" s="2"/>
      <c r="AQ68" s="2"/>
      <c r="AV68" s="2"/>
      <c r="AY68" s="2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6"/>
      <c r="G69" s="2"/>
      <c r="H69" s="2"/>
      <c r="I69" s="2"/>
      <c r="J69" s="2"/>
      <c r="K69" s="2"/>
      <c r="L69" s="2"/>
      <c r="M69" s="2"/>
      <c r="O69" s="2"/>
      <c r="P69" s="2"/>
      <c r="Q69" s="6"/>
      <c r="S69" s="2"/>
      <c r="V69" s="6"/>
      <c r="Y69" s="6"/>
      <c r="AD69" s="6"/>
      <c r="AF69" s="2"/>
      <c r="AG69" s="6"/>
      <c r="AI69" s="2"/>
      <c r="AN69" s="2"/>
      <c r="AQ69" s="2"/>
      <c r="AV69" s="2"/>
      <c r="AY69" s="2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6"/>
      <c r="G70" s="2"/>
      <c r="H70" s="2"/>
      <c r="I70" s="2"/>
      <c r="J70" s="2"/>
      <c r="K70" s="2"/>
      <c r="L70" s="2"/>
      <c r="M70" s="2"/>
      <c r="O70" s="2"/>
      <c r="P70" s="2"/>
      <c r="Q70" s="6"/>
      <c r="S70" s="2"/>
      <c r="V70" s="6"/>
      <c r="Y70" s="6"/>
      <c r="AD70" s="6"/>
      <c r="AF70" s="2"/>
      <c r="AG70" s="6"/>
      <c r="AI70" s="2"/>
      <c r="AN70" s="2"/>
      <c r="AQ70" s="2"/>
      <c r="AV70" s="2"/>
      <c r="AY70" s="2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6"/>
      <c r="G71" s="2"/>
      <c r="H71" s="2"/>
      <c r="I71" s="2"/>
      <c r="J71" s="2"/>
      <c r="K71" s="2"/>
      <c r="L71" s="2"/>
      <c r="M71" s="2"/>
      <c r="O71" s="2"/>
      <c r="P71" s="2"/>
      <c r="Q71" s="6"/>
      <c r="S71" s="2"/>
      <c r="V71" s="6"/>
      <c r="Y71" s="6"/>
      <c r="AD71" s="6"/>
      <c r="AF71" s="2"/>
      <c r="AG71" s="6"/>
      <c r="AI71" s="2"/>
      <c r="AN71" s="2"/>
      <c r="AQ71" s="2"/>
      <c r="AV71" s="2"/>
      <c r="AY71" s="2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6"/>
      <c r="G72" s="2"/>
      <c r="H72" s="2"/>
      <c r="I72" s="2"/>
      <c r="J72" s="2"/>
      <c r="K72" s="2"/>
      <c r="L72" s="2"/>
      <c r="M72" s="2"/>
      <c r="O72" s="2"/>
      <c r="P72" s="2"/>
      <c r="Q72" s="6"/>
      <c r="S72" s="2"/>
      <c r="V72" s="6"/>
      <c r="Y72" s="6"/>
      <c r="AD72" s="6"/>
      <c r="AF72" s="2"/>
      <c r="AG72" s="6"/>
      <c r="AI72" s="2"/>
      <c r="AN72" s="2"/>
      <c r="AQ72" s="2"/>
      <c r="AV72" s="2"/>
      <c r="AY72" s="2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6"/>
      <c r="G73" s="2"/>
      <c r="H73" s="2"/>
      <c r="I73" s="2"/>
      <c r="J73" s="2"/>
      <c r="K73" s="2"/>
      <c r="L73" s="2"/>
      <c r="M73" s="2"/>
      <c r="O73" s="2"/>
      <c r="P73" s="2"/>
      <c r="Q73" s="6"/>
      <c r="S73" s="2"/>
      <c r="V73" s="6"/>
      <c r="Y73" s="6"/>
      <c r="AD73" s="6"/>
      <c r="AF73" s="2"/>
      <c r="AG73" s="6"/>
      <c r="AI73" s="2"/>
      <c r="AN73" s="2"/>
      <c r="AQ73" s="2"/>
      <c r="AV73" s="2"/>
      <c r="AY73" s="2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6"/>
      <c r="G74" s="2"/>
      <c r="H74" s="2"/>
      <c r="I74" s="2"/>
      <c r="J74" s="2"/>
      <c r="K74" s="2"/>
      <c r="L74" s="2"/>
      <c r="M74" s="2"/>
      <c r="O74" s="2"/>
      <c r="P74" s="2"/>
      <c r="Q74" s="6"/>
      <c r="S74" s="2"/>
      <c r="V74" s="6"/>
      <c r="Y74" s="6"/>
      <c r="AD74" s="6"/>
      <c r="AF74" s="2"/>
      <c r="AG74" s="6"/>
      <c r="AI74" s="2"/>
      <c r="AN74" s="2"/>
      <c r="AQ74" s="2"/>
      <c r="AV74" s="2"/>
      <c r="AY74" s="2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6"/>
      <c r="G75" s="2"/>
      <c r="H75" s="2"/>
      <c r="I75" s="2"/>
      <c r="J75" s="2"/>
      <c r="K75" s="2"/>
      <c r="L75" s="2"/>
      <c r="M75" s="2"/>
      <c r="O75" s="2"/>
      <c r="P75" s="2"/>
      <c r="Q75" s="6"/>
      <c r="S75" s="2"/>
      <c r="V75" s="6"/>
      <c r="Y75" s="6"/>
      <c r="AD75" s="6"/>
      <c r="AF75" s="2"/>
      <c r="AG75" s="6"/>
      <c r="AI75" s="2"/>
      <c r="AN75" s="2"/>
      <c r="AQ75" s="2"/>
      <c r="AV75" s="2"/>
      <c r="AY75" s="2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6"/>
      <c r="G76" s="2"/>
      <c r="H76" s="2"/>
      <c r="I76" s="2"/>
      <c r="J76" s="2"/>
      <c r="K76" s="2"/>
      <c r="L76" s="2"/>
      <c r="M76" s="2"/>
      <c r="O76" s="2"/>
      <c r="P76" s="2"/>
      <c r="Q76" s="6"/>
      <c r="S76" s="2"/>
      <c r="V76" s="6"/>
      <c r="Y76" s="6"/>
      <c r="AD76" s="6"/>
      <c r="AF76" s="2"/>
      <c r="AG76" s="6"/>
      <c r="AI76" s="2"/>
      <c r="AN76" s="2"/>
      <c r="AQ76" s="2"/>
      <c r="AV76" s="2"/>
      <c r="AY76" s="2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G77" s="2"/>
      <c r="H77" s="2"/>
      <c r="I77" s="2"/>
      <c r="J77" s="2"/>
      <c r="K77" s="2"/>
      <c r="L77" s="2"/>
      <c r="M77" s="2"/>
      <c r="O77" s="2"/>
      <c r="P77" s="2"/>
      <c r="Q77" s="6"/>
      <c r="S77" s="2"/>
      <c r="V77" s="6"/>
      <c r="Y77" s="6"/>
      <c r="AD77" s="6"/>
      <c r="AF77" s="2"/>
      <c r="AG77" s="6"/>
      <c r="AI77" s="2"/>
      <c r="AN77" s="2"/>
      <c r="AQ77" s="2"/>
      <c r="AV77" s="2"/>
      <c r="AY77" s="2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6"/>
      <c r="G78" s="2"/>
      <c r="H78" s="2"/>
      <c r="I78" s="2"/>
      <c r="J78" s="2"/>
      <c r="K78" s="2"/>
      <c r="L78" s="2"/>
      <c r="M78" s="2"/>
      <c r="O78" s="2"/>
      <c r="P78" s="2"/>
      <c r="Q78" s="6"/>
      <c r="S78" s="2"/>
      <c r="V78" s="6"/>
      <c r="Y78" s="6"/>
      <c r="AD78" s="6"/>
      <c r="AF78" s="2"/>
      <c r="AG78" s="6"/>
      <c r="AI78" s="2"/>
      <c r="AN78" s="2"/>
      <c r="AQ78" s="2"/>
      <c r="AV78" s="2"/>
      <c r="AY78" s="2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6"/>
      <c r="G79" s="2"/>
      <c r="H79" s="2"/>
      <c r="I79" s="2"/>
      <c r="J79" s="2"/>
      <c r="K79" s="2"/>
      <c r="L79" s="2"/>
      <c r="M79" s="2"/>
      <c r="O79" s="2"/>
      <c r="P79" s="2"/>
      <c r="Q79" s="6"/>
      <c r="S79" s="2"/>
      <c r="V79" s="6"/>
      <c r="Y79" s="6"/>
      <c r="AD79" s="6"/>
      <c r="AF79" s="2"/>
      <c r="AG79" s="6"/>
      <c r="AI79" s="2"/>
      <c r="AN79" s="2"/>
      <c r="AQ79" s="2"/>
      <c r="AV79" s="2"/>
      <c r="AY79" s="2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6"/>
      <c r="G80" s="2"/>
      <c r="H80" s="2"/>
      <c r="I80" s="2"/>
      <c r="J80" s="2"/>
      <c r="K80" s="2"/>
      <c r="L80" s="2"/>
      <c r="M80" s="2"/>
      <c r="O80" s="2"/>
      <c r="P80" s="2"/>
      <c r="Q80" s="6"/>
      <c r="S80" s="2"/>
      <c r="V80" s="6"/>
      <c r="Y80" s="6"/>
      <c r="AD80" s="6"/>
      <c r="AF80" s="2"/>
      <c r="AG80" s="6"/>
      <c r="AI80" s="2"/>
      <c r="AN80" s="2"/>
      <c r="AQ80" s="2"/>
      <c r="AV80" s="2"/>
      <c r="AY80" s="2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G81" s="2"/>
      <c r="H81" s="2"/>
      <c r="I81" s="2"/>
      <c r="J81" s="2"/>
      <c r="K81" s="2"/>
      <c r="L81" s="2"/>
      <c r="M81" s="2"/>
      <c r="O81" s="2"/>
      <c r="P81" s="2"/>
      <c r="Q81" s="6"/>
      <c r="S81" s="2"/>
      <c r="V81" s="6"/>
      <c r="Y81" s="6"/>
      <c r="AD81" s="6"/>
      <c r="AF81" s="2"/>
      <c r="AG81" s="6"/>
      <c r="AI81" s="2"/>
      <c r="AN81" s="2"/>
      <c r="AQ81" s="2"/>
      <c r="AV81" s="2"/>
      <c r="AY81" s="2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6"/>
      <c r="G82" s="2"/>
      <c r="H82" s="2"/>
      <c r="I82" s="2"/>
      <c r="J82" s="2"/>
      <c r="K82" s="2"/>
      <c r="L82" s="2"/>
      <c r="M82" s="2"/>
      <c r="O82" s="2"/>
      <c r="P82" s="2"/>
      <c r="Q82" s="6"/>
      <c r="S82" s="2"/>
      <c r="V82" s="6"/>
      <c r="Y82" s="6"/>
      <c r="AD82" s="6"/>
      <c r="AF82" s="2"/>
      <c r="AG82" s="6"/>
      <c r="AI82" s="2"/>
      <c r="AN82" s="2"/>
      <c r="AQ82" s="2"/>
      <c r="AV82" s="2"/>
      <c r="AY82" s="2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6"/>
      <c r="G83" s="2"/>
      <c r="H83" s="2"/>
      <c r="I83" s="2"/>
      <c r="J83" s="2"/>
      <c r="K83" s="2"/>
      <c r="L83" s="2"/>
      <c r="M83" s="2"/>
      <c r="O83" s="2"/>
      <c r="P83" s="2"/>
      <c r="Q83" s="6"/>
      <c r="S83" s="2"/>
      <c r="V83" s="6"/>
      <c r="Y83" s="6"/>
      <c r="AD83" s="6"/>
      <c r="AF83" s="2"/>
      <c r="AG83" s="6"/>
      <c r="AI83" s="2"/>
      <c r="AN83" s="2"/>
      <c r="AQ83" s="2"/>
      <c r="AV83" s="2"/>
      <c r="AY83" s="2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6"/>
      <c r="G84" s="2"/>
      <c r="H84" s="2"/>
      <c r="I84" s="2"/>
      <c r="J84" s="2"/>
      <c r="K84" s="2"/>
      <c r="L84" s="2"/>
      <c r="M84" s="2"/>
      <c r="O84" s="2"/>
      <c r="P84" s="2"/>
      <c r="Q84" s="6"/>
      <c r="S84" s="2"/>
      <c r="V84" s="6"/>
      <c r="Y84" s="6"/>
      <c r="AD84" s="6"/>
      <c r="AF84" s="2"/>
      <c r="AG84" s="6"/>
      <c r="AI84" s="2"/>
      <c r="AN84" s="2"/>
      <c r="AQ84" s="2"/>
      <c r="AV84" s="2"/>
      <c r="AY84" s="2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6"/>
      <c r="G85" s="2"/>
      <c r="H85" s="2"/>
      <c r="I85" s="2"/>
      <c r="J85" s="2"/>
      <c r="K85" s="2"/>
      <c r="L85" s="2"/>
      <c r="M85" s="2"/>
      <c r="O85" s="2"/>
      <c r="P85" s="2"/>
      <c r="Q85" s="6"/>
      <c r="S85" s="2"/>
      <c r="V85" s="6"/>
      <c r="Y85" s="6"/>
      <c r="AD85" s="6"/>
      <c r="AF85" s="2"/>
      <c r="AG85" s="6"/>
      <c r="AI85" s="2"/>
      <c r="AN85" s="2"/>
      <c r="AQ85" s="2"/>
      <c r="AV85" s="2"/>
      <c r="AY85" s="2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6"/>
      <c r="G86" s="2"/>
      <c r="H86" s="2"/>
      <c r="I86" s="2"/>
      <c r="J86" s="2"/>
      <c r="K86" s="2"/>
      <c r="L86" s="2"/>
      <c r="M86" s="2"/>
      <c r="O86" s="2"/>
      <c r="P86" s="2"/>
      <c r="Q86" s="6"/>
      <c r="S86" s="2"/>
      <c r="V86" s="6"/>
      <c r="Y86" s="6"/>
      <c r="AD86" s="6"/>
      <c r="AF86" s="2"/>
      <c r="AG86" s="6"/>
      <c r="AI86" s="2"/>
      <c r="AN86" s="2"/>
      <c r="AQ86" s="2"/>
      <c r="AV86" s="2"/>
      <c r="AY86" s="2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6"/>
      <c r="G87" s="2"/>
      <c r="H87" s="2"/>
      <c r="I87" s="2"/>
      <c r="J87" s="2"/>
      <c r="K87" s="2"/>
      <c r="L87" s="2"/>
      <c r="M87" s="2"/>
      <c r="O87" s="2"/>
      <c r="P87" s="2"/>
      <c r="Q87" s="6"/>
      <c r="S87" s="2"/>
      <c r="V87" s="6"/>
      <c r="Y87" s="6"/>
      <c r="AD87" s="6"/>
      <c r="AF87" s="2"/>
      <c r="AG87" s="6"/>
      <c r="AI87" s="2"/>
      <c r="AN87" s="2"/>
      <c r="AQ87" s="2"/>
      <c r="AV87" s="2"/>
      <c r="AY87" s="2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6"/>
      <c r="G88" s="2"/>
      <c r="H88" s="2"/>
      <c r="I88" s="2"/>
      <c r="J88" s="2"/>
      <c r="K88" s="2"/>
      <c r="L88" s="2"/>
      <c r="M88" s="2"/>
      <c r="O88" s="2"/>
      <c r="P88" s="2"/>
      <c r="Q88" s="6"/>
      <c r="S88" s="2"/>
      <c r="V88" s="6"/>
      <c r="Y88" s="6"/>
      <c r="AD88" s="6"/>
      <c r="AF88" s="2"/>
      <c r="AG88" s="6"/>
      <c r="AI88" s="2"/>
      <c r="AN88" s="2"/>
      <c r="AQ88" s="2"/>
      <c r="AV88" s="2"/>
      <c r="AY88" s="2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6"/>
      <c r="G89" s="2"/>
      <c r="H89" s="2"/>
      <c r="I89" s="2"/>
      <c r="J89" s="2"/>
      <c r="K89" s="2"/>
      <c r="L89" s="2"/>
      <c r="M89" s="2"/>
      <c r="O89" s="2"/>
      <c r="P89" s="2"/>
      <c r="Q89" s="6"/>
      <c r="S89" s="2"/>
      <c r="V89" s="6"/>
      <c r="Y89" s="6"/>
      <c r="AD89" s="6"/>
      <c r="AF89" s="2"/>
      <c r="AG89" s="6"/>
      <c r="AI89" s="2"/>
      <c r="AN89" s="2"/>
      <c r="AQ89" s="2"/>
      <c r="AV89" s="2"/>
      <c r="AY89" s="2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6"/>
      <c r="G90" s="2"/>
      <c r="H90" s="2"/>
      <c r="I90" s="2"/>
      <c r="J90" s="2"/>
      <c r="K90" s="2"/>
      <c r="L90" s="2"/>
      <c r="M90" s="2"/>
      <c r="O90" s="2"/>
      <c r="P90" s="2"/>
      <c r="Q90" s="6"/>
      <c r="S90" s="2"/>
      <c r="V90" s="6"/>
      <c r="Y90" s="6"/>
      <c r="AD90" s="6"/>
      <c r="AF90" s="2"/>
      <c r="AG90" s="6"/>
      <c r="AI90" s="2"/>
      <c r="AN90" s="2"/>
      <c r="AQ90" s="2"/>
      <c r="AV90" s="2"/>
      <c r="AY90" s="2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6"/>
      <c r="G91" s="2"/>
      <c r="H91" s="2"/>
      <c r="I91" s="2"/>
      <c r="J91" s="2"/>
      <c r="K91" s="2"/>
      <c r="L91" s="2"/>
      <c r="M91" s="2"/>
      <c r="O91" s="2"/>
      <c r="P91" s="2"/>
      <c r="Q91" s="6"/>
      <c r="S91" s="2"/>
      <c r="V91" s="6"/>
      <c r="Y91" s="6"/>
      <c r="AD91" s="6"/>
      <c r="AF91" s="2"/>
      <c r="AG91" s="6"/>
      <c r="AI91" s="2"/>
      <c r="AN91" s="2"/>
      <c r="AQ91" s="2"/>
      <c r="AV91" s="2"/>
      <c r="AY91" s="2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6"/>
      <c r="G92" s="2"/>
      <c r="H92" s="2"/>
      <c r="I92" s="2"/>
      <c r="J92" s="2"/>
      <c r="K92" s="2"/>
      <c r="L92" s="2"/>
      <c r="M92" s="2"/>
      <c r="O92" s="2"/>
      <c r="P92" s="2"/>
      <c r="Q92" s="6"/>
      <c r="S92" s="2"/>
      <c r="V92" s="6"/>
      <c r="Y92" s="6"/>
      <c r="AD92" s="6"/>
      <c r="AF92" s="2"/>
      <c r="AG92" s="6"/>
      <c r="AI92" s="2"/>
      <c r="AN92" s="2"/>
      <c r="AQ92" s="2"/>
      <c r="AV92" s="2"/>
      <c r="AY92" s="2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6"/>
      <c r="G93" s="2"/>
      <c r="H93" s="2"/>
      <c r="I93" s="2"/>
      <c r="J93" s="2"/>
      <c r="K93" s="2"/>
      <c r="L93" s="2"/>
      <c r="M93" s="2"/>
      <c r="O93" s="2"/>
      <c r="P93" s="2"/>
      <c r="Q93" s="6"/>
      <c r="S93" s="2"/>
      <c r="V93" s="6"/>
      <c r="Y93" s="6"/>
      <c r="AD93" s="6"/>
      <c r="AF93" s="2"/>
      <c r="AG93" s="6"/>
      <c r="AI93" s="2"/>
      <c r="AN93" s="2"/>
      <c r="AQ93" s="2"/>
      <c r="AV93" s="2"/>
      <c r="AY93" s="2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6"/>
      <c r="G94" s="2"/>
      <c r="H94" s="2"/>
      <c r="I94" s="2"/>
      <c r="J94" s="2"/>
      <c r="K94" s="2"/>
      <c r="L94" s="2"/>
      <c r="M94" s="2"/>
      <c r="O94" s="2"/>
      <c r="P94" s="2"/>
      <c r="Q94" s="6"/>
      <c r="S94" s="2"/>
      <c r="V94" s="6"/>
      <c r="Y94" s="6"/>
      <c r="AD94" s="6"/>
      <c r="AF94" s="2"/>
      <c r="AG94" s="6"/>
      <c r="AI94" s="2"/>
      <c r="AN94" s="2"/>
      <c r="AQ94" s="2"/>
      <c r="AV94" s="2"/>
      <c r="AY94" s="2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6"/>
      <c r="G95" s="2"/>
      <c r="H95" s="2"/>
      <c r="I95" s="2"/>
      <c r="J95" s="2"/>
      <c r="K95" s="2"/>
      <c r="L95" s="2"/>
      <c r="M95" s="2"/>
      <c r="O95" s="2"/>
      <c r="P95" s="2"/>
      <c r="Q95" s="6"/>
      <c r="S95" s="2"/>
      <c r="V95" s="6"/>
      <c r="Y95" s="6"/>
      <c r="AD95" s="6"/>
      <c r="AF95" s="2"/>
      <c r="AG95" s="6"/>
      <c r="AI95" s="2"/>
      <c r="AN95" s="2"/>
      <c r="AQ95" s="2"/>
      <c r="AV95" s="2"/>
      <c r="AY95" s="2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6"/>
      <c r="G96" s="2"/>
      <c r="H96" s="2"/>
      <c r="I96" s="2"/>
      <c r="J96" s="2"/>
      <c r="K96" s="2"/>
      <c r="L96" s="2"/>
      <c r="M96" s="2"/>
      <c r="O96" s="2"/>
      <c r="P96" s="2"/>
      <c r="Q96" s="6"/>
      <c r="S96" s="2"/>
      <c r="V96" s="6"/>
      <c r="Y96" s="6"/>
      <c r="AD96" s="6"/>
      <c r="AF96" s="2"/>
      <c r="AG96" s="6"/>
      <c r="AI96" s="2"/>
      <c r="AN96" s="2"/>
      <c r="AQ96" s="2"/>
      <c r="AV96" s="2"/>
      <c r="AY96" s="2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6"/>
      <c r="G97" s="2"/>
      <c r="H97" s="2"/>
      <c r="I97" s="2"/>
      <c r="J97" s="2"/>
      <c r="K97" s="2"/>
      <c r="L97" s="2"/>
      <c r="M97" s="2"/>
      <c r="O97" s="2"/>
      <c r="P97" s="2"/>
      <c r="Q97" s="6"/>
      <c r="S97" s="2"/>
      <c r="V97" s="6"/>
      <c r="Y97" s="6"/>
      <c r="AD97" s="6"/>
      <c r="AF97" s="2"/>
      <c r="AG97" s="6"/>
      <c r="AI97" s="2"/>
      <c r="AN97" s="2"/>
      <c r="AQ97" s="2"/>
      <c r="AV97" s="2"/>
      <c r="AY97" s="2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6"/>
      <c r="G98" s="2"/>
      <c r="H98" s="2"/>
      <c r="I98" s="2"/>
      <c r="J98" s="2"/>
      <c r="K98" s="2"/>
      <c r="L98" s="2"/>
      <c r="M98" s="2"/>
      <c r="O98" s="2"/>
      <c r="P98" s="2"/>
      <c r="Q98" s="6"/>
      <c r="S98" s="2"/>
      <c r="V98" s="6"/>
      <c r="Y98" s="6"/>
      <c r="AD98" s="6"/>
      <c r="AF98" s="2"/>
      <c r="AG98" s="6"/>
      <c r="AI98" s="2"/>
      <c r="AN98" s="2"/>
      <c r="AQ98" s="2"/>
      <c r="AV98" s="2"/>
      <c r="AY98" s="2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6"/>
      <c r="G99" s="2"/>
      <c r="H99" s="2"/>
      <c r="I99" s="2"/>
      <c r="J99" s="2"/>
      <c r="K99" s="2"/>
      <c r="L99" s="2"/>
      <c r="M99" s="2"/>
      <c r="O99" s="2"/>
      <c r="P99" s="2"/>
      <c r="Q99" s="6"/>
      <c r="S99" s="2"/>
      <c r="V99" s="6"/>
      <c r="Y99" s="6"/>
      <c r="AD99" s="6"/>
      <c r="AF99" s="2"/>
      <c r="AG99" s="6"/>
      <c r="AI99" s="2"/>
      <c r="AN99" s="2"/>
      <c r="AQ99" s="2"/>
      <c r="AV99" s="2"/>
      <c r="AY99" s="2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6"/>
      <c r="G100" s="2"/>
      <c r="H100" s="2"/>
      <c r="I100" s="2"/>
      <c r="J100" s="2"/>
      <c r="K100" s="2"/>
      <c r="L100" s="2"/>
      <c r="M100" s="2"/>
      <c r="O100" s="2"/>
      <c r="P100" s="2"/>
      <c r="Q100" s="6"/>
      <c r="S100" s="2"/>
      <c r="V100" s="6"/>
      <c r="Y100" s="6"/>
      <c r="AD100" s="6"/>
      <c r="AF100" s="2"/>
      <c r="AG100" s="6"/>
      <c r="AI100" s="2"/>
      <c r="AN100" s="2"/>
      <c r="AQ100" s="2"/>
      <c r="AV100" s="2"/>
      <c r="AY100" s="2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6"/>
      <c r="G101" s="2"/>
      <c r="H101" s="2"/>
      <c r="I101" s="2"/>
      <c r="J101" s="2"/>
      <c r="K101" s="2"/>
      <c r="L101" s="2"/>
      <c r="M101" s="2"/>
      <c r="O101" s="2"/>
      <c r="P101" s="2"/>
      <c r="Q101" s="6"/>
      <c r="S101" s="2"/>
      <c r="V101" s="6"/>
      <c r="Y101" s="6"/>
      <c r="AD101" s="6"/>
      <c r="AF101" s="2"/>
      <c r="AG101" s="6"/>
      <c r="AI101" s="2"/>
      <c r="AN101" s="2"/>
      <c r="AQ101" s="2"/>
      <c r="AV101" s="2"/>
      <c r="AY101" s="2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6"/>
      <c r="G102" s="2"/>
      <c r="H102" s="2"/>
      <c r="I102" s="2"/>
      <c r="J102" s="2"/>
      <c r="K102" s="2"/>
      <c r="L102" s="2"/>
      <c r="M102" s="2"/>
      <c r="O102" s="2"/>
      <c r="P102" s="2"/>
      <c r="Q102" s="6"/>
      <c r="S102" s="2"/>
      <c r="V102" s="6"/>
      <c r="Y102" s="6"/>
      <c r="AD102" s="6"/>
      <c r="AF102" s="2"/>
      <c r="AG102" s="6"/>
      <c r="AI102" s="2"/>
      <c r="AN102" s="2"/>
      <c r="AQ102" s="2"/>
      <c r="AV102" s="2"/>
      <c r="AY102" s="2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6"/>
      <c r="G103" s="2"/>
      <c r="H103" s="2"/>
      <c r="I103" s="2"/>
      <c r="J103" s="2"/>
      <c r="K103" s="2"/>
      <c r="L103" s="2"/>
      <c r="M103" s="2"/>
      <c r="O103" s="2"/>
      <c r="P103" s="2"/>
      <c r="Q103" s="6"/>
      <c r="S103" s="2"/>
      <c r="V103" s="6"/>
      <c r="Y103" s="6"/>
      <c r="AD103" s="6"/>
      <c r="AF103" s="2"/>
      <c r="AG103" s="6"/>
      <c r="AI103" s="2"/>
      <c r="AN103" s="2"/>
      <c r="AQ103" s="2"/>
      <c r="AV103" s="2"/>
      <c r="AY103" s="2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6"/>
      <c r="G104" s="2"/>
      <c r="H104" s="2"/>
      <c r="I104" s="2"/>
      <c r="J104" s="2"/>
      <c r="K104" s="2"/>
      <c r="L104" s="2"/>
      <c r="M104" s="2"/>
      <c r="O104" s="2"/>
      <c r="P104" s="2"/>
      <c r="Q104" s="6"/>
      <c r="S104" s="2"/>
      <c r="V104" s="6"/>
      <c r="Y104" s="6"/>
      <c r="AD104" s="6"/>
      <c r="AF104" s="2"/>
      <c r="AG104" s="6"/>
      <c r="AI104" s="2"/>
      <c r="AN104" s="2"/>
      <c r="AQ104" s="2"/>
      <c r="AV104" s="2"/>
      <c r="AY104" s="2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6"/>
      <c r="G105" s="2"/>
      <c r="H105" s="2"/>
      <c r="I105" s="2"/>
      <c r="J105" s="2"/>
      <c r="K105" s="2"/>
      <c r="L105" s="2"/>
      <c r="M105" s="2"/>
      <c r="O105" s="2"/>
      <c r="P105" s="2"/>
      <c r="Q105" s="6"/>
      <c r="S105" s="2"/>
      <c r="V105" s="6"/>
      <c r="Y105" s="6"/>
      <c r="AD105" s="6"/>
      <c r="AF105" s="2"/>
      <c r="AG105" s="6"/>
      <c r="AI105" s="2"/>
      <c r="AN105" s="2"/>
      <c r="AQ105" s="2"/>
      <c r="AV105" s="2"/>
      <c r="AY105" s="2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6"/>
      <c r="G106" s="2"/>
      <c r="H106" s="2"/>
      <c r="I106" s="2"/>
      <c r="J106" s="2"/>
      <c r="K106" s="2"/>
      <c r="L106" s="2"/>
      <c r="M106" s="2"/>
      <c r="O106" s="2"/>
      <c r="P106" s="2"/>
      <c r="Q106" s="6"/>
      <c r="S106" s="2"/>
      <c r="V106" s="6"/>
      <c r="Y106" s="6"/>
      <c r="AD106" s="6"/>
      <c r="AF106" s="2"/>
      <c r="AG106" s="6"/>
      <c r="AI106" s="2"/>
      <c r="AN106" s="2"/>
      <c r="AQ106" s="2"/>
      <c r="AV106" s="2"/>
      <c r="AY106" s="2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6"/>
      <c r="G107" s="2"/>
      <c r="H107" s="2"/>
      <c r="I107" s="2"/>
      <c r="J107" s="2"/>
      <c r="K107" s="2"/>
      <c r="L107" s="2"/>
      <c r="M107" s="2"/>
      <c r="O107" s="2"/>
      <c r="P107" s="2"/>
      <c r="Q107" s="6"/>
      <c r="S107" s="2"/>
      <c r="V107" s="6"/>
      <c r="Y107" s="6"/>
      <c r="AD107" s="6"/>
      <c r="AF107" s="2"/>
      <c r="AG107" s="6"/>
      <c r="AI107" s="2"/>
      <c r="AN107" s="2"/>
      <c r="AQ107" s="2"/>
      <c r="AV107" s="2"/>
      <c r="AY107" s="2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6"/>
      <c r="G108" s="2"/>
      <c r="H108" s="2"/>
      <c r="I108" s="2"/>
      <c r="J108" s="2"/>
      <c r="K108" s="2"/>
      <c r="L108" s="2"/>
      <c r="M108" s="2"/>
      <c r="O108" s="2"/>
      <c r="P108" s="2"/>
      <c r="Q108" s="6"/>
      <c r="S108" s="2"/>
      <c r="V108" s="6"/>
      <c r="Y108" s="6"/>
      <c r="AD108" s="6"/>
      <c r="AF108" s="2"/>
      <c r="AG108" s="6"/>
      <c r="AI108" s="2"/>
      <c r="AN108" s="2"/>
      <c r="AQ108" s="2"/>
      <c r="AV108" s="2"/>
      <c r="AY108" s="2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6"/>
      <c r="G109" s="2"/>
      <c r="H109" s="2"/>
      <c r="I109" s="2"/>
      <c r="J109" s="2"/>
      <c r="K109" s="2"/>
      <c r="L109" s="2"/>
      <c r="M109" s="2"/>
      <c r="O109" s="2"/>
      <c r="P109" s="2"/>
      <c r="Q109" s="6"/>
      <c r="S109" s="2"/>
      <c r="V109" s="6"/>
      <c r="Y109" s="6"/>
      <c r="AD109" s="6"/>
      <c r="AF109" s="2"/>
      <c r="AG109" s="6"/>
      <c r="AI109" s="2"/>
      <c r="AN109" s="2"/>
      <c r="AQ109" s="2"/>
      <c r="AV109" s="2"/>
      <c r="AY109" s="2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6"/>
      <c r="G110" s="2"/>
      <c r="H110" s="2"/>
      <c r="I110" s="2"/>
      <c r="J110" s="2"/>
      <c r="K110" s="2"/>
      <c r="L110" s="2"/>
      <c r="M110" s="2"/>
      <c r="O110" s="2"/>
      <c r="P110" s="2"/>
      <c r="Q110" s="6"/>
      <c r="S110" s="2"/>
      <c r="V110" s="6"/>
      <c r="Y110" s="6"/>
      <c r="AD110" s="6"/>
      <c r="AF110" s="2"/>
      <c r="AG110" s="6"/>
      <c r="AI110" s="2"/>
      <c r="AN110" s="2"/>
      <c r="AQ110" s="2"/>
      <c r="AV110" s="2"/>
      <c r="AY110" s="2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6"/>
      <c r="G111" s="2"/>
      <c r="H111" s="2"/>
      <c r="I111" s="2"/>
      <c r="J111" s="2"/>
      <c r="K111" s="2"/>
      <c r="L111" s="2"/>
      <c r="M111" s="2"/>
      <c r="O111" s="2"/>
      <c r="P111" s="2"/>
      <c r="Q111" s="6"/>
      <c r="S111" s="2"/>
      <c r="V111" s="6"/>
      <c r="Y111" s="6"/>
      <c r="AD111" s="6"/>
      <c r="AF111" s="2"/>
      <c r="AG111" s="6"/>
      <c r="AI111" s="2"/>
      <c r="AN111" s="2"/>
      <c r="AQ111" s="2"/>
      <c r="AV111" s="2"/>
      <c r="AY111" s="2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6"/>
      <c r="G112" s="2"/>
      <c r="H112" s="2"/>
      <c r="I112" s="2"/>
      <c r="J112" s="2"/>
      <c r="K112" s="2"/>
      <c r="L112" s="2"/>
      <c r="M112" s="2"/>
      <c r="O112" s="2"/>
      <c r="P112" s="2"/>
      <c r="Q112" s="6"/>
      <c r="S112" s="2"/>
      <c r="V112" s="6"/>
      <c r="Y112" s="6"/>
      <c r="AD112" s="6"/>
      <c r="AF112" s="2"/>
      <c r="AG112" s="6"/>
      <c r="AI112" s="2"/>
      <c r="AN112" s="2"/>
      <c r="AQ112" s="2"/>
      <c r="AV112" s="2"/>
      <c r="AY112" s="2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6"/>
      <c r="G113" s="2"/>
      <c r="H113" s="2"/>
      <c r="I113" s="2"/>
      <c r="J113" s="2"/>
      <c r="K113" s="2"/>
      <c r="L113" s="2"/>
      <c r="M113" s="2"/>
      <c r="O113" s="2"/>
      <c r="P113" s="2"/>
      <c r="Q113" s="6"/>
      <c r="S113" s="2"/>
      <c r="V113" s="6"/>
      <c r="Y113" s="6"/>
      <c r="AD113" s="6"/>
      <c r="AF113" s="2"/>
      <c r="AG113" s="6"/>
      <c r="AI113" s="2"/>
      <c r="AN113" s="2"/>
      <c r="AQ113" s="2"/>
      <c r="AV113" s="2"/>
      <c r="AY113" s="2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6"/>
      <c r="G114" s="2"/>
      <c r="H114" s="2"/>
      <c r="I114" s="2"/>
      <c r="J114" s="2"/>
      <c r="K114" s="2"/>
      <c r="L114" s="2"/>
      <c r="M114" s="2"/>
      <c r="O114" s="2"/>
      <c r="P114" s="2"/>
      <c r="Q114" s="6"/>
      <c r="S114" s="2"/>
      <c r="V114" s="6"/>
      <c r="Y114" s="6"/>
      <c r="AD114" s="6"/>
      <c r="AF114" s="2"/>
      <c r="AG114" s="6"/>
      <c r="AI114" s="2"/>
      <c r="AN114" s="2"/>
      <c r="AQ114" s="2"/>
      <c r="AV114" s="2"/>
      <c r="AY114" s="2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6"/>
      <c r="G115" s="2"/>
      <c r="H115" s="2"/>
      <c r="I115" s="2"/>
      <c r="J115" s="2"/>
      <c r="K115" s="2"/>
      <c r="L115" s="2"/>
      <c r="M115" s="2"/>
      <c r="O115" s="2"/>
      <c r="P115" s="2"/>
      <c r="Q115" s="6"/>
      <c r="S115" s="2"/>
      <c r="V115" s="6"/>
      <c r="Y115" s="6"/>
      <c r="AD115" s="6"/>
      <c r="AF115" s="2"/>
      <c r="AG115" s="6"/>
      <c r="AI115" s="2"/>
      <c r="AN115" s="2"/>
      <c r="AQ115" s="2"/>
      <c r="AV115" s="2"/>
      <c r="AY115" s="2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6"/>
      <c r="G116" s="2"/>
      <c r="H116" s="2"/>
      <c r="I116" s="2"/>
      <c r="J116" s="2"/>
      <c r="K116" s="2"/>
      <c r="L116" s="2"/>
      <c r="M116" s="2"/>
      <c r="O116" s="2"/>
      <c r="P116" s="2"/>
      <c r="Q116" s="6"/>
      <c r="S116" s="2"/>
      <c r="V116" s="6"/>
      <c r="Y116" s="6"/>
      <c r="AD116" s="6"/>
      <c r="AF116" s="2"/>
      <c r="AG116" s="6"/>
      <c r="AI116" s="2"/>
      <c r="AN116" s="2"/>
      <c r="AQ116" s="2"/>
      <c r="AV116" s="2"/>
      <c r="AY116" s="2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6"/>
      <c r="G117" s="2"/>
      <c r="H117" s="2"/>
      <c r="I117" s="2"/>
      <c r="J117" s="2"/>
      <c r="K117" s="2"/>
      <c r="L117" s="2"/>
      <c r="M117" s="2"/>
      <c r="O117" s="2"/>
      <c r="P117" s="2"/>
      <c r="Q117" s="6"/>
      <c r="S117" s="2"/>
      <c r="V117" s="6"/>
      <c r="Y117" s="6"/>
      <c r="AD117" s="6"/>
      <c r="AF117" s="2"/>
      <c r="AG117" s="6"/>
      <c r="AI117" s="2"/>
      <c r="AN117" s="2"/>
      <c r="AQ117" s="2"/>
      <c r="AV117" s="2"/>
      <c r="AY117" s="2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6"/>
      <c r="G118" s="2"/>
      <c r="H118" s="2"/>
      <c r="I118" s="2"/>
      <c r="J118" s="2"/>
      <c r="K118" s="2"/>
      <c r="L118" s="2"/>
      <c r="M118" s="2"/>
      <c r="O118" s="2"/>
      <c r="P118" s="2"/>
      <c r="Q118" s="6"/>
      <c r="S118" s="2"/>
      <c r="V118" s="6"/>
      <c r="Y118" s="6"/>
      <c r="AD118" s="6"/>
      <c r="AF118" s="2"/>
      <c r="AG118" s="6"/>
      <c r="AI118" s="2"/>
      <c r="AN118" s="2"/>
      <c r="AQ118" s="2"/>
      <c r="AV118" s="2"/>
      <c r="AY118" s="2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6"/>
      <c r="G119" s="2"/>
      <c r="H119" s="2"/>
      <c r="I119" s="2"/>
      <c r="J119" s="2"/>
      <c r="K119" s="2"/>
      <c r="L119" s="2"/>
      <c r="M119" s="2"/>
      <c r="O119" s="2"/>
      <c r="P119" s="2"/>
      <c r="Q119" s="6"/>
      <c r="S119" s="2"/>
      <c r="V119" s="6"/>
      <c r="Y119" s="6"/>
      <c r="AD119" s="6"/>
      <c r="AF119" s="2"/>
      <c r="AG119" s="6"/>
      <c r="AI119" s="2"/>
      <c r="AN119" s="2"/>
      <c r="AQ119" s="2"/>
      <c r="AV119" s="2"/>
      <c r="AY119" s="2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6"/>
      <c r="G120" s="2"/>
      <c r="H120" s="2"/>
      <c r="I120" s="2"/>
      <c r="J120" s="2"/>
      <c r="K120" s="2"/>
      <c r="L120" s="2"/>
      <c r="M120" s="2"/>
      <c r="O120" s="2"/>
      <c r="P120" s="2"/>
      <c r="Q120" s="6"/>
      <c r="S120" s="2"/>
      <c r="V120" s="6"/>
      <c r="Y120" s="6"/>
      <c r="AD120" s="6"/>
      <c r="AF120" s="2"/>
      <c r="AG120" s="6"/>
      <c r="AI120" s="2"/>
      <c r="AN120" s="2"/>
      <c r="AQ120" s="2"/>
      <c r="AV120" s="2"/>
      <c r="AY120" s="2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6"/>
      <c r="G121" s="2"/>
      <c r="H121" s="2"/>
      <c r="I121" s="2"/>
      <c r="J121" s="2"/>
      <c r="K121" s="2"/>
      <c r="L121" s="2"/>
      <c r="M121" s="2"/>
      <c r="O121" s="2"/>
      <c r="P121" s="2"/>
      <c r="Q121" s="6"/>
      <c r="S121" s="2"/>
      <c r="V121" s="6"/>
      <c r="Y121" s="6"/>
      <c r="AD121" s="6"/>
      <c r="AF121" s="2"/>
      <c r="AG121" s="6"/>
      <c r="AI121" s="2"/>
      <c r="AN121" s="2"/>
      <c r="AQ121" s="2"/>
      <c r="AV121" s="2"/>
      <c r="AY121" s="2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6"/>
      <c r="G122" s="2"/>
      <c r="H122" s="2"/>
      <c r="I122" s="2"/>
      <c r="J122" s="2"/>
      <c r="K122" s="2"/>
      <c r="L122" s="2"/>
      <c r="M122" s="2"/>
      <c r="O122" s="2"/>
      <c r="P122" s="2"/>
      <c r="Q122" s="6"/>
      <c r="S122" s="2"/>
      <c r="V122" s="6"/>
      <c r="Y122" s="6"/>
      <c r="AD122" s="6"/>
      <c r="AF122" s="2"/>
      <c r="AG122" s="6"/>
      <c r="AI122" s="2"/>
      <c r="AN122" s="2"/>
      <c r="AQ122" s="2"/>
      <c r="AV122" s="2"/>
      <c r="AY122" s="2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6"/>
      <c r="G123" s="2"/>
      <c r="H123" s="2"/>
      <c r="I123" s="2"/>
      <c r="J123" s="2"/>
      <c r="K123" s="2"/>
      <c r="L123" s="2"/>
      <c r="M123" s="2"/>
      <c r="O123" s="2"/>
      <c r="P123" s="2"/>
      <c r="Q123" s="6"/>
      <c r="S123" s="2"/>
      <c r="V123" s="6"/>
      <c r="Y123" s="6"/>
      <c r="AD123" s="6"/>
      <c r="AF123" s="2"/>
      <c r="AG123" s="6"/>
      <c r="AI123" s="2"/>
      <c r="AN123" s="2"/>
      <c r="AQ123" s="2"/>
      <c r="AV123" s="2"/>
      <c r="AY123" s="2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6"/>
      <c r="G124" s="2"/>
      <c r="H124" s="2"/>
      <c r="I124" s="2"/>
      <c r="J124" s="2"/>
      <c r="K124" s="2"/>
      <c r="L124" s="2"/>
      <c r="M124" s="2"/>
      <c r="O124" s="2"/>
      <c r="P124" s="2"/>
      <c r="Q124" s="6"/>
      <c r="S124" s="2"/>
      <c r="V124" s="6"/>
      <c r="Y124" s="6"/>
      <c r="AD124" s="6"/>
      <c r="AF124" s="2"/>
      <c r="AG124" s="6"/>
      <c r="AI124" s="2"/>
      <c r="AN124" s="2"/>
      <c r="AQ124" s="2"/>
      <c r="AV124" s="2"/>
      <c r="AY124" s="2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6"/>
      <c r="G125" s="2"/>
      <c r="H125" s="2"/>
      <c r="I125" s="2"/>
      <c r="J125" s="2"/>
      <c r="K125" s="2"/>
      <c r="L125" s="2"/>
      <c r="M125" s="2"/>
      <c r="O125" s="2"/>
      <c r="P125" s="2"/>
      <c r="Q125" s="6"/>
      <c r="S125" s="2"/>
      <c r="V125" s="6"/>
      <c r="Y125" s="6"/>
      <c r="AD125" s="6"/>
      <c r="AF125" s="2"/>
      <c r="AG125" s="6"/>
      <c r="AI125" s="2"/>
      <c r="AN125" s="2"/>
      <c r="AQ125" s="2"/>
      <c r="AV125" s="2"/>
      <c r="AY125" s="2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6"/>
      <c r="G126" s="2"/>
      <c r="H126" s="2"/>
      <c r="I126" s="2"/>
      <c r="J126" s="2"/>
      <c r="K126" s="2"/>
      <c r="L126" s="2"/>
      <c r="M126" s="2"/>
      <c r="O126" s="2"/>
      <c r="P126" s="2"/>
      <c r="Q126" s="6"/>
      <c r="S126" s="2"/>
      <c r="V126" s="6"/>
      <c r="Y126" s="6"/>
      <c r="AD126" s="6"/>
      <c r="AF126" s="2"/>
      <c r="AG126" s="6"/>
      <c r="AI126" s="2"/>
      <c r="AN126" s="2"/>
      <c r="AQ126" s="2"/>
      <c r="AV126" s="2"/>
      <c r="AY126" s="2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6"/>
      <c r="G127" s="2"/>
      <c r="H127" s="2"/>
      <c r="I127" s="2"/>
      <c r="J127" s="2"/>
      <c r="K127" s="2"/>
      <c r="L127" s="2"/>
      <c r="M127" s="2"/>
      <c r="O127" s="2"/>
      <c r="P127" s="2"/>
      <c r="Q127" s="6"/>
      <c r="S127" s="2"/>
      <c r="V127" s="6"/>
      <c r="Y127" s="6"/>
      <c r="AD127" s="6"/>
      <c r="AF127" s="2"/>
      <c r="AG127" s="6"/>
      <c r="AI127" s="2"/>
      <c r="AN127" s="2"/>
      <c r="AQ127" s="2"/>
      <c r="AV127" s="2"/>
      <c r="AY127" s="2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6"/>
      <c r="G128" s="2"/>
      <c r="H128" s="2"/>
      <c r="I128" s="2"/>
      <c r="J128" s="2"/>
      <c r="K128" s="2"/>
      <c r="L128" s="2"/>
      <c r="M128" s="2"/>
      <c r="O128" s="2"/>
      <c r="P128" s="2"/>
      <c r="Q128" s="6"/>
      <c r="S128" s="2"/>
      <c r="V128" s="6"/>
      <c r="Y128" s="6"/>
      <c r="AD128" s="6"/>
      <c r="AF128" s="2"/>
      <c r="AG128" s="6"/>
      <c r="AI128" s="2"/>
      <c r="AN128" s="2"/>
      <c r="AQ128" s="2"/>
      <c r="AV128" s="2"/>
      <c r="AY128" s="2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6"/>
      <c r="G129" s="2"/>
      <c r="H129" s="2"/>
      <c r="I129" s="2"/>
      <c r="J129" s="2"/>
      <c r="K129" s="2"/>
      <c r="L129" s="2"/>
      <c r="M129" s="2"/>
      <c r="O129" s="2"/>
      <c r="P129" s="2"/>
      <c r="Q129" s="6"/>
      <c r="S129" s="2"/>
      <c r="V129" s="6"/>
      <c r="Y129" s="6"/>
      <c r="AD129" s="6"/>
      <c r="AF129" s="2"/>
      <c r="AG129" s="6"/>
      <c r="AI129" s="2"/>
      <c r="AN129" s="2"/>
      <c r="AQ129" s="2"/>
      <c r="AV129" s="2"/>
      <c r="AY129" s="2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6"/>
      <c r="G130" s="2"/>
      <c r="H130" s="2"/>
      <c r="I130" s="2"/>
      <c r="J130" s="2"/>
      <c r="K130" s="2"/>
      <c r="L130" s="2"/>
      <c r="M130" s="2"/>
      <c r="O130" s="2"/>
      <c r="P130" s="2"/>
      <c r="Q130" s="6"/>
      <c r="S130" s="2"/>
      <c r="V130" s="6"/>
      <c r="Y130" s="6"/>
      <c r="AD130" s="6"/>
      <c r="AF130" s="2"/>
      <c r="AG130" s="6"/>
      <c r="AI130" s="2"/>
      <c r="AN130" s="2"/>
      <c r="AQ130" s="2"/>
      <c r="AV130" s="2"/>
      <c r="AY130" s="2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6"/>
      <c r="G131" s="2"/>
      <c r="H131" s="2"/>
      <c r="I131" s="2"/>
      <c r="J131" s="2"/>
      <c r="K131" s="2"/>
      <c r="L131" s="2"/>
      <c r="M131" s="2"/>
      <c r="O131" s="2"/>
      <c r="P131" s="2"/>
      <c r="Q131" s="6"/>
      <c r="S131" s="2"/>
      <c r="V131" s="6"/>
      <c r="Y131" s="6"/>
      <c r="AD131" s="6"/>
      <c r="AF131" s="2"/>
      <c r="AG131" s="6"/>
      <c r="AI131" s="2"/>
      <c r="AN131" s="2"/>
      <c r="AQ131" s="2"/>
      <c r="AV131" s="2"/>
      <c r="AY131" s="2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6"/>
      <c r="G132" s="2"/>
      <c r="H132" s="2"/>
      <c r="I132" s="2"/>
      <c r="J132" s="2"/>
      <c r="K132" s="2"/>
      <c r="L132" s="2"/>
      <c r="M132" s="2"/>
      <c r="O132" s="2"/>
      <c r="P132" s="2"/>
      <c r="Q132" s="6"/>
      <c r="S132" s="2"/>
      <c r="V132" s="6"/>
      <c r="Y132" s="6"/>
      <c r="AD132" s="6"/>
      <c r="AF132" s="2"/>
      <c r="AG132" s="6"/>
      <c r="AI132" s="2"/>
      <c r="AN132" s="2"/>
      <c r="AQ132" s="2"/>
      <c r="AV132" s="2"/>
      <c r="AY132" s="2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1:159" x14ac:dyDescent="0.25">
      <c r="A133" s="6"/>
      <c r="G133" s="2"/>
      <c r="H133" s="2"/>
      <c r="I133" s="2"/>
      <c r="J133" s="2"/>
      <c r="K133" s="2"/>
      <c r="L133" s="2"/>
      <c r="M133" s="2"/>
      <c r="O133" s="2"/>
      <c r="P133" s="2"/>
      <c r="Q133" s="6"/>
      <c r="S133" s="2"/>
      <c r="V133" s="6"/>
      <c r="Y133" s="6"/>
      <c r="AD133" s="6"/>
      <c r="AF133" s="2"/>
      <c r="AG133" s="6"/>
      <c r="AI133" s="2"/>
      <c r="AN133" s="2"/>
      <c r="AQ133" s="2"/>
      <c r="AV133" s="2"/>
      <c r="AY133" s="2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1:159" x14ac:dyDescent="0.25">
      <c r="A134" s="6"/>
      <c r="G134" s="2"/>
      <c r="H134" s="2"/>
      <c r="I134" s="2"/>
      <c r="J134" s="2"/>
      <c r="K134" s="2"/>
      <c r="L134" s="2"/>
      <c r="M134" s="2"/>
      <c r="O134" s="2"/>
      <c r="P134" s="2"/>
      <c r="Q134" s="6"/>
      <c r="S134" s="2"/>
      <c r="V134" s="6"/>
      <c r="Y134" s="6"/>
      <c r="AD134" s="6"/>
      <c r="AF134" s="2"/>
      <c r="AG134" s="6"/>
      <c r="AI134" s="2"/>
      <c r="AN134" s="2"/>
      <c r="AQ134" s="2"/>
      <c r="AV134" s="2"/>
      <c r="AY134" s="2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1:159" x14ac:dyDescent="0.25">
      <c r="A135" s="6"/>
      <c r="G135" s="2"/>
      <c r="H135" s="2"/>
      <c r="I135" s="2"/>
      <c r="J135" s="2"/>
      <c r="K135" s="2"/>
      <c r="L135" s="2"/>
      <c r="M135" s="2"/>
      <c r="O135" s="2"/>
      <c r="P135" s="2"/>
      <c r="Q135" s="6"/>
      <c r="S135" s="2"/>
      <c r="V135" s="6"/>
      <c r="Y135" s="6"/>
      <c r="AD135" s="6"/>
      <c r="AF135" s="2"/>
      <c r="AG135" s="6"/>
      <c r="AI135" s="2"/>
      <c r="AN135" s="2"/>
      <c r="AQ135" s="2"/>
      <c r="AV135" s="2"/>
      <c r="AY135" s="2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DL126"/>
  <sheetViews>
    <sheetView tabSelected="1" zoomScaleNormal="100" zoomScaleSheetLayoutView="100" workbookViewId="0">
      <pane xSplit="2" ySplit="5" topLeftCell="C15" activePane="bottomRight" state="frozen"/>
      <selection activeCell="B39" sqref="B39"/>
      <selection pane="topRight" activeCell="B39" sqref="B39"/>
      <selection pane="bottomLeft" activeCell="B39" sqref="B39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3" style="2" customWidth="1"/>
    <col min="3" max="5" width="10.85546875" style="2" customWidth="1"/>
    <col min="6" max="6" width="10.85546875" style="22" customWidth="1"/>
    <col min="7" max="16" width="11.85546875" style="6" customWidth="1"/>
    <col min="17" max="18" width="12.140625" style="2" customWidth="1"/>
    <col min="19" max="19" width="12.140625" style="6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6" customWidth="1"/>
    <col min="25" max="27" width="9.140625" style="2" hidden="1" customWidth="1"/>
    <col min="28" max="28" width="9.140625" style="2" customWidth="1"/>
    <col min="29" max="33" width="9.140625" style="2" hidden="1" customWidth="1"/>
    <col min="34" max="34" width="9.140625" style="2" customWidth="1"/>
    <col min="35" max="39" width="9.140625" style="2" hidden="1" customWidth="1"/>
    <col min="40" max="40" width="9.140625" style="2" customWidth="1"/>
    <col min="41" max="45" width="9.140625" style="2" hidden="1" customWidth="1"/>
    <col min="46" max="46" width="9.140625" style="2" customWidth="1"/>
    <col min="47" max="51" width="9.140625" style="2" hidden="1" customWidth="1"/>
    <col min="52" max="52" width="9.140625" style="6" customWidth="1"/>
    <col min="53" max="57" width="9.140625" style="6" hidden="1" customWidth="1"/>
    <col min="58" max="58" width="9.140625" style="6" customWidth="1"/>
    <col min="59" max="63" width="9.140625" style="6" hidden="1" customWidth="1"/>
    <col min="64" max="64" width="9.140625" style="6" customWidth="1"/>
    <col min="65" max="69" width="9.140625" style="6" hidden="1" customWidth="1"/>
    <col min="70" max="70" width="9.140625" style="6" customWidth="1"/>
    <col min="71" max="100" width="9.140625" style="2" customWidth="1"/>
    <col min="101" max="101" width="9.140625" style="2" hidden="1" customWidth="1"/>
    <col min="102" max="109" width="9.140625" style="2" customWidth="1"/>
    <col min="110" max="110" width="9.140625" style="2" hidden="1" customWidth="1"/>
    <col min="111" max="115" width="9.140625" style="2" customWidth="1"/>
    <col min="116" max="116" width="9.140625" style="2" hidden="1" customWidth="1"/>
    <col min="117" max="126" width="9.140625" style="2" customWidth="1"/>
    <col min="127" max="130" width="8.85546875" style="2"/>
    <col min="131" max="131" width="12.7109375" style="2" bestFit="1" customWidth="1"/>
    <col min="132" max="16384" width="8.85546875" style="2"/>
  </cols>
  <sheetData>
    <row r="1" spans="1:99" ht="18.75" x14ac:dyDescent="0.3">
      <c r="A1" s="2" t="s">
        <v>53</v>
      </c>
      <c r="B1" s="21" t="s">
        <v>66</v>
      </c>
    </row>
    <row r="2" spans="1:99" ht="15.75" x14ac:dyDescent="0.25">
      <c r="A2" s="11" t="s">
        <v>52</v>
      </c>
      <c r="I2" s="6" t="str">
        <f>[1]GSVA_cur!$I$3</f>
        <v>As on 17.03.2025</v>
      </c>
    </row>
    <row r="3" spans="1:99" ht="15.75" x14ac:dyDescent="0.25">
      <c r="A3" s="11"/>
      <c r="B3" s="29"/>
    </row>
    <row r="4" spans="1:99" ht="15.75" x14ac:dyDescent="0.25">
      <c r="A4" s="11"/>
      <c r="E4" s="10"/>
      <c r="F4" s="23" t="s">
        <v>57</v>
      </c>
      <c r="S4" s="2"/>
      <c r="X4" s="2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</row>
    <row r="5" spans="1:99" ht="15.75" x14ac:dyDescent="0.25">
      <c r="A5" s="12" t="s">
        <v>0</v>
      </c>
      <c r="B5" s="13" t="s">
        <v>1</v>
      </c>
      <c r="C5" s="3" t="s">
        <v>21</v>
      </c>
      <c r="D5" s="3" t="s">
        <v>22</v>
      </c>
      <c r="E5" s="3" t="s">
        <v>23</v>
      </c>
      <c r="F5" s="24" t="s">
        <v>56</v>
      </c>
      <c r="G5" s="20" t="s">
        <v>65</v>
      </c>
      <c r="H5" s="20" t="s">
        <v>67</v>
      </c>
      <c r="I5" s="20" t="s">
        <v>68</v>
      </c>
      <c r="J5" s="20" t="s">
        <v>69</v>
      </c>
      <c r="K5" s="20" t="s">
        <v>70</v>
      </c>
      <c r="L5" s="20" t="s">
        <v>71</v>
      </c>
      <c r="M5" s="28" t="s">
        <v>72</v>
      </c>
      <c r="N5" s="28" t="s">
        <v>73</v>
      </c>
      <c r="O5" s="28" t="s">
        <v>74</v>
      </c>
      <c r="P5" s="28" t="s">
        <v>76</v>
      </c>
      <c r="S5" s="2"/>
      <c r="X5" s="2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</row>
    <row r="6" spans="1:99" s="34" customFormat="1" ht="15.75" x14ac:dyDescent="0.25">
      <c r="A6" s="30" t="s">
        <v>26</v>
      </c>
      <c r="B6" s="31" t="s">
        <v>2</v>
      </c>
      <c r="C6" s="32">
        <f>SUM(C7:C10)</f>
        <v>63293</v>
      </c>
      <c r="D6" s="32">
        <f t="shared" ref="D6:M6" si="0">SUM(D7:D10)</f>
        <v>66602</v>
      </c>
      <c r="E6" s="32">
        <f t="shared" si="0"/>
        <v>66975</v>
      </c>
      <c r="F6" s="45">
        <f t="shared" si="0"/>
        <v>74483.734096109838</v>
      </c>
      <c r="G6" s="32">
        <f t="shared" si="0"/>
        <v>67863.328187156658</v>
      </c>
      <c r="H6" s="32">
        <f t="shared" si="0"/>
        <v>68013.801073244205</v>
      </c>
      <c r="I6" s="32">
        <f t="shared" si="0"/>
        <v>73294.336029491475</v>
      </c>
      <c r="J6" s="32">
        <f t="shared" si="0"/>
        <v>74466.611632403568</v>
      </c>
      <c r="K6" s="32">
        <f t="shared" si="0"/>
        <v>71854.452864839448</v>
      </c>
      <c r="L6" s="32">
        <f t="shared" si="0"/>
        <v>66080.996343785489</v>
      </c>
      <c r="M6" s="32">
        <f t="shared" si="0"/>
        <v>75508.530454409818</v>
      </c>
      <c r="N6" s="32">
        <f t="shared" ref="N6:O6" si="1">SUM(N7:N10)</f>
        <v>73726.662379789836</v>
      </c>
      <c r="O6" s="32">
        <f t="shared" si="1"/>
        <v>76944.20528873094</v>
      </c>
      <c r="P6" s="32">
        <f t="shared" ref="P6" si="2">SUM(P7:P10)</f>
        <v>81883.791115513319</v>
      </c>
      <c r="Q6" s="7"/>
      <c r="R6" s="7"/>
      <c r="S6" s="7"/>
      <c r="T6" s="7"/>
      <c r="U6" s="7"/>
      <c r="V6" s="7"/>
      <c r="W6" s="7"/>
      <c r="X6" s="7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U6" s="29"/>
    </row>
    <row r="7" spans="1:99" ht="15.75" x14ac:dyDescent="0.25">
      <c r="A7" s="16">
        <v>1.1000000000000001</v>
      </c>
      <c r="B7" s="17" t="s">
        <v>59</v>
      </c>
      <c r="C7" s="4">
        <v>11067</v>
      </c>
      <c r="D7" s="4">
        <v>13206</v>
      </c>
      <c r="E7" s="4">
        <v>12562</v>
      </c>
      <c r="F7" s="26">
        <v>14972</v>
      </c>
      <c r="G7" s="4">
        <v>8918.432941845047</v>
      </c>
      <c r="H7" s="4">
        <v>7799.6320843532303</v>
      </c>
      <c r="I7" s="4">
        <v>7845.3794734547846</v>
      </c>
      <c r="J7" s="4">
        <v>8923.3915257020853</v>
      </c>
      <c r="K7" s="4">
        <v>8293.7288804178297</v>
      </c>
      <c r="L7" s="4">
        <v>5474.2190170442063</v>
      </c>
      <c r="M7" s="4">
        <v>13631.46770828417</v>
      </c>
      <c r="N7" s="4">
        <v>3721.5390867458264</v>
      </c>
      <c r="O7" s="4">
        <v>4541.5605367368735</v>
      </c>
      <c r="P7" s="4">
        <v>5040.3695838428175</v>
      </c>
      <c r="Q7" s="8"/>
      <c r="R7" s="8"/>
      <c r="S7" s="8"/>
      <c r="T7" s="8"/>
      <c r="U7" s="8"/>
      <c r="V7" s="8"/>
      <c r="W7" s="8"/>
      <c r="X7" s="8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6"/>
      <c r="CS7" s="6"/>
      <c r="CT7" s="6"/>
    </row>
    <row r="8" spans="1:99" ht="15.75" x14ac:dyDescent="0.25">
      <c r="A8" s="16">
        <v>1.2</v>
      </c>
      <c r="B8" s="17" t="s">
        <v>60</v>
      </c>
      <c r="C8" s="4">
        <v>31830</v>
      </c>
      <c r="D8" s="4">
        <v>32959</v>
      </c>
      <c r="E8" s="4">
        <v>33563</v>
      </c>
      <c r="F8" s="26">
        <v>35940</v>
      </c>
      <c r="G8" s="4">
        <v>34271.599071793898</v>
      </c>
      <c r="H8" s="4">
        <v>34970.746093014495</v>
      </c>
      <c r="I8" s="4">
        <v>36695.125885596564</v>
      </c>
      <c r="J8" s="4">
        <v>35165.234685498443</v>
      </c>
      <c r="K8" s="4">
        <v>35189.879581074099</v>
      </c>
      <c r="L8" s="4">
        <v>35077.584936954037</v>
      </c>
      <c r="M8" s="4">
        <v>35184.398304470727</v>
      </c>
      <c r="N8" s="4">
        <v>45042.081658729068</v>
      </c>
      <c r="O8" s="4">
        <v>46984.063866566757</v>
      </c>
      <c r="P8" s="4">
        <v>48968.004390658629</v>
      </c>
      <c r="Q8" s="8"/>
      <c r="R8" s="8"/>
      <c r="S8" s="8"/>
      <c r="T8" s="8"/>
      <c r="U8" s="8"/>
      <c r="V8" s="8"/>
      <c r="W8" s="8"/>
      <c r="X8" s="8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6"/>
      <c r="CS8" s="6"/>
      <c r="CT8" s="6"/>
    </row>
    <row r="9" spans="1:99" ht="15.75" x14ac:dyDescent="0.25">
      <c r="A9" s="16">
        <v>1.3</v>
      </c>
      <c r="B9" s="17" t="s">
        <v>61</v>
      </c>
      <c r="C9" s="4">
        <v>3283</v>
      </c>
      <c r="D9" s="4">
        <v>3047</v>
      </c>
      <c r="E9" s="4">
        <v>2846</v>
      </c>
      <c r="F9" s="26">
        <v>2864</v>
      </c>
      <c r="G9" s="4">
        <v>2565.9121992801665</v>
      </c>
      <c r="H9" s="4">
        <v>3942.0050837883637</v>
      </c>
      <c r="I9" s="4">
        <v>3880.8211180124222</v>
      </c>
      <c r="J9" s="4">
        <v>3869.6518675566936</v>
      </c>
      <c r="K9" s="4">
        <v>4035.1343465858517</v>
      </c>
      <c r="L9" s="4">
        <v>4251.9925953580187</v>
      </c>
      <c r="M9" s="4">
        <v>4378.2943122687902</v>
      </c>
      <c r="N9" s="4">
        <v>4929.0002216232224</v>
      </c>
      <c r="O9" s="4">
        <v>5548.4074918556744</v>
      </c>
      <c r="P9" s="4">
        <v>6244.3099475817562</v>
      </c>
      <c r="Q9" s="8"/>
      <c r="R9" s="8"/>
      <c r="S9" s="8"/>
      <c r="T9" s="8"/>
      <c r="U9" s="8"/>
      <c r="V9" s="8"/>
      <c r="W9" s="8"/>
      <c r="X9" s="8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6"/>
      <c r="CS9" s="6"/>
      <c r="CT9" s="6"/>
    </row>
    <row r="10" spans="1:99" ht="15.75" x14ac:dyDescent="0.25">
      <c r="A10" s="16">
        <v>1.4</v>
      </c>
      <c r="B10" s="17" t="s">
        <v>62</v>
      </c>
      <c r="C10" s="4">
        <v>17113</v>
      </c>
      <c r="D10" s="4">
        <v>17390</v>
      </c>
      <c r="E10" s="4">
        <v>18004</v>
      </c>
      <c r="F10" s="26">
        <v>20707.734096109842</v>
      </c>
      <c r="G10" s="4">
        <v>22107.383974237546</v>
      </c>
      <c r="H10" s="4">
        <v>21301.417812088119</v>
      </c>
      <c r="I10" s="4">
        <v>24873.009552427713</v>
      </c>
      <c r="J10" s="4">
        <v>26508.333553646353</v>
      </c>
      <c r="K10" s="4">
        <v>24335.710056761669</v>
      </c>
      <c r="L10" s="4">
        <v>21277.199794429231</v>
      </c>
      <c r="M10" s="4">
        <v>22314.370129386134</v>
      </c>
      <c r="N10" s="4">
        <v>20034.041412691709</v>
      </c>
      <c r="O10" s="4">
        <v>19870.173393571633</v>
      </c>
      <c r="P10" s="4">
        <v>21631.107193430114</v>
      </c>
      <c r="Q10" s="8"/>
      <c r="R10" s="8"/>
      <c r="S10" s="8"/>
      <c r="T10" s="8"/>
      <c r="U10" s="8"/>
      <c r="V10" s="8"/>
      <c r="W10" s="8"/>
      <c r="X10" s="8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6"/>
      <c r="CS10" s="6"/>
      <c r="CT10" s="6"/>
    </row>
    <row r="11" spans="1:99" ht="15.75" x14ac:dyDescent="0.25">
      <c r="A11" s="18" t="s">
        <v>31</v>
      </c>
      <c r="B11" s="17" t="s">
        <v>3</v>
      </c>
      <c r="C11" s="4">
        <v>22301</v>
      </c>
      <c r="D11" s="4">
        <v>29218</v>
      </c>
      <c r="E11" s="4">
        <v>19318</v>
      </c>
      <c r="F11" s="26">
        <v>24810</v>
      </c>
      <c r="G11" s="4">
        <v>26654.28925932942</v>
      </c>
      <c r="H11" s="4">
        <v>34875.845038599131</v>
      </c>
      <c r="I11" s="4">
        <v>45425.816237799467</v>
      </c>
      <c r="J11" s="4">
        <v>43715.931434203536</v>
      </c>
      <c r="K11" s="4">
        <v>43979.08350525242</v>
      </c>
      <c r="L11" s="4">
        <v>38923.324797954694</v>
      </c>
      <c r="M11" s="4">
        <v>43817.135579491223</v>
      </c>
      <c r="N11" s="4">
        <v>40521.22716325285</v>
      </c>
      <c r="O11" s="4">
        <v>40268.422095943635</v>
      </c>
      <c r="P11" s="4">
        <v>41159.269736118462</v>
      </c>
      <c r="Q11" s="8"/>
      <c r="R11" s="8"/>
      <c r="S11" s="8"/>
      <c r="T11" s="8"/>
      <c r="U11" s="8"/>
      <c r="V11" s="8"/>
      <c r="W11" s="8"/>
      <c r="X11" s="8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6"/>
      <c r="CS11" s="6"/>
      <c r="CT11" s="6"/>
    </row>
    <row r="12" spans="1:99" s="29" customFormat="1" ht="15.75" x14ac:dyDescent="0.25">
      <c r="A12" s="35"/>
      <c r="B12" s="36" t="s">
        <v>28</v>
      </c>
      <c r="C12" s="37">
        <f>C6+C11</f>
        <v>85594</v>
      </c>
      <c r="D12" s="37">
        <f t="shared" ref="D12:M12" si="3">D6+D11</f>
        <v>95820</v>
      </c>
      <c r="E12" s="37">
        <f t="shared" si="3"/>
        <v>86293</v>
      </c>
      <c r="F12" s="46">
        <f t="shared" si="3"/>
        <v>99293.734096109838</v>
      </c>
      <c r="G12" s="37">
        <f t="shared" si="3"/>
        <v>94517.617446486081</v>
      </c>
      <c r="H12" s="37">
        <f t="shared" si="3"/>
        <v>102889.64611184334</v>
      </c>
      <c r="I12" s="37">
        <f t="shared" si="3"/>
        <v>118720.15226729095</v>
      </c>
      <c r="J12" s="37">
        <f t="shared" si="3"/>
        <v>118182.5430666071</v>
      </c>
      <c r="K12" s="37">
        <f t="shared" si="3"/>
        <v>115833.53637009187</v>
      </c>
      <c r="L12" s="37">
        <f t="shared" si="3"/>
        <v>105004.32114174019</v>
      </c>
      <c r="M12" s="37">
        <f t="shared" si="3"/>
        <v>119325.66603390104</v>
      </c>
      <c r="N12" s="37">
        <f t="shared" ref="N12:P12" si="4">N6+N11</f>
        <v>114247.88954304269</v>
      </c>
      <c r="O12" s="37">
        <f t="shared" si="4"/>
        <v>117212.62738467458</v>
      </c>
      <c r="P12" s="37">
        <f t="shared" si="4"/>
        <v>123043.06085163177</v>
      </c>
      <c r="Q12" s="8"/>
      <c r="R12" s="8"/>
      <c r="S12" s="8"/>
      <c r="T12" s="8"/>
      <c r="U12" s="8"/>
      <c r="V12" s="8"/>
      <c r="W12" s="8"/>
      <c r="X12" s="8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4"/>
      <c r="CS12" s="34"/>
      <c r="CT12" s="34"/>
    </row>
    <row r="13" spans="1:99" s="6" customFormat="1" ht="15.75" x14ac:dyDescent="0.25">
      <c r="A13" s="14" t="s">
        <v>32</v>
      </c>
      <c r="B13" s="15" t="s">
        <v>4</v>
      </c>
      <c r="C13" s="1">
        <v>368161</v>
      </c>
      <c r="D13" s="1">
        <v>350079</v>
      </c>
      <c r="E13" s="1">
        <v>480749</v>
      </c>
      <c r="F13" s="25">
        <v>347223</v>
      </c>
      <c r="G13" s="1">
        <v>423510.85309717752</v>
      </c>
      <c r="H13" s="1">
        <v>448005.75729617773</v>
      </c>
      <c r="I13" s="1">
        <v>499191.58740017749</v>
      </c>
      <c r="J13" s="1">
        <v>918724.82575135492</v>
      </c>
      <c r="K13" s="1">
        <v>779479.17884435074</v>
      </c>
      <c r="L13" s="1">
        <v>788104.52012940473</v>
      </c>
      <c r="M13" s="1">
        <v>582640.19291871134</v>
      </c>
      <c r="N13" s="1">
        <v>584949.18041558308</v>
      </c>
      <c r="O13" s="1">
        <v>595830.74694086798</v>
      </c>
      <c r="P13" s="1">
        <v>651493.70690331084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U13" s="2"/>
    </row>
    <row r="14" spans="1:99" ht="30" x14ac:dyDescent="0.25">
      <c r="A14" s="18" t="s">
        <v>33</v>
      </c>
      <c r="B14" s="17" t="s">
        <v>5</v>
      </c>
      <c r="C14" s="4">
        <v>16777</v>
      </c>
      <c r="D14" s="4">
        <v>17855</v>
      </c>
      <c r="E14" s="4">
        <v>17100</v>
      </c>
      <c r="F14" s="26">
        <v>4422</v>
      </c>
      <c r="G14" s="4">
        <v>13649.469028225041</v>
      </c>
      <c r="H14" s="4">
        <v>14942.093673507814</v>
      </c>
      <c r="I14" s="4">
        <v>17021</v>
      </c>
      <c r="J14" s="4">
        <v>11992.177040564951</v>
      </c>
      <c r="K14" s="1">
        <v>13332.953325575394</v>
      </c>
      <c r="L14" s="1">
        <v>7479.5817678744388</v>
      </c>
      <c r="M14" s="1">
        <v>16299.788379253339</v>
      </c>
      <c r="N14" s="1">
        <v>17607.047849095146</v>
      </c>
      <c r="O14" s="1">
        <v>19906.609671013262</v>
      </c>
      <c r="P14" s="1">
        <v>21175.027320623994</v>
      </c>
      <c r="Q14" s="8"/>
      <c r="R14" s="8"/>
      <c r="S14" s="8"/>
      <c r="T14" s="8"/>
      <c r="U14" s="8"/>
      <c r="V14" s="8"/>
      <c r="W14" s="8"/>
      <c r="X14" s="8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7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7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6"/>
      <c r="CS14" s="6"/>
      <c r="CT14" s="6"/>
    </row>
    <row r="15" spans="1:99" ht="15.75" x14ac:dyDescent="0.25">
      <c r="A15" s="18" t="s">
        <v>34</v>
      </c>
      <c r="B15" s="17" t="s">
        <v>6</v>
      </c>
      <c r="C15" s="4">
        <v>232607.00000000003</v>
      </c>
      <c r="D15" s="4">
        <v>207325</v>
      </c>
      <c r="E15" s="4">
        <v>247738</v>
      </c>
      <c r="F15" s="26">
        <v>213530</v>
      </c>
      <c r="G15" s="4">
        <v>214595.50464103051</v>
      </c>
      <c r="H15" s="4">
        <v>231049.30013180192</v>
      </c>
      <c r="I15" s="4">
        <v>272349.56046529638</v>
      </c>
      <c r="J15" s="4">
        <v>286384.84907209722</v>
      </c>
      <c r="K15" s="4">
        <v>315538.56589570903</v>
      </c>
      <c r="L15" s="4">
        <v>256824.13875386477</v>
      </c>
      <c r="M15" s="4">
        <v>314102.88289380079</v>
      </c>
      <c r="N15" s="4">
        <v>365288.3818283123</v>
      </c>
      <c r="O15" s="4">
        <v>374974.0092060212</v>
      </c>
      <c r="P15" s="4">
        <v>385082.15377549658</v>
      </c>
      <c r="Q15" s="8"/>
      <c r="R15" s="8"/>
      <c r="S15" s="8"/>
      <c r="T15" s="8"/>
      <c r="U15" s="8"/>
      <c r="V15" s="8"/>
      <c r="W15" s="8"/>
      <c r="X15" s="8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7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7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6"/>
      <c r="CS15" s="6"/>
      <c r="CT15" s="6"/>
    </row>
    <row r="16" spans="1:99" s="29" customFormat="1" ht="15.75" x14ac:dyDescent="0.25">
      <c r="A16" s="35"/>
      <c r="B16" s="36" t="s">
        <v>29</v>
      </c>
      <c r="C16" s="37">
        <f>+C13+C14+C15</f>
        <v>617545</v>
      </c>
      <c r="D16" s="37">
        <f t="shared" ref="D16:I16" si="5">+D13+D14+D15</f>
        <v>575259</v>
      </c>
      <c r="E16" s="37">
        <f t="shared" si="5"/>
        <v>745587</v>
      </c>
      <c r="F16" s="46">
        <f t="shared" si="5"/>
        <v>565175</v>
      </c>
      <c r="G16" s="37">
        <f t="shared" si="5"/>
        <v>651755.82676643308</v>
      </c>
      <c r="H16" s="37">
        <f t="shared" si="5"/>
        <v>693997.15110148746</v>
      </c>
      <c r="I16" s="37">
        <f t="shared" si="5"/>
        <v>788562.14786547387</v>
      </c>
      <c r="J16" s="37">
        <f t="shared" ref="J16:M16" si="6">+J13+J14+J15</f>
        <v>1217101.8518640171</v>
      </c>
      <c r="K16" s="37">
        <f t="shared" si="6"/>
        <v>1108350.6980656353</v>
      </c>
      <c r="L16" s="37">
        <f t="shared" si="6"/>
        <v>1052408.2406511439</v>
      </c>
      <c r="M16" s="37">
        <f t="shared" si="6"/>
        <v>913042.86419176543</v>
      </c>
      <c r="N16" s="37">
        <f t="shared" ref="N16:O16" si="7">+N13+N14+N15</f>
        <v>967844.61009299057</v>
      </c>
      <c r="O16" s="37">
        <f t="shared" si="7"/>
        <v>990711.36581790249</v>
      </c>
      <c r="P16" s="37">
        <f t="shared" ref="P16" si="8">+P13+P14+P15</f>
        <v>1057750.8879994315</v>
      </c>
      <c r="Q16" s="8"/>
      <c r="R16" s="8"/>
      <c r="S16" s="8"/>
      <c r="T16" s="8"/>
      <c r="U16" s="8"/>
      <c r="V16" s="8"/>
      <c r="W16" s="8"/>
      <c r="X16" s="8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3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3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4"/>
      <c r="CS16" s="34"/>
      <c r="CT16" s="34"/>
    </row>
    <row r="17" spans="1:99" s="34" customFormat="1" ht="30" x14ac:dyDescent="0.25">
      <c r="A17" s="30" t="s">
        <v>35</v>
      </c>
      <c r="B17" s="31" t="s">
        <v>7</v>
      </c>
      <c r="C17" s="32">
        <f>C18+C19</f>
        <v>142356</v>
      </c>
      <c r="D17" s="32">
        <f t="shared" ref="D17:I17" si="9">D18+D19</f>
        <v>168520</v>
      </c>
      <c r="E17" s="32">
        <f t="shared" si="9"/>
        <v>158978</v>
      </c>
      <c r="F17" s="45">
        <f t="shared" si="9"/>
        <v>167318</v>
      </c>
      <c r="G17" s="32">
        <f t="shared" si="9"/>
        <v>147359.33396476606</v>
      </c>
      <c r="H17" s="32">
        <f t="shared" si="9"/>
        <v>148451.09668612314</v>
      </c>
      <c r="I17" s="32">
        <f t="shared" si="9"/>
        <v>150302.934338953</v>
      </c>
      <c r="J17" s="32">
        <f t="shared" ref="J17:M17" si="10">J18+J19</f>
        <v>159063.06084742979</v>
      </c>
      <c r="K17" s="32">
        <f t="shared" si="10"/>
        <v>154009.39322627414</v>
      </c>
      <c r="L17" s="32">
        <f t="shared" si="10"/>
        <v>103127.71373507098</v>
      </c>
      <c r="M17" s="32">
        <f t="shared" si="10"/>
        <v>118921.27340010216</v>
      </c>
      <c r="N17" s="32">
        <f t="shared" ref="N17:O17" si="11">N18+N19</f>
        <v>135226.35733946788</v>
      </c>
      <c r="O17" s="32">
        <f t="shared" si="11"/>
        <v>176883.08466526831</v>
      </c>
      <c r="P17" s="32">
        <f t="shared" ref="P17" si="12">P18+P19</f>
        <v>225229.6570039269</v>
      </c>
      <c r="Q17" s="7"/>
      <c r="R17" s="7"/>
      <c r="S17" s="7"/>
      <c r="T17" s="7"/>
      <c r="U17" s="7"/>
      <c r="V17" s="7"/>
      <c r="W17" s="7"/>
      <c r="X17" s="7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U17" s="29"/>
    </row>
    <row r="18" spans="1:99" ht="15.75" x14ac:dyDescent="0.25">
      <c r="A18" s="16">
        <v>6.1</v>
      </c>
      <c r="B18" s="17" t="s">
        <v>8</v>
      </c>
      <c r="C18" s="4">
        <v>122777</v>
      </c>
      <c r="D18" s="4">
        <v>148668</v>
      </c>
      <c r="E18" s="4">
        <v>138888</v>
      </c>
      <c r="F18" s="26">
        <v>146263</v>
      </c>
      <c r="G18" s="4">
        <v>129679.69009282062</v>
      </c>
      <c r="H18" s="4">
        <v>130912.01751082658</v>
      </c>
      <c r="I18" s="4">
        <v>131895.01818988466</v>
      </c>
      <c r="J18" s="4">
        <v>140513.90154376745</v>
      </c>
      <c r="K18" s="4">
        <v>135916.13000295981</v>
      </c>
      <c r="L18" s="4">
        <v>96042.386812139637</v>
      </c>
      <c r="M18" s="4">
        <v>108280.44631441624</v>
      </c>
      <c r="N18" s="4">
        <v>121987.24456532863</v>
      </c>
      <c r="O18" s="4">
        <v>159987.20463923801</v>
      </c>
      <c r="P18" s="4">
        <v>204539.91221697972</v>
      </c>
      <c r="Q18" s="8"/>
      <c r="R18" s="8"/>
      <c r="S18" s="8"/>
      <c r="T18" s="8"/>
      <c r="U18" s="8"/>
      <c r="V18" s="8"/>
      <c r="W18" s="8"/>
      <c r="X18" s="8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6"/>
      <c r="CS18" s="6"/>
      <c r="CT18" s="6"/>
    </row>
    <row r="19" spans="1:99" ht="15.75" x14ac:dyDescent="0.25">
      <c r="A19" s="16">
        <v>6.2</v>
      </c>
      <c r="B19" s="17" t="s">
        <v>9</v>
      </c>
      <c r="C19" s="4">
        <v>19579</v>
      </c>
      <c r="D19" s="4">
        <v>19852</v>
      </c>
      <c r="E19" s="4">
        <v>20090</v>
      </c>
      <c r="F19" s="26">
        <v>21055</v>
      </c>
      <c r="G19" s="4">
        <v>17679.643871945445</v>
      </c>
      <c r="H19" s="4">
        <v>17539.079175296552</v>
      </c>
      <c r="I19" s="4">
        <v>18407.916149068322</v>
      </c>
      <c r="J19" s="4">
        <v>18549.159303662342</v>
      </c>
      <c r="K19" s="4">
        <v>18093.263223314341</v>
      </c>
      <c r="L19" s="4">
        <v>7085.3269229313446</v>
      </c>
      <c r="M19" s="4">
        <v>10640.82708568592</v>
      </c>
      <c r="N19" s="4">
        <v>13239.112774139252</v>
      </c>
      <c r="O19" s="4">
        <v>16895.880026030285</v>
      </c>
      <c r="P19" s="4">
        <v>20689.744786947169</v>
      </c>
      <c r="Q19" s="8"/>
      <c r="R19" s="8"/>
      <c r="S19" s="8"/>
      <c r="T19" s="8"/>
      <c r="U19" s="8"/>
      <c r="V19" s="8"/>
      <c r="W19" s="8"/>
      <c r="X19" s="8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  <c r="CR19" s="6"/>
      <c r="CS19" s="6"/>
      <c r="CT19" s="6"/>
    </row>
    <row r="20" spans="1:99" s="34" customFormat="1" ht="30" x14ac:dyDescent="0.25">
      <c r="A20" s="39" t="s">
        <v>36</v>
      </c>
      <c r="B20" s="40" t="s">
        <v>10</v>
      </c>
      <c r="C20" s="32">
        <f>SUM(C21:C27)</f>
        <v>58764</v>
      </c>
      <c r="D20" s="32">
        <f t="shared" ref="D20:M20" si="13">SUM(D21:D27)</f>
        <v>61319</v>
      </c>
      <c r="E20" s="32">
        <f t="shared" si="13"/>
        <v>61469</v>
      </c>
      <c r="F20" s="45">
        <f t="shared" si="13"/>
        <v>64357.513043478262</v>
      </c>
      <c r="G20" s="32">
        <f t="shared" si="13"/>
        <v>68086.421291911334</v>
      </c>
      <c r="H20" s="32">
        <f t="shared" si="13"/>
        <v>72620.182074938813</v>
      </c>
      <c r="I20" s="32">
        <f t="shared" si="13"/>
        <v>70350.321295474714</v>
      </c>
      <c r="J20" s="32">
        <f t="shared" si="13"/>
        <v>64469.076531922663</v>
      </c>
      <c r="K20" s="32">
        <f t="shared" si="13"/>
        <v>67627.63921367444</v>
      </c>
      <c r="L20" s="32">
        <f t="shared" si="13"/>
        <v>45662.975920811106</v>
      </c>
      <c r="M20" s="32">
        <f t="shared" si="13"/>
        <v>60426.827537393954</v>
      </c>
      <c r="N20" s="32">
        <f t="shared" ref="N20:P20" si="14">SUM(N21:N27)</f>
        <v>63614.842331588763</v>
      </c>
      <c r="O20" s="32">
        <f t="shared" si="14"/>
        <v>70287.222343727306</v>
      </c>
      <c r="P20" s="32">
        <f t="shared" si="14"/>
        <v>77016.306631339015</v>
      </c>
      <c r="Q20" s="7"/>
      <c r="R20" s="7"/>
      <c r="S20" s="7"/>
      <c r="T20" s="7"/>
      <c r="U20" s="7"/>
      <c r="V20" s="7"/>
      <c r="W20" s="7"/>
      <c r="X20" s="7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U20" s="29"/>
    </row>
    <row r="21" spans="1:99" ht="15.75" x14ac:dyDescent="0.25">
      <c r="A21" s="16">
        <v>7.1</v>
      </c>
      <c r="B21" s="17" t="s">
        <v>11</v>
      </c>
      <c r="C21" s="4">
        <v>163</v>
      </c>
      <c r="D21" s="4">
        <v>162</v>
      </c>
      <c r="E21" s="4">
        <v>170</v>
      </c>
      <c r="F21" s="26">
        <v>177</v>
      </c>
      <c r="G21" s="4">
        <v>205</v>
      </c>
      <c r="H21" s="4">
        <v>223</v>
      </c>
      <c r="I21" s="4">
        <v>252</v>
      </c>
      <c r="J21" s="4">
        <v>233</v>
      </c>
      <c r="K21" s="4">
        <v>195.44681464529481</v>
      </c>
      <c r="L21" s="4">
        <v>38.976025689798796</v>
      </c>
      <c r="M21" s="4">
        <v>122.12960227744102</v>
      </c>
      <c r="N21" s="4">
        <v>120.52206607167672</v>
      </c>
      <c r="O21" s="4">
        <v>155.76463492497447</v>
      </c>
      <c r="P21" s="4">
        <v>165.75474972089285</v>
      </c>
      <c r="Q21" s="8"/>
      <c r="R21" s="8"/>
      <c r="S21" s="8"/>
      <c r="T21" s="8"/>
      <c r="U21" s="8"/>
      <c r="V21" s="8"/>
      <c r="W21" s="8"/>
      <c r="X21" s="8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6"/>
      <c r="CS21" s="6"/>
      <c r="CT21" s="6"/>
    </row>
    <row r="22" spans="1:99" ht="15.75" x14ac:dyDescent="0.25">
      <c r="A22" s="16">
        <v>7.2</v>
      </c>
      <c r="B22" s="17" t="s">
        <v>12</v>
      </c>
      <c r="C22" s="4">
        <v>37096</v>
      </c>
      <c r="D22" s="4">
        <v>39112</v>
      </c>
      <c r="E22" s="4">
        <v>39726</v>
      </c>
      <c r="F22" s="26">
        <v>39602</v>
      </c>
      <c r="G22" s="4">
        <v>40439.267474900553</v>
      </c>
      <c r="H22" s="4">
        <v>42871.803144417245</v>
      </c>
      <c r="I22" s="4">
        <v>43474.536645962733</v>
      </c>
      <c r="J22" s="4">
        <v>42339.102069305307</v>
      </c>
      <c r="K22" s="4">
        <v>40706.843281885376</v>
      </c>
      <c r="L22" s="4">
        <v>24852.291494256708</v>
      </c>
      <c r="M22" s="4">
        <v>37438.214503450727</v>
      </c>
      <c r="N22" s="4">
        <v>39434.024245108434</v>
      </c>
      <c r="O22" s="4">
        <v>42163.964406471932</v>
      </c>
      <c r="P22" s="4">
        <v>44554.534759574155</v>
      </c>
      <c r="Q22" s="8"/>
      <c r="R22" s="8"/>
      <c r="S22" s="8"/>
      <c r="T22" s="8"/>
      <c r="U22" s="8"/>
      <c r="V22" s="8"/>
      <c r="W22" s="8"/>
      <c r="X22" s="8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6"/>
      <c r="CS22" s="6"/>
      <c r="CT22" s="6"/>
    </row>
    <row r="23" spans="1:99" ht="15.75" x14ac:dyDescent="0.25">
      <c r="A23" s="16">
        <v>7.3</v>
      </c>
      <c r="B23" s="17" t="s">
        <v>13</v>
      </c>
      <c r="C23" s="4">
        <v>3572.9999999999995</v>
      </c>
      <c r="D23" s="4">
        <v>3306</v>
      </c>
      <c r="E23" s="4">
        <v>1500</v>
      </c>
      <c r="F23" s="26">
        <v>1405</v>
      </c>
      <c r="G23" s="4">
        <v>1196.9094525478308</v>
      </c>
      <c r="H23" s="4">
        <v>3274.1978911692713</v>
      </c>
      <c r="I23" s="4">
        <v>2974.1338065661048</v>
      </c>
      <c r="J23" s="4">
        <v>3549.3000492691735</v>
      </c>
      <c r="K23" s="4">
        <v>4173.0282547304587</v>
      </c>
      <c r="L23" s="4">
        <v>2918.227155258227</v>
      </c>
      <c r="M23" s="4">
        <v>3060.3813834333</v>
      </c>
      <c r="N23" s="4">
        <v>2448.5330175825693</v>
      </c>
      <c r="O23" s="4">
        <v>3080.4794597009395</v>
      </c>
      <c r="P23" s="4">
        <v>3087.3036686343708</v>
      </c>
      <c r="Q23" s="8"/>
      <c r="R23" s="8"/>
      <c r="S23" s="8"/>
      <c r="T23" s="8"/>
      <c r="U23" s="8"/>
      <c r="V23" s="8"/>
      <c r="W23" s="8"/>
      <c r="X23" s="8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6"/>
      <c r="CS23" s="6"/>
      <c r="CT23" s="6"/>
    </row>
    <row r="24" spans="1:99" ht="15.75" x14ac:dyDescent="0.25">
      <c r="A24" s="16">
        <v>7.4</v>
      </c>
      <c r="B24" s="17" t="s">
        <v>14</v>
      </c>
      <c r="C24" s="4">
        <v>0</v>
      </c>
      <c r="D24" s="4">
        <v>0</v>
      </c>
      <c r="E24" s="4">
        <v>0</v>
      </c>
      <c r="F24" s="26"/>
      <c r="G24" s="4">
        <v>0</v>
      </c>
      <c r="H24" s="4">
        <v>0</v>
      </c>
      <c r="I24" s="4">
        <v>169.71623779946762</v>
      </c>
      <c r="J24" s="4">
        <v>144.7436360650353</v>
      </c>
      <c r="K24" s="4">
        <v>166.64703314924392</v>
      </c>
      <c r="L24" s="4">
        <v>-0.11145228016663111</v>
      </c>
      <c r="M24" s="4">
        <v>-0.2264728286397939</v>
      </c>
      <c r="N24" s="4">
        <v>76.355440872106357</v>
      </c>
      <c r="O24" s="4">
        <v>285.27114938361143</v>
      </c>
      <c r="P24" s="4">
        <v>310.1311892547011</v>
      </c>
      <c r="Q24" s="8"/>
      <c r="R24" s="8"/>
      <c r="S24" s="8"/>
      <c r="T24" s="8"/>
      <c r="U24" s="8"/>
      <c r="V24" s="8"/>
      <c r="W24" s="8"/>
      <c r="X24" s="8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  <c r="CR24" s="6"/>
      <c r="CS24" s="6"/>
      <c r="CT24" s="6"/>
    </row>
    <row r="25" spans="1:99" ht="15.75" x14ac:dyDescent="0.25">
      <c r="A25" s="16">
        <v>7.5</v>
      </c>
      <c r="B25" s="17" t="s">
        <v>15</v>
      </c>
      <c r="C25" s="4">
        <v>620</v>
      </c>
      <c r="D25" s="4">
        <v>656</v>
      </c>
      <c r="E25" s="4">
        <v>722</v>
      </c>
      <c r="F25" s="26">
        <v>387</v>
      </c>
      <c r="G25" s="4">
        <v>420.50861905663953</v>
      </c>
      <c r="H25" s="4">
        <v>1834.9087742421389</v>
      </c>
      <c r="I25" s="4">
        <v>1726.5712511091392</v>
      </c>
      <c r="J25" s="4">
        <v>500.48431597963543</v>
      </c>
      <c r="K25" s="4">
        <v>1671.3861703299362</v>
      </c>
      <c r="L25" s="4">
        <v>654.13361889443036</v>
      </c>
      <c r="M25" s="4">
        <v>547.47594219168616</v>
      </c>
      <c r="N25" s="4">
        <v>849.57815488880385</v>
      </c>
      <c r="O25" s="4">
        <v>1508.0685670093117</v>
      </c>
      <c r="P25" s="4">
        <v>2483.740268025198</v>
      </c>
      <c r="Q25" s="8"/>
      <c r="R25" s="8"/>
      <c r="S25" s="8"/>
      <c r="T25" s="8"/>
      <c r="U25" s="8"/>
      <c r="V25" s="8"/>
      <c r="W25" s="8"/>
      <c r="X25" s="8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6"/>
      <c r="CS25" s="6"/>
      <c r="CT25" s="6"/>
    </row>
    <row r="26" spans="1:99" ht="15.75" x14ac:dyDescent="0.25">
      <c r="A26" s="16">
        <v>7.6</v>
      </c>
      <c r="B26" s="17" t="s">
        <v>16</v>
      </c>
      <c r="C26" s="4">
        <v>44</v>
      </c>
      <c r="D26" s="4">
        <v>36</v>
      </c>
      <c r="E26" s="4">
        <v>22</v>
      </c>
      <c r="F26" s="26">
        <v>20.513043478260869</v>
      </c>
      <c r="G26" s="4">
        <v>22.735745406326956</v>
      </c>
      <c r="H26" s="4">
        <v>128.64018075691959</v>
      </c>
      <c r="I26" s="4">
        <v>11.974711623779946</v>
      </c>
      <c r="J26" s="4">
        <v>39.963048592071438</v>
      </c>
      <c r="K26" s="4">
        <v>38.400974942022565</v>
      </c>
      <c r="L26" s="4">
        <v>7.8758635932501235</v>
      </c>
      <c r="M26" s="4">
        <v>11.283568957987939</v>
      </c>
      <c r="N26" s="4">
        <v>15.829407065182352</v>
      </c>
      <c r="O26" s="4">
        <v>28.997461739105869</v>
      </c>
      <c r="P26" s="4">
        <v>45.525565637562813</v>
      </c>
      <c r="Q26" s="8"/>
      <c r="R26" s="8"/>
      <c r="S26" s="8"/>
      <c r="T26" s="8"/>
      <c r="U26" s="8"/>
      <c r="V26" s="8"/>
      <c r="W26" s="8"/>
      <c r="X26" s="8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6"/>
      <c r="CS26" s="6"/>
      <c r="CT26" s="6"/>
    </row>
    <row r="27" spans="1:99" ht="30" x14ac:dyDescent="0.25">
      <c r="A27" s="16">
        <v>7.7</v>
      </c>
      <c r="B27" s="17" t="s">
        <v>17</v>
      </c>
      <c r="C27" s="4">
        <v>17268</v>
      </c>
      <c r="D27" s="4">
        <v>18047</v>
      </c>
      <c r="E27" s="4">
        <v>19329</v>
      </c>
      <c r="F27" s="26">
        <v>22766</v>
      </c>
      <c r="G27" s="4">
        <v>25802</v>
      </c>
      <c r="H27" s="4">
        <v>24287.63208435323</v>
      </c>
      <c r="I27" s="4">
        <v>21741.388642413487</v>
      </c>
      <c r="J27" s="4">
        <v>17662.483412711448</v>
      </c>
      <c r="K27" s="4">
        <v>20675.886683992103</v>
      </c>
      <c r="L27" s="4">
        <v>17191.583215398859</v>
      </c>
      <c r="M27" s="4">
        <v>19247.569009911451</v>
      </c>
      <c r="N27" s="4">
        <v>20670</v>
      </c>
      <c r="O27" s="4">
        <v>23064.676664497427</v>
      </c>
      <c r="P27" s="4">
        <v>26369.31643049213</v>
      </c>
      <c r="Q27" s="8"/>
      <c r="R27" s="8"/>
      <c r="S27" s="8"/>
      <c r="T27" s="8"/>
      <c r="U27" s="8"/>
      <c r="V27" s="8"/>
      <c r="W27" s="8"/>
      <c r="X27" s="8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6"/>
      <c r="CS27" s="6"/>
      <c r="CT27" s="6"/>
    </row>
    <row r="28" spans="1:99" ht="15.75" x14ac:dyDescent="0.25">
      <c r="A28" s="18" t="s">
        <v>37</v>
      </c>
      <c r="B28" s="17" t="s">
        <v>18</v>
      </c>
      <c r="C28" s="4">
        <v>58223</v>
      </c>
      <c r="D28" s="4">
        <v>61594.000000000007</v>
      </c>
      <c r="E28" s="4">
        <v>62014</v>
      </c>
      <c r="F28" s="26">
        <v>64872</v>
      </c>
      <c r="G28" s="4">
        <v>76012</v>
      </c>
      <c r="H28" s="4">
        <v>79880</v>
      </c>
      <c r="I28" s="4">
        <v>85457</v>
      </c>
      <c r="J28" s="4">
        <v>76647</v>
      </c>
      <c r="K28" s="4">
        <v>82975.446149586714</v>
      </c>
      <c r="L28" s="4">
        <v>90361.963027452861</v>
      </c>
      <c r="M28" s="4">
        <v>79027.378239372483</v>
      </c>
      <c r="N28" s="4">
        <v>92529.441534060083</v>
      </c>
      <c r="O28" s="4">
        <v>108504.0041809129</v>
      </c>
      <c r="P28" s="4">
        <v>127011.48570410811</v>
      </c>
      <c r="Q28" s="8"/>
      <c r="R28" s="8"/>
      <c r="S28" s="8"/>
      <c r="T28" s="8"/>
      <c r="U28" s="8"/>
      <c r="V28" s="8"/>
      <c r="W28" s="8"/>
      <c r="X28" s="8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6"/>
      <c r="CS28" s="6"/>
      <c r="CT28" s="6"/>
    </row>
    <row r="29" spans="1:99" ht="30" x14ac:dyDescent="0.25">
      <c r="A29" s="18" t="s">
        <v>38</v>
      </c>
      <c r="B29" s="17" t="s">
        <v>19</v>
      </c>
      <c r="C29" s="4">
        <v>118582</v>
      </c>
      <c r="D29" s="4">
        <v>121773</v>
      </c>
      <c r="E29" s="4">
        <v>133665</v>
      </c>
      <c r="F29" s="26">
        <v>142451</v>
      </c>
      <c r="G29" s="4">
        <v>148008.99261223717</v>
      </c>
      <c r="H29" s="4">
        <v>164805.20391639991</v>
      </c>
      <c r="I29" s="4">
        <v>177345.12422360247</v>
      </c>
      <c r="J29" s="4">
        <v>180651.02069305305</v>
      </c>
      <c r="K29" s="4">
        <v>184779.33064419829</v>
      </c>
      <c r="L29" s="4">
        <v>174663.74797597062</v>
      </c>
      <c r="M29" s="4">
        <v>192327.28588748255</v>
      </c>
      <c r="N29" s="4">
        <v>196175.09720013343</v>
      </c>
      <c r="O29" s="4">
        <v>205772.63745322009</v>
      </c>
      <c r="P29" s="4">
        <v>212861.97365655185</v>
      </c>
      <c r="Q29" s="9"/>
      <c r="R29" s="9"/>
      <c r="S29" s="9"/>
      <c r="T29" s="8"/>
      <c r="U29" s="8"/>
      <c r="V29" s="8"/>
      <c r="W29" s="8"/>
      <c r="X29" s="8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6"/>
      <c r="CS29" s="6"/>
      <c r="CT29" s="6"/>
    </row>
    <row r="30" spans="1:99" ht="15.75" x14ac:dyDescent="0.25">
      <c r="A30" s="18" t="s">
        <v>39</v>
      </c>
      <c r="B30" s="17" t="s">
        <v>54</v>
      </c>
      <c r="C30" s="4">
        <v>62484</v>
      </c>
      <c r="D30" s="4">
        <v>59482.000000000007</v>
      </c>
      <c r="E30" s="4">
        <v>57698</v>
      </c>
      <c r="F30" s="26">
        <v>57212</v>
      </c>
      <c r="G30" s="4">
        <v>57340</v>
      </c>
      <c r="H30" s="4">
        <v>59260</v>
      </c>
      <c r="I30" s="4">
        <v>59418</v>
      </c>
      <c r="J30" s="4">
        <v>50045</v>
      </c>
      <c r="K30" s="4">
        <v>61910.248766062447</v>
      </c>
      <c r="L30" s="4">
        <v>63385.17737911622</v>
      </c>
      <c r="M30" s="4">
        <v>64936.049092427915</v>
      </c>
      <c r="N30" s="4">
        <v>75112</v>
      </c>
      <c r="O30" s="4">
        <v>85345.847206012477</v>
      </c>
      <c r="P30" s="4">
        <v>98487.682173026697</v>
      </c>
      <c r="Q30" s="8"/>
      <c r="R30" s="8"/>
      <c r="S30" s="8"/>
      <c r="T30" s="8"/>
      <c r="U30" s="8"/>
      <c r="V30" s="8"/>
      <c r="W30" s="8"/>
      <c r="X30" s="8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6"/>
      <c r="CS30" s="6"/>
      <c r="CT30" s="6"/>
    </row>
    <row r="31" spans="1:99" ht="15.75" x14ac:dyDescent="0.25">
      <c r="A31" s="18" t="s">
        <v>40</v>
      </c>
      <c r="B31" s="17" t="s">
        <v>20</v>
      </c>
      <c r="C31" s="4">
        <v>171808</v>
      </c>
      <c r="D31" s="4">
        <v>184570</v>
      </c>
      <c r="E31" s="4">
        <v>185636</v>
      </c>
      <c r="F31" s="26">
        <v>205762</v>
      </c>
      <c r="G31" s="4">
        <v>213011.3053608638</v>
      </c>
      <c r="H31" s="4">
        <v>241221.16663528525</v>
      </c>
      <c r="I31" s="4">
        <v>264714</v>
      </c>
      <c r="J31" s="4">
        <v>277799.57842010184</v>
      </c>
      <c r="K31" s="4">
        <v>300655.55825471954</v>
      </c>
      <c r="L31" s="4">
        <v>255630.38027947175</v>
      </c>
      <c r="M31" s="4">
        <v>292923.48693770939</v>
      </c>
      <c r="N31" s="4">
        <v>324090.59973876807</v>
      </c>
      <c r="O31" s="4">
        <v>364819.53252232971</v>
      </c>
      <c r="P31" s="4">
        <v>404897.05400294758</v>
      </c>
      <c r="Q31" s="8"/>
      <c r="R31" s="8"/>
      <c r="S31" s="8"/>
      <c r="T31" s="8"/>
      <c r="U31" s="8"/>
      <c r="V31" s="8"/>
      <c r="W31" s="8"/>
      <c r="X31" s="8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6"/>
      <c r="CS31" s="6"/>
      <c r="CT31" s="6"/>
    </row>
    <row r="32" spans="1:99" s="29" customFormat="1" ht="15.75" x14ac:dyDescent="0.25">
      <c r="A32" s="35"/>
      <c r="B32" s="36" t="s">
        <v>30</v>
      </c>
      <c r="C32" s="37">
        <f>C17+C20+C28+C29+C30+C31</f>
        <v>612217</v>
      </c>
      <c r="D32" s="37">
        <f t="shared" ref="D32:I32" si="15">D17+D20+D28+D29+D30+D31</f>
        <v>657258</v>
      </c>
      <c r="E32" s="37">
        <f t="shared" si="15"/>
        <v>659460</v>
      </c>
      <c r="F32" s="46">
        <f t="shared" si="15"/>
        <v>701972.51304347825</v>
      </c>
      <c r="G32" s="37">
        <f t="shared" si="15"/>
        <v>709818.05322977831</v>
      </c>
      <c r="H32" s="37">
        <f t="shared" si="15"/>
        <v>766237.64931274706</v>
      </c>
      <c r="I32" s="37">
        <f t="shared" si="15"/>
        <v>807587.37985803024</v>
      </c>
      <c r="J32" s="37">
        <f t="shared" ref="J32:K32" si="16">J17+J20+J28+J29+J30+J31</f>
        <v>808674.73649250739</v>
      </c>
      <c r="K32" s="37">
        <f t="shared" si="16"/>
        <v>851957.61625451548</v>
      </c>
      <c r="L32" s="37">
        <f t="shared" ref="L32:M32" si="17">L17+L20+L28+L29+L30+L31</f>
        <v>732831.95831789356</v>
      </c>
      <c r="M32" s="37">
        <f t="shared" si="17"/>
        <v>808562.30109448847</v>
      </c>
      <c r="N32" s="37">
        <f t="shared" ref="N32:O32" si="18">N17+N20+N28+N29+N30+N31</f>
        <v>886748.33814401831</v>
      </c>
      <c r="O32" s="37">
        <f t="shared" si="18"/>
        <v>1011612.3283714708</v>
      </c>
      <c r="P32" s="37">
        <f t="shared" ref="P32" si="19">P17+P20+P28+P29+P30+P31</f>
        <v>1145504.1591719002</v>
      </c>
      <c r="Q32" s="8"/>
      <c r="R32" s="8"/>
      <c r="S32" s="8"/>
      <c r="T32" s="8"/>
      <c r="U32" s="8"/>
      <c r="V32" s="8"/>
      <c r="W32" s="8"/>
      <c r="X32" s="8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4"/>
      <c r="CS32" s="34"/>
      <c r="CT32" s="34"/>
    </row>
    <row r="33" spans="1:99" s="34" customFormat="1" ht="15.75" x14ac:dyDescent="0.25">
      <c r="A33" s="30" t="s">
        <v>27</v>
      </c>
      <c r="B33" s="41" t="s">
        <v>51</v>
      </c>
      <c r="C33" s="32">
        <f t="shared" ref="C33:I33" si="20">C6+C11+C13+C14+C15+C17+C20+C28+C29+C30+C31</f>
        <v>1315356</v>
      </c>
      <c r="D33" s="32">
        <f t="shared" si="20"/>
        <v>1328337</v>
      </c>
      <c r="E33" s="32">
        <f t="shared" si="20"/>
        <v>1491340</v>
      </c>
      <c r="F33" s="45">
        <f t="shared" si="20"/>
        <v>1366441.247139588</v>
      </c>
      <c r="G33" s="32">
        <f t="shared" si="20"/>
        <v>1456091.4974426972</v>
      </c>
      <c r="H33" s="32">
        <f t="shared" si="20"/>
        <v>1563124.446526078</v>
      </c>
      <c r="I33" s="32">
        <f t="shared" si="20"/>
        <v>1714869.679990795</v>
      </c>
      <c r="J33" s="32">
        <f t="shared" ref="J33:K33" si="21">J6+J11+J13+J14+J15+J17+J20+J28+J29+J30+J31</f>
        <v>2143959.1314231316</v>
      </c>
      <c r="K33" s="32">
        <f t="shared" si="21"/>
        <v>2076141.8506902426</v>
      </c>
      <c r="L33" s="32">
        <f t="shared" ref="L33:M33" si="22">L6+L11+L13+L14+L15+L17+L20+L28+L29+L30+L31</f>
        <v>1890244.5201107776</v>
      </c>
      <c r="M33" s="32">
        <f t="shared" si="22"/>
        <v>1840930.8313201547</v>
      </c>
      <c r="N33" s="32">
        <f t="shared" ref="N33:O33" si="23">N6+N11+N13+N14+N15+N17+N20+N28+N29+N30+N31</f>
        <v>1968840.8377800514</v>
      </c>
      <c r="O33" s="32">
        <f t="shared" si="23"/>
        <v>2119536.3215740481</v>
      </c>
      <c r="P33" s="32">
        <f t="shared" ref="P33" si="24">P6+P11+P13+P14+P15+P17+P20+P28+P29+P30+P31</f>
        <v>2326298.1080229632</v>
      </c>
      <c r="Q33" s="7"/>
      <c r="R33" s="7"/>
      <c r="S33" s="7"/>
      <c r="T33" s="7"/>
      <c r="U33" s="7"/>
      <c r="V33" s="7"/>
      <c r="W33" s="7"/>
      <c r="X33" s="7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U33" s="29"/>
    </row>
    <row r="34" spans="1:99" s="29" customFormat="1" ht="15.75" x14ac:dyDescent="0.25">
      <c r="A34" s="42" t="s">
        <v>43</v>
      </c>
      <c r="B34" s="43" t="s">
        <v>25</v>
      </c>
      <c r="C34" s="44">
        <f>GSVA_const!C34</f>
        <v>249800</v>
      </c>
      <c r="D34" s="44">
        <f>GSVA_const!D34</f>
        <v>275200</v>
      </c>
      <c r="E34" s="44">
        <f>GSVA_const!E34</f>
        <v>278733</v>
      </c>
      <c r="F34" s="44">
        <f>GSVA_const!F34</f>
        <v>273767</v>
      </c>
      <c r="G34" s="44">
        <f>GSVA_const!G34</f>
        <v>261770</v>
      </c>
      <c r="H34" s="44">
        <f>GSVA_const!H34</f>
        <v>278599</v>
      </c>
      <c r="I34" s="44">
        <f>GSVA_const!I34</f>
        <v>302521</v>
      </c>
      <c r="J34" s="44">
        <f>GSVA_const!J34</f>
        <v>241925</v>
      </c>
      <c r="K34" s="44">
        <f>GSVA_const!K34</f>
        <v>304722</v>
      </c>
      <c r="L34" s="44">
        <f>GSVA_const!L34</f>
        <v>252379</v>
      </c>
      <c r="M34" s="44">
        <f>GSVA_const!M34</f>
        <v>342632</v>
      </c>
      <c r="N34" s="44">
        <f>GSVA_const!N34</f>
        <v>326778</v>
      </c>
      <c r="O34" s="44">
        <f>GSVA_const!O34</f>
        <v>335642</v>
      </c>
      <c r="P34" s="44">
        <f>GSVA_const!P34</f>
        <v>347452</v>
      </c>
      <c r="Q34" s="8"/>
      <c r="R34" s="8"/>
      <c r="S34" s="8"/>
      <c r="T34" s="8"/>
      <c r="U34" s="8"/>
      <c r="V34" s="8"/>
      <c r="W34" s="8"/>
      <c r="X34" s="8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</row>
    <row r="35" spans="1:99" s="29" customFormat="1" ht="15.75" x14ac:dyDescent="0.25">
      <c r="A35" s="42" t="s">
        <v>44</v>
      </c>
      <c r="B35" s="43" t="s">
        <v>24</v>
      </c>
      <c r="C35" s="44">
        <f>GSVA_const!C35</f>
        <v>49200</v>
      </c>
      <c r="D35" s="44">
        <f>GSVA_const!D35</f>
        <v>52800</v>
      </c>
      <c r="E35" s="44">
        <f>GSVA_const!E35</f>
        <v>46222</v>
      </c>
      <c r="F35" s="44">
        <f>GSVA_const!F35</f>
        <v>34740</v>
      </c>
      <c r="G35" s="44">
        <f>GSVA_const!G35</f>
        <v>15395</v>
      </c>
      <c r="H35" s="44">
        <f>GSVA_const!H35</f>
        <v>13343</v>
      </c>
      <c r="I35" s="44">
        <f>GSVA_const!I35</f>
        <v>14975</v>
      </c>
      <c r="J35" s="44">
        <f>GSVA_const!J35</f>
        <v>16583</v>
      </c>
      <c r="K35" s="44">
        <f>GSVA_const!K35</f>
        <v>19867</v>
      </c>
      <c r="L35" s="44">
        <f>GSVA_const!L35</f>
        <v>20019</v>
      </c>
      <c r="M35" s="44">
        <f>GSVA_const!M35</f>
        <v>21630</v>
      </c>
      <c r="N35" s="44">
        <f>GSVA_const!N35</f>
        <v>27921</v>
      </c>
      <c r="O35" s="44">
        <f>GSVA_const!O35</f>
        <v>22672</v>
      </c>
      <c r="P35" s="44">
        <f>GSVA_const!P35</f>
        <v>23470</v>
      </c>
      <c r="Q35" s="8"/>
      <c r="R35" s="8"/>
      <c r="S35" s="8"/>
      <c r="T35" s="8"/>
      <c r="U35" s="8"/>
      <c r="V35" s="8"/>
      <c r="W35" s="8"/>
      <c r="X35" s="8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</row>
    <row r="36" spans="1:99" s="29" customFormat="1" ht="15.75" x14ac:dyDescent="0.25">
      <c r="A36" s="42" t="s">
        <v>45</v>
      </c>
      <c r="B36" s="43" t="s">
        <v>63</v>
      </c>
      <c r="C36" s="37">
        <f>C33+C34-C35</f>
        <v>1515956</v>
      </c>
      <c r="D36" s="37">
        <f t="shared" ref="D36:M36" si="25">D33+D34-D35</f>
        <v>1550737</v>
      </c>
      <c r="E36" s="37">
        <f t="shared" si="25"/>
        <v>1723851</v>
      </c>
      <c r="F36" s="37">
        <f t="shared" si="25"/>
        <v>1605468.247139588</v>
      </c>
      <c r="G36" s="37">
        <f t="shared" si="25"/>
        <v>1702466.4974426972</v>
      </c>
      <c r="H36" s="37">
        <f t="shared" si="25"/>
        <v>1828380.446526078</v>
      </c>
      <c r="I36" s="37">
        <f t="shared" si="25"/>
        <v>2002415.679990795</v>
      </c>
      <c r="J36" s="37">
        <f t="shared" si="25"/>
        <v>2369301.1314231316</v>
      </c>
      <c r="K36" s="37">
        <f t="shared" si="25"/>
        <v>2360996.8506902428</v>
      </c>
      <c r="L36" s="37">
        <f t="shared" si="25"/>
        <v>2122604.5201107776</v>
      </c>
      <c r="M36" s="37">
        <f t="shared" si="25"/>
        <v>2161932.8313201545</v>
      </c>
      <c r="N36" s="37">
        <f t="shared" ref="N36:O36" si="26">N33+N34-N35</f>
        <v>2267697.8377800514</v>
      </c>
      <c r="O36" s="37">
        <f t="shared" si="26"/>
        <v>2432506.3215740481</v>
      </c>
      <c r="P36" s="37">
        <f t="shared" ref="P36" si="27">P33+P34-P35</f>
        <v>2650280.1080229632</v>
      </c>
      <c r="Q36" s="8"/>
      <c r="R36" s="8"/>
      <c r="S36" s="8"/>
      <c r="T36" s="8"/>
      <c r="U36" s="8"/>
      <c r="V36" s="8"/>
      <c r="W36" s="8"/>
      <c r="X36" s="8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</row>
    <row r="37" spans="1:99" s="29" customFormat="1" ht="15.75" x14ac:dyDescent="0.25">
      <c r="A37" s="42" t="s">
        <v>46</v>
      </c>
      <c r="B37" s="43" t="s">
        <v>42</v>
      </c>
      <c r="C37" s="44">
        <f>GSVA_cur!C37</f>
        <v>12670</v>
      </c>
      <c r="D37" s="44">
        <f>GSVA_cur!D37</f>
        <v>13010</v>
      </c>
      <c r="E37" s="44">
        <f>GSVA_cur!E37</f>
        <v>13350</v>
      </c>
      <c r="F37" s="44">
        <f>GSVA_cur!F37</f>
        <v>13710</v>
      </c>
      <c r="G37" s="44">
        <f>GSVA_cur!G37</f>
        <v>14070</v>
      </c>
      <c r="H37" s="44">
        <f>GSVA_cur!H37</f>
        <v>14450</v>
      </c>
      <c r="I37" s="44">
        <f>GSVA_cur!I37</f>
        <v>14840</v>
      </c>
      <c r="J37" s="44">
        <f>GSVA_cur!J37</f>
        <v>15240</v>
      </c>
      <c r="K37" s="44">
        <f>GSVA_cur!K37</f>
        <v>15390</v>
      </c>
      <c r="L37" s="44">
        <f>GSVA_cur!L37</f>
        <v>15570</v>
      </c>
      <c r="M37" s="44">
        <f>GSVA_cur!M37</f>
        <v>15930</v>
      </c>
      <c r="N37" s="44">
        <f>GSVA_cur!N37</f>
        <v>16300</v>
      </c>
      <c r="O37" s="44">
        <f>GSVA_cur!O37</f>
        <v>16670</v>
      </c>
      <c r="P37" s="44">
        <f>GSVA_cur!P37</f>
        <v>17040</v>
      </c>
      <c r="Q37" s="6"/>
      <c r="R37" s="6"/>
      <c r="S37" s="6"/>
      <c r="T37" s="2"/>
      <c r="U37" s="2"/>
      <c r="V37" s="2"/>
      <c r="W37" s="2"/>
      <c r="X37" s="2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99" s="29" customFormat="1" ht="15.75" x14ac:dyDescent="0.25">
      <c r="A38" s="42" t="s">
        <v>47</v>
      </c>
      <c r="B38" s="43" t="s">
        <v>64</v>
      </c>
      <c r="C38" s="37">
        <f>C36/C37*1000</f>
        <v>119649.25019731649</v>
      </c>
      <c r="D38" s="37">
        <f t="shared" ref="D38:L38" si="28">D36/D37*1000</f>
        <v>119195.77248270561</v>
      </c>
      <c r="E38" s="37">
        <f t="shared" si="28"/>
        <v>129127.41573033707</v>
      </c>
      <c r="F38" s="37">
        <f t="shared" si="28"/>
        <v>117101.98739165484</v>
      </c>
      <c r="G38" s="37">
        <f t="shared" si="28"/>
        <v>120999.75106202539</v>
      </c>
      <c r="H38" s="37">
        <f t="shared" si="28"/>
        <v>126531.51879073205</v>
      </c>
      <c r="I38" s="37">
        <f t="shared" si="28"/>
        <v>134933.67115840936</v>
      </c>
      <c r="J38" s="37">
        <f t="shared" si="28"/>
        <v>155465.95350545482</v>
      </c>
      <c r="K38" s="37">
        <f t="shared" si="28"/>
        <v>153411.1014093725</v>
      </c>
      <c r="L38" s="37">
        <f t="shared" si="28"/>
        <v>136326.55877397413</v>
      </c>
      <c r="M38" s="37">
        <f>M36/M37*1000</f>
        <v>135714.5531274422</v>
      </c>
      <c r="N38" s="37">
        <f>N36/N37*1000</f>
        <v>139122.56673497247</v>
      </c>
      <c r="O38" s="37">
        <f>O36/O37*1000</f>
        <v>145921.1950554318</v>
      </c>
      <c r="P38" s="37">
        <f>P36/P37*1000</f>
        <v>155532.87018914102</v>
      </c>
      <c r="Q38" s="7"/>
      <c r="R38" s="7"/>
      <c r="S38" s="7"/>
      <c r="T38" s="2"/>
      <c r="U38" s="2"/>
      <c r="V38" s="2"/>
      <c r="W38" s="2"/>
      <c r="X38" s="2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99" x14ac:dyDescent="0.25">
      <c r="A39" s="2" t="s">
        <v>75</v>
      </c>
      <c r="C39" s="8"/>
      <c r="D39" s="8"/>
      <c r="E39" s="8"/>
      <c r="F39" s="27"/>
      <c r="S39" s="2"/>
      <c r="X39" s="2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</row>
    <row r="40" spans="1:99" x14ac:dyDescent="0.25"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</row>
    <row r="41" spans="1:99" x14ac:dyDescent="0.25"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</row>
    <row r="42" spans="1:99" x14ac:dyDescent="0.25"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</row>
    <row r="43" spans="1:99" x14ac:dyDescent="0.25"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</row>
    <row r="44" spans="1:99" x14ac:dyDescent="0.25"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</row>
    <row r="45" spans="1:99" x14ac:dyDescent="0.25"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X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</row>
    <row r="46" spans="1:99" x14ac:dyDescent="0.25"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X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</row>
    <row r="47" spans="1:99" x14ac:dyDescent="0.25">
      <c r="A47" s="6"/>
      <c r="F47" s="6"/>
      <c r="G47" s="2"/>
      <c r="H47" s="2"/>
      <c r="I47" s="2"/>
      <c r="J47" s="2"/>
      <c r="K47" s="2"/>
      <c r="L47" s="2"/>
      <c r="N47" s="2"/>
      <c r="O47" s="2"/>
      <c r="P47" s="2"/>
      <c r="R47" s="6"/>
      <c r="S47" s="2"/>
      <c r="U47" s="6"/>
      <c r="X47" s="2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</row>
    <row r="48" spans="1:99" x14ac:dyDescent="0.25">
      <c r="A48" s="6"/>
      <c r="F48" s="6"/>
      <c r="G48" s="2"/>
      <c r="H48" s="2"/>
      <c r="I48" s="2"/>
      <c r="J48" s="2"/>
      <c r="K48" s="2"/>
      <c r="L48" s="2"/>
      <c r="N48" s="2"/>
      <c r="O48" s="2"/>
      <c r="P48" s="2"/>
      <c r="R48" s="6"/>
      <c r="S48" s="2"/>
      <c r="U48" s="6"/>
      <c r="X48" s="2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</row>
    <row r="49" spans="1:70" x14ac:dyDescent="0.25">
      <c r="A49" s="6"/>
      <c r="F49" s="6"/>
      <c r="G49" s="2"/>
      <c r="H49" s="2"/>
      <c r="I49" s="2"/>
      <c r="J49" s="2"/>
      <c r="K49" s="2"/>
      <c r="L49" s="2"/>
      <c r="N49" s="2"/>
      <c r="O49" s="2"/>
      <c r="P49" s="2"/>
      <c r="R49" s="6"/>
      <c r="S49" s="2"/>
      <c r="U49" s="6"/>
      <c r="X49" s="2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</row>
    <row r="50" spans="1:70" x14ac:dyDescent="0.25">
      <c r="A50" s="6"/>
      <c r="F50" s="6"/>
      <c r="G50" s="2"/>
      <c r="H50" s="2"/>
      <c r="I50" s="2"/>
      <c r="J50" s="2"/>
      <c r="K50" s="2"/>
      <c r="L50" s="2"/>
      <c r="N50" s="2"/>
      <c r="O50" s="2"/>
      <c r="P50" s="2"/>
      <c r="R50" s="6"/>
      <c r="S50" s="2"/>
      <c r="U50" s="6"/>
      <c r="X50" s="2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</row>
    <row r="51" spans="1:70" x14ac:dyDescent="0.25">
      <c r="A51" s="6"/>
      <c r="F51" s="6"/>
      <c r="G51" s="2"/>
      <c r="H51" s="2"/>
      <c r="I51" s="2"/>
      <c r="J51" s="2"/>
      <c r="K51" s="2"/>
      <c r="L51" s="2"/>
      <c r="N51" s="2"/>
      <c r="O51" s="2"/>
      <c r="P51" s="2"/>
      <c r="R51" s="6"/>
      <c r="S51" s="2"/>
      <c r="U51" s="6"/>
      <c r="X51" s="2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</row>
    <row r="52" spans="1:70" x14ac:dyDescent="0.25">
      <c r="A52" s="6"/>
      <c r="F52" s="6"/>
      <c r="G52" s="2"/>
      <c r="H52" s="2"/>
      <c r="I52" s="2"/>
      <c r="J52" s="2"/>
      <c r="K52" s="2"/>
      <c r="L52" s="2"/>
      <c r="N52" s="2"/>
      <c r="O52" s="2"/>
      <c r="P52" s="2"/>
      <c r="R52" s="6"/>
      <c r="S52" s="2"/>
      <c r="U52" s="6"/>
      <c r="X52" s="2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</row>
    <row r="53" spans="1:70" x14ac:dyDescent="0.25">
      <c r="A53" s="6"/>
      <c r="F53" s="6"/>
      <c r="G53" s="2"/>
      <c r="H53" s="2"/>
      <c r="I53" s="2"/>
      <c r="J53" s="2"/>
      <c r="K53" s="2"/>
      <c r="L53" s="2"/>
      <c r="N53" s="2"/>
      <c r="O53" s="2"/>
      <c r="P53" s="2"/>
      <c r="R53" s="6"/>
      <c r="S53" s="2"/>
      <c r="U53" s="6"/>
      <c r="X53" s="2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</row>
    <row r="54" spans="1:70" x14ac:dyDescent="0.25">
      <c r="A54" s="6"/>
      <c r="F54" s="6"/>
      <c r="G54" s="2"/>
      <c r="H54" s="2"/>
      <c r="I54" s="2"/>
      <c r="J54" s="2"/>
      <c r="K54" s="2"/>
      <c r="L54" s="2"/>
      <c r="N54" s="2"/>
      <c r="O54" s="2"/>
      <c r="P54" s="2"/>
      <c r="R54" s="6"/>
      <c r="S54" s="2"/>
      <c r="U54" s="6"/>
      <c r="X54" s="2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</row>
    <row r="55" spans="1:70" x14ac:dyDescent="0.25">
      <c r="A55" s="6"/>
      <c r="F55" s="6"/>
      <c r="G55" s="2"/>
      <c r="H55" s="2"/>
      <c r="I55" s="2"/>
      <c r="J55" s="2"/>
      <c r="K55" s="2"/>
      <c r="L55" s="2"/>
      <c r="N55" s="2"/>
      <c r="O55" s="2"/>
      <c r="P55" s="2"/>
      <c r="R55" s="6"/>
      <c r="S55" s="2"/>
      <c r="U55" s="6"/>
      <c r="X55" s="2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</row>
    <row r="56" spans="1:70" x14ac:dyDescent="0.25">
      <c r="A56" s="6"/>
      <c r="F56" s="6"/>
      <c r="G56" s="2"/>
      <c r="H56" s="2"/>
      <c r="I56" s="2"/>
      <c r="J56" s="2"/>
      <c r="K56" s="2"/>
      <c r="L56" s="2"/>
      <c r="N56" s="2"/>
      <c r="O56" s="2"/>
      <c r="P56" s="2"/>
      <c r="R56" s="6"/>
      <c r="S56" s="2"/>
      <c r="U56" s="6"/>
      <c r="X56" s="2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</row>
    <row r="57" spans="1:70" x14ac:dyDescent="0.25">
      <c r="A57" s="6"/>
      <c r="F57" s="6"/>
      <c r="G57" s="2"/>
      <c r="H57" s="2"/>
      <c r="I57" s="2"/>
      <c r="J57" s="2"/>
      <c r="K57" s="2"/>
      <c r="L57" s="2"/>
      <c r="N57" s="2"/>
      <c r="O57" s="2"/>
      <c r="P57" s="2"/>
      <c r="R57" s="6"/>
      <c r="S57" s="2"/>
      <c r="U57" s="6"/>
      <c r="X57" s="2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</row>
    <row r="58" spans="1:70" x14ac:dyDescent="0.25">
      <c r="A58" s="6"/>
      <c r="F58" s="6"/>
      <c r="G58" s="2"/>
      <c r="H58" s="2"/>
      <c r="I58" s="2"/>
      <c r="J58" s="2"/>
      <c r="K58" s="2"/>
      <c r="L58" s="2"/>
      <c r="N58" s="2"/>
      <c r="O58" s="2"/>
      <c r="P58" s="2"/>
      <c r="R58" s="6"/>
      <c r="S58" s="2"/>
      <c r="U58" s="6"/>
      <c r="X58" s="2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</row>
    <row r="59" spans="1:70" x14ac:dyDescent="0.25">
      <c r="A59" s="6"/>
      <c r="F59" s="6"/>
      <c r="G59" s="2"/>
      <c r="H59" s="2"/>
      <c r="I59" s="2"/>
      <c r="J59" s="2"/>
      <c r="K59" s="2"/>
      <c r="L59" s="2"/>
      <c r="N59" s="2"/>
      <c r="O59" s="2"/>
      <c r="P59" s="2"/>
      <c r="R59" s="6"/>
      <c r="S59" s="2"/>
      <c r="U59" s="6"/>
      <c r="X59" s="2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</row>
    <row r="60" spans="1:70" x14ac:dyDescent="0.25">
      <c r="A60" s="6"/>
      <c r="F60" s="6"/>
      <c r="G60" s="2"/>
      <c r="H60" s="2"/>
      <c r="I60" s="2"/>
      <c r="J60" s="2"/>
      <c r="K60" s="2"/>
      <c r="L60" s="2"/>
      <c r="N60" s="2"/>
      <c r="O60" s="2"/>
      <c r="P60" s="2"/>
      <c r="R60" s="6"/>
      <c r="S60" s="2"/>
      <c r="U60" s="6"/>
      <c r="X60" s="2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</row>
    <row r="61" spans="1:70" x14ac:dyDescent="0.25">
      <c r="A61" s="6"/>
      <c r="F61" s="6"/>
      <c r="G61" s="2"/>
      <c r="H61" s="2"/>
      <c r="I61" s="2"/>
      <c r="J61" s="2"/>
      <c r="K61" s="2"/>
      <c r="L61" s="2"/>
      <c r="N61" s="2"/>
      <c r="O61" s="2"/>
      <c r="P61" s="2"/>
      <c r="R61" s="6"/>
      <c r="S61" s="2"/>
      <c r="U61" s="6"/>
      <c r="X61" s="2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</row>
    <row r="62" spans="1:70" x14ac:dyDescent="0.25">
      <c r="A62" s="6"/>
      <c r="F62" s="6"/>
      <c r="G62" s="2"/>
      <c r="H62" s="2"/>
      <c r="I62" s="2"/>
      <c r="J62" s="2"/>
      <c r="K62" s="2"/>
      <c r="L62" s="2"/>
      <c r="N62" s="2"/>
      <c r="O62" s="2"/>
      <c r="P62" s="2"/>
      <c r="R62" s="6"/>
      <c r="S62" s="2"/>
      <c r="U62" s="6"/>
      <c r="X62" s="2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</row>
    <row r="63" spans="1:70" x14ac:dyDescent="0.25">
      <c r="A63" s="6"/>
      <c r="F63" s="6"/>
      <c r="G63" s="2"/>
      <c r="H63" s="2"/>
      <c r="I63" s="2"/>
      <c r="J63" s="2"/>
      <c r="K63" s="2"/>
      <c r="L63" s="2"/>
      <c r="N63" s="2"/>
      <c r="O63" s="2"/>
      <c r="P63" s="2"/>
      <c r="R63" s="6"/>
      <c r="S63" s="2"/>
      <c r="U63" s="6"/>
      <c r="X63" s="2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</row>
    <row r="64" spans="1:70" x14ac:dyDescent="0.25">
      <c r="A64" s="6"/>
      <c r="F64" s="6"/>
      <c r="G64" s="2"/>
      <c r="H64" s="2"/>
      <c r="I64" s="2"/>
      <c r="J64" s="2"/>
      <c r="K64" s="2"/>
      <c r="L64" s="2"/>
      <c r="N64" s="2"/>
      <c r="O64" s="2"/>
      <c r="P64" s="2"/>
      <c r="R64" s="6"/>
      <c r="S64" s="2"/>
      <c r="U64" s="6"/>
      <c r="X64" s="2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</row>
    <row r="65" spans="1:70" x14ac:dyDescent="0.25">
      <c r="A65" s="6"/>
      <c r="F65" s="6"/>
      <c r="G65" s="2"/>
      <c r="H65" s="2"/>
      <c r="I65" s="2"/>
      <c r="J65" s="2"/>
      <c r="K65" s="2"/>
      <c r="L65" s="2"/>
      <c r="N65" s="2"/>
      <c r="O65" s="2"/>
      <c r="P65" s="2"/>
      <c r="R65" s="6"/>
      <c r="S65" s="2"/>
      <c r="U65" s="6"/>
      <c r="X65" s="2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</row>
    <row r="66" spans="1:70" x14ac:dyDescent="0.25">
      <c r="A66" s="6"/>
      <c r="F66" s="6"/>
      <c r="G66" s="2"/>
      <c r="H66" s="2"/>
      <c r="I66" s="2"/>
      <c r="J66" s="2"/>
      <c r="K66" s="2"/>
      <c r="L66" s="2"/>
      <c r="N66" s="2"/>
      <c r="O66" s="2"/>
      <c r="P66" s="2"/>
      <c r="R66" s="6"/>
      <c r="S66" s="2"/>
      <c r="U66" s="6"/>
      <c r="X66" s="2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</row>
    <row r="67" spans="1:70" x14ac:dyDescent="0.25">
      <c r="A67" s="6"/>
      <c r="F67" s="6"/>
      <c r="G67" s="2"/>
      <c r="H67" s="2"/>
      <c r="I67" s="2"/>
      <c r="J67" s="2"/>
      <c r="K67" s="2"/>
      <c r="L67" s="2"/>
      <c r="N67" s="2"/>
      <c r="O67" s="2"/>
      <c r="P67" s="2"/>
      <c r="R67" s="6"/>
      <c r="S67" s="2"/>
      <c r="U67" s="6"/>
      <c r="X67" s="2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</row>
    <row r="68" spans="1:70" x14ac:dyDescent="0.25">
      <c r="A68" s="6"/>
      <c r="F68" s="6"/>
      <c r="G68" s="2"/>
      <c r="H68" s="2"/>
      <c r="I68" s="2"/>
      <c r="J68" s="2"/>
      <c r="K68" s="2"/>
      <c r="L68" s="2"/>
      <c r="N68" s="2"/>
      <c r="O68" s="2"/>
      <c r="P68" s="2"/>
      <c r="R68" s="6"/>
      <c r="S68" s="2"/>
      <c r="U68" s="6"/>
      <c r="X68" s="2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</row>
    <row r="69" spans="1:70" x14ac:dyDescent="0.25">
      <c r="A69" s="6"/>
      <c r="F69" s="6"/>
      <c r="G69" s="2"/>
      <c r="H69" s="2"/>
      <c r="I69" s="2"/>
      <c r="J69" s="2"/>
      <c r="K69" s="2"/>
      <c r="L69" s="2"/>
      <c r="N69" s="2"/>
      <c r="O69" s="2"/>
      <c r="P69" s="2"/>
      <c r="R69" s="6"/>
      <c r="S69" s="2"/>
      <c r="U69" s="6"/>
      <c r="X69" s="2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</row>
    <row r="70" spans="1:70" x14ac:dyDescent="0.25">
      <c r="A70" s="6"/>
      <c r="F70" s="6"/>
      <c r="G70" s="2"/>
      <c r="H70" s="2"/>
      <c r="I70" s="2"/>
      <c r="J70" s="2"/>
      <c r="K70" s="2"/>
      <c r="L70" s="2"/>
      <c r="N70" s="2"/>
      <c r="O70" s="2"/>
      <c r="P70" s="2"/>
      <c r="R70" s="6"/>
      <c r="S70" s="2"/>
      <c r="U70" s="6"/>
      <c r="X70" s="2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</row>
    <row r="71" spans="1:70" x14ac:dyDescent="0.25">
      <c r="A71" s="6"/>
      <c r="F71" s="6"/>
      <c r="G71" s="2"/>
      <c r="H71" s="2"/>
      <c r="I71" s="2"/>
      <c r="J71" s="2"/>
      <c r="K71" s="2"/>
      <c r="L71" s="2"/>
      <c r="N71" s="2"/>
      <c r="O71" s="2"/>
      <c r="P71" s="2"/>
      <c r="R71" s="6"/>
      <c r="S71" s="2"/>
      <c r="U71" s="6"/>
      <c r="X71" s="2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</row>
    <row r="72" spans="1:70" x14ac:dyDescent="0.25">
      <c r="A72" s="6"/>
      <c r="F72" s="6"/>
      <c r="G72" s="2"/>
      <c r="H72" s="2"/>
      <c r="I72" s="2"/>
      <c r="J72" s="2"/>
      <c r="K72" s="2"/>
      <c r="L72" s="2"/>
      <c r="N72" s="2"/>
      <c r="O72" s="2"/>
      <c r="P72" s="2"/>
      <c r="R72" s="6"/>
      <c r="S72" s="2"/>
      <c r="U72" s="6"/>
      <c r="X72" s="2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</row>
    <row r="73" spans="1:70" x14ac:dyDescent="0.25">
      <c r="A73" s="6"/>
      <c r="F73" s="6"/>
      <c r="G73" s="2"/>
      <c r="H73" s="2"/>
      <c r="I73" s="2"/>
      <c r="J73" s="2"/>
      <c r="K73" s="2"/>
      <c r="L73" s="2"/>
      <c r="N73" s="2"/>
      <c r="O73" s="2"/>
      <c r="P73" s="2"/>
      <c r="R73" s="6"/>
      <c r="S73" s="2"/>
      <c r="U73" s="6"/>
      <c r="X73" s="2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</row>
    <row r="74" spans="1:70" x14ac:dyDescent="0.25">
      <c r="A74" s="6"/>
      <c r="F74" s="6"/>
      <c r="G74" s="2"/>
      <c r="H74" s="2"/>
      <c r="I74" s="2"/>
      <c r="J74" s="2"/>
      <c r="K74" s="2"/>
      <c r="L74" s="2"/>
      <c r="N74" s="2"/>
      <c r="O74" s="2"/>
      <c r="P74" s="2"/>
      <c r="R74" s="6"/>
      <c r="S74" s="2"/>
      <c r="U74" s="6"/>
      <c r="X74" s="2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</row>
    <row r="75" spans="1:70" x14ac:dyDescent="0.25">
      <c r="A75" s="6"/>
      <c r="F75" s="6"/>
      <c r="G75" s="2"/>
      <c r="H75" s="2"/>
      <c r="I75" s="2"/>
      <c r="J75" s="2"/>
      <c r="K75" s="2"/>
      <c r="L75" s="2"/>
      <c r="N75" s="2"/>
      <c r="O75" s="2"/>
      <c r="P75" s="2"/>
      <c r="R75" s="6"/>
      <c r="S75" s="2"/>
      <c r="U75" s="6"/>
      <c r="X75" s="2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</row>
    <row r="76" spans="1:70" x14ac:dyDescent="0.25">
      <c r="A76" s="6"/>
      <c r="F76" s="6"/>
      <c r="G76" s="2"/>
      <c r="H76" s="2"/>
      <c r="I76" s="2"/>
      <c r="J76" s="2"/>
      <c r="K76" s="2"/>
      <c r="L76" s="2"/>
      <c r="N76" s="2"/>
      <c r="O76" s="2"/>
      <c r="P76" s="2"/>
      <c r="R76" s="6"/>
      <c r="S76" s="2"/>
      <c r="U76" s="6"/>
      <c r="X76" s="2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</row>
    <row r="77" spans="1:70" x14ac:dyDescent="0.25">
      <c r="A77" s="6"/>
      <c r="F77" s="6"/>
      <c r="G77" s="2"/>
      <c r="H77" s="2"/>
      <c r="I77" s="2"/>
      <c r="J77" s="2"/>
      <c r="K77" s="2"/>
      <c r="L77" s="2"/>
      <c r="N77" s="2"/>
      <c r="O77" s="2"/>
      <c r="P77" s="2"/>
      <c r="R77" s="6"/>
      <c r="S77" s="2"/>
      <c r="U77" s="6"/>
      <c r="X77" s="2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</row>
    <row r="78" spans="1:70" x14ac:dyDescent="0.25">
      <c r="A78" s="6"/>
      <c r="F78" s="6"/>
      <c r="G78" s="2"/>
      <c r="H78" s="2"/>
      <c r="I78" s="2"/>
      <c r="J78" s="2"/>
      <c r="K78" s="2"/>
      <c r="L78" s="2"/>
      <c r="N78" s="2"/>
      <c r="O78" s="2"/>
      <c r="P78" s="2"/>
      <c r="R78" s="6"/>
      <c r="S78" s="2"/>
      <c r="U78" s="6"/>
      <c r="X78" s="2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</row>
    <row r="79" spans="1:70" x14ac:dyDescent="0.25">
      <c r="A79" s="6"/>
      <c r="F79" s="6"/>
      <c r="G79" s="2"/>
      <c r="H79" s="2"/>
      <c r="I79" s="2"/>
      <c r="J79" s="2"/>
      <c r="K79" s="2"/>
      <c r="L79" s="2"/>
      <c r="N79" s="2"/>
      <c r="O79" s="2"/>
      <c r="P79" s="2"/>
      <c r="R79" s="6"/>
      <c r="S79" s="2"/>
      <c r="U79" s="6"/>
      <c r="X79" s="2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</row>
    <row r="80" spans="1:70" x14ac:dyDescent="0.25">
      <c r="A80" s="6"/>
      <c r="F80" s="6"/>
      <c r="G80" s="2"/>
      <c r="H80" s="2"/>
      <c r="I80" s="2"/>
      <c r="J80" s="2"/>
      <c r="K80" s="2"/>
      <c r="L80" s="2"/>
      <c r="N80" s="2"/>
      <c r="O80" s="2"/>
      <c r="P80" s="2"/>
      <c r="R80" s="6"/>
      <c r="S80" s="2"/>
      <c r="U80" s="6"/>
      <c r="X80" s="2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</row>
    <row r="81" spans="1:70" x14ac:dyDescent="0.25">
      <c r="A81" s="6"/>
      <c r="F81" s="6"/>
      <c r="G81" s="2"/>
      <c r="H81" s="2"/>
      <c r="I81" s="2"/>
      <c r="J81" s="2"/>
      <c r="K81" s="2"/>
      <c r="L81" s="2"/>
      <c r="N81" s="2"/>
      <c r="O81" s="2"/>
      <c r="P81" s="2"/>
      <c r="R81" s="6"/>
      <c r="S81" s="2"/>
      <c r="U81" s="6"/>
      <c r="X81" s="2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</row>
    <row r="82" spans="1:70" x14ac:dyDescent="0.25">
      <c r="A82" s="6"/>
      <c r="F82" s="6"/>
      <c r="G82" s="2"/>
      <c r="H82" s="2"/>
      <c r="I82" s="2"/>
      <c r="J82" s="2"/>
      <c r="K82" s="2"/>
      <c r="L82" s="2"/>
      <c r="N82" s="2"/>
      <c r="O82" s="2"/>
      <c r="P82" s="2"/>
      <c r="R82" s="6"/>
      <c r="S82" s="2"/>
      <c r="U82" s="6"/>
      <c r="X82" s="2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</row>
    <row r="83" spans="1:70" x14ac:dyDescent="0.25">
      <c r="A83" s="6"/>
      <c r="F83" s="6"/>
      <c r="G83" s="2"/>
      <c r="H83" s="2"/>
      <c r="I83" s="2"/>
      <c r="J83" s="2"/>
      <c r="K83" s="2"/>
      <c r="L83" s="2"/>
      <c r="N83" s="2"/>
      <c r="O83" s="2"/>
      <c r="P83" s="2"/>
      <c r="R83" s="6"/>
      <c r="S83" s="2"/>
      <c r="U83" s="6"/>
      <c r="X83" s="2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</row>
    <row r="84" spans="1:70" x14ac:dyDescent="0.25">
      <c r="A84" s="6"/>
      <c r="F84" s="6"/>
      <c r="G84" s="2"/>
      <c r="H84" s="2"/>
      <c r="I84" s="2"/>
      <c r="J84" s="2"/>
      <c r="K84" s="2"/>
      <c r="L84" s="2"/>
      <c r="N84" s="2"/>
      <c r="O84" s="2"/>
      <c r="P84" s="2"/>
      <c r="R84" s="6"/>
      <c r="S84" s="2"/>
      <c r="U84" s="6"/>
      <c r="X84" s="2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</row>
    <row r="85" spans="1:70" x14ac:dyDescent="0.25">
      <c r="A85" s="6"/>
      <c r="F85" s="6"/>
      <c r="G85" s="2"/>
      <c r="H85" s="2"/>
      <c r="I85" s="2"/>
      <c r="J85" s="2"/>
      <c r="K85" s="2"/>
      <c r="L85" s="2"/>
      <c r="N85" s="2"/>
      <c r="O85" s="2"/>
      <c r="P85" s="2"/>
      <c r="R85" s="6"/>
      <c r="S85" s="2"/>
      <c r="U85" s="6"/>
      <c r="X85" s="2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</row>
    <row r="86" spans="1:70" x14ac:dyDescent="0.25">
      <c r="A86" s="6"/>
      <c r="F86" s="6"/>
      <c r="G86" s="2"/>
      <c r="H86" s="2"/>
      <c r="I86" s="2"/>
      <c r="J86" s="2"/>
      <c r="K86" s="2"/>
      <c r="L86" s="2"/>
      <c r="N86" s="2"/>
      <c r="O86" s="2"/>
      <c r="P86" s="2"/>
      <c r="R86" s="6"/>
      <c r="S86" s="2"/>
      <c r="U86" s="6"/>
      <c r="X86" s="2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</row>
    <row r="87" spans="1:70" x14ac:dyDescent="0.25">
      <c r="A87" s="6"/>
      <c r="F87" s="6"/>
      <c r="G87" s="2"/>
      <c r="H87" s="2"/>
      <c r="I87" s="2"/>
      <c r="J87" s="2"/>
      <c r="K87" s="2"/>
      <c r="L87" s="2"/>
      <c r="N87" s="2"/>
      <c r="O87" s="2"/>
      <c r="P87" s="2"/>
      <c r="R87" s="6"/>
      <c r="S87" s="2"/>
      <c r="U87" s="6"/>
      <c r="X87" s="2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</row>
    <row r="88" spans="1:70" x14ac:dyDescent="0.25">
      <c r="A88" s="6"/>
      <c r="F88" s="6"/>
      <c r="G88" s="2"/>
      <c r="H88" s="2"/>
      <c r="I88" s="2"/>
      <c r="J88" s="2"/>
      <c r="K88" s="2"/>
      <c r="L88" s="2"/>
      <c r="N88" s="2"/>
      <c r="O88" s="2"/>
      <c r="P88" s="2"/>
      <c r="R88" s="6"/>
      <c r="S88" s="2"/>
      <c r="U88" s="6"/>
      <c r="X88" s="2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</row>
    <row r="89" spans="1:70" x14ac:dyDescent="0.25">
      <c r="A89" s="6"/>
      <c r="F89" s="6"/>
      <c r="G89" s="2"/>
      <c r="H89" s="2"/>
      <c r="I89" s="2"/>
      <c r="J89" s="2"/>
      <c r="K89" s="2"/>
      <c r="L89" s="2"/>
      <c r="N89" s="2"/>
      <c r="O89" s="2"/>
      <c r="P89" s="2"/>
      <c r="R89" s="6"/>
      <c r="S89" s="2"/>
      <c r="U89" s="6"/>
      <c r="X89" s="2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</row>
    <row r="90" spans="1:70" x14ac:dyDescent="0.25">
      <c r="A90" s="6"/>
      <c r="F90" s="6"/>
      <c r="G90" s="2"/>
      <c r="H90" s="2"/>
      <c r="I90" s="2"/>
      <c r="J90" s="2"/>
      <c r="K90" s="2"/>
      <c r="L90" s="2"/>
      <c r="N90" s="2"/>
      <c r="O90" s="2"/>
      <c r="P90" s="2"/>
      <c r="R90" s="6"/>
      <c r="S90" s="2"/>
      <c r="U90" s="6"/>
      <c r="X90" s="2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</row>
    <row r="91" spans="1:70" x14ac:dyDescent="0.25">
      <c r="A91" s="6"/>
      <c r="F91" s="6"/>
      <c r="G91" s="2"/>
      <c r="H91" s="2"/>
      <c r="I91" s="2"/>
      <c r="J91" s="2"/>
      <c r="K91" s="2"/>
      <c r="L91" s="2"/>
      <c r="N91" s="2"/>
      <c r="O91" s="2"/>
      <c r="P91" s="2"/>
      <c r="R91" s="6"/>
      <c r="S91" s="2"/>
      <c r="U91" s="6"/>
      <c r="X91" s="2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</row>
    <row r="92" spans="1:70" x14ac:dyDescent="0.25">
      <c r="A92" s="6"/>
      <c r="F92" s="6"/>
      <c r="G92" s="2"/>
      <c r="H92" s="2"/>
      <c r="I92" s="2"/>
      <c r="J92" s="2"/>
      <c r="K92" s="2"/>
      <c r="L92" s="2"/>
      <c r="N92" s="2"/>
      <c r="O92" s="2"/>
      <c r="P92" s="2"/>
      <c r="R92" s="6"/>
      <c r="S92" s="2"/>
      <c r="U92" s="6"/>
      <c r="X92" s="2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</row>
    <row r="93" spans="1:70" x14ac:dyDescent="0.25">
      <c r="A93" s="6"/>
      <c r="F93" s="6"/>
      <c r="G93" s="2"/>
      <c r="H93" s="2"/>
      <c r="I93" s="2"/>
      <c r="J93" s="2"/>
      <c r="K93" s="2"/>
      <c r="L93" s="2"/>
      <c r="N93" s="2"/>
      <c r="O93" s="2"/>
      <c r="P93" s="2"/>
      <c r="R93" s="6"/>
      <c r="S93" s="2"/>
      <c r="U93" s="6"/>
      <c r="X93" s="2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</row>
    <row r="94" spans="1:70" x14ac:dyDescent="0.25">
      <c r="A94" s="6"/>
      <c r="F94" s="6"/>
      <c r="G94" s="2"/>
      <c r="H94" s="2"/>
      <c r="I94" s="2"/>
      <c r="J94" s="2"/>
      <c r="K94" s="2"/>
      <c r="L94" s="2"/>
      <c r="N94" s="2"/>
      <c r="O94" s="2"/>
      <c r="P94" s="2"/>
      <c r="R94" s="6"/>
      <c r="S94" s="2"/>
      <c r="U94" s="6"/>
      <c r="X94" s="2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</row>
    <row r="95" spans="1:70" x14ac:dyDescent="0.25">
      <c r="A95" s="6"/>
      <c r="F95" s="6"/>
      <c r="G95" s="2"/>
      <c r="H95" s="2"/>
      <c r="I95" s="2"/>
      <c r="J95" s="2"/>
      <c r="K95" s="2"/>
      <c r="L95" s="2"/>
      <c r="N95" s="2"/>
      <c r="O95" s="2"/>
      <c r="P95" s="2"/>
      <c r="R95" s="6"/>
      <c r="S95" s="2"/>
      <c r="U95" s="6"/>
      <c r="X95" s="2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</row>
    <row r="96" spans="1:70" x14ac:dyDescent="0.25">
      <c r="A96" s="6"/>
      <c r="F96" s="6"/>
      <c r="G96" s="2"/>
      <c r="H96" s="2"/>
      <c r="I96" s="2"/>
      <c r="J96" s="2"/>
      <c r="K96" s="2"/>
      <c r="L96" s="2"/>
      <c r="N96" s="2"/>
      <c r="O96" s="2"/>
      <c r="P96" s="2"/>
      <c r="R96" s="6"/>
      <c r="S96" s="2"/>
      <c r="U96" s="6"/>
      <c r="X96" s="2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</row>
    <row r="97" spans="1:70" x14ac:dyDescent="0.25">
      <c r="A97" s="6"/>
      <c r="F97" s="6"/>
      <c r="G97" s="2"/>
      <c r="H97" s="2"/>
      <c r="I97" s="2"/>
      <c r="J97" s="2"/>
      <c r="K97" s="2"/>
      <c r="L97" s="2"/>
      <c r="N97" s="2"/>
      <c r="O97" s="2"/>
      <c r="P97" s="2"/>
      <c r="R97" s="6"/>
      <c r="S97" s="2"/>
      <c r="U97" s="6"/>
      <c r="X97" s="2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</row>
    <row r="98" spans="1:70" x14ac:dyDescent="0.25">
      <c r="A98" s="6"/>
      <c r="F98" s="6"/>
      <c r="G98" s="2"/>
      <c r="H98" s="2"/>
      <c r="I98" s="2"/>
      <c r="J98" s="2"/>
      <c r="K98" s="2"/>
      <c r="L98" s="2"/>
      <c r="N98" s="2"/>
      <c r="O98" s="2"/>
      <c r="P98" s="2"/>
      <c r="R98" s="6"/>
      <c r="S98" s="2"/>
      <c r="U98" s="6"/>
      <c r="X98" s="2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</row>
    <row r="99" spans="1:70" x14ac:dyDescent="0.25">
      <c r="A99" s="6"/>
      <c r="F99" s="6"/>
      <c r="G99" s="2"/>
      <c r="H99" s="2"/>
      <c r="I99" s="2"/>
      <c r="J99" s="2"/>
      <c r="K99" s="2"/>
      <c r="L99" s="2"/>
      <c r="N99" s="2"/>
      <c r="O99" s="2"/>
      <c r="P99" s="2"/>
      <c r="R99" s="6"/>
      <c r="S99" s="2"/>
      <c r="U99" s="6"/>
      <c r="X99" s="2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</row>
    <row r="100" spans="1:70" x14ac:dyDescent="0.25">
      <c r="A100" s="6"/>
      <c r="F100" s="6"/>
      <c r="G100" s="2"/>
      <c r="H100" s="2"/>
      <c r="I100" s="2"/>
      <c r="J100" s="2"/>
      <c r="K100" s="2"/>
      <c r="L100" s="2"/>
      <c r="N100" s="2"/>
      <c r="O100" s="2"/>
      <c r="P100" s="2"/>
      <c r="R100" s="6"/>
      <c r="S100" s="2"/>
      <c r="U100" s="6"/>
      <c r="X100" s="2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</row>
    <row r="101" spans="1:70" x14ac:dyDescent="0.25">
      <c r="A101" s="6"/>
      <c r="F101" s="6"/>
      <c r="G101" s="2"/>
      <c r="H101" s="2"/>
      <c r="I101" s="2"/>
      <c r="J101" s="2"/>
      <c r="K101" s="2"/>
      <c r="L101" s="2"/>
      <c r="N101" s="2"/>
      <c r="O101" s="2"/>
      <c r="P101" s="2"/>
      <c r="R101" s="6"/>
      <c r="S101" s="2"/>
      <c r="U101" s="6"/>
      <c r="X101" s="2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</row>
    <row r="102" spans="1:70" x14ac:dyDescent="0.25">
      <c r="A102" s="6"/>
      <c r="F102" s="6"/>
      <c r="G102" s="2"/>
      <c r="H102" s="2"/>
      <c r="I102" s="2"/>
      <c r="J102" s="2"/>
      <c r="K102" s="2"/>
      <c r="L102" s="2"/>
      <c r="N102" s="2"/>
      <c r="O102" s="2"/>
      <c r="P102" s="2"/>
      <c r="R102" s="6"/>
      <c r="S102" s="2"/>
      <c r="U102" s="6"/>
      <c r="X102" s="2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</row>
    <row r="103" spans="1:70" x14ac:dyDescent="0.25">
      <c r="A103" s="6"/>
      <c r="F103" s="6"/>
      <c r="G103" s="2"/>
      <c r="H103" s="2"/>
      <c r="I103" s="2"/>
      <c r="J103" s="2"/>
      <c r="K103" s="2"/>
      <c r="L103" s="2"/>
      <c r="N103" s="2"/>
      <c r="O103" s="2"/>
      <c r="P103" s="2"/>
      <c r="R103" s="6"/>
      <c r="S103" s="2"/>
      <c r="U103" s="6"/>
      <c r="X103" s="2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</row>
    <row r="104" spans="1:70" x14ac:dyDescent="0.25">
      <c r="A104" s="6"/>
      <c r="F104" s="6"/>
      <c r="G104" s="2"/>
      <c r="H104" s="2"/>
      <c r="I104" s="2"/>
      <c r="J104" s="2"/>
      <c r="K104" s="2"/>
      <c r="L104" s="2"/>
      <c r="N104" s="2"/>
      <c r="O104" s="2"/>
      <c r="P104" s="2"/>
      <c r="R104" s="6"/>
      <c r="S104" s="2"/>
      <c r="U104" s="6"/>
      <c r="X104" s="2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</row>
    <row r="105" spans="1:70" x14ac:dyDescent="0.25">
      <c r="A105" s="6"/>
      <c r="F105" s="6"/>
      <c r="G105" s="2"/>
      <c r="H105" s="2"/>
      <c r="I105" s="2"/>
      <c r="J105" s="2"/>
      <c r="K105" s="2"/>
      <c r="L105" s="2"/>
      <c r="N105" s="2"/>
      <c r="O105" s="2"/>
      <c r="P105" s="2"/>
      <c r="R105" s="6"/>
      <c r="S105" s="2"/>
      <c r="U105" s="6"/>
      <c r="X105" s="2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</row>
    <row r="106" spans="1:70" x14ac:dyDescent="0.25">
      <c r="A106" s="6"/>
      <c r="F106" s="6"/>
      <c r="G106" s="2"/>
      <c r="H106" s="2"/>
      <c r="I106" s="2"/>
      <c r="J106" s="2"/>
      <c r="K106" s="2"/>
      <c r="L106" s="2"/>
      <c r="N106" s="2"/>
      <c r="O106" s="2"/>
      <c r="P106" s="2"/>
      <c r="R106" s="6"/>
      <c r="S106" s="2"/>
      <c r="U106" s="6"/>
      <c r="X106" s="2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</row>
    <row r="107" spans="1:70" x14ac:dyDescent="0.25">
      <c r="A107" s="6"/>
      <c r="F107" s="6"/>
      <c r="G107" s="2"/>
      <c r="H107" s="2"/>
      <c r="I107" s="2"/>
      <c r="J107" s="2"/>
      <c r="K107" s="2"/>
      <c r="L107" s="2"/>
      <c r="N107" s="2"/>
      <c r="O107" s="2"/>
      <c r="P107" s="2"/>
      <c r="R107" s="6"/>
      <c r="S107" s="2"/>
      <c r="U107" s="6"/>
      <c r="X107" s="2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</row>
    <row r="108" spans="1:70" x14ac:dyDescent="0.25">
      <c r="A108" s="6"/>
      <c r="F108" s="6"/>
      <c r="G108" s="2"/>
      <c r="H108" s="2"/>
      <c r="I108" s="2"/>
      <c r="J108" s="2"/>
      <c r="K108" s="2"/>
      <c r="L108" s="2"/>
      <c r="N108" s="2"/>
      <c r="O108" s="2"/>
      <c r="P108" s="2"/>
      <c r="R108" s="6"/>
      <c r="S108" s="2"/>
      <c r="U108" s="6"/>
      <c r="X108" s="2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</row>
    <row r="109" spans="1:70" x14ac:dyDescent="0.25">
      <c r="A109" s="6"/>
      <c r="F109" s="6"/>
      <c r="G109" s="2"/>
      <c r="H109" s="2"/>
      <c r="I109" s="2"/>
      <c r="J109" s="2"/>
      <c r="K109" s="2"/>
      <c r="L109" s="2"/>
      <c r="N109" s="2"/>
      <c r="O109" s="2"/>
      <c r="P109" s="2"/>
      <c r="R109" s="6"/>
      <c r="S109" s="2"/>
      <c r="U109" s="6"/>
      <c r="X109" s="2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</row>
    <row r="110" spans="1:70" x14ac:dyDescent="0.25">
      <c r="A110" s="6"/>
      <c r="F110" s="6"/>
      <c r="G110" s="2"/>
      <c r="H110" s="2"/>
      <c r="I110" s="2"/>
      <c r="J110" s="2"/>
      <c r="K110" s="2"/>
      <c r="L110" s="2"/>
      <c r="N110" s="2"/>
      <c r="O110" s="2"/>
      <c r="P110" s="2"/>
      <c r="R110" s="6"/>
      <c r="S110" s="2"/>
      <c r="U110" s="6"/>
      <c r="X110" s="2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</row>
    <row r="111" spans="1:70" x14ac:dyDescent="0.25">
      <c r="A111" s="6"/>
      <c r="F111" s="6"/>
      <c r="G111" s="2"/>
      <c r="H111" s="2"/>
      <c r="I111" s="2"/>
      <c r="J111" s="2"/>
      <c r="K111" s="2"/>
      <c r="L111" s="2"/>
      <c r="N111" s="2"/>
      <c r="O111" s="2"/>
      <c r="P111" s="2"/>
      <c r="R111" s="6"/>
      <c r="S111" s="2"/>
      <c r="U111" s="6"/>
      <c r="X111" s="2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</row>
    <row r="112" spans="1:70" x14ac:dyDescent="0.25">
      <c r="A112" s="6"/>
      <c r="F112" s="6"/>
      <c r="G112" s="2"/>
      <c r="H112" s="2"/>
      <c r="I112" s="2"/>
      <c r="J112" s="2"/>
      <c r="K112" s="2"/>
      <c r="L112" s="2"/>
      <c r="N112" s="2"/>
      <c r="O112" s="2"/>
      <c r="P112" s="2"/>
      <c r="R112" s="6"/>
      <c r="S112" s="2"/>
      <c r="U112" s="6"/>
      <c r="X112" s="2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</row>
    <row r="113" spans="1:70" x14ac:dyDescent="0.25">
      <c r="A113" s="6"/>
      <c r="F113" s="6"/>
      <c r="G113" s="2"/>
      <c r="H113" s="2"/>
      <c r="I113" s="2"/>
      <c r="J113" s="2"/>
      <c r="K113" s="2"/>
      <c r="L113" s="2"/>
      <c r="N113" s="2"/>
      <c r="O113" s="2"/>
      <c r="P113" s="2"/>
      <c r="R113" s="6"/>
      <c r="S113" s="2"/>
      <c r="U113" s="6"/>
      <c r="X113" s="2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</row>
    <row r="114" spans="1:70" x14ac:dyDescent="0.25">
      <c r="A114" s="6"/>
      <c r="F114" s="6"/>
      <c r="G114" s="2"/>
      <c r="H114" s="2"/>
      <c r="I114" s="2"/>
      <c r="J114" s="2"/>
      <c r="K114" s="2"/>
      <c r="L114" s="2"/>
      <c r="N114" s="2"/>
      <c r="O114" s="2"/>
      <c r="P114" s="2"/>
      <c r="R114" s="6"/>
      <c r="S114" s="2"/>
      <c r="U114" s="6"/>
      <c r="X114" s="2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</row>
    <row r="115" spans="1:70" x14ac:dyDescent="0.25">
      <c r="A115" s="6"/>
      <c r="F115" s="6"/>
      <c r="G115" s="2"/>
      <c r="H115" s="2"/>
      <c r="I115" s="2"/>
      <c r="J115" s="2"/>
      <c r="K115" s="2"/>
      <c r="L115" s="2"/>
      <c r="N115" s="2"/>
      <c r="O115" s="2"/>
      <c r="P115" s="2"/>
      <c r="R115" s="6"/>
      <c r="S115" s="2"/>
      <c r="U115" s="6"/>
      <c r="X115" s="2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</row>
    <row r="116" spans="1:70" x14ac:dyDescent="0.25">
      <c r="A116" s="6"/>
      <c r="F116" s="6"/>
      <c r="G116" s="2"/>
      <c r="H116" s="2"/>
      <c r="I116" s="2"/>
      <c r="J116" s="2"/>
      <c r="K116" s="2"/>
      <c r="L116" s="2"/>
      <c r="N116" s="2"/>
      <c r="O116" s="2"/>
      <c r="P116" s="2"/>
      <c r="R116" s="6"/>
      <c r="S116" s="2"/>
      <c r="U116" s="6"/>
      <c r="X116" s="2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</row>
    <row r="117" spans="1:70" x14ac:dyDescent="0.25">
      <c r="A117" s="6"/>
      <c r="F117" s="6"/>
      <c r="G117" s="2"/>
      <c r="H117" s="2"/>
      <c r="I117" s="2"/>
      <c r="J117" s="2"/>
      <c r="K117" s="2"/>
      <c r="L117" s="2"/>
      <c r="N117" s="2"/>
      <c r="O117" s="2"/>
      <c r="P117" s="2"/>
      <c r="R117" s="6"/>
      <c r="S117" s="2"/>
      <c r="U117" s="6"/>
      <c r="X117" s="2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</row>
    <row r="118" spans="1:70" x14ac:dyDescent="0.25">
      <c r="A118" s="6"/>
      <c r="F118" s="6"/>
      <c r="G118" s="2"/>
      <c r="H118" s="2"/>
      <c r="I118" s="2"/>
      <c r="J118" s="2"/>
      <c r="K118" s="2"/>
      <c r="L118" s="2"/>
      <c r="N118" s="2"/>
      <c r="O118" s="2"/>
      <c r="P118" s="2"/>
      <c r="R118" s="6"/>
      <c r="S118" s="2"/>
      <c r="U118" s="6"/>
      <c r="X118" s="2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</row>
    <row r="119" spans="1:70" x14ac:dyDescent="0.25">
      <c r="A119" s="6"/>
      <c r="F119" s="6"/>
      <c r="G119" s="2"/>
      <c r="H119" s="2"/>
      <c r="I119" s="2"/>
      <c r="J119" s="2"/>
      <c r="K119" s="2"/>
      <c r="L119" s="2"/>
      <c r="N119" s="2"/>
      <c r="O119" s="2"/>
      <c r="P119" s="2"/>
      <c r="R119" s="6"/>
      <c r="S119" s="2"/>
      <c r="U119" s="6"/>
      <c r="X119" s="2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</row>
    <row r="120" spans="1:70" x14ac:dyDescent="0.25">
      <c r="A120" s="6"/>
      <c r="F120" s="6"/>
      <c r="G120" s="2"/>
      <c r="H120" s="2"/>
      <c r="I120" s="2"/>
      <c r="J120" s="2"/>
      <c r="K120" s="2"/>
      <c r="L120" s="2"/>
      <c r="N120" s="2"/>
      <c r="O120" s="2"/>
      <c r="P120" s="2"/>
      <c r="R120" s="6"/>
      <c r="S120" s="2"/>
      <c r="U120" s="6"/>
      <c r="X120" s="2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</row>
    <row r="121" spans="1:70" x14ac:dyDescent="0.25">
      <c r="A121" s="6"/>
      <c r="F121" s="6"/>
      <c r="G121" s="2"/>
      <c r="H121" s="2"/>
      <c r="I121" s="2"/>
      <c r="J121" s="2"/>
      <c r="K121" s="2"/>
      <c r="L121" s="2"/>
      <c r="N121" s="2"/>
      <c r="O121" s="2"/>
      <c r="P121" s="2"/>
      <c r="R121" s="6"/>
      <c r="S121" s="2"/>
      <c r="U121" s="6"/>
      <c r="X121" s="2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</row>
    <row r="122" spans="1:70" x14ac:dyDescent="0.25">
      <c r="A122" s="6"/>
      <c r="F122" s="6"/>
      <c r="G122" s="2"/>
      <c r="H122" s="2"/>
      <c r="I122" s="2"/>
      <c r="J122" s="2"/>
      <c r="K122" s="2"/>
      <c r="L122" s="2"/>
      <c r="N122" s="2"/>
      <c r="O122" s="2"/>
      <c r="P122" s="2"/>
      <c r="R122" s="6"/>
      <c r="S122" s="2"/>
      <c r="U122" s="6"/>
      <c r="X122" s="2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</row>
    <row r="123" spans="1:70" x14ac:dyDescent="0.25">
      <c r="A123" s="6"/>
      <c r="F123" s="6"/>
      <c r="G123" s="2"/>
      <c r="H123" s="2"/>
      <c r="I123" s="2"/>
      <c r="J123" s="2"/>
      <c r="K123" s="2"/>
      <c r="L123" s="2"/>
      <c r="N123" s="2"/>
      <c r="O123" s="2"/>
      <c r="P123" s="2"/>
      <c r="R123" s="6"/>
      <c r="S123" s="2"/>
      <c r="U123" s="6"/>
      <c r="X123" s="2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</row>
    <row r="124" spans="1:70" x14ac:dyDescent="0.25">
      <c r="A124" s="6"/>
      <c r="F124" s="6"/>
      <c r="G124" s="2"/>
      <c r="H124" s="2"/>
      <c r="I124" s="2"/>
      <c r="J124" s="2"/>
      <c r="K124" s="2"/>
      <c r="L124" s="2"/>
      <c r="N124" s="2"/>
      <c r="O124" s="2"/>
      <c r="P124" s="2"/>
      <c r="R124" s="6"/>
      <c r="S124" s="2"/>
      <c r="U124" s="6"/>
      <c r="X124" s="2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</row>
    <row r="125" spans="1:70" x14ac:dyDescent="0.25">
      <c r="A125" s="6"/>
      <c r="F125" s="6"/>
      <c r="G125" s="2"/>
      <c r="H125" s="2"/>
      <c r="I125" s="2"/>
      <c r="J125" s="2"/>
      <c r="K125" s="2"/>
      <c r="L125" s="2"/>
      <c r="N125" s="2"/>
      <c r="O125" s="2"/>
      <c r="P125" s="2"/>
      <c r="R125" s="6"/>
      <c r="S125" s="2"/>
      <c r="U125" s="6"/>
      <c r="X125" s="2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</row>
    <row r="126" spans="1:70" x14ac:dyDescent="0.25">
      <c r="A126" s="6"/>
      <c r="F126" s="6"/>
      <c r="G126" s="2"/>
      <c r="H126" s="2"/>
      <c r="I126" s="2"/>
      <c r="J126" s="2"/>
      <c r="K126" s="2"/>
      <c r="L126" s="2"/>
      <c r="N126" s="2"/>
      <c r="O126" s="2"/>
      <c r="P126" s="2"/>
      <c r="R126" s="6"/>
      <c r="S126" s="2"/>
      <c r="U126" s="6"/>
      <c r="X126" s="2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5" manualBreakCount="5">
    <brk id="19" max="1048575" man="1"/>
    <brk id="58" max="95" man="1"/>
    <brk id="94" max="1048575" man="1"/>
    <brk id="118" max="1048575" man="1"/>
    <brk id="126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2025-03-25T09:29:39Z</dcterms:modified>
</cp:coreProperties>
</file>