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E357CD5B-B317-48DE-8698-C04B84ED0C65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12" i="11" s="1"/>
  <c r="P6" i="12"/>
  <c r="P12" i="12" s="1"/>
  <c r="P6" i="10"/>
  <c r="P12" i="10" s="1"/>
  <c r="P32" i="10" l="1"/>
  <c r="P32" i="12"/>
  <c r="P32" i="11"/>
  <c r="P33" i="11"/>
  <c r="P32" i="1"/>
  <c r="P33" i="10"/>
  <c r="P33" i="1"/>
  <c r="P12" i="1"/>
  <c r="P33" i="12"/>
  <c r="A39" i="1"/>
  <c r="A39" i="11"/>
  <c r="A39" i="12"/>
  <c r="P36" i="11" l="1"/>
  <c r="P36" i="10"/>
  <c r="P36" i="12"/>
  <c r="P36" i="1"/>
  <c r="O6" i="10"/>
  <c r="O16" i="10"/>
  <c r="O17" i="10"/>
  <c r="O20" i="10"/>
  <c r="O6" i="1"/>
  <c r="O12" i="1" s="1"/>
  <c r="O16" i="1"/>
  <c r="O17" i="1"/>
  <c r="O20" i="1"/>
  <c r="O37" i="1"/>
  <c r="O6" i="11"/>
  <c r="O16" i="11"/>
  <c r="O17" i="11"/>
  <c r="O20" i="11"/>
  <c r="O34" i="11"/>
  <c r="O35" i="11"/>
  <c r="O37" i="11"/>
  <c r="O6" i="12"/>
  <c r="O16" i="12"/>
  <c r="O17" i="12"/>
  <c r="O20" i="12"/>
  <c r="O34" i="12"/>
  <c r="O35" i="12"/>
  <c r="O37" i="12"/>
  <c r="O12" i="11" l="1"/>
  <c r="P38" i="11"/>
  <c r="P38" i="1"/>
  <c r="P38" i="12"/>
  <c r="P38" i="10"/>
  <c r="O33" i="10"/>
  <c r="O36" i="10" s="1"/>
  <c r="O32" i="12"/>
  <c r="O33" i="12"/>
  <c r="O12" i="12"/>
  <c r="O32" i="11"/>
  <c r="O33" i="11"/>
  <c r="O32" i="1"/>
  <c r="O33" i="1"/>
  <c r="O32" i="10"/>
  <c r="O12" i="10"/>
  <c r="O36" i="12" l="1"/>
  <c r="O36" i="11"/>
  <c r="O36" i="1"/>
  <c r="O38" i="10"/>
  <c r="I2" i="1"/>
  <c r="I2" i="11"/>
  <c r="I2" i="12"/>
  <c r="I2" i="10"/>
  <c r="O38" i="12" l="1"/>
  <c r="O38" i="11"/>
  <c r="O38" i="1"/>
  <c r="N34" i="12" l="1"/>
  <c r="N35" i="12"/>
  <c r="N37" i="12"/>
  <c r="N34" i="11"/>
  <c r="N35" i="11"/>
  <c r="N37" i="11"/>
  <c r="N37" i="1"/>
  <c r="N17" i="1"/>
  <c r="N17" i="11"/>
  <c r="N17" i="12"/>
  <c r="N17" i="10"/>
  <c r="N20" i="1"/>
  <c r="N20" i="11"/>
  <c r="N20" i="12"/>
  <c r="N20" i="10"/>
  <c r="N16" i="1"/>
  <c r="N16" i="11"/>
  <c r="N16" i="12"/>
  <c r="N16" i="10"/>
  <c r="N6" i="1"/>
  <c r="N6" i="11"/>
  <c r="N6" i="12"/>
  <c r="N6" i="10"/>
  <c r="N12" i="10" s="1"/>
  <c r="N12" i="12" l="1"/>
  <c r="N32" i="11"/>
  <c r="N12" i="1"/>
  <c r="N32" i="10"/>
  <c r="N32" i="12"/>
  <c r="N33" i="12"/>
  <c r="N33" i="11"/>
  <c r="N12" i="11"/>
  <c r="N32" i="1"/>
  <c r="N33" i="1"/>
  <c r="N33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37" i="1"/>
  <c r="D37" i="1"/>
  <c r="E37" i="1"/>
  <c r="F37" i="1"/>
  <c r="G37" i="1"/>
  <c r="H37" i="1"/>
  <c r="I37" i="1"/>
  <c r="J37" i="1"/>
  <c r="K37" i="1"/>
  <c r="L37" i="1"/>
  <c r="N36" i="12" l="1"/>
  <c r="N36" i="11"/>
  <c r="N36" i="1"/>
  <c r="N36" i="10"/>
  <c r="M20" i="1"/>
  <c r="M20" i="11"/>
  <c r="M20" i="12"/>
  <c r="M20" i="10"/>
  <c r="M16" i="1"/>
  <c r="M17" i="1"/>
  <c r="M16" i="11"/>
  <c r="M17" i="11"/>
  <c r="M16" i="12"/>
  <c r="M17" i="12"/>
  <c r="M16" i="10"/>
  <c r="M17" i="10"/>
  <c r="M6" i="1"/>
  <c r="M6" i="11"/>
  <c r="M6" i="12"/>
  <c r="M6" i="10"/>
  <c r="N38" i="11" l="1"/>
  <c r="N38" i="12"/>
  <c r="M12" i="1"/>
  <c r="N38" i="1"/>
  <c r="N38" i="10"/>
  <c r="M12" i="10"/>
  <c r="M32" i="12"/>
  <c r="M12" i="12"/>
  <c r="M33" i="12"/>
  <c r="M32" i="11"/>
  <c r="M12" i="11"/>
  <c r="M33" i="11"/>
  <c r="M32" i="1"/>
  <c r="M33" i="1"/>
  <c r="M32" i="10"/>
  <c r="M33" i="10"/>
  <c r="M36" i="12" l="1"/>
  <c r="M36" i="11"/>
  <c r="M36" i="10"/>
  <c r="M36" i="1"/>
  <c r="L20" i="1"/>
  <c r="L20" i="11"/>
  <c r="L20" i="12"/>
  <c r="L20" i="10"/>
  <c r="L16" i="1"/>
  <c r="L17" i="1"/>
  <c r="L16" i="11"/>
  <c r="L17" i="11"/>
  <c r="L16" i="12"/>
  <c r="L17" i="12"/>
  <c r="L16" i="10"/>
  <c r="L17" i="10"/>
  <c r="L6" i="1"/>
  <c r="L6" i="11"/>
  <c r="L6" i="12"/>
  <c r="L6" i="10"/>
  <c r="M38" i="11" l="1"/>
  <c r="M38" i="12"/>
  <c r="L32" i="1"/>
  <c r="M38" i="10"/>
  <c r="L32" i="11"/>
  <c r="M38" i="1"/>
  <c r="L32" i="12"/>
  <c r="L33" i="12"/>
  <c r="L12" i="1"/>
  <c r="L12" i="10"/>
  <c r="L33" i="10"/>
  <c r="L32" i="10"/>
  <c r="L12" i="12"/>
  <c r="L12" i="11"/>
  <c r="L33" i="11"/>
  <c r="L33" i="1"/>
  <c r="J20" i="12"/>
  <c r="K20" i="12"/>
  <c r="C35" i="12"/>
  <c r="C34" i="12"/>
  <c r="C37" i="11"/>
  <c r="C35" i="11"/>
  <c r="C34" i="11"/>
  <c r="L36" i="12" l="1"/>
  <c r="L38" i="12" s="1"/>
  <c r="L36" i="11"/>
  <c r="L38" i="11"/>
  <c r="L36" i="1"/>
  <c r="L36" i="10"/>
  <c r="K20" i="1"/>
  <c r="K20" i="11"/>
  <c r="K20" i="10"/>
  <c r="K17" i="1"/>
  <c r="K17" i="11"/>
  <c r="K17" i="12"/>
  <c r="K32" i="12" s="1"/>
  <c r="K17" i="10"/>
  <c r="K16" i="1"/>
  <c r="K16" i="11"/>
  <c r="K16" i="12"/>
  <c r="K16" i="10"/>
  <c r="K6" i="1"/>
  <c r="K6" i="11"/>
  <c r="K6" i="12"/>
  <c r="K6" i="10"/>
  <c r="K33" i="12" l="1"/>
  <c r="K36" i="12" s="1"/>
  <c r="K38" i="12" s="1"/>
  <c r="L38" i="10"/>
  <c r="K12" i="11"/>
  <c r="K12" i="1"/>
  <c r="L38" i="1"/>
  <c r="K12" i="10"/>
  <c r="K12" i="12"/>
  <c r="K32" i="11"/>
  <c r="K33" i="11"/>
  <c r="K32" i="1"/>
  <c r="K33" i="1"/>
  <c r="K32" i="10"/>
  <c r="K33" i="10"/>
  <c r="K36" i="11" l="1"/>
  <c r="K36" i="1"/>
  <c r="K36" i="10"/>
  <c r="J20" i="1"/>
  <c r="J20" i="11"/>
  <c r="J20" i="10"/>
  <c r="J16" i="1"/>
  <c r="J17" i="1"/>
  <c r="J16" i="11"/>
  <c r="J17" i="11"/>
  <c r="J16" i="12"/>
  <c r="J17" i="12"/>
  <c r="J32" i="12" s="1"/>
  <c r="J16" i="10"/>
  <c r="J17" i="10"/>
  <c r="J6" i="1"/>
  <c r="J6" i="11"/>
  <c r="J6" i="12"/>
  <c r="J6" i="10"/>
  <c r="J33" i="12" l="1"/>
  <c r="J36" i="12" s="1"/>
  <c r="J38" i="12" s="1"/>
  <c r="K38" i="11"/>
  <c r="J12" i="10"/>
  <c r="K38" i="1"/>
  <c r="K38" i="10"/>
  <c r="J12" i="12"/>
  <c r="J32" i="11"/>
  <c r="J12" i="1"/>
  <c r="J33" i="10"/>
  <c r="J12" i="11"/>
  <c r="J33" i="11"/>
  <c r="J32" i="1"/>
  <c r="J33" i="1"/>
  <c r="J32" i="10"/>
  <c r="I20" i="1"/>
  <c r="I20" i="11"/>
  <c r="I20" i="12"/>
  <c r="I20" i="10"/>
  <c r="I16" i="1"/>
  <c r="I17" i="1"/>
  <c r="I16" i="11"/>
  <c r="I17" i="11"/>
  <c r="I16" i="12"/>
  <c r="I17" i="12"/>
  <c r="I16" i="10"/>
  <c r="I17" i="10"/>
  <c r="I6" i="1"/>
  <c r="I6" i="11"/>
  <c r="I6" i="12"/>
  <c r="I6" i="10"/>
  <c r="J36" i="11" l="1"/>
  <c r="I33" i="12"/>
  <c r="I36" i="12" s="1"/>
  <c r="I38" i="12" s="1"/>
  <c r="I32" i="12"/>
  <c r="I12" i="10"/>
  <c r="I12" i="12"/>
  <c r="J36" i="1"/>
  <c r="J36" i="10"/>
  <c r="I32" i="11"/>
  <c r="I12" i="1"/>
  <c r="I33" i="11"/>
  <c r="I32" i="1"/>
  <c r="I32" i="10"/>
  <c r="I33" i="10"/>
  <c r="I33" i="1"/>
  <c r="I12" i="11"/>
  <c r="G20" i="12"/>
  <c r="G16" i="12"/>
  <c r="G17" i="12"/>
  <c r="G6" i="12"/>
  <c r="G20" i="11"/>
  <c r="G16" i="11"/>
  <c r="G17" i="11"/>
  <c r="G6" i="11"/>
  <c r="G20" i="1"/>
  <c r="G17" i="1"/>
  <c r="G16" i="1"/>
  <c r="G6" i="1"/>
  <c r="G20" i="10"/>
  <c r="G17" i="10"/>
  <c r="G16" i="10"/>
  <c r="G6" i="10"/>
  <c r="I36" i="11" l="1"/>
  <c r="J38" i="11"/>
  <c r="G33" i="12"/>
  <c r="G36" i="12" s="1"/>
  <c r="G38" i="12" s="1"/>
  <c r="G32" i="12"/>
  <c r="J38" i="10"/>
  <c r="G12" i="10"/>
  <c r="G12" i="12"/>
  <c r="G12" i="11"/>
  <c r="G32" i="1"/>
  <c r="J38" i="1"/>
  <c r="G12" i="1"/>
  <c r="I36" i="1"/>
  <c r="I36" i="10"/>
  <c r="G32" i="11"/>
  <c r="G33" i="10"/>
  <c r="G33" i="11"/>
  <c r="G33" i="1"/>
  <c r="G32" i="10"/>
  <c r="H20" i="1"/>
  <c r="H20" i="11"/>
  <c r="H20" i="12"/>
  <c r="H20" i="10"/>
  <c r="H17" i="1"/>
  <c r="H17" i="11"/>
  <c r="H17" i="12"/>
  <c r="H17" i="10"/>
  <c r="H16" i="1"/>
  <c r="H16" i="11"/>
  <c r="H16" i="12"/>
  <c r="H16" i="10"/>
  <c r="H6" i="1"/>
  <c r="H6" i="11"/>
  <c r="H6" i="12"/>
  <c r="H6" i="10"/>
  <c r="G36" i="11" l="1"/>
  <c r="I38" i="11"/>
  <c r="H32" i="12"/>
  <c r="H33" i="12"/>
  <c r="H36" i="12" s="1"/>
  <c r="H38" i="12" s="1"/>
  <c r="H12" i="10"/>
  <c r="I38" i="10"/>
  <c r="I38" i="1"/>
  <c r="G36" i="1"/>
  <c r="H12" i="1"/>
  <c r="G36" i="10"/>
  <c r="H32" i="11"/>
  <c r="H33" i="1"/>
  <c r="H12" i="12"/>
  <c r="H12" i="11"/>
  <c r="H33" i="11"/>
  <c r="H32" i="1"/>
  <c r="H32" i="10"/>
  <c r="H33" i="10"/>
  <c r="H36" i="11" l="1"/>
  <c r="G38" i="11"/>
  <c r="G38" i="10"/>
  <c r="H36" i="1"/>
  <c r="G38" i="1"/>
  <c r="H36" i="10"/>
  <c r="H38" i="11" l="1"/>
  <c r="H38" i="1"/>
  <c r="H38" i="10"/>
  <c r="C37" i="12" l="1"/>
  <c r="C37" i="1"/>
  <c r="F20" i="12" l="1"/>
  <c r="E20" i="12"/>
  <c r="D20" i="12"/>
  <c r="C20" i="12"/>
  <c r="F17" i="12"/>
  <c r="F32" i="12" s="1"/>
  <c r="E17" i="12"/>
  <c r="E32" i="12" s="1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20" i="10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E33" i="12" l="1"/>
  <c r="E36" i="12" s="1"/>
  <c r="E38" i="12" s="1"/>
  <c r="F33" i="12"/>
  <c r="F36" i="12" s="1"/>
  <c r="F38" i="12" s="1"/>
  <c r="D33" i="12"/>
  <c r="D36" i="12" s="1"/>
  <c r="D38" i="12" s="1"/>
  <c r="D32" i="12"/>
  <c r="E12" i="10"/>
  <c r="F12" i="10"/>
  <c r="D12" i="10"/>
  <c r="C32" i="12"/>
  <c r="C33" i="12"/>
  <c r="C36" i="12" s="1"/>
  <c r="C12" i="10"/>
  <c r="D33" i="10"/>
  <c r="D33" i="1"/>
  <c r="D32" i="1"/>
  <c r="D33" i="11"/>
  <c r="C33" i="11"/>
  <c r="E33" i="1"/>
  <c r="E12" i="11"/>
  <c r="E32" i="11"/>
  <c r="E12" i="12"/>
  <c r="F32" i="1"/>
  <c r="F33" i="11"/>
  <c r="F32" i="11"/>
  <c r="F33" i="1"/>
  <c r="F32" i="10"/>
  <c r="C32" i="11"/>
  <c r="D32" i="11"/>
  <c r="C33" i="1"/>
  <c r="C32" i="1"/>
  <c r="E32" i="1"/>
  <c r="F33" i="10"/>
  <c r="C12" i="12"/>
  <c r="D12" i="12"/>
  <c r="F12" i="12"/>
  <c r="C12" i="11"/>
  <c r="D12" i="11"/>
  <c r="E33" i="11"/>
  <c r="F12" i="11"/>
  <c r="D12" i="1"/>
  <c r="C12" i="1"/>
  <c r="E12" i="1"/>
  <c r="F12" i="1"/>
  <c r="C33" i="10"/>
  <c r="D32" i="10"/>
  <c r="E32" i="10"/>
  <c r="E33" i="10"/>
  <c r="C32" i="10"/>
  <c r="E36" i="11" l="1"/>
  <c r="D36" i="11"/>
  <c r="F36" i="11"/>
  <c r="C36" i="1"/>
  <c r="E36" i="1"/>
  <c r="C36" i="11"/>
  <c r="D36" i="1"/>
  <c r="F36" i="1"/>
  <c r="C38" i="12"/>
  <c r="E36" i="10"/>
  <c r="F36" i="10"/>
  <c r="D36" i="10"/>
  <c r="C36" i="10"/>
  <c r="F38" i="11" l="1"/>
  <c r="D38" i="11"/>
  <c r="E38" i="11"/>
  <c r="F38" i="10"/>
  <c r="E38" i="10"/>
  <c r="C38" i="10"/>
  <c r="D38" i="10"/>
  <c r="C38" i="1"/>
  <c r="F38" i="1"/>
  <c r="E38" i="1"/>
  <c r="D38" i="1"/>
  <c r="C38" i="11"/>
</calcChain>
</file>

<file path=xl/sharedStrings.xml><?xml version="1.0" encoding="utf-8"?>
<sst xmlns="http://schemas.openxmlformats.org/spreadsheetml/2006/main" count="282" uniqueCount="78">
  <si>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</si>
  <si>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</si>
  <si>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</si>
  <si>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</si>
  <si>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</si>
  <si>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</si>
  <si>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</si>
  <si>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</si>
  <si>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</si>
  <si>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</si>
  <si>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</si>
  <si>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</si>
  <si>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</si>
  <si>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</si>
  <si>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</si>
  <si>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</si>
  <si>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</si>
  <si>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</si>
  <si>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</si>
  <si>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</si>
  <si>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</si>
  <si>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</si>
  <si>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</si>
  <si>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</si>
  <si>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</si>
  <si>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</si>
  <si>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</si>
  <si>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</si>
  <si>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</si>
  <si>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</si>
  <si>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</si>
  <si>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</si>
  <si>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</si>
  <si>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</si>
  <si>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</si>
  <si>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</si>
  <si>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</si>
  <si>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</si>
  <si>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</si>
  <si>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</si>
  <si>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</si>
  <si>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</si>
  <si>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</si>
  <si>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</si>
  <si>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</si>
  <si>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</si>
  <si>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</si>
  <si>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</si>
  <si>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</si>
  <si>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</si>
  <si>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</si>
  <si>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</si>
  <si>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</si>
  <si>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</si>
  <si>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</si>
  <si>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</si>
  <si>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</si>
  <si>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</si>
  <si>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</si>
  <si>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</si>
  <si>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</si>
  <si>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</si>
  <si>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</si>
  <si>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</si>
  <si>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</si>
  <si>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</si>
  <si>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Rajasthan</t>
  </si>
  <si>
    <t>2016-17</t>
  </si>
  <si>
    <t>2017-18</t>
  </si>
  <si>
    <t>2018-19</t>
  </si>
  <si>
    <t>2019-20</t>
  </si>
  <si>
    <t xml:space="preserve"> 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</si>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</sst>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65" fontId="7" fillId="0" borderId="0" xfId="0" applyNumberFormat="1" applyFont="1"/>
    <xf numFmtId="0" fontId="7" fillId="3" borderId="0" xfId="0" applyFont="1" applyFill="1" applyProtection="1">
      <protection locked="0"/>
    </xf>
    <xf numFmtId="0" fontId="7" fillId="3" borderId="0" xfId="0" applyFont="1" applyFill="1"/>
    <xf numFmtId="1" fontId="7" fillId="3" borderId="0" xfId="0" applyNumberFormat="1" applyFont="1" applyFill="1"/>
    <xf numFmtId="1" fontId="7" fillId="3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7" fillId="0" borderId="2" xfId="0" applyNumberFormat="1" applyFont="1" applyBorder="1" applyProtection="1"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/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center" wrapText="1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  <row r="39">
          <cell r="A39" t="str">
            <v>Source:  Directorate of Economics &amp; Statistics of respective State Governments.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J135"/>
  <sheetViews>
    <sheetView zoomScale="98" zoomScaleNormal="98" zoomScaleSheetLayoutView="100" workbookViewId="0">
      <pane xSplit="2" ySplit="5" topLeftCell="C18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6" width="10.7109375" style="2" customWidth="1"/>
    <col min="7" max="16" width="11.85546875" style="1" customWidth="1"/>
    <col min="17" max="17" width="9.140625" style="2" customWidth="1"/>
    <col min="18" max="18" width="11.85546875" style="2" customWidth="1"/>
    <col min="19" max="19" width="11.28515625" style="2" customWidth="1"/>
    <col min="20" max="20" width="11.7109375" style="1" customWidth="1"/>
    <col min="21" max="21" width="9.140625" style="2" customWidth="1"/>
    <col min="22" max="22" width="10.85546875" style="2" customWidth="1"/>
    <col min="23" max="23" width="10.85546875" style="1" customWidth="1"/>
    <col min="24" max="24" width="11" style="2" customWidth="1"/>
    <col min="25" max="27" width="11.42578125" style="2" customWidth="1"/>
    <col min="28" max="55" width="9.140625" style="2" customWidth="1"/>
    <col min="56" max="56" width="12.42578125" style="2" customWidth="1"/>
    <col min="57" max="78" width="9.140625" style="2" customWidth="1"/>
    <col min="79" max="79" width="12.140625" style="2" customWidth="1"/>
    <col min="80" max="83" width="9.140625" style="2" customWidth="1"/>
    <col min="84" max="88" width="9.140625" style="2" hidden="1" customWidth="1"/>
    <col min="89" max="89" width="9.140625" style="2" customWidth="1"/>
    <col min="90" max="94" width="9.140625" style="2" hidden="1" customWidth="1"/>
    <col min="95" max="95" width="9.140625" style="2" customWidth="1"/>
    <col min="96" max="100" width="9.140625" style="2" hidden="1" customWidth="1"/>
    <col min="101" max="101" width="9.140625" style="2" customWidth="1"/>
    <col min="102" max="106" width="9.140625" style="2" hidden="1" customWidth="1"/>
    <col min="107" max="107" width="9.140625" style="2" customWidth="1"/>
    <col min="108" max="112" width="9.140625" style="2" hidden="1" customWidth="1"/>
    <col min="113" max="113" width="9.140625" style="1" customWidth="1"/>
    <col min="114" max="118" width="9.140625" style="1" hidden="1" customWidth="1"/>
    <col min="119" max="119" width="9.140625" style="1" customWidth="1"/>
    <col min="120" max="124" width="9.140625" style="1" hidden="1" customWidth="1"/>
    <col min="125" max="125" width="9.140625" style="1" customWidth="1"/>
    <col min="126" max="130" width="9.140625" style="1" hidden="1" customWidth="1"/>
    <col min="131" max="131" width="9.140625" style="1" customWidth="1"/>
    <col min="132" max="161" width="9.140625" style="2" customWidth="1"/>
    <col min="162" max="162" width="9.140625" style="2" hidden="1" customWidth="1"/>
    <col min="163" max="170" width="9.140625" style="2" customWidth="1"/>
    <col min="171" max="171" width="9.140625" style="2" hidden="1" customWidth="1"/>
    <col min="172" max="176" width="9.140625" style="2" customWidth="1"/>
    <col min="177" max="177" width="9.140625" style="2" hidden="1" customWidth="1"/>
    <col min="178" max="187" width="9.140625" style="2" customWidth="1"/>
    <col min="188" max="191" width="8.85546875" style="2"/>
    <col min="192" max="192" width="12.7109375" style="2" bestFit="1" customWidth="1"/>
    <col min="193" max="16384" width="8.85546875" style="2"/>
  </cols>
  <sheetData>
    <row r="1" spans="1:192" ht="21" x14ac:dyDescent="0.35">
      <c r="A1" s="2" t="s">
        <v>53</v>
      </c>
      <c r="B1" s="6" t="s">
        <v>66</v>
      </c>
      <c r="V1" s="3"/>
    </row>
    <row r="2" spans="1:192" ht="15.75" x14ac:dyDescent="0.25">
      <c r="A2" s="7" t="s">
        <v>48</v>
      </c>
      <c r="I2" s="1" t="str">
        <f>[1]GSVA_cur!$I$3</f>
        <v>As on 17.03.2025</v>
      </c>
    </row>
    <row r="3" spans="1:192" ht="15.75" x14ac:dyDescent="0.25">
      <c r="A3" s="7"/>
    </row>
    <row r="4" spans="1:192" ht="15.75" x14ac:dyDescent="0.25">
      <c r="A4" s="7"/>
      <c r="E4" s="8"/>
      <c r="F4" s="8" t="s">
        <v>57</v>
      </c>
    </row>
    <row r="5" spans="1:192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72</v>
      </c>
      <c r="M5" s="17" t="s">
        <v>73</v>
      </c>
      <c r="N5" s="17" t="s">
        <v>74</v>
      </c>
      <c r="O5" s="17" t="s">
        <v>75</v>
      </c>
      <c r="P5" s="17" t="s">
        <v>77</v>
      </c>
    </row>
    <row r="6" spans="1:192" s="11" customFormat="1" ht="15.75" x14ac:dyDescent="0.25">
      <c r="A6" s="18" t="s">
        <v>26</v>
      </c>
      <c r="B6" s="19" t="s">
        <v>2</v>
      </c>
      <c r="C6" s="20">
        <f>SUM(C7:C10)</f>
        <v>11910302.5177</v>
      </c>
      <c r="D6" s="20">
        <f t="shared" ref="D6:E6" si="0">SUM(D7:D10)</f>
        <v>13641013.231799999</v>
      </c>
      <c r="E6" s="20">
        <f t="shared" si="0"/>
        <v>14779846.705080001</v>
      </c>
      <c r="F6" s="20">
        <f t="shared" ref="F6:N6" si="1">SUM(F7:F10)</f>
        <v>15306196.508300001</v>
      </c>
      <c r="G6" s="20">
        <f t="shared" si="1"/>
        <v>16770546.6252</v>
      </c>
      <c r="H6" s="20">
        <f t="shared" si="1"/>
        <v>20231863.210700002</v>
      </c>
      <c r="I6" s="20">
        <f t="shared" si="1"/>
        <v>20592005.393399999</v>
      </c>
      <c r="J6" s="20">
        <f t="shared" si="1"/>
        <v>22206135.496799998</v>
      </c>
      <c r="K6" s="20">
        <f t="shared" si="1"/>
        <v>26066444.378457688</v>
      </c>
      <c r="L6" s="20">
        <f t="shared" si="1"/>
        <v>29264378.057024591</v>
      </c>
      <c r="M6" s="20">
        <f t="shared" si="1"/>
        <v>32273855.040878262</v>
      </c>
      <c r="N6" s="20">
        <f t="shared" si="1"/>
        <v>35144200.858773306</v>
      </c>
      <c r="O6" s="20">
        <f t="shared" ref="O6:P6" si="2">SUM(O7:O10)</f>
        <v>37946036.307085119</v>
      </c>
      <c r="P6" s="20">
        <f t="shared" si="2"/>
        <v>42285402.894807942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J6" s="10"/>
    </row>
    <row r="7" spans="1:192" ht="15.75" x14ac:dyDescent="0.25">
      <c r="A7" s="21">
        <v>1.1000000000000001</v>
      </c>
      <c r="B7" s="22" t="s">
        <v>59</v>
      </c>
      <c r="C7" s="23">
        <v>7346941.9774000002</v>
      </c>
      <c r="D7" s="23">
        <v>8389344.2459999993</v>
      </c>
      <c r="E7" s="23">
        <v>8599905.2510800008</v>
      </c>
      <c r="F7" s="23">
        <v>7760667.9560000002</v>
      </c>
      <c r="G7" s="23">
        <v>8205263.7599999998</v>
      </c>
      <c r="H7" s="23">
        <v>10156122.530200001</v>
      </c>
      <c r="I7" s="23">
        <v>9247156.8954000007</v>
      </c>
      <c r="J7" s="23">
        <v>10396611.243999999</v>
      </c>
      <c r="K7" s="23">
        <v>12848770.62987517</v>
      </c>
      <c r="L7" s="23">
        <v>13706573.147639334</v>
      </c>
      <c r="M7" s="23">
        <v>15186904.535538573</v>
      </c>
      <c r="N7" s="23">
        <v>16450626.24</v>
      </c>
      <c r="O7" s="23">
        <v>16979077.374389999</v>
      </c>
      <c r="P7" s="23">
        <v>19521237.120000001</v>
      </c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1">
        <v>1.2</v>
      </c>
      <c r="B8" s="22" t="s">
        <v>60</v>
      </c>
      <c r="C8" s="23">
        <v>3113225.2157999999</v>
      </c>
      <c r="D8" s="23">
        <v>3591762.72</v>
      </c>
      <c r="E8" s="23">
        <v>4150166.7892999998</v>
      </c>
      <c r="F8" s="23">
        <v>5333175.0471999999</v>
      </c>
      <c r="G8" s="23">
        <v>6351373.7951999996</v>
      </c>
      <c r="H8" s="23">
        <v>7562140.0384999998</v>
      </c>
      <c r="I8" s="23">
        <v>8967765.1670999993</v>
      </c>
      <c r="J8" s="23">
        <v>9467380.1429999992</v>
      </c>
      <c r="K8" s="23">
        <v>11011436.171800001</v>
      </c>
      <c r="L8" s="23">
        <v>13367131.352059161</v>
      </c>
      <c r="M8" s="23">
        <v>14777705.130239369</v>
      </c>
      <c r="N8" s="23">
        <v>16135306.262877131</v>
      </c>
      <c r="O8" s="23">
        <v>18191649.625</v>
      </c>
      <c r="P8" s="23">
        <v>19775097.10271237</v>
      </c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1">
        <v>1.3</v>
      </c>
      <c r="B9" s="22" t="s">
        <v>61</v>
      </c>
      <c r="C9" s="23">
        <v>1417029.9469000001</v>
      </c>
      <c r="D9" s="23">
        <v>1622498.007</v>
      </c>
      <c r="E9" s="23">
        <v>1987304.9121000001</v>
      </c>
      <c r="F9" s="23">
        <v>2154317.3092999998</v>
      </c>
      <c r="G9" s="23">
        <v>2160681.3695999999</v>
      </c>
      <c r="H9" s="23">
        <v>2443199.7250000001</v>
      </c>
      <c r="I9" s="23">
        <v>2298640.176</v>
      </c>
      <c r="J9" s="23">
        <v>2255724.7525999998</v>
      </c>
      <c r="K9" s="23">
        <v>2111527.3125325171</v>
      </c>
      <c r="L9" s="23">
        <v>2094035.0903142679</v>
      </c>
      <c r="M9" s="23">
        <v>2202233.9602082008</v>
      </c>
      <c r="N9" s="23">
        <v>2411057.0893975357</v>
      </c>
      <c r="O9" s="23">
        <v>2605522.797445118</v>
      </c>
      <c r="P9" s="23">
        <v>2773219.0114018884</v>
      </c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1">
        <v>1.4</v>
      </c>
      <c r="B10" s="22" t="s">
        <v>62</v>
      </c>
      <c r="C10" s="23">
        <v>33105.3776</v>
      </c>
      <c r="D10" s="23">
        <v>37408.258800000003</v>
      </c>
      <c r="E10" s="23">
        <v>42469.7526</v>
      </c>
      <c r="F10" s="23">
        <v>58036.195800000001</v>
      </c>
      <c r="G10" s="23">
        <v>53227.700400000002</v>
      </c>
      <c r="H10" s="23">
        <v>70400.917000000001</v>
      </c>
      <c r="I10" s="23">
        <v>78443.154899999994</v>
      </c>
      <c r="J10" s="23">
        <v>86419.357199999999</v>
      </c>
      <c r="K10" s="23">
        <v>94710.264249999993</v>
      </c>
      <c r="L10" s="23">
        <v>96638.467011825895</v>
      </c>
      <c r="M10" s="23">
        <v>107011.41489211727</v>
      </c>
      <c r="N10" s="23">
        <v>147211.26649864009</v>
      </c>
      <c r="O10" s="23">
        <v>169786.51024999999</v>
      </c>
      <c r="P10" s="23">
        <v>215849.66069368052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4" t="s">
        <v>31</v>
      </c>
      <c r="B11" s="22" t="s">
        <v>3</v>
      </c>
      <c r="C11" s="23">
        <v>1841530.2822</v>
      </c>
      <c r="D11" s="23">
        <v>3395874.3223999999</v>
      </c>
      <c r="E11" s="23">
        <v>3953972.5776</v>
      </c>
      <c r="F11" s="23">
        <v>4923360.9186000004</v>
      </c>
      <c r="G11" s="23">
        <v>4686623.7652000003</v>
      </c>
      <c r="H11" s="23">
        <v>5095827.7362000002</v>
      </c>
      <c r="I11" s="23">
        <v>5579249.9977038093</v>
      </c>
      <c r="J11" s="23">
        <v>2838166.5050128372</v>
      </c>
      <c r="K11" s="23">
        <v>2698694.3657999998</v>
      </c>
      <c r="L11" s="23">
        <v>3378962.1003360893</v>
      </c>
      <c r="M11" s="23">
        <v>3811361.6332015116</v>
      </c>
      <c r="N11" s="23">
        <v>4128087.0355129139</v>
      </c>
      <c r="O11" s="23">
        <v>4721849.2312781913</v>
      </c>
      <c r="P11" s="23">
        <v>5180531.2957172506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0" customFormat="1" ht="15.75" x14ac:dyDescent="0.25">
      <c r="A12" s="25"/>
      <c r="B12" s="26" t="s">
        <v>28</v>
      </c>
      <c r="C12" s="27">
        <f>C6+C11</f>
        <v>13751832.799899999</v>
      </c>
      <c r="D12" s="27">
        <f t="shared" ref="D12:N12" si="3">D6+D11</f>
        <v>17036887.554200001</v>
      </c>
      <c r="E12" s="27">
        <f t="shared" si="3"/>
        <v>18733819.282680001</v>
      </c>
      <c r="F12" s="27">
        <f t="shared" si="3"/>
        <v>20229557.426899999</v>
      </c>
      <c r="G12" s="27">
        <f t="shared" si="3"/>
        <v>21457170.3904</v>
      </c>
      <c r="H12" s="27">
        <f t="shared" si="3"/>
        <v>25327690.946900003</v>
      </c>
      <c r="I12" s="27">
        <f t="shared" si="3"/>
        <v>26171255.391103808</v>
      </c>
      <c r="J12" s="27">
        <f t="shared" si="3"/>
        <v>25044302.001812834</v>
      </c>
      <c r="K12" s="27">
        <f t="shared" si="3"/>
        <v>28765138.744257689</v>
      </c>
      <c r="L12" s="27">
        <f t="shared" si="3"/>
        <v>32643340.15736068</v>
      </c>
      <c r="M12" s="27">
        <f t="shared" si="3"/>
        <v>36085216.674079776</v>
      </c>
      <c r="N12" s="27">
        <f t="shared" si="3"/>
        <v>39272287.894286223</v>
      </c>
      <c r="O12" s="27">
        <f t="shared" ref="O12:P12" si="4">O6+O11</f>
        <v>42667885.538363308</v>
      </c>
      <c r="P12" s="27">
        <f t="shared" si="4"/>
        <v>47465934.190525189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1"/>
      <c r="GH12" s="11"/>
      <c r="GI12" s="11"/>
    </row>
    <row r="13" spans="1:192" s="1" customFormat="1" ht="15.75" x14ac:dyDescent="0.25">
      <c r="A13" s="28" t="s">
        <v>32</v>
      </c>
      <c r="B13" s="29" t="s">
        <v>4</v>
      </c>
      <c r="C13" s="30">
        <v>6666606.375</v>
      </c>
      <c r="D13" s="30">
        <v>5627437.2422000002</v>
      </c>
      <c r="E13" s="30">
        <v>5338668.9420999996</v>
      </c>
      <c r="F13" s="30">
        <v>6178416.6782999998</v>
      </c>
      <c r="G13" s="30">
        <v>7694489.1058</v>
      </c>
      <c r="H13" s="30">
        <v>7876593.8624</v>
      </c>
      <c r="I13" s="30">
        <v>8241480.8190000001</v>
      </c>
      <c r="J13" s="30">
        <v>9632261.1239999998</v>
      </c>
      <c r="K13" s="30">
        <v>10576667.026802845</v>
      </c>
      <c r="L13" s="30">
        <v>10863454.485581527</v>
      </c>
      <c r="M13" s="30">
        <v>13522895.109334575</v>
      </c>
      <c r="N13" s="30">
        <v>14349733.494880814</v>
      </c>
      <c r="O13" s="30">
        <v>17082191.717654098</v>
      </c>
      <c r="P13" s="30">
        <v>18178326.860137656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4" t="s">
        <v>33</v>
      </c>
      <c r="B14" s="22" t="s">
        <v>5</v>
      </c>
      <c r="C14" s="23">
        <v>763271.21600000001</v>
      </c>
      <c r="D14" s="23">
        <v>1059920.6492000001</v>
      </c>
      <c r="E14" s="23">
        <v>1070927.4574</v>
      </c>
      <c r="F14" s="23">
        <v>1341407.3004999999</v>
      </c>
      <c r="G14" s="23">
        <v>1924045.7135999999</v>
      </c>
      <c r="H14" s="23">
        <v>2348005.355</v>
      </c>
      <c r="I14" s="23">
        <v>2730979.4567999998</v>
      </c>
      <c r="J14" s="23">
        <v>2668639.1046000002</v>
      </c>
      <c r="K14" s="23">
        <v>3120781.44</v>
      </c>
      <c r="L14" s="23">
        <v>3518478.0052956613</v>
      </c>
      <c r="M14" s="23">
        <v>3447939.3615351743</v>
      </c>
      <c r="N14" s="23">
        <v>3819504.548</v>
      </c>
      <c r="O14" s="23">
        <v>4155408.6239999998</v>
      </c>
      <c r="P14" s="23">
        <v>4413200.28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4" t="s">
        <v>34</v>
      </c>
      <c r="B15" s="22" t="s">
        <v>6</v>
      </c>
      <c r="C15" s="23">
        <v>4359171.2110000001</v>
      </c>
      <c r="D15" s="23">
        <v>4568111.8679999998</v>
      </c>
      <c r="E15" s="23">
        <v>5259336.4665000001</v>
      </c>
      <c r="F15" s="23">
        <v>5634917.9819999998</v>
      </c>
      <c r="G15" s="23">
        <v>5600200.0323999999</v>
      </c>
      <c r="H15" s="23">
        <v>5947297.3222000003</v>
      </c>
      <c r="I15" s="23">
        <v>6471260.5569000002</v>
      </c>
      <c r="J15" s="23">
        <v>7432208.2016000003</v>
      </c>
      <c r="K15" s="23">
        <v>8031339.2375999996</v>
      </c>
      <c r="L15" s="23">
        <v>7968497.2265917957</v>
      </c>
      <c r="M15" s="23">
        <v>10762839.08841891</v>
      </c>
      <c r="N15" s="23">
        <v>12520285.486111524</v>
      </c>
      <c r="O15" s="23">
        <v>13573871.775399845</v>
      </c>
      <c r="P15" s="23">
        <v>14875151.40732423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0" customFormat="1" ht="15.75" x14ac:dyDescent="0.25">
      <c r="A16" s="25"/>
      <c r="B16" s="26" t="s">
        <v>29</v>
      </c>
      <c r="C16" s="27">
        <f>+C13+C14+C15</f>
        <v>11789048.802000001</v>
      </c>
      <c r="D16" s="27">
        <f t="shared" ref="D16:E16" si="5">+D13+D14+D15</f>
        <v>11255469.759399999</v>
      </c>
      <c r="E16" s="27">
        <f t="shared" si="5"/>
        <v>11668932.866</v>
      </c>
      <c r="F16" s="27">
        <f t="shared" ref="F16:H16" si="6">+F13+F14+F15</f>
        <v>13154741.9608</v>
      </c>
      <c r="G16" s="27">
        <f t="shared" si="6"/>
        <v>15218734.851799998</v>
      </c>
      <c r="H16" s="27">
        <f t="shared" si="6"/>
        <v>16171896.5396</v>
      </c>
      <c r="I16" s="27">
        <f t="shared" ref="I16:K16" si="7">+I13+I14+I15</f>
        <v>17443720.832699999</v>
      </c>
      <c r="J16" s="27">
        <f t="shared" si="7"/>
        <v>19733108.430199999</v>
      </c>
      <c r="K16" s="27">
        <f t="shared" si="7"/>
        <v>21728787.704402845</v>
      </c>
      <c r="L16" s="27">
        <f t="shared" ref="L16:N16" si="8">+L13+L14+L15</f>
        <v>22350429.717468984</v>
      </c>
      <c r="M16" s="27">
        <f t="shared" si="8"/>
        <v>27733673.559288658</v>
      </c>
      <c r="N16" s="27">
        <f t="shared" si="8"/>
        <v>30689523.52899234</v>
      </c>
      <c r="O16" s="27">
        <f t="shared" ref="O16:P16" si="9">+O13+O14+O15</f>
        <v>34811472.117053941</v>
      </c>
      <c r="P16" s="27">
        <f t="shared" si="9"/>
        <v>37466678.54746189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2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2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2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1"/>
      <c r="GH16" s="11"/>
      <c r="GI16" s="11"/>
    </row>
    <row r="17" spans="1:192" s="11" customFormat="1" ht="15.75" x14ac:dyDescent="0.25">
      <c r="A17" s="18" t="s">
        <v>35</v>
      </c>
      <c r="B17" s="19" t="s">
        <v>7</v>
      </c>
      <c r="C17" s="20">
        <f>C18+C19</f>
        <v>4374625.4402999999</v>
      </c>
      <c r="D17" s="20">
        <f t="shared" ref="D17:E17" si="10">D18+D19</f>
        <v>5241568.7870000005</v>
      </c>
      <c r="E17" s="20">
        <f t="shared" si="10"/>
        <v>6103583.9906000001</v>
      </c>
      <c r="F17" s="20">
        <f t="shared" ref="F17:H17" si="11">F18+F19</f>
        <v>6953282</v>
      </c>
      <c r="G17" s="20">
        <f t="shared" si="11"/>
        <v>7709306.7396</v>
      </c>
      <c r="H17" s="20">
        <f t="shared" si="11"/>
        <v>8514879.1040000003</v>
      </c>
      <c r="I17" s="20">
        <f t="shared" ref="I17:K17" si="12">I18+I19</f>
        <v>9866414.1180000007</v>
      </c>
      <c r="J17" s="20">
        <f t="shared" si="12"/>
        <v>11427657.433899999</v>
      </c>
      <c r="K17" s="20">
        <f t="shared" si="12"/>
        <v>12488746.248199999</v>
      </c>
      <c r="L17" s="20">
        <f t="shared" ref="L17:N17" si="13">L18+L19</f>
        <v>10007200.248515015</v>
      </c>
      <c r="M17" s="20">
        <f t="shared" si="13"/>
        <v>12715786.343288317</v>
      </c>
      <c r="N17" s="20">
        <f t="shared" si="13"/>
        <v>16584163.539000001</v>
      </c>
      <c r="O17" s="20">
        <f t="shared" ref="O17:P17" si="14">O18+O19</f>
        <v>17798366.773409497</v>
      </c>
      <c r="P17" s="20">
        <f t="shared" si="14"/>
        <v>20070074.758452646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J17" s="10"/>
    </row>
    <row r="18" spans="1:192" ht="15.75" x14ac:dyDescent="0.25">
      <c r="A18" s="21">
        <v>6.1</v>
      </c>
      <c r="B18" s="22" t="s">
        <v>8</v>
      </c>
      <c r="C18" s="30">
        <v>4099131.5024000001</v>
      </c>
      <c r="D18" s="23">
        <v>4943648.2235000003</v>
      </c>
      <c r="E18" s="23">
        <v>5778575.2680000002</v>
      </c>
      <c r="F18" s="30">
        <v>6612085</v>
      </c>
      <c r="G18" s="23">
        <v>7342482.324</v>
      </c>
      <c r="H18" s="23">
        <v>8105279.7539999997</v>
      </c>
      <c r="I18" s="23">
        <v>9411126.2850000001</v>
      </c>
      <c r="J18" s="23">
        <v>10899468.313899999</v>
      </c>
      <c r="K18" s="23">
        <v>11937376.944</v>
      </c>
      <c r="L18" s="23">
        <v>9744712.0891466588</v>
      </c>
      <c r="M18" s="23">
        <v>12291324.928096099</v>
      </c>
      <c r="N18" s="23">
        <v>15681030.084000001</v>
      </c>
      <c r="O18" s="23">
        <v>16545359.430409499</v>
      </c>
      <c r="P18" s="23">
        <v>18383526.531452648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1">
        <v>6.2</v>
      </c>
      <c r="B19" s="22" t="s">
        <v>9</v>
      </c>
      <c r="C19" s="30">
        <v>275493.93790000002</v>
      </c>
      <c r="D19" s="30">
        <v>297920.56349999999</v>
      </c>
      <c r="E19" s="30">
        <v>325008.72259999998</v>
      </c>
      <c r="F19" s="30">
        <v>341197</v>
      </c>
      <c r="G19" s="30">
        <v>366824.41560000001</v>
      </c>
      <c r="H19" s="30">
        <v>409599.35</v>
      </c>
      <c r="I19" s="30">
        <v>455287.83299999998</v>
      </c>
      <c r="J19" s="30">
        <v>528189.12</v>
      </c>
      <c r="K19" s="30">
        <v>551369.30420000001</v>
      </c>
      <c r="L19" s="30">
        <v>262488.15936835628</v>
      </c>
      <c r="M19" s="30">
        <v>424461.41519221908</v>
      </c>
      <c r="N19" s="30">
        <v>903133.45499999996</v>
      </c>
      <c r="O19" s="30">
        <v>1253007.3430000001</v>
      </c>
      <c r="P19" s="30">
        <v>1686548.227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1" customFormat="1" ht="30" x14ac:dyDescent="0.25">
      <c r="A20" s="31" t="s">
        <v>36</v>
      </c>
      <c r="B20" s="32" t="s">
        <v>10</v>
      </c>
      <c r="C20" s="20">
        <f>SUM(C21:C27)</f>
        <v>2284891.0260000001</v>
      </c>
      <c r="D20" s="20">
        <f t="shared" ref="D20:E20" si="15">SUM(D21:D27)</f>
        <v>2712814.5882940004</v>
      </c>
      <c r="E20" s="20">
        <f t="shared" si="15"/>
        <v>3176454.5093999999</v>
      </c>
      <c r="F20" s="20">
        <f t="shared" ref="F20:N20" si="16">SUM(F21:F27)</f>
        <v>3535356.8213</v>
      </c>
      <c r="G20" s="20">
        <f t="shared" si="16"/>
        <v>3965806.9906000001</v>
      </c>
      <c r="H20" s="20">
        <f t="shared" si="16"/>
        <v>4289754.5017000008</v>
      </c>
      <c r="I20" s="20">
        <f t="shared" si="16"/>
        <v>4404403.1487999996</v>
      </c>
      <c r="J20" s="20">
        <f t="shared" si="16"/>
        <v>4931728.7061999999</v>
      </c>
      <c r="K20" s="20">
        <f t="shared" si="16"/>
        <v>5204157.0430175178</v>
      </c>
      <c r="L20" s="20">
        <f t="shared" si="16"/>
        <v>4652503.2985021062</v>
      </c>
      <c r="M20" s="20">
        <f t="shared" si="16"/>
        <v>5994899.4686720809</v>
      </c>
      <c r="N20" s="20">
        <f t="shared" si="16"/>
        <v>6474101.210911599</v>
      </c>
      <c r="O20" s="20">
        <f t="shared" ref="O20:P20" si="17">SUM(O21:O27)</f>
        <v>7010503.3766174996</v>
      </c>
      <c r="P20" s="20">
        <f t="shared" si="17"/>
        <v>7492498.0862537734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A20" s="12"/>
      <c r="GB20" s="12"/>
      <c r="GC20" s="12"/>
      <c r="GD20" s="12"/>
      <c r="GE20" s="12"/>
      <c r="GF20" s="12"/>
      <c r="GJ20" s="10"/>
    </row>
    <row r="21" spans="1:192" ht="15.75" x14ac:dyDescent="0.25">
      <c r="A21" s="21">
        <v>7.1</v>
      </c>
      <c r="B21" s="22" t="s">
        <v>11</v>
      </c>
      <c r="C21" s="23">
        <v>241013</v>
      </c>
      <c r="D21" s="23">
        <v>336958</v>
      </c>
      <c r="E21" s="23">
        <v>401456</v>
      </c>
      <c r="F21" s="23">
        <v>446690</v>
      </c>
      <c r="G21" s="23">
        <v>488125</v>
      </c>
      <c r="H21" s="23">
        <v>571646</v>
      </c>
      <c r="I21" s="23">
        <v>533632</v>
      </c>
      <c r="J21" s="23">
        <v>585321</v>
      </c>
      <c r="K21" s="23">
        <v>647884</v>
      </c>
      <c r="L21" s="23">
        <v>655262</v>
      </c>
      <c r="M21" s="23">
        <v>634281</v>
      </c>
      <c r="N21" s="23">
        <v>668155</v>
      </c>
      <c r="O21" s="23">
        <v>709581</v>
      </c>
      <c r="P21" s="23">
        <v>766347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1">
        <v>7.2</v>
      </c>
      <c r="B22" s="22" t="s">
        <v>12</v>
      </c>
      <c r="C22" s="23">
        <v>1398870.8073</v>
      </c>
      <c r="D22" s="23">
        <v>1622319.594697</v>
      </c>
      <c r="E22" s="23">
        <v>1798951.6159999999</v>
      </c>
      <c r="F22" s="23">
        <v>1957268.4417000001</v>
      </c>
      <c r="G22" s="23">
        <v>2101180.4526</v>
      </c>
      <c r="H22" s="23">
        <v>2294265.1811000002</v>
      </c>
      <c r="I22" s="23">
        <v>2494899.5455999998</v>
      </c>
      <c r="J22" s="23">
        <v>2895367.8467999999</v>
      </c>
      <c r="K22" s="23">
        <v>2875452.7779999999</v>
      </c>
      <c r="L22" s="23">
        <v>2252372.9618875207</v>
      </c>
      <c r="M22" s="23">
        <v>3326029.3811722747</v>
      </c>
      <c r="N22" s="23">
        <v>3414642.8709793161</v>
      </c>
      <c r="O22" s="23">
        <v>3752488.9435800002</v>
      </c>
      <c r="P22" s="23">
        <v>3967213.398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1">
        <v>7.3</v>
      </c>
      <c r="B23" s="22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1">
        <v>7.4</v>
      </c>
      <c r="B24" s="22" t="s">
        <v>14</v>
      </c>
      <c r="C24" s="23">
        <v>6641.9072999999999</v>
      </c>
      <c r="D24" s="23">
        <v>12603.9576</v>
      </c>
      <c r="E24" s="23">
        <v>10816.96</v>
      </c>
      <c r="F24" s="23">
        <v>17685.610799999999</v>
      </c>
      <c r="G24" s="23">
        <v>35438.5242</v>
      </c>
      <c r="H24" s="23">
        <v>43843.032500000001</v>
      </c>
      <c r="I24" s="23">
        <v>47110.6944</v>
      </c>
      <c r="J24" s="23">
        <v>28002.565500000001</v>
      </c>
      <c r="K24" s="23">
        <v>47532.644500000002</v>
      </c>
      <c r="L24" s="23">
        <v>26031.949172839457</v>
      </c>
      <c r="M24" s="23">
        <v>28687.394906827445</v>
      </c>
      <c r="N24" s="23">
        <v>36685.361741160472</v>
      </c>
      <c r="O24" s="23">
        <v>38960.001600000003</v>
      </c>
      <c r="P24" s="23">
        <v>42083.466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1">
        <v>7.5</v>
      </c>
      <c r="B25" s="22" t="s">
        <v>15</v>
      </c>
      <c r="C25" s="23">
        <v>31689.2186</v>
      </c>
      <c r="D25" s="23">
        <v>36866.467596999995</v>
      </c>
      <c r="E25" s="23">
        <v>41057.139199999998</v>
      </c>
      <c r="F25" s="23">
        <v>44328.484199999999</v>
      </c>
      <c r="G25" s="23">
        <v>48433.339800000002</v>
      </c>
      <c r="H25" s="23">
        <v>86452.44</v>
      </c>
      <c r="I25" s="23">
        <v>91929.868799999997</v>
      </c>
      <c r="J25" s="23">
        <v>99008.332800000004</v>
      </c>
      <c r="K25" s="23">
        <v>100837.41250000001</v>
      </c>
      <c r="L25" s="23">
        <v>60932.904662919456</v>
      </c>
      <c r="M25" s="23">
        <v>90061.661048214257</v>
      </c>
      <c r="N25" s="23">
        <v>110938.39513556425</v>
      </c>
      <c r="O25" s="23">
        <v>117817.52913</v>
      </c>
      <c r="P25" s="23">
        <v>127264.992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1">
        <v>7.6</v>
      </c>
      <c r="B26" s="22" t="s">
        <v>16</v>
      </c>
      <c r="C26" s="23">
        <v>10113.0928</v>
      </c>
      <c r="D26" s="23">
        <v>11052.5684</v>
      </c>
      <c r="E26" s="23">
        <v>14336.7942</v>
      </c>
      <c r="F26" s="23">
        <v>17395.284599999999</v>
      </c>
      <c r="G26" s="23">
        <v>14680.674000000001</v>
      </c>
      <c r="H26" s="23">
        <v>16703.848099999999</v>
      </c>
      <c r="I26" s="23">
        <v>20609.04</v>
      </c>
      <c r="J26" s="23">
        <v>48592.9611</v>
      </c>
      <c r="K26" s="23">
        <v>53250.208017518118</v>
      </c>
      <c r="L26" s="23">
        <v>52727.368913744896</v>
      </c>
      <c r="M26" s="23">
        <v>48589.031544764555</v>
      </c>
      <c r="N26" s="23">
        <v>51531.583055559066</v>
      </c>
      <c r="O26" s="23">
        <v>60963.082799999996</v>
      </c>
      <c r="P26" s="23">
        <v>72440.866993185715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21">
        <v>7.7</v>
      </c>
      <c r="B27" s="22" t="s">
        <v>17</v>
      </c>
      <c r="C27" s="23">
        <v>596563</v>
      </c>
      <c r="D27" s="23">
        <v>693014</v>
      </c>
      <c r="E27" s="23">
        <v>909836</v>
      </c>
      <c r="F27" s="23">
        <v>1051989</v>
      </c>
      <c r="G27" s="23">
        <v>1277949</v>
      </c>
      <c r="H27" s="23">
        <v>1276844</v>
      </c>
      <c r="I27" s="23">
        <v>1216222</v>
      </c>
      <c r="J27" s="23">
        <v>1275436</v>
      </c>
      <c r="K27" s="23">
        <v>1479200</v>
      </c>
      <c r="L27" s="23">
        <v>1605176.1138650812</v>
      </c>
      <c r="M27" s="23">
        <v>1867251</v>
      </c>
      <c r="N27" s="23">
        <v>2192148</v>
      </c>
      <c r="O27" s="23">
        <v>2330692.8195075002</v>
      </c>
      <c r="P27" s="23">
        <v>2517148.3632605877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4" t="s">
        <v>37</v>
      </c>
      <c r="B28" s="22" t="s">
        <v>18</v>
      </c>
      <c r="C28" s="23">
        <v>1364042</v>
      </c>
      <c r="D28" s="23">
        <v>1494592</v>
      </c>
      <c r="E28" s="23">
        <v>1714035</v>
      </c>
      <c r="F28" s="23">
        <v>1912251</v>
      </c>
      <c r="G28" s="23">
        <v>2005841</v>
      </c>
      <c r="H28" s="23">
        <v>2054000</v>
      </c>
      <c r="I28" s="23">
        <v>2909960</v>
      </c>
      <c r="J28" s="23">
        <v>3417172</v>
      </c>
      <c r="K28" s="23">
        <v>3824201</v>
      </c>
      <c r="L28" s="23">
        <v>4104985</v>
      </c>
      <c r="M28" s="23">
        <v>4454985</v>
      </c>
      <c r="N28" s="23">
        <v>5793071</v>
      </c>
      <c r="O28" s="23">
        <v>6946565</v>
      </c>
      <c r="P28" s="23">
        <v>7900162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4" t="s">
        <v>38</v>
      </c>
      <c r="B29" s="22" t="s">
        <v>19</v>
      </c>
      <c r="C29" s="23">
        <v>4133721.2532000002</v>
      </c>
      <c r="D29" s="23">
        <v>4921092.9000000004</v>
      </c>
      <c r="E29" s="23">
        <v>5688746.3093999997</v>
      </c>
      <c r="F29" s="23">
        <v>6449319.5060000001</v>
      </c>
      <c r="G29" s="23">
        <v>6970203.2609999999</v>
      </c>
      <c r="H29" s="23">
        <v>7862113.5580000002</v>
      </c>
      <c r="I29" s="23">
        <v>8745416.5344999991</v>
      </c>
      <c r="J29" s="23">
        <v>9701505.1319999993</v>
      </c>
      <c r="K29" s="23">
        <v>10294634.227299999</v>
      </c>
      <c r="L29" s="23">
        <v>10415343.068274288</v>
      </c>
      <c r="M29" s="23">
        <v>12174911.508478148</v>
      </c>
      <c r="N29" s="23">
        <v>13657420.33363588</v>
      </c>
      <c r="O29" s="23">
        <v>15109127.946667036</v>
      </c>
      <c r="P29" s="23">
        <v>16665368.550556477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4" t="s">
        <v>39</v>
      </c>
      <c r="B30" s="22" t="s">
        <v>54</v>
      </c>
      <c r="C30" s="23">
        <v>1467926</v>
      </c>
      <c r="D30" s="23">
        <v>1593302</v>
      </c>
      <c r="E30" s="23">
        <v>1754171</v>
      </c>
      <c r="F30" s="23">
        <v>1910769</v>
      </c>
      <c r="G30" s="23">
        <v>2048963</v>
      </c>
      <c r="H30" s="23">
        <v>2275182</v>
      </c>
      <c r="I30" s="23">
        <v>2407148</v>
      </c>
      <c r="J30" s="23">
        <v>3010153</v>
      </c>
      <c r="K30" s="23">
        <v>2957565</v>
      </c>
      <c r="L30" s="23">
        <v>3222674</v>
      </c>
      <c r="M30" s="23">
        <v>3634578</v>
      </c>
      <c r="N30" s="23">
        <v>3913928</v>
      </c>
      <c r="O30" s="23">
        <v>4443790</v>
      </c>
      <c r="P30" s="23">
        <v>5118239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4" t="s">
        <v>40</v>
      </c>
      <c r="B31" s="22" t="s">
        <v>20</v>
      </c>
      <c r="C31" s="23">
        <v>2532266.3363999999</v>
      </c>
      <c r="D31" s="23">
        <v>2950606.5504000001</v>
      </c>
      <c r="E31" s="23">
        <v>3495137.6768</v>
      </c>
      <c r="F31" s="23">
        <v>4219294.9775999999</v>
      </c>
      <c r="G31" s="23">
        <v>4920013.3776000002</v>
      </c>
      <c r="H31" s="23">
        <v>5701665.4800000004</v>
      </c>
      <c r="I31" s="23">
        <v>6823220.2715999996</v>
      </c>
      <c r="J31" s="23">
        <v>8643463.5615999997</v>
      </c>
      <c r="K31" s="23">
        <v>9291833.7884999998</v>
      </c>
      <c r="L31" s="23">
        <v>8721057.7628510799</v>
      </c>
      <c r="M31" s="23">
        <v>10277499.468475157</v>
      </c>
      <c r="N31" s="23">
        <v>11134415.039999999</v>
      </c>
      <c r="O31" s="23">
        <v>12909572.34</v>
      </c>
      <c r="P31" s="23">
        <v>14865695.460000001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0" customFormat="1" ht="15.75" x14ac:dyDescent="0.25">
      <c r="A32" s="25"/>
      <c r="B32" s="26" t="s">
        <v>30</v>
      </c>
      <c r="C32" s="27">
        <f>C17+C20+C28+C29+C30+C31</f>
        <v>16157472.0559</v>
      </c>
      <c r="D32" s="27">
        <f t="shared" ref="D32:E32" si="18">D17+D20+D28+D29+D30+D31</f>
        <v>18913976.825694002</v>
      </c>
      <c r="E32" s="27">
        <f t="shared" si="18"/>
        <v>21932128.486200001</v>
      </c>
      <c r="F32" s="27">
        <f t="shared" ref="F32:G32" si="19">F17+F20+F28+F29+F30+F31</f>
        <v>24980273.304900002</v>
      </c>
      <c r="G32" s="27">
        <f t="shared" si="19"/>
        <v>27620134.368799999</v>
      </c>
      <c r="H32" s="27">
        <f t="shared" ref="H32:I32" si="20">H17+H20+H28+H29+H30+H31</f>
        <v>30697594.6437</v>
      </c>
      <c r="I32" s="27">
        <f t="shared" si="20"/>
        <v>35156562.072899997</v>
      </c>
      <c r="J32" s="27">
        <f t="shared" ref="J32:K32" si="21">J17+J20+J28+J29+J30+J31</f>
        <v>41131679.833700001</v>
      </c>
      <c r="K32" s="27">
        <f t="shared" si="21"/>
        <v>44061137.30701752</v>
      </c>
      <c r="L32" s="27">
        <f t="shared" ref="L32:M32" si="22">L17+L20+L28+L29+L30+L31</f>
        <v>41123763.378142491</v>
      </c>
      <c r="M32" s="27">
        <f t="shared" si="22"/>
        <v>49252659.788913704</v>
      </c>
      <c r="N32" s="27">
        <f t="shared" ref="N32" si="23">N17+N20+N28+N29+N30+N31</f>
        <v>57557099.12354748</v>
      </c>
      <c r="O32" s="27">
        <f t="shared" ref="O32:P32" si="24">O17+O20+O28+O29+O30+O31</f>
        <v>64217925.436694026</v>
      </c>
      <c r="P32" s="27">
        <f t="shared" si="24"/>
        <v>72112037.855262905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1"/>
      <c r="GH32" s="11"/>
      <c r="GI32" s="11"/>
    </row>
    <row r="33" spans="1:192" s="11" customFormat="1" ht="15.75" x14ac:dyDescent="0.25">
      <c r="A33" s="18" t="s">
        <v>27</v>
      </c>
      <c r="B33" s="33" t="s">
        <v>41</v>
      </c>
      <c r="C33" s="20">
        <f t="shared" ref="C33:H33" si="25">C6+C11+C13+C14+C15+C17+C20+C28+C29+C30+C31</f>
        <v>41698353.657800004</v>
      </c>
      <c r="D33" s="20">
        <f t="shared" si="25"/>
        <v>47206334.139293998</v>
      </c>
      <c r="E33" s="20">
        <f t="shared" si="25"/>
        <v>52334880.634879999</v>
      </c>
      <c r="F33" s="20">
        <f t="shared" si="25"/>
        <v>58364572.692599997</v>
      </c>
      <c r="G33" s="20">
        <f t="shared" ref="G33" si="26">G6+G11+G13+G14+G15+G17+G20+G28+G29+G30+G31</f>
        <v>64296039.610999994</v>
      </c>
      <c r="H33" s="20">
        <f t="shared" si="25"/>
        <v>72197182.130199999</v>
      </c>
      <c r="I33" s="20">
        <f t="shared" ref="I33:J33" si="27">I6+I11+I13+I14+I15+I17+I20+I28+I29+I30+I31</f>
        <v>78771538.296703801</v>
      </c>
      <c r="J33" s="20">
        <f t="shared" si="27"/>
        <v>85909090.265712827</v>
      </c>
      <c r="K33" s="20">
        <f t="shared" ref="K33:L33" si="28">K6+K11+K13+K14+K15+K17+K20+K28+K29+K30+K31</f>
        <v>94555063.755678043</v>
      </c>
      <c r="L33" s="20">
        <f t="shared" si="28"/>
        <v>96117533.252972156</v>
      </c>
      <c r="M33" s="20">
        <f t="shared" ref="M33:N33" si="29">M6+M11+M13+M14+M15+M17+M20+M28+M29+M30+M31</f>
        <v>113071550.02228215</v>
      </c>
      <c r="N33" s="20">
        <f t="shared" si="29"/>
        <v>127518910.54682606</v>
      </c>
      <c r="O33" s="20">
        <f t="shared" ref="O33:P33" si="30">O6+O11+O13+O14+O15+O17+O20+O28+O29+O30+O31</f>
        <v>141697283.09211129</v>
      </c>
      <c r="P33" s="20">
        <f t="shared" si="30"/>
        <v>157044650.59324998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J33" s="10"/>
    </row>
    <row r="34" spans="1:192" ht="18" customHeight="1" x14ac:dyDescent="0.25">
      <c r="A34" s="36" t="s">
        <v>43</v>
      </c>
      <c r="B34" s="37" t="s">
        <v>25</v>
      </c>
      <c r="C34" s="23">
        <v>3258156</v>
      </c>
      <c r="D34" s="23">
        <v>4150981</v>
      </c>
      <c r="E34" s="23">
        <v>4782292</v>
      </c>
      <c r="F34" s="23">
        <v>5464536</v>
      </c>
      <c r="G34" s="23">
        <v>6115066</v>
      </c>
      <c r="H34" s="23">
        <v>6514227</v>
      </c>
      <c r="I34" s="23">
        <v>7558672</v>
      </c>
      <c r="J34" s="23">
        <v>8235635</v>
      </c>
      <c r="K34" s="23">
        <v>8757469.0860851575</v>
      </c>
      <c r="L34" s="23">
        <v>8849251.8105095793</v>
      </c>
      <c r="M34" s="23">
        <v>11004846.4891138</v>
      </c>
      <c r="N34" s="23">
        <v>13489754.849080401</v>
      </c>
      <c r="O34" s="23">
        <v>16655313.402128434</v>
      </c>
      <c r="P34" s="23">
        <v>20563714.287367456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92" ht="15.75" x14ac:dyDescent="0.25">
      <c r="A35" s="36" t="s">
        <v>44</v>
      </c>
      <c r="B35" s="37" t="s">
        <v>24</v>
      </c>
      <c r="C35" s="23">
        <v>1472846</v>
      </c>
      <c r="D35" s="23">
        <v>2002191</v>
      </c>
      <c r="E35" s="23">
        <v>2014071</v>
      </c>
      <c r="F35" s="23">
        <v>2264953</v>
      </c>
      <c r="G35" s="23">
        <v>2262880</v>
      </c>
      <c r="H35" s="23">
        <v>2652682</v>
      </c>
      <c r="I35" s="23">
        <v>3077287</v>
      </c>
      <c r="J35" s="23">
        <v>2992779</v>
      </c>
      <c r="K35" s="23">
        <v>3309318</v>
      </c>
      <c r="L35" s="23">
        <v>3175052</v>
      </c>
      <c r="M35" s="23">
        <v>4512339</v>
      </c>
      <c r="N35" s="23">
        <v>5360678</v>
      </c>
      <c r="O35" s="23">
        <v>6201631.9659486553</v>
      </c>
      <c r="P35" s="23">
        <v>7174510.209543677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92" s="10" customFormat="1" ht="15.75" x14ac:dyDescent="0.25">
      <c r="A36" s="34" t="s">
        <v>45</v>
      </c>
      <c r="B36" s="35" t="s">
        <v>55</v>
      </c>
      <c r="C36" s="27">
        <f>C33+C34-C35</f>
        <v>43483663.657800004</v>
      </c>
      <c r="D36" s="27">
        <f t="shared" ref="D36:E36" si="31">D33+D34-D35</f>
        <v>49355124.139293998</v>
      </c>
      <c r="E36" s="27">
        <f t="shared" si="31"/>
        <v>55103101.634879999</v>
      </c>
      <c r="F36" s="27">
        <f t="shared" ref="F36:N36" si="32">F33+F34-F35</f>
        <v>61564155.692599997</v>
      </c>
      <c r="G36" s="27">
        <f t="shared" si="32"/>
        <v>68148225.611000001</v>
      </c>
      <c r="H36" s="27">
        <f t="shared" si="32"/>
        <v>76058727.130199999</v>
      </c>
      <c r="I36" s="27">
        <f t="shared" si="32"/>
        <v>83252923.296703801</v>
      </c>
      <c r="J36" s="27">
        <f t="shared" si="32"/>
        <v>91151946.265712827</v>
      </c>
      <c r="K36" s="27">
        <f t="shared" si="32"/>
        <v>100003214.8417632</v>
      </c>
      <c r="L36" s="27">
        <f t="shared" si="32"/>
        <v>101791733.06348173</v>
      </c>
      <c r="M36" s="27">
        <f t="shared" si="32"/>
        <v>119564057.51139596</v>
      </c>
      <c r="N36" s="27">
        <f t="shared" si="32"/>
        <v>135647987.39590648</v>
      </c>
      <c r="O36" s="27">
        <f t="shared" ref="O36:P36" si="33">O33+O34-O35</f>
        <v>152150964.52829108</v>
      </c>
      <c r="P36" s="27">
        <f t="shared" si="33"/>
        <v>170433854.67107376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</row>
    <row r="37" spans="1:192" ht="15.75" x14ac:dyDescent="0.25">
      <c r="A37" s="36" t="s">
        <v>46</v>
      </c>
      <c r="B37" s="37" t="s">
        <v>42</v>
      </c>
      <c r="C37" s="23">
        <v>691240</v>
      </c>
      <c r="D37" s="23">
        <v>701220</v>
      </c>
      <c r="E37" s="23">
        <v>711340</v>
      </c>
      <c r="F37" s="23">
        <v>721610</v>
      </c>
      <c r="G37" s="23">
        <v>732040</v>
      </c>
      <c r="H37" s="23">
        <v>742600</v>
      </c>
      <c r="I37" s="23">
        <v>758360</v>
      </c>
      <c r="J37" s="23">
        <v>768440</v>
      </c>
      <c r="K37" s="23">
        <v>778530</v>
      </c>
      <c r="L37" s="23">
        <v>788610</v>
      </c>
      <c r="M37" s="23">
        <v>797900</v>
      </c>
      <c r="N37" s="23">
        <v>806620</v>
      </c>
      <c r="O37" s="23">
        <v>815340</v>
      </c>
      <c r="P37" s="23">
        <v>824060</v>
      </c>
      <c r="X37" s="1"/>
      <c r="Y37" s="1"/>
      <c r="Z37" s="1"/>
      <c r="AA37" s="1"/>
    </row>
    <row r="38" spans="1:192" s="10" customFormat="1" ht="15.75" x14ac:dyDescent="0.25">
      <c r="A38" s="34" t="s">
        <v>47</v>
      </c>
      <c r="B38" s="35" t="s">
        <v>58</v>
      </c>
      <c r="C38" s="27">
        <f>C36/C37*1000</f>
        <v>62906.752586366536</v>
      </c>
      <c r="D38" s="27">
        <f t="shared" ref="D38:J38" si="34">D36/D37*1000</f>
        <v>70384.649809323746</v>
      </c>
      <c r="E38" s="27">
        <f t="shared" si="34"/>
        <v>77463.803012455362</v>
      </c>
      <c r="F38" s="27">
        <f t="shared" si="34"/>
        <v>85314.997980349493</v>
      </c>
      <c r="G38" s="27">
        <f t="shared" si="34"/>
        <v>93093.581786514405</v>
      </c>
      <c r="H38" s="27">
        <f t="shared" si="34"/>
        <v>102422.2018990035</v>
      </c>
      <c r="I38" s="27">
        <f t="shared" si="34"/>
        <v>109780.21427383274</v>
      </c>
      <c r="J38" s="27">
        <f t="shared" si="34"/>
        <v>118619.47096157518</v>
      </c>
      <c r="K38" s="27">
        <f t="shared" ref="K38:N38" si="35">K36/K37*1000</f>
        <v>128451.33115199568</v>
      </c>
      <c r="L38" s="27">
        <f t="shared" si="35"/>
        <v>129077.40589579353</v>
      </c>
      <c r="M38" s="27">
        <f t="shared" si="35"/>
        <v>149848.42400225086</v>
      </c>
      <c r="N38" s="27">
        <f t="shared" si="35"/>
        <v>168168.39081092272</v>
      </c>
      <c r="O38" s="27">
        <f t="shared" ref="O38:P38" si="36">O36/O37*1000</f>
        <v>186610.4502763155</v>
      </c>
      <c r="P38" s="27">
        <f t="shared" si="36"/>
        <v>206822.14240598227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CB38" s="13"/>
      <c r="CC38" s="13"/>
      <c r="CD38" s="13"/>
      <c r="CE38" s="13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  <c r="EA38" s="11"/>
    </row>
    <row r="39" spans="1:192" x14ac:dyDescent="0.25">
      <c r="A39" s="2" t="s">
        <v>76</v>
      </c>
    </row>
    <row r="40" spans="1:192" s="10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</row>
    <row r="41" spans="1:192" s="10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</row>
    <row r="42" spans="1:192" x14ac:dyDescent="0.25">
      <c r="C42" s="1"/>
      <c r="F42" s="1"/>
      <c r="G42" s="2"/>
      <c r="H42" s="2"/>
      <c r="I42" s="2"/>
      <c r="J42" s="2"/>
      <c r="K42" s="2"/>
      <c r="L42" s="2"/>
      <c r="M42" s="2"/>
      <c r="N42" s="2"/>
      <c r="O42" s="2"/>
      <c r="P42" s="2"/>
      <c r="T42" s="2"/>
      <c r="W42" s="2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</row>
    <row r="43" spans="1:192" x14ac:dyDescent="0.25">
      <c r="C43" s="1"/>
      <c r="F43" s="1"/>
      <c r="G43" s="2"/>
      <c r="H43" s="2"/>
      <c r="I43" s="2"/>
      <c r="J43" s="2"/>
      <c r="K43" s="2"/>
      <c r="L43" s="2"/>
      <c r="M43" s="2"/>
      <c r="N43" s="2"/>
      <c r="O43" s="2"/>
      <c r="P43" s="2"/>
      <c r="T43" s="2"/>
      <c r="W43" s="2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</row>
    <row r="44" spans="1:192" s="10" customFormat="1" x14ac:dyDescent="0.25">
      <c r="A44" s="2"/>
      <c r="B44" s="2"/>
      <c r="C44" s="1"/>
      <c r="D44" s="2"/>
      <c r="E44" s="2"/>
      <c r="F44" s="1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CR44" s="11"/>
      <c r="CS44" s="11"/>
      <c r="CT44" s="11"/>
      <c r="CU44" s="11"/>
      <c r="CV44" s="11"/>
      <c r="CW44" s="11"/>
      <c r="CX44" s="11"/>
      <c r="CY44" s="11"/>
      <c r="CZ44" s="11"/>
      <c r="DA44" s="11"/>
      <c r="DB44" s="11"/>
      <c r="DC44" s="11"/>
      <c r="DD44" s="11"/>
      <c r="DE44" s="11"/>
      <c r="DF44" s="11"/>
      <c r="DG44" s="11"/>
      <c r="DH44" s="11"/>
      <c r="DI44" s="11"/>
      <c r="DJ44" s="11"/>
    </row>
    <row r="45" spans="1:192" s="10" customFormat="1" x14ac:dyDescent="0.25">
      <c r="A45" s="2"/>
      <c r="B45" s="2"/>
      <c r="C45" s="1"/>
      <c r="D45" s="2"/>
      <c r="E45" s="2"/>
      <c r="F45" s="1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</row>
    <row r="46" spans="1:192" s="10" customFormat="1" x14ac:dyDescent="0.25">
      <c r="A46" s="2"/>
      <c r="B46" s="2"/>
      <c r="C46" s="1"/>
      <c r="D46" s="2"/>
      <c r="E46" s="2"/>
      <c r="F46" s="1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CR46" s="11"/>
      <c r="CS46" s="11"/>
      <c r="CT46" s="11"/>
      <c r="CU46" s="11"/>
      <c r="CV46" s="11"/>
      <c r="CW46" s="11"/>
      <c r="CX46" s="11"/>
      <c r="CY46" s="11"/>
      <c r="CZ46" s="11"/>
      <c r="DA46" s="11"/>
      <c r="DB46" s="11"/>
      <c r="DC46" s="11"/>
      <c r="DD46" s="11"/>
      <c r="DE46" s="11"/>
      <c r="DF46" s="11"/>
      <c r="DG46" s="11"/>
      <c r="DH46" s="11"/>
      <c r="DI46" s="11"/>
      <c r="DJ46" s="11"/>
    </row>
    <row r="47" spans="1:192" x14ac:dyDescent="0.25">
      <c r="C47" s="1"/>
      <c r="F47" s="1"/>
      <c r="G47" s="2"/>
      <c r="H47" s="2"/>
      <c r="I47" s="2"/>
      <c r="J47" s="2"/>
      <c r="K47" s="2"/>
      <c r="L47" s="2"/>
      <c r="M47" s="2"/>
      <c r="N47" s="2"/>
      <c r="O47" s="2"/>
      <c r="P47" s="2"/>
      <c r="T47" s="2"/>
      <c r="W47" s="2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</row>
    <row r="48" spans="1:192" x14ac:dyDescent="0.25">
      <c r="C48" s="1"/>
      <c r="F48" s="1"/>
      <c r="G48" s="2"/>
      <c r="H48" s="2"/>
      <c r="I48" s="2"/>
      <c r="J48" s="2"/>
      <c r="K48" s="2"/>
      <c r="L48" s="2"/>
      <c r="M48" s="2"/>
      <c r="N48" s="2"/>
      <c r="O48" s="2"/>
      <c r="P48" s="2"/>
      <c r="T48" s="2"/>
      <c r="W48" s="2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</row>
    <row r="49" spans="3:131" x14ac:dyDescent="0.25">
      <c r="C49" s="1"/>
      <c r="F49" s="1"/>
      <c r="G49" s="2"/>
      <c r="H49" s="2"/>
      <c r="I49" s="2"/>
      <c r="J49" s="2"/>
      <c r="K49" s="2"/>
      <c r="L49" s="2"/>
      <c r="M49" s="2"/>
      <c r="N49" s="2"/>
      <c r="O49" s="2"/>
      <c r="P49" s="2"/>
      <c r="T49" s="2"/>
      <c r="W49" s="2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</row>
    <row r="50" spans="3:131" x14ac:dyDescent="0.25">
      <c r="C50" s="1"/>
      <c r="F50" s="1"/>
      <c r="G50" s="2"/>
      <c r="H50" s="2"/>
      <c r="I50" s="2"/>
      <c r="J50" s="2"/>
      <c r="K50" s="2"/>
      <c r="L50" s="2"/>
      <c r="M50" s="2"/>
      <c r="N50" s="2"/>
      <c r="O50" s="2"/>
      <c r="P50" s="2"/>
      <c r="T50" s="2"/>
      <c r="W50" s="2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</row>
    <row r="51" spans="3:131" x14ac:dyDescent="0.25">
      <c r="C51" s="1"/>
      <c r="F51" s="1"/>
      <c r="G51" s="2"/>
      <c r="H51" s="2"/>
      <c r="I51" s="2"/>
      <c r="J51" s="2"/>
      <c r="K51" s="2"/>
      <c r="L51" s="2"/>
      <c r="M51" s="2"/>
      <c r="N51" s="2"/>
      <c r="O51" s="2"/>
      <c r="P51" s="2"/>
      <c r="T51" s="2"/>
      <c r="W51" s="2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</row>
    <row r="52" spans="3:131" x14ac:dyDescent="0.25">
      <c r="C52" s="1"/>
      <c r="F52" s="1"/>
      <c r="G52" s="2"/>
      <c r="H52" s="2"/>
      <c r="I52" s="2"/>
      <c r="J52" s="2"/>
      <c r="K52" s="2"/>
      <c r="L52" s="2"/>
      <c r="M52" s="2"/>
      <c r="N52" s="2"/>
      <c r="O52" s="2"/>
      <c r="P52" s="2"/>
      <c r="T52" s="2"/>
      <c r="W52" s="2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</row>
    <row r="53" spans="3:131" x14ac:dyDescent="0.25">
      <c r="C53" s="1"/>
      <c r="F53" s="1"/>
      <c r="G53" s="2"/>
      <c r="H53" s="2"/>
      <c r="I53" s="2"/>
      <c r="J53" s="2"/>
      <c r="K53" s="2"/>
      <c r="L53" s="2"/>
      <c r="M53" s="2"/>
      <c r="N53" s="2"/>
      <c r="O53" s="2"/>
      <c r="P53" s="2"/>
      <c r="T53" s="2"/>
      <c r="W53" s="2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</row>
    <row r="54" spans="3:131" x14ac:dyDescent="0.25">
      <c r="C54" s="1"/>
      <c r="F54" s="1"/>
      <c r="G54" s="2"/>
      <c r="H54" s="2"/>
      <c r="I54" s="2"/>
      <c r="J54" s="2"/>
      <c r="K54" s="2"/>
      <c r="L54" s="2"/>
      <c r="M54" s="2"/>
      <c r="N54" s="2"/>
      <c r="O54" s="2"/>
      <c r="P54" s="2"/>
      <c r="T54" s="2"/>
      <c r="W54" s="2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</row>
    <row r="55" spans="3:131" x14ac:dyDescent="0.25">
      <c r="C55" s="1"/>
      <c r="F55" s="1"/>
      <c r="G55" s="2"/>
      <c r="H55" s="2"/>
      <c r="I55" s="2"/>
      <c r="J55" s="2"/>
      <c r="K55" s="2"/>
      <c r="L55" s="2"/>
      <c r="M55" s="2"/>
      <c r="N55" s="2"/>
      <c r="O55" s="2"/>
      <c r="P55" s="2"/>
      <c r="T55" s="2"/>
      <c r="W55" s="2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</row>
    <row r="56" spans="3:131" x14ac:dyDescent="0.25">
      <c r="C56" s="1"/>
      <c r="F56" s="1"/>
      <c r="G56" s="2"/>
      <c r="H56" s="2"/>
      <c r="I56" s="2"/>
      <c r="J56" s="2"/>
      <c r="K56" s="2"/>
      <c r="L56" s="2"/>
      <c r="M56" s="2"/>
      <c r="N56" s="2"/>
      <c r="O56" s="2"/>
      <c r="P56" s="2"/>
      <c r="T56" s="2"/>
      <c r="W56" s="2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</row>
    <row r="57" spans="3:131" x14ac:dyDescent="0.25">
      <c r="C57" s="1"/>
      <c r="F57" s="1"/>
      <c r="G57" s="2"/>
      <c r="H57" s="2"/>
      <c r="I57" s="2"/>
      <c r="J57" s="2"/>
      <c r="K57" s="2"/>
      <c r="L57" s="2"/>
      <c r="M57" s="2"/>
      <c r="N57" s="2"/>
      <c r="O57" s="2"/>
      <c r="P57" s="2"/>
      <c r="T57" s="2"/>
      <c r="W57" s="2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</row>
    <row r="58" spans="3:131" x14ac:dyDescent="0.25">
      <c r="C58" s="1"/>
      <c r="F58" s="1"/>
      <c r="G58" s="2"/>
      <c r="H58" s="2"/>
      <c r="I58" s="2"/>
      <c r="J58" s="2"/>
      <c r="K58" s="2"/>
      <c r="L58" s="2"/>
      <c r="M58" s="2"/>
      <c r="N58" s="2"/>
      <c r="O58" s="2"/>
      <c r="P58" s="2"/>
      <c r="T58" s="2"/>
      <c r="W58" s="2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</row>
    <row r="59" spans="3:131" x14ac:dyDescent="0.25">
      <c r="C59" s="1"/>
      <c r="F59" s="1"/>
      <c r="G59" s="2"/>
      <c r="H59" s="2"/>
      <c r="I59" s="2"/>
      <c r="J59" s="2"/>
      <c r="K59" s="2"/>
      <c r="L59" s="2"/>
      <c r="M59" s="2"/>
      <c r="N59" s="2"/>
      <c r="O59" s="2"/>
      <c r="P59" s="2"/>
      <c r="T59" s="2"/>
      <c r="W59" s="2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</row>
    <row r="60" spans="3:131" x14ac:dyDescent="0.25">
      <c r="C60" s="1"/>
      <c r="F60" s="1"/>
      <c r="G60" s="2"/>
      <c r="H60" s="2"/>
      <c r="I60" s="2"/>
      <c r="J60" s="2"/>
      <c r="K60" s="2"/>
      <c r="L60" s="2"/>
      <c r="M60" s="2"/>
      <c r="N60" s="2"/>
      <c r="O60" s="2"/>
      <c r="P60" s="2"/>
      <c r="T60" s="2"/>
      <c r="W60" s="2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</row>
    <row r="61" spans="3:131" x14ac:dyDescent="0.25">
      <c r="C61" s="1"/>
      <c r="F61" s="1"/>
      <c r="G61" s="2"/>
      <c r="H61" s="2"/>
      <c r="I61" s="2"/>
      <c r="J61" s="2"/>
      <c r="K61" s="2"/>
      <c r="L61" s="2"/>
      <c r="M61" s="2"/>
      <c r="N61" s="2"/>
      <c r="O61" s="2"/>
      <c r="P61" s="2"/>
      <c r="T61" s="2"/>
      <c r="W61" s="2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</row>
    <row r="62" spans="3:131" x14ac:dyDescent="0.25">
      <c r="C62" s="1"/>
      <c r="F62" s="1"/>
      <c r="G62" s="2"/>
      <c r="H62" s="2"/>
      <c r="I62" s="2"/>
      <c r="J62" s="2"/>
      <c r="K62" s="2"/>
      <c r="L62" s="2"/>
      <c r="M62" s="2"/>
      <c r="N62" s="2"/>
      <c r="O62" s="2"/>
      <c r="P62" s="2"/>
      <c r="T62" s="2"/>
      <c r="W62" s="2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</row>
    <row r="63" spans="3:131" x14ac:dyDescent="0.25">
      <c r="C63" s="1"/>
      <c r="F63" s="1"/>
      <c r="G63" s="2"/>
      <c r="H63" s="2"/>
      <c r="I63" s="2"/>
      <c r="J63" s="2"/>
      <c r="K63" s="2"/>
      <c r="L63" s="2"/>
      <c r="M63" s="2"/>
      <c r="N63" s="2"/>
      <c r="O63" s="2"/>
      <c r="P63" s="2"/>
      <c r="T63" s="2"/>
      <c r="W63" s="2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</row>
    <row r="64" spans="3:131" x14ac:dyDescent="0.25">
      <c r="C64" s="1"/>
      <c r="F64" s="1"/>
      <c r="G64" s="2"/>
      <c r="H64" s="2"/>
      <c r="I64" s="2"/>
      <c r="J64" s="2"/>
      <c r="K64" s="2"/>
      <c r="L64" s="2"/>
      <c r="M64" s="2"/>
      <c r="N64" s="2"/>
      <c r="O64" s="2"/>
      <c r="P64" s="2"/>
      <c r="T64" s="2"/>
      <c r="W64" s="2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</row>
    <row r="65" spans="3:131" x14ac:dyDescent="0.25">
      <c r="C65" s="1"/>
      <c r="F65" s="1"/>
      <c r="G65" s="2"/>
      <c r="H65" s="2"/>
      <c r="I65" s="2"/>
      <c r="J65" s="2"/>
      <c r="K65" s="2"/>
      <c r="L65" s="2"/>
      <c r="M65" s="2"/>
      <c r="N65" s="2"/>
      <c r="O65" s="2"/>
      <c r="P65" s="2"/>
      <c r="T65" s="2"/>
      <c r="W65" s="2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</row>
    <row r="66" spans="3:131" x14ac:dyDescent="0.25">
      <c r="C66" s="1"/>
      <c r="F66" s="1"/>
      <c r="G66" s="2"/>
      <c r="H66" s="2"/>
      <c r="I66" s="2"/>
      <c r="J66" s="2"/>
      <c r="K66" s="2"/>
      <c r="L66" s="2"/>
      <c r="M66" s="2"/>
      <c r="N66" s="2"/>
      <c r="O66" s="2"/>
      <c r="P66" s="2"/>
      <c r="T66" s="2"/>
      <c r="W66" s="2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</row>
    <row r="67" spans="3:131" x14ac:dyDescent="0.25">
      <c r="C67" s="1"/>
      <c r="F67" s="1"/>
      <c r="G67" s="2"/>
      <c r="H67" s="2"/>
      <c r="I67" s="2"/>
      <c r="J67" s="2"/>
      <c r="K67" s="2"/>
      <c r="L67" s="2"/>
      <c r="M67" s="2"/>
      <c r="N67" s="2"/>
      <c r="O67" s="2"/>
      <c r="P67" s="2"/>
      <c r="T67" s="2"/>
      <c r="W67" s="2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</row>
    <row r="68" spans="3:131" x14ac:dyDescent="0.25">
      <c r="C68" s="1"/>
      <c r="F68" s="1"/>
      <c r="G68" s="2"/>
      <c r="H68" s="2"/>
      <c r="I68" s="2"/>
      <c r="J68" s="2"/>
      <c r="K68" s="2"/>
      <c r="L68" s="2"/>
      <c r="M68" s="2"/>
      <c r="N68" s="2"/>
      <c r="O68" s="2"/>
      <c r="P68" s="2"/>
      <c r="T68" s="2"/>
      <c r="W68" s="2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</row>
    <row r="69" spans="3:131" x14ac:dyDescent="0.25">
      <c r="C69" s="1"/>
      <c r="F69" s="1"/>
      <c r="G69" s="2"/>
      <c r="H69" s="2"/>
      <c r="I69" s="2"/>
      <c r="J69" s="2"/>
      <c r="K69" s="2"/>
      <c r="L69" s="2"/>
      <c r="M69" s="2"/>
      <c r="N69" s="2"/>
      <c r="O69" s="2"/>
      <c r="P69" s="2"/>
      <c r="T69" s="2"/>
      <c r="W69" s="2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</row>
    <row r="70" spans="3:131" x14ac:dyDescent="0.25">
      <c r="C70" s="1"/>
      <c r="F70" s="1"/>
      <c r="G70" s="2"/>
      <c r="H70" s="2"/>
      <c r="I70" s="2"/>
      <c r="J70" s="2"/>
      <c r="K70" s="2"/>
      <c r="L70" s="2"/>
      <c r="M70" s="2"/>
      <c r="N70" s="2"/>
      <c r="O70" s="2"/>
      <c r="P70" s="2"/>
      <c r="T70" s="2"/>
      <c r="W70" s="2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</row>
    <row r="71" spans="3:131" x14ac:dyDescent="0.25">
      <c r="C71" s="1"/>
      <c r="F71" s="1"/>
      <c r="G71" s="2"/>
      <c r="H71" s="2"/>
      <c r="I71" s="2"/>
      <c r="J71" s="2"/>
      <c r="K71" s="2"/>
      <c r="L71" s="2"/>
      <c r="M71" s="2"/>
      <c r="N71" s="2"/>
      <c r="O71" s="2"/>
      <c r="P71" s="2"/>
      <c r="T71" s="2"/>
      <c r="W71" s="2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</row>
    <row r="72" spans="3:131" x14ac:dyDescent="0.25">
      <c r="C72" s="1"/>
      <c r="F72" s="1"/>
      <c r="G72" s="2"/>
      <c r="H72" s="2"/>
      <c r="I72" s="2"/>
      <c r="J72" s="2"/>
      <c r="K72" s="2"/>
      <c r="L72" s="2"/>
      <c r="M72" s="2"/>
      <c r="N72" s="2"/>
      <c r="O72" s="2"/>
      <c r="P72" s="2"/>
      <c r="T72" s="2"/>
      <c r="W72" s="2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</row>
    <row r="73" spans="3:131" x14ac:dyDescent="0.25">
      <c r="C73" s="1"/>
      <c r="F73" s="1"/>
      <c r="G73" s="2"/>
      <c r="H73" s="2"/>
      <c r="I73" s="2"/>
      <c r="J73" s="2"/>
      <c r="K73" s="2"/>
      <c r="L73" s="2"/>
      <c r="M73" s="2"/>
      <c r="N73" s="2"/>
      <c r="O73" s="2"/>
      <c r="P73" s="2"/>
      <c r="T73" s="2"/>
      <c r="W73" s="2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</row>
    <row r="74" spans="3:131" x14ac:dyDescent="0.25">
      <c r="C74" s="1"/>
      <c r="F74" s="1"/>
      <c r="G74" s="2"/>
      <c r="H74" s="2"/>
      <c r="I74" s="2"/>
      <c r="J74" s="2"/>
      <c r="K74" s="2"/>
      <c r="L74" s="2"/>
      <c r="M74" s="2"/>
      <c r="N74" s="2"/>
      <c r="O74" s="2"/>
      <c r="P74" s="2"/>
      <c r="T74" s="2"/>
      <c r="W74" s="2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</row>
    <row r="75" spans="3:131" x14ac:dyDescent="0.25">
      <c r="C75" s="1"/>
      <c r="F75" s="1"/>
      <c r="G75" s="2"/>
      <c r="H75" s="2"/>
      <c r="I75" s="2"/>
      <c r="J75" s="2"/>
      <c r="K75" s="2"/>
      <c r="L75" s="2"/>
      <c r="M75" s="2"/>
      <c r="N75" s="2"/>
      <c r="O75" s="2"/>
      <c r="P75" s="2"/>
      <c r="T75" s="2"/>
      <c r="W75" s="2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</row>
    <row r="76" spans="3:131" x14ac:dyDescent="0.25">
      <c r="C76" s="1"/>
      <c r="F76" s="1"/>
      <c r="G76" s="2"/>
      <c r="H76" s="2"/>
      <c r="I76" s="2"/>
      <c r="J76" s="2"/>
      <c r="K76" s="2"/>
      <c r="L76" s="2"/>
      <c r="M76" s="2"/>
      <c r="N76" s="2"/>
      <c r="O76" s="2"/>
      <c r="P76" s="2"/>
      <c r="T76" s="2"/>
      <c r="W76" s="2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</row>
    <row r="77" spans="3:131" x14ac:dyDescent="0.25">
      <c r="C77" s="1"/>
      <c r="F77" s="1"/>
      <c r="G77" s="2"/>
      <c r="H77" s="2"/>
      <c r="I77" s="2"/>
      <c r="J77" s="2"/>
      <c r="K77" s="2"/>
      <c r="L77" s="2"/>
      <c r="M77" s="2"/>
      <c r="N77" s="2"/>
      <c r="O77" s="2"/>
      <c r="P77" s="2"/>
      <c r="T77" s="2"/>
      <c r="W77" s="2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</row>
    <row r="78" spans="3:131" x14ac:dyDescent="0.25">
      <c r="C78" s="1"/>
      <c r="F78" s="1"/>
      <c r="G78" s="2"/>
      <c r="H78" s="2"/>
      <c r="I78" s="2"/>
      <c r="J78" s="2"/>
      <c r="K78" s="2"/>
      <c r="L78" s="2"/>
      <c r="M78" s="2"/>
      <c r="N78" s="2"/>
      <c r="O78" s="2"/>
      <c r="P78" s="2"/>
      <c r="T78" s="2"/>
      <c r="W78" s="2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</row>
    <row r="79" spans="3:131" x14ac:dyDescent="0.25">
      <c r="C79" s="1"/>
      <c r="F79" s="1"/>
      <c r="G79" s="2"/>
      <c r="H79" s="2"/>
      <c r="I79" s="2"/>
      <c r="J79" s="2"/>
      <c r="K79" s="2"/>
      <c r="L79" s="2"/>
      <c r="M79" s="2"/>
      <c r="N79" s="2"/>
      <c r="O79" s="2"/>
      <c r="P79" s="2"/>
      <c r="T79" s="2"/>
      <c r="W79" s="2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</row>
    <row r="80" spans="3:131" x14ac:dyDescent="0.25">
      <c r="C80" s="1"/>
      <c r="F80" s="1"/>
      <c r="G80" s="2"/>
      <c r="H80" s="2"/>
      <c r="I80" s="2"/>
      <c r="J80" s="2"/>
      <c r="K80" s="2"/>
      <c r="L80" s="2"/>
      <c r="M80" s="2"/>
      <c r="N80" s="2"/>
      <c r="O80" s="2"/>
      <c r="P80" s="2"/>
      <c r="T80" s="2"/>
      <c r="W80" s="2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</row>
    <row r="81" spans="3:131" x14ac:dyDescent="0.25">
      <c r="C81" s="1"/>
      <c r="F81" s="1"/>
      <c r="G81" s="2"/>
      <c r="H81" s="2"/>
      <c r="I81" s="2"/>
      <c r="J81" s="2"/>
      <c r="K81" s="2"/>
      <c r="L81" s="2"/>
      <c r="M81" s="2"/>
      <c r="N81" s="2"/>
      <c r="O81" s="2"/>
      <c r="P81" s="2"/>
      <c r="T81" s="2"/>
      <c r="W81" s="2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</row>
    <row r="82" spans="3:131" x14ac:dyDescent="0.25">
      <c r="C82" s="1"/>
      <c r="F82" s="1"/>
      <c r="G82" s="2"/>
      <c r="H82" s="2"/>
      <c r="I82" s="2"/>
      <c r="J82" s="2"/>
      <c r="K82" s="2"/>
      <c r="L82" s="2"/>
      <c r="M82" s="2"/>
      <c r="N82" s="2"/>
      <c r="O82" s="2"/>
      <c r="P82" s="2"/>
      <c r="T82" s="2"/>
      <c r="W82" s="2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</row>
    <row r="83" spans="3:131" x14ac:dyDescent="0.25">
      <c r="C83" s="1"/>
      <c r="F83" s="1"/>
      <c r="G83" s="2"/>
      <c r="H83" s="2"/>
      <c r="I83" s="2"/>
      <c r="J83" s="2"/>
      <c r="K83" s="2"/>
      <c r="L83" s="2"/>
      <c r="M83" s="2"/>
      <c r="N83" s="2"/>
      <c r="O83" s="2"/>
      <c r="P83" s="2"/>
      <c r="T83" s="2"/>
      <c r="W83" s="2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</row>
    <row r="84" spans="3:131" x14ac:dyDescent="0.25">
      <c r="C84" s="1"/>
      <c r="F84" s="1"/>
      <c r="G84" s="2"/>
      <c r="H84" s="2"/>
      <c r="I84" s="2"/>
      <c r="J84" s="2"/>
      <c r="K84" s="2"/>
      <c r="L84" s="2"/>
      <c r="M84" s="2"/>
      <c r="N84" s="2"/>
      <c r="O84" s="2"/>
      <c r="P84" s="2"/>
      <c r="T84" s="2"/>
      <c r="W84" s="2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</row>
    <row r="85" spans="3:131" x14ac:dyDescent="0.25">
      <c r="C85" s="1"/>
      <c r="F85" s="1"/>
      <c r="G85" s="2"/>
      <c r="H85" s="2"/>
      <c r="I85" s="2"/>
      <c r="J85" s="2"/>
      <c r="K85" s="2"/>
      <c r="L85" s="2"/>
      <c r="M85" s="2"/>
      <c r="N85" s="2"/>
      <c r="O85" s="2"/>
      <c r="P85" s="2"/>
      <c r="T85" s="2"/>
      <c r="W85" s="2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</row>
    <row r="86" spans="3:131" x14ac:dyDescent="0.25">
      <c r="C86" s="1"/>
      <c r="F86" s="1"/>
      <c r="G86" s="2"/>
      <c r="H86" s="2"/>
      <c r="I86" s="2"/>
      <c r="J86" s="2"/>
      <c r="K86" s="2"/>
      <c r="L86" s="2"/>
      <c r="M86" s="2"/>
      <c r="N86" s="2"/>
      <c r="O86" s="2"/>
      <c r="P86" s="2"/>
      <c r="T86" s="2"/>
      <c r="W86" s="2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</row>
    <row r="87" spans="3:131" x14ac:dyDescent="0.25">
      <c r="C87" s="1"/>
      <c r="F87" s="1"/>
      <c r="G87" s="2"/>
      <c r="H87" s="2"/>
      <c r="I87" s="2"/>
      <c r="J87" s="2"/>
      <c r="K87" s="2"/>
      <c r="L87" s="2"/>
      <c r="M87" s="2"/>
      <c r="N87" s="2"/>
      <c r="O87" s="2"/>
      <c r="P87" s="2"/>
      <c r="T87" s="2"/>
      <c r="W87" s="2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</row>
    <row r="88" spans="3:131" x14ac:dyDescent="0.25">
      <c r="C88" s="1"/>
      <c r="F88" s="1"/>
      <c r="G88" s="2"/>
      <c r="H88" s="2"/>
      <c r="I88" s="2"/>
      <c r="J88" s="2"/>
      <c r="K88" s="2"/>
      <c r="L88" s="2"/>
      <c r="M88" s="2"/>
      <c r="N88" s="2"/>
      <c r="O88" s="2"/>
      <c r="P88" s="2"/>
      <c r="T88" s="2"/>
      <c r="W88" s="2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</row>
    <row r="89" spans="3:131" x14ac:dyDescent="0.25">
      <c r="C89" s="1"/>
      <c r="F89" s="1"/>
      <c r="G89" s="2"/>
      <c r="H89" s="2"/>
      <c r="I89" s="2"/>
      <c r="J89" s="2"/>
      <c r="K89" s="2"/>
      <c r="L89" s="2"/>
      <c r="M89" s="2"/>
      <c r="N89" s="2"/>
      <c r="O89" s="2"/>
      <c r="P89" s="2"/>
      <c r="T89" s="2"/>
      <c r="W89" s="2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</row>
    <row r="90" spans="3:131" x14ac:dyDescent="0.25">
      <c r="C90" s="1"/>
      <c r="F90" s="1"/>
      <c r="G90" s="2"/>
      <c r="H90" s="2"/>
      <c r="I90" s="2"/>
      <c r="J90" s="2"/>
      <c r="K90" s="2"/>
      <c r="L90" s="2"/>
      <c r="M90" s="2"/>
      <c r="N90" s="2"/>
      <c r="O90" s="2"/>
      <c r="P90" s="2"/>
      <c r="T90" s="2"/>
      <c r="W90" s="2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</row>
    <row r="91" spans="3:131" x14ac:dyDescent="0.25">
      <c r="C91" s="1"/>
      <c r="F91" s="1"/>
      <c r="G91" s="2"/>
      <c r="H91" s="2"/>
      <c r="I91" s="2"/>
      <c r="J91" s="2"/>
      <c r="K91" s="2"/>
      <c r="L91" s="2"/>
      <c r="M91" s="2"/>
      <c r="N91" s="2"/>
      <c r="O91" s="2"/>
      <c r="P91" s="2"/>
      <c r="T91" s="2"/>
      <c r="W91" s="2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</row>
    <row r="92" spans="3:131" x14ac:dyDescent="0.25">
      <c r="C92" s="1"/>
      <c r="F92" s="1"/>
      <c r="G92" s="2"/>
      <c r="H92" s="2"/>
      <c r="I92" s="2"/>
      <c r="J92" s="2"/>
      <c r="K92" s="2"/>
      <c r="L92" s="2"/>
      <c r="M92" s="2"/>
      <c r="N92" s="2"/>
      <c r="O92" s="2"/>
      <c r="P92" s="2"/>
      <c r="T92" s="2"/>
      <c r="W92" s="2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</row>
    <row r="93" spans="3:131" x14ac:dyDescent="0.25">
      <c r="C93" s="1"/>
      <c r="F93" s="1"/>
      <c r="G93" s="2"/>
      <c r="H93" s="2"/>
      <c r="I93" s="2"/>
      <c r="J93" s="2"/>
      <c r="K93" s="2"/>
      <c r="L93" s="2"/>
      <c r="M93" s="2"/>
      <c r="N93" s="2"/>
      <c r="O93" s="2"/>
      <c r="P93" s="2"/>
      <c r="T93" s="2"/>
      <c r="W93" s="2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</row>
    <row r="94" spans="3:131" x14ac:dyDescent="0.25">
      <c r="C94" s="1"/>
      <c r="F94" s="1"/>
      <c r="G94" s="2"/>
      <c r="H94" s="2"/>
      <c r="I94" s="2"/>
      <c r="J94" s="2"/>
      <c r="K94" s="2"/>
      <c r="L94" s="2"/>
      <c r="M94" s="2"/>
      <c r="N94" s="2"/>
      <c r="O94" s="2"/>
      <c r="P94" s="2"/>
      <c r="T94" s="2"/>
      <c r="W94" s="2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</row>
    <row r="95" spans="3:131" x14ac:dyDescent="0.25">
      <c r="C95" s="1"/>
      <c r="F95" s="1"/>
      <c r="G95" s="2"/>
      <c r="H95" s="2"/>
      <c r="I95" s="2"/>
      <c r="J95" s="2"/>
      <c r="K95" s="2"/>
      <c r="L95" s="2"/>
      <c r="M95" s="2"/>
      <c r="N95" s="2"/>
      <c r="O95" s="2"/>
      <c r="P95" s="2"/>
      <c r="T95" s="2"/>
      <c r="W95" s="2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</row>
    <row r="96" spans="3:131" x14ac:dyDescent="0.25">
      <c r="C96" s="1"/>
      <c r="F96" s="1"/>
      <c r="G96" s="2"/>
      <c r="H96" s="2"/>
      <c r="I96" s="2"/>
      <c r="J96" s="2"/>
      <c r="K96" s="2"/>
      <c r="L96" s="2"/>
      <c r="M96" s="2"/>
      <c r="N96" s="2"/>
      <c r="O96" s="2"/>
      <c r="P96" s="2"/>
      <c r="T96" s="2"/>
      <c r="W96" s="2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</row>
    <row r="97" spans="3:131" x14ac:dyDescent="0.25">
      <c r="C97" s="1"/>
      <c r="F97" s="1"/>
      <c r="G97" s="2"/>
      <c r="H97" s="2"/>
      <c r="I97" s="2"/>
      <c r="J97" s="2"/>
      <c r="K97" s="2"/>
      <c r="L97" s="2"/>
      <c r="M97" s="2"/>
      <c r="N97" s="2"/>
      <c r="O97" s="2"/>
      <c r="P97" s="2"/>
      <c r="T97" s="2"/>
      <c r="W97" s="2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</row>
    <row r="98" spans="3:131" x14ac:dyDescent="0.25">
      <c r="C98" s="1"/>
      <c r="F98" s="1"/>
      <c r="G98" s="2"/>
      <c r="H98" s="2"/>
      <c r="I98" s="2"/>
      <c r="J98" s="2"/>
      <c r="K98" s="2"/>
      <c r="L98" s="2"/>
      <c r="M98" s="2"/>
      <c r="N98" s="2"/>
      <c r="O98" s="2"/>
      <c r="P98" s="2"/>
      <c r="T98" s="2"/>
      <c r="W98" s="2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</row>
    <row r="99" spans="3:131" x14ac:dyDescent="0.25">
      <c r="C99" s="1"/>
      <c r="F99" s="1"/>
      <c r="G99" s="2"/>
      <c r="H99" s="2"/>
      <c r="I99" s="2"/>
      <c r="J99" s="2"/>
      <c r="K99" s="2"/>
      <c r="L99" s="2"/>
      <c r="M99" s="2"/>
      <c r="N99" s="2"/>
      <c r="O99" s="2"/>
      <c r="P99" s="2"/>
      <c r="T99" s="2"/>
      <c r="W99" s="2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</row>
    <row r="100" spans="3:131" x14ac:dyDescent="0.25">
      <c r="C100" s="1"/>
      <c r="F100" s="1"/>
      <c r="G100" s="2"/>
      <c r="H100" s="2"/>
      <c r="I100" s="2"/>
      <c r="J100" s="2"/>
      <c r="K100" s="2"/>
      <c r="L100" s="2"/>
      <c r="M100" s="2"/>
      <c r="N100" s="2"/>
      <c r="O100" s="2"/>
      <c r="P100" s="2"/>
      <c r="T100" s="2"/>
      <c r="W100" s="2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</row>
    <row r="101" spans="3:131" x14ac:dyDescent="0.25">
      <c r="C101" s="1"/>
      <c r="F101" s="1"/>
      <c r="G101" s="2"/>
      <c r="H101" s="2"/>
      <c r="I101" s="2"/>
      <c r="J101" s="2"/>
      <c r="K101" s="2"/>
      <c r="L101" s="2"/>
      <c r="M101" s="2"/>
      <c r="N101" s="2"/>
      <c r="O101" s="2"/>
      <c r="P101" s="2"/>
      <c r="T101" s="2"/>
      <c r="W101" s="2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</row>
    <row r="102" spans="3:131" x14ac:dyDescent="0.25">
      <c r="C102" s="1"/>
      <c r="F102" s="1"/>
      <c r="G102" s="2"/>
      <c r="H102" s="2"/>
      <c r="I102" s="2"/>
      <c r="J102" s="2"/>
      <c r="K102" s="2"/>
      <c r="L102" s="2"/>
      <c r="M102" s="2"/>
      <c r="N102" s="2"/>
      <c r="O102" s="2"/>
      <c r="P102" s="2"/>
      <c r="T102" s="2"/>
      <c r="W102" s="2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</row>
    <row r="103" spans="3:131" x14ac:dyDescent="0.25">
      <c r="C103" s="1"/>
      <c r="F103" s="1"/>
      <c r="G103" s="2"/>
      <c r="H103" s="2"/>
      <c r="I103" s="2"/>
      <c r="J103" s="2"/>
      <c r="K103" s="2"/>
      <c r="L103" s="2"/>
      <c r="M103" s="2"/>
      <c r="N103" s="2"/>
      <c r="O103" s="2"/>
      <c r="P103" s="2"/>
      <c r="T103" s="2"/>
      <c r="W103" s="2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</row>
    <row r="104" spans="3:131" x14ac:dyDescent="0.25">
      <c r="C104" s="1"/>
      <c r="F104" s="1"/>
      <c r="G104" s="2"/>
      <c r="H104" s="2"/>
      <c r="I104" s="2"/>
      <c r="J104" s="2"/>
      <c r="K104" s="2"/>
      <c r="L104" s="2"/>
      <c r="M104" s="2"/>
      <c r="N104" s="2"/>
      <c r="O104" s="2"/>
      <c r="P104" s="2"/>
      <c r="T104" s="2"/>
      <c r="W104" s="2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</row>
    <row r="105" spans="3:131" x14ac:dyDescent="0.25">
      <c r="C105" s="1"/>
      <c r="F105" s="1"/>
      <c r="G105" s="2"/>
      <c r="H105" s="2"/>
      <c r="I105" s="2"/>
      <c r="J105" s="2"/>
      <c r="K105" s="2"/>
      <c r="L105" s="2"/>
      <c r="M105" s="2"/>
      <c r="N105" s="2"/>
      <c r="O105" s="2"/>
      <c r="P105" s="2"/>
      <c r="T105" s="2"/>
      <c r="W105" s="2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</row>
    <row r="106" spans="3:131" x14ac:dyDescent="0.25">
      <c r="C106" s="1"/>
      <c r="F106" s="1"/>
      <c r="G106" s="2"/>
      <c r="H106" s="2"/>
      <c r="I106" s="2"/>
      <c r="J106" s="2"/>
      <c r="K106" s="2"/>
      <c r="L106" s="2"/>
      <c r="M106" s="2"/>
      <c r="N106" s="2"/>
      <c r="O106" s="2"/>
      <c r="P106" s="2"/>
      <c r="T106" s="2"/>
      <c r="W106" s="2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</row>
    <row r="107" spans="3:131" x14ac:dyDescent="0.25">
      <c r="C107" s="1"/>
      <c r="F107" s="1"/>
      <c r="G107" s="2"/>
      <c r="H107" s="2"/>
      <c r="I107" s="2"/>
      <c r="J107" s="2"/>
      <c r="K107" s="2"/>
      <c r="L107" s="2"/>
      <c r="M107" s="2"/>
      <c r="N107" s="2"/>
      <c r="O107" s="2"/>
      <c r="P107" s="2"/>
      <c r="T107" s="2"/>
      <c r="W107" s="2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</row>
    <row r="108" spans="3:131" x14ac:dyDescent="0.25">
      <c r="C108" s="1"/>
      <c r="F108" s="1"/>
      <c r="G108" s="2"/>
      <c r="H108" s="2"/>
      <c r="I108" s="2"/>
      <c r="J108" s="2"/>
      <c r="K108" s="2"/>
      <c r="L108" s="2"/>
      <c r="M108" s="2"/>
      <c r="N108" s="2"/>
      <c r="O108" s="2"/>
      <c r="P108" s="2"/>
      <c r="T108" s="2"/>
      <c r="W108" s="2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</row>
    <row r="109" spans="3:131" x14ac:dyDescent="0.25">
      <c r="C109" s="1"/>
      <c r="F109" s="1"/>
      <c r="G109" s="2"/>
      <c r="H109" s="2"/>
      <c r="I109" s="2"/>
      <c r="J109" s="2"/>
      <c r="K109" s="2"/>
      <c r="L109" s="2"/>
      <c r="M109" s="2"/>
      <c r="N109" s="2"/>
      <c r="O109" s="2"/>
      <c r="P109" s="2"/>
      <c r="T109" s="2"/>
      <c r="W109" s="2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</row>
    <row r="110" spans="3:131" x14ac:dyDescent="0.25">
      <c r="C110" s="1"/>
      <c r="F110" s="1"/>
      <c r="G110" s="2"/>
      <c r="H110" s="2"/>
      <c r="I110" s="2"/>
      <c r="J110" s="2"/>
      <c r="K110" s="2"/>
      <c r="L110" s="2"/>
      <c r="M110" s="2"/>
      <c r="N110" s="2"/>
      <c r="O110" s="2"/>
      <c r="P110" s="2"/>
      <c r="T110" s="2"/>
      <c r="W110" s="2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</row>
    <row r="111" spans="3:131" x14ac:dyDescent="0.25">
      <c r="C111" s="1"/>
      <c r="F111" s="1"/>
      <c r="G111" s="2"/>
      <c r="H111" s="2"/>
      <c r="I111" s="2"/>
      <c r="J111" s="2"/>
      <c r="K111" s="2"/>
      <c r="L111" s="2"/>
      <c r="M111" s="2"/>
      <c r="N111" s="2"/>
      <c r="O111" s="2"/>
      <c r="P111" s="2"/>
      <c r="T111" s="2"/>
      <c r="W111" s="2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</row>
    <row r="112" spans="3:131" x14ac:dyDescent="0.25">
      <c r="C112" s="1"/>
      <c r="F112" s="1"/>
      <c r="G112" s="2"/>
      <c r="H112" s="2"/>
      <c r="I112" s="2"/>
      <c r="J112" s="2"/>
      <c r="K112" s="2"/>
      <c r="L112" s="2"/>
      <c r="M112" s="2"/>
      <c r="N112" s="2"/>
      <c r="O112" s="2"/>
      <c r="P112" s="2"/>
      <c r="T112" s="2"/>
      <c r="W112" s="2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</row>
    <row r="113" spans="3:131" x14ac:dyDescent="0.25">
      <c r="C113" s="1"/>
      <c r="F113" s="1"/>
      <c r="G113" s="2"/>
      <c r="H113" s="2"/>
      <c r="I113" s="2"/>
      <c r="J113" s="2"/>
      <c r="K113" s="2"/>
      <c r="L113" s="2"/>
      <c r="M113" s="2"/>
      <c r="N113" s="2"/>
      <c r="O113" s="2"/>
      <c r="P113" s="2"/>
      <c r="T113" s="2"/>
      <c r="W113" s="2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</row>
    <row r="114" spans="3:131" x14ac:dyDescent="0.25">
      <c r="C114" s="1"/>
      <c r="F114" s="1"/>
      <c r="G114" s="2"/>
      <c r="H114" s="2"/>
      <c r="I114" s="2"/>
      <c r="J114" s="2"/>
      <c r="K114" s="2"/>
      <c r="L114" s="2"/>
      <c r="M114" s="2"/>
      <c r="N114" s="2"/>
      <c r="O114" s="2"/>
      <c r="P114" s="2"/>
      <c r="T114" s="2"/>
      <c r="W114" s="2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</row>
    <row r="115" spans="3:131" x14ac:dyDescent="0.25">
      <c r="C115" s="1"/>
      <c r="F115" s="1"/>
      <c r="G115" s="2"/>
      <c r="H115" s="2"/>
      <c r="I115" s="2"/>
      <c r="J115" s="2"/>
      <c r="K115" s="2"/>
      <c r="L115" s="2"/>
      <c r="M115" s="2"/>
      <c r="N115" s="2"/>
      <c r="O115" s="2"/>
      <c r="P115" s="2"/>
      <c r="T115" s="2"/>
      <c r="W115" s="2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</row>
    <row r="116" spans="3:131" x14ac:dyDescent="0.25">
      <c r="C116" s="1"/>
      <c r="F116" s="1"/>
      <c r="G116" s="2"/>
      <c r="H116" s="2"/>
      <c r="I116" s="2"/>
      <c r="J116" s="2"/>
      <c r="K116" s="2"/>
      <c r="L116" s="2"/>
      <c r="M116" s="2"/>
      <c r="N116" s="2"/>
      <c r="O116" s="2"/>
      <c r="P116" s="2"/>
      <c r="T116" s="2"/>
      <c r="W116" s="2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</row>
    <row r="117" spans="3:131" x14ac:dyDescent="0.25">
      <c r="C117" s="1"/>
      <c r="F117" s="1"/>
      <c r="G117" s="2"/>
      <c r="H117" s="2"/>
      <c r="I117" s="2"/>
      <c r="J117" s="2"/>
      <c r="K117" s="2"/>
      <c r="L117" s="2"/>
      <c r="M117" s="2"/>
      <c r="N117" s="2"/>
      <c r="O117" s="2"/>
      <c r="P117" s="2"/>
      <c r="T117" s="2"/>
      <c r="W117" s="2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</row>
    <row r="118" spans="3:131" x14ac:dyDescent="0.25">
      <c r="C118" s="1"/>
      <c r="F118" s="1"/>
      <c r="G118" s="2"/>
      <c r="H118" s="2"/>
      <c r="I118" s="2"/>
      <c r="J118" s="2"/>
      <c r="K118" s="2"/>
      <c r="L118" s="2"/>
      <c r="M118" s="2"/>
      <c r="N118" s="2"/>
      <c r="O118" s="2"/>
      <c r="P118" s="2"/>
      <c r="T118" s="2"/>
      <c r="W118" s="2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</row>
    <row r="119" spans="3:131" x14ac:dyDescent="0.25">
      <c r="C119" s="1"/>
      <c r="F119" s="1"/>
      <c r="G119" s="2"/>
      <c r="H119" s="2"/>
      <c r="I119" s="2"/>
      <c r="J119" s="2"/>
      <c r="K119" s="2"/>
      <c r="L119" s="2"/>
      <c r="M119" s="2"/>
      <c r="N119" s="2"/>
      <c r="O119" s="2"/>
      <c r="P119" s="2"/>
      <c r="T119" s="2"/>
      <c r="W119" s="2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</row>
    <row r="120" spans="3:131" x14ac:dyDescent="0.25">
      <c r="C120" s="1"/>
      <c r="F120" s="1"/>
      <c r="G120" s="2"/>
      <c r="H120" s="2"/>
      <c r="I120" s="2"/>
      <c r="J120" s="2"/>
      <c r="K120" s="2"/>
      <c r="L120" s="2"/>
      <c r="M120" s="2"/>
      <c r="N120" s="2"/>
      <c r="O120" s="2"/>
      <c r="P120" s="2"/>
      <c r="T120" s="2"/>
      <c r="W120" s="2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</row>
    <row r="121" spans="3:131" x14ac:dyDescent="0.25">
      <c r="C121" s="1"/>
      <c r="F121" s="1"/>
      <c r="G121" s="2"/>
      <c r="H121" s="2"/>
      <c r="I121" s="2"/>
      <c r="J121" s="2"/>
      <c r="K121" s="2"/>
      <c r="L121" s="2"/>
      <c r="M121" s="2"/>
      <c r="N121" s="2"/>
      <c r="O121" s="2"/>
      <c r="P121" s="2"/>
      <c r="T121" s="2"/>
      <c r="W121" s="2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</row>
    <row r="122" spans="3:131" x14ac:dyDescent="0.25">
      <c r="C122" s="1"/>
      <c r="F122" s="1"/>
      <c r="G122" s="2"/>
      <c r="H122" s="2"/>
      <c r="I122" s="2"/>
      <c r="J122" s="2"/>
      <c r="K122" s="2"/>
      <c r="L122" s="2"/>
      <c r="M122" s="2"/>
      <c r="N122" s="2"/>
      <c r="O122" s="2"/>
      <c r="P122" s="2"/>
      <c r="T122" s="2"/>
      <c r="W122" s="2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</row>
    <row r="123" spans="3:131" x14ac:dyDescent="0.25">
      <c r="C123" s="1"/>
      <c r="F123" s="1"/>
      <c r="G123" s="2"/>
      <c r="H123" s="2"/>
      <c r="I123" s="2"/>
      <c r="J123" s="2"/>
      <c r="K123" s="2"/>
      <c r="L123" s="2"/>
      <c r="M123" s="2"/>
      <c r="N123" s="2"/>
      <c r="O123" s="2"/>
      <c r="P123" s="2"/>
      <c r="T123" s="2"/>
      <c r="W123" s="2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</row>
    <row r="124" spans="3:131" x14ac:dyDescent="0.25">
      <c r="C124" s="1"/>
      <c r="F124" s="1"/>
      <c r="G124" s="2"/>
      <c r="H124" s="2"/>
      <c r="I124" s="2"/>
      <c r="J124" s="2"/>
      <c r="K124" s="2"/>
      <c r="L124" s="2"/>
      <c r="M124" s="2"/>
      <c r="N124" s="2"/>
      <c r="O124" s="2"/>
      <c r="P124" s="2"/>
      <c r="T124" s="2"/>
      <c r="W124" s="2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</row>
    <row r="125" spans="3:131" x14ac:dyDescent="0.25">
      <c r="C125" s="1"/>
      <c r="F125" s="1"/>
      <c r="G125" s="2"/>
      <c r="H125" s="2"/>
      <c r="I125" s="2"/>
      <c r="J125" s="2"/>
      <c r="K125" s="2"/>
      <c r="L125" s="2"/>
      <c r="M125" s="2"/>
      <c r="N125" s="2"/>
      <c r="O125" s="2"/>
      <c r="P125" s="2"/>
      <c r="T125" s="2"/>
      <c r="W125" s="2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</row>
    <row r="126" spans="3:131" x14ac:dyDescent="0.25">
      <c r="C126" s="1"/>
      <c r="F126" s="1"/>
      <c r="G126" s="2"/>
      <c r="H126" s="2"/>
      <c r="I126" s="2"/>
      <c r="J126" s="2"/>
      <c r="K126" s="2"/>
      <c r="L126" s="2"/>
      <c r="M126" s="2"/>
      <c r="N126" s="2"/>
      <c r="O126" s="2"/>
      <c r="P126" s="2"/>
      <c r="T126" s="2"/>
      <c r="W126" s="2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</row>
    <row r="127" spans="3:131" x14ac:dyDescent="0.25">
      <c r="C127" s="1"/>
      <c r="F127" s="1"/>
      <c r="G127" s="2"/>
      <c r="H127" s="2"/>
      <c r="I127" s="2"/>
      <c r="J127" s="2"/>
      <c r="K127" s="2"/>
      <c r="L127" s="2"/>
      <c r="M127" s="2"/>
      <c r="N127" s="2"/>
      <c r="O127" s="2"/>
      <c r="P127" s="2"/>
      <c r="T127" s="2"/>
      <c r="W127" s="2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</row>
    <row r="128" spans="3:131" x14ac:dyDescent="0.25">
      <c r="C128" s="1"/>
      <c r="F128" s="1"/>
      <c r="G128" s="2"/>
      <c r="H128" s="2"/>
      <c r="I128" s="2"/>
      <c r="J128" s="2"/>
      <c r="K128" s="2"/>
      <c r="L128" s="2"/>
      <c r="M128" s="2"/>
      <c r="N128" s="2"/>
      <c r="O128" s="2"/>
      <c r="P128" s="2"/>
      <c r="T128" s="2"/>
      <c r="W128" s="2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</row>
    <row r="129" spans="3:131" x14ac:dyDescent="0.25">
      <c r="C129" s="1"/>
      <c r="F129" s="1"/>
      <c r="G129" s="2"/>
      <c r="H129" s="2"/>
      <c r="I129" s="2"/>
      <c r="J129" s="2"/>
      <c r="K129" s="2"/>
      <c r="L129" s="2"/>
      <c r="M129" s="2"/>
      <c r="N129" s="2"/>
      <c r="O129" s="2"/>
      <c r="P129" s="2"/>
      <c r="T129" s="2"/>
      <c r="W129" s="2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</row>
    <row r="130" spans="3:131" x14ac:dyDescent="0.25">
      <c r="C130" s="1"/>
      <c r="F130" s="1"/>
      <c r="G130" s="2"/>
      <c r="H130" s="2"/>
      <c r="I130" s="2"/>
      <c r="J130" s="2"/>
      <c r="K130" s="2"/>
      <c r="L130" s="2"/>
      <c r="M130" s="2"/>
      <c r="N130" s="2"/>
      <c r="O130" s="2"/>
      <c r="P130" s="2"/>
      <c r="T130" s="2"/>
      <c r="W130" s="2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</row>
    <row r="131" spans="3:131" x14ac:dyDescent="0.25">
      <c r="C131" s="1"/>
      <c r="F131" s="1"/>
      <c r="G131" s="2"/>
      <c r="H131" s="2"/>
      <c r="I131" s="2"/>
      <c r="J131" s="2"/>
      <c r="K131" s="2"/>
      <c r="L131" s="2"/>
      <c r="M131" s="2"/>
      <c r="N131" s="2"/>
      <c r="O131" s="2"/>
      <c r="P131" s="2"/>
      <c r="T131" s="2"/>
      <c r="W131" s="2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</row>
    <row r="132" spans="3:131" x14ac:dyDescent="0.25">
      <c r="C132" s="1"/>
      <c r="F132" s="1"/>
      <c r="G132" s="2"/>
      <c r="H132" s="2"/>
      <c r="I132" s="2"/>
      <c r="J132" s="2"/>
      <c r="K132" s="2"/>
      <c r="L132" s="2"/>
      <c r="M132" s="2"/>
      <c r="N132" s="2"/>
      <c r="O132" s="2"/>
      <c r="P132" s="2"/>
      <c r="T132" s="2"/>
      <c r="W132" s="2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</row>
    <row r="133" spans="3:131" x14ac:dyDescent="0.25">
      <c r="C133" s="1"/>
      <c r="F133" s="1"/>
      <c r="G133" s="2"/>
      <c r="H133" s="2"/>
      <c r="I133" s="2"/>
      <c r="J133" s="2"/>
      <c r="K133" s="2"/>
      <c r="L133" s="2"/>
      <c r="M133" s="2"/>
      <c r="N133" s="2"/>
      <c r="O133" s="2"/>
      <c r="P133" s="2"/>
      <c r="T133" s="2"/>
      <c r="W133" s="2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</row>
    <row r="134" spans="3:131" x14ac:dyDescent="0.25">
      <c r="C134" s="1"/>
      <c r="F134" s="1"/>
      <c r="G134" s="2"/>
      <c r="H134" s="2"/>
      <c r="I134" s="2"/>
      <c r="J134" s="2"/>
      <c r="K134" s="2"/>
      <c r="L134" s="2"/>
      <c r="M134" s="2"/>
      <c r="N134" s="2"/>
      <c r="O134" s="2"/>
      <c r="P134" s="2"/>
      <c r="T134" s="2"/>
      <c r="W134" s="2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</row>
    <row r="135" spans="3:131" x14ac:dyDescent="0.25">
      <c r="C135" s="1"/>
      <c r="F135" s="1"/>
      <c r="G135" s="2"/>
      <c r="H135" s="2"/>
      <c r="I135" s="2"/>
      <c r="J135" s="2"/>
      <c r="K135" s="2"/>
      <c r="L135" s="2"/>
      <c r="M135" s="2"/>
      <c r="N135" s="2"/>
      <c r="O135" s="2"/>
      <c r="P135" s="2"/>
      <c r="T135" s="2"/>
      <c r="W135" s="2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7" max="1048575" man="1"/>
    <brk id="39" max="1048575" man="1"/>
    <brk id="55" max="1048575" man="1"/>
    <brk id="119" max="95" man="1"/>
    <brk id="155" max="1048575" man="1"/>
    <brk id="179" max="1048575" man="1"/>
    <brk id="187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U137"/>
  <sheetViews>
    <sheetView zoomScale="96" zoomScaleNormal="96" zoomScaleSheetLayoutView="100" workbookViewId="0">
      <pane xSplit="2" ySplit="5" topLeftCell="C18" activePane="bottomRight" state="frozen"/>
      <selection activeCell="C49" sqref="C49"/>
      <selection pane="topRight" activeCell="C49" sqref="C49"/>
      <selection pane="bottomLeft" activeCell="C49" sqref="C49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1" customWidth="1"/>
    <col min="17" max="17" width="9.140625" style="2" customWidth="1"/>
    <col min="18" max="18" width="10.28515625" style="1" customWidth="1"/>
    <col min="19" max="20" width="9.140625" style="2" customWidth="1"/>
    <col min="21" max="21" width="10.28515625" style="2" customWidth="1"/>
    <col min="22" max="22" width="10.42578125" style="2" customWidth="1"/>
    <col min="23" max="23" width="10.5703125" style="1" customWidth="1"/>
    <col min="24" max="24" width="10.42578125" style="2" customWidth="1"/>
    <col min="25" max="25" width="10" style="2" customWidth="1"/>
    <col min="26" max="26" width="11.5703125" style="1" customWidth="1"/>
    <col min="27" max="28" width="9.140625" style="2" customWidth="1"/>
    <col min="29" max="29" width="11.85546875" style="2" customWidth="1"/>
    <col min="30" max="30" width="11.28515625" style="2" customWidth="1"/>
    <col min="31" max="31" width="11.7109375" style="1" customWidth="1"/>
    <col min="32" max="32" width="9.140625" style="2" customWidth="1"/>
    <col min="33" max="33" width="10.85546875" style="2" customWidth="1"/>
    <col min="34" max="34" width="10.85546875" style="1" customWidth="1"/>
    <col min="35" max="35" width="11" style="2" customWidth="1"/>
    <col min="36" max="38" width="11.42578125" style="2" customWidth="1"/>
    <col min="39" max="66" width="9.140625" style="2" customWidth="1"/>
    <col min="67" max="67" width="12.42578125" style="2" customWidth="1"/>
    <col min="68" max="89" width="9.140625" style="2" customWidth="1"/>
    <col min="90" max="90" width="12.140625" style="2" customWidth="1"/>
    <col min="91" max="94" width="9.140625" style="2" customWidth="1"/>
    <col min="95" max="99" width="9.140625" style="2" hidden="1" customWidth="1"/>
    <col min="100" max="100" width="9.140625" style="2" customWidth="1"/>
    <col min="101" max="105" width="9.140625" style="2" hidden="1" customWidth="1"/>
    <col min="106" max="106" width="9.140625" style="2" customWidth="1"/>
    <col min="107" max="111" width="9.140625" style="2" hidden="1" customWidth="1"/>
    <col min="112" max="112" width="9.140625" style="2" customWidth="1"/>
    <col min="113" max="117" width="9.140625" style="2" hidden="1" customWidth="1"/>
    <col min="118" max="118" width="9.140625" style="2" customWidth="1"/>
    <col min="119" max="123" width="9.140625" style="2" hidden="1" customWidth="1"/>
    <col min="124" max="124" width="9.140625" style="1" customWidth="1"/>
    <col min="125" max="129" width="9.140625" style="1" hidden="1" customWidth="1"/>
    <col min="130" max="130" width="9.140625" style="1" customWidth="1"/>
    <col min="131" max="135" width="9.140625" style="1" hidden="1" customWidth="1"/>
    <col min="136" max="136" width="9.140625" style="1" customWidth="1"/>
    <col min="137" max="141" width="9.140625" style="1" hidden="1" customWidth="1"/>
    <col min="142" max="142" width="9.140625" style="1" customWidth="1"/>
    <col min="143" max="172" width="9.140625" style="2" customWidth="1"/>
    <col min="173" max="173" width="9.140625" style="2" hidden="1" customWidth="1"/>
    <col min="174" max="181" width="9.140625" style="2" customWidth="1"/>
    <col min="182" max="182" width="9.140625" style="2" hidden="1" customWidth="1"/>
    <col min="183" max="187" width="9.140625" style="2" customWidth="1"/>
    <col min="188" max="188" width="9.140625" style="2" hidden="1" customWidth="1"/>
    <col min="189" max="198" width="9.140625" style="2" customWidth="1"/>
    <col min="199" max="199" width="9.140625" style="2"/>
    <col min="200" max="202" width="8.85546875" style="2"/>
    <col min="203" max="203" width="12.7109375" style="2" bestFit="1" customWidth="1"/>
    <col min="204" max="16384" width="8.85546875" style="2"/>
  </cols>
  <sheetData>
    <row r="1" spans="1:203" ht="21" x14ac:dyDescent="0.35">
      <c r="A1" s="2" t="s">
        <v>53</v>
      </c>
      <c r="B1" s="6" t="s">
        <v>66</v>
      </c>
      <c r="AG1" s="3"/>
    </row>
    <row r="2" spans="1:203" ht="15.75" x14ac:dyDescent="0.25">
      <c r="A2" s="7" t="s">
        <v>49</v>
      </c>
      <c r="I2" s="1" t="str">
        <f>[1]GSVA_cur!$I$3</f>
        <v>As on 17.03.2025</v>
      </c>
    </row>
    <row r="3" spans="1:203" ht="15.75" x14ac:dyDescent="0.25">
      <c r="A3" s="7"/>
    </row>
    <row r="4" spans="1:203" ht="15.75" x14ac:dyDescent="0.25">
      <c r="A4" s="7"/>
      <c r="E4" s="8"/>
      <c r="F4" s="8" t="s">
        <v>57</v>
      </c>
      <c r="V4" s="1"/>
    </row>
    <row r="5" spans="1:203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72</v>
      </c>
      <c r="M5" s="17" t="s">
        <v>73</v>
      </c>
      <c r="N5" s="17" t="s">
        <v>74</v>
      </c>
      <c r="O5" s="17" t="s">
        <v>75</v>
      </c>
      <c r="P5" s="17" t="s">
        <v>77</v>
      </c>
      <c r="V5" s="1"/>
      <c r="Z5" s="2"/>
      <c r="AA5" s="1"/>
      <c r="AD5" s="1"/>
      <c r="AE5" s="2"/>
      <c r="AH5" s="2"/>
      <c r="DP5" s="1"/>
      <c r="DQ5" s="1"/>
      <c r="DR5" s="1"/>
      <c r="DS5" s="1"/>
      <c r="EI5" s="2"/>
      <c r="EJ5" s="2"/>
      <c r="EK5" s="2"/>
      <c r="EL5" s="2"/>
    </row>
    <row r="6" spans="1:203" s="11" customFormat="1" ht="15.75" x14ac:dyDescent="0.25">
      <c r="A6" s="18" t="s">
        <v>26</v>
      </c>
      <c r="B6" s="19" t="s">
        <v>2</v>
      </c>
      <c r="C6" s="20">
        <f>SUM(C7:C10)</f>
        <v>11910302.5177</v>
      </c>
      <c r="D6" s="20">
        <f t="shared" ref="D6:G6" si="0">SUM(D7:D10)</f>
        <v>12264217.2459</v>
      </c>
      <c r="E6" s="20">
        <f t="shared" si="0"/>
        <v>13360425.850539999</v>
      </c>
      <c r="F6" s="20">
        <f t="shared" si="0"/>
        <v>13730588.869999999</v>
      </c>
      <c r="G6" s="20">
        <f t="shared" si="0"/>
        <v>13685850.228900002</v>
      </c>
      <c r="H6" s="20">
        <f t="shared" ref="H6:N6" si="1">SUM(H7:H10)</f>
        <v>14878869.433500001</v>
      </c>
      <c r="I6" s="20">
        <f t="shared" si="1"/>
        <v>14869161.311100001</v>
      </c>
      <c r="J6" s="20">
        <f t="shared" si="1"/>
        <v>15661536.352100002</v>
      </c>
      <c r="K6" s="20">
        <f t="shared" si="1"/>
        <v>17582580.3367</v>
      </c>
      <c r="L6" s="20">
        <f t="shared" si="1"/>
        <v>18690232.741762277</v>
      </c>
      <c r="M6" s="20">
        <f t="shared" si="1"/>
        <v>19157135.992931679</v>
      </c>
      <c r="N6" s="20">
        <f t="shared" si="1"/>
        <v>20146009.481329795</v>
      </c>
      <c r="O6" s="20">
        <f t="shared" ref="O6:P6" si="2">SUM(O7:O10)</f>
        <v>20762826.390636336</v>
      </c>
      <c r="P6" s="20">
        <f t="shared" si="2"/>
        <v>21811249.06077468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U6" s="10"/>
    </row>
    <row r="7" spans="1:203" ht="15.75" x14ac:dyDescent="0.25">
      <c r="A7" s="21">
        <v>1.1000000000000001</v>
      </c>
      <c r="B7" s="22" t="s">
        <v>59</v>
      </c>
      <c r="C7" s="23">
        <v>7346941.9774000002</v>
      </c>
      <c r="D7" s="23">
        <v>7565947.1550000003</v>
      </c>
      <c r="E7" s="23">
        <v>8192234.0614400003</v>
      </c>
      <c r="F7" s="23">
        <v>7828218.2719999999</v>
      </c>
      <c r="G7" s="23">
        <v>7315287.6849999996</v>
      </c>
      <c r="H7" s="23">
        <v>7594884.5822999999</v>
      </c>
      <c r="I7" s="23">
        <v>7261760.4311999995</v>
      </c>
      <c r="J7" s="23">
        <v>7761127.1112000002</v>
      </c>
      <c r="K7" s="23">
        <v>8721441.0920000002</v>
      </c>
      <c r="L7" s="23">
        <v>8691192.4655717257</v>
      </c>
      <c r="M7" s="23">
        <v>8459092.9257435761</v>
      </c>
      <c r="N7" s="23">
        <v>9398912.6400000006</v>
      </c>
      <c r="O7" s="23">
        <v>9402672.8413790837</v>
      </c>
      <c r="P7" s="23">
        <v>9847447.6799999997</v>
      </c>
      <c r="Q7" s="4"/>
      <c r="R7" s="3"/>
      <c r="S7" s="4"/>
      <c r="T7" s="4"/>
      <c r="U7" s="4"/>
      <c r="V7" s="3"/>
      <c r="W7" s="3"/>
      <c r="X7" s="4"/>
      <c r="Y7" s="4"/>
      <c r="Z7" s="3"/>
      <c r="AA7" s="3"/>
      <c r="AB7" s="3"/>
      <c r="AC7" s="3"/>
      <c r="AD7" s="4"/>
      <c r="AE7" s="3"/>
      <c r="AF7" s="4"/>
      <c r="AG7" s="4"/>
      <c r="AH7" s="3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1"/>
      <c r="GS7" s="1"/>
      <c r="GT7" s="1"/>
    </row>
    <row r="8" spans="1:203" ht="15.75" x14ac:dyDescent="0.25">
      <c r="A8" s="21">
        <v>1.2</v>
      </c>
      <c r="B8" s="22" t="s">
        <v>60</v>
      </c>
      <c r="C8" s="23">
        <v>3113225.2157999999</v>
      </c>
      <c r="D8" s="23">
        <v>3259520.67</v>
      </c>
      <c r="E8" s="23">
        <v>3468965.9353999998</v>
      </c>
      <c r="F8" s="23">
        <v>4134753.7623000001</v>
      </c>
      <c r="G8" s="23">
        <v>4569099.4559000004</v>
      </c>
      <c r="H8" s="23">
        <v>5226141.6220000004</v>
      </c>
      <c r="I8" s="23">
        <v>5649620.4954000004</v>
      </c>
      <c r="J8" s="23">
        <v>5973814.2060000002</v>
      </c>
      <c r="K8" s="23">
        <v>6885742.0744000003</v>
      </c>
      <c r="L8" s="23">
        <v>8020600.6435759552</v>
      </c>
      <c r="M8" s="23">
        <v>8708869.6526710186</v>
      </c>
      <c r="N8" s="23">
        <v>8701735.8041318506</v>
      </c>
      <c r="O8" s="23">
        <v>9246945.2145000007</v>
      </c>
      <c r="P8" s="23">
        <v>9748974.2420662269</v>
      </c>
      <c r="Q8" s="4"/>
      <c r="R8" s="3"/>
      <c r="S8" s="4"/>
      <c r="T8" s="4"/>
      <c r="U8" s="4"/>
      <c r="V8" s="3"/>
      <c r="W8" s="3"/>
      <c r="X8" s="4"/>
      <c r="Y8" s="4"/>
      <c r="Z8" s="3"/>
      <c r="AA8" s="3"/>
      <c r="AB8" s="3"/>
      <c r="AC8" s="3"/>
      <c r="AD8" s="4"/>
      <c r="AE8" s="3"/>
      <c r="AF8" s="4"/>
      <c r="AG8" s="4"/>
      <c r="AH8" s="3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1"/>
      <c r="GS8" s="1"/>
      <c r="GT8" s="1"/>
    </row>
    <row r="9" spans="1:203" ht="15.75" x14ac:dyDescent="0.25">
      <c r="A9" s="21">
        <v>1.3</v>
      </c>
      <c r="B9" s="22" t="s">
        <v>61</v>
      </c>
      <c r="C9" s="23">
        <v>1417029.9469000001</v>
      </c>
      <c r="D9" s="23">
        <v>1402775.0186999999</v>
      </c>
      <c r="E9" s="23">
        <v>1660681.7084999999</v>
      </c>
      <c r="F9" s="23">
        <v>1716757.9221000001</v>
      </c>
      <c r="G9" s="23">
        <v>1754849.7408</v>
      </c>
      <c r="H9" s="23">
        <v>2002724.2552</v>
      </c>
      <c r="I9" s="23">
        <v>1898443.3188</v>
      </c>
      <c r="J9" s="23">
        <v>1865266.1684000001</v>
      </c>
      <c r="K9" s="23">
        <v>1911550.3628</v>
      </c>
      <c r="L9" s="23">
        <v>1912369.7317332877</v>
      </c>
      <c r="M9" s="23">
        <v>1917030.5280984398</v>
      </c>
      <c r="N9" s="23">
        <v>1958290.6112993197</v>
      </c>
      <c r="O9" s="23">
        <v>2012890.3509072531</v>
      </c>
      <c r="P9" s="23">
        <v>2088536.7731647489</v>
      </c>
      <c r="Q9" s="4"/>
      <c r="R9" s="3"/>
      <c r="S9" s="4"/>
      <c r="T9" s="4"/>
      <c r="U9" s="4"/>
      <c r="V9" s="3"/>
      <c r="W9" s="3"/>
      <c r="X9" s="4"/>
      <c r="Y9" s="4"/>
      <c r="Z9" s="3"/>
      <c r="AA9" s="3"/>
      <c r="AB9" s="3"/>
      <c r="AC9" s="3"/>
      <c r="AD9" s="4"/>
      <c r="AE9" s="3"/>
      <c r="AF9" s="4"/>
      <c r="AG9" s="4"/>
      <c r="AH9" s="3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1"/>
      <c r="GS9" s="1"/>
      <c r="GT9" s="1"/>
    </row>
    <row r="10" spans="1:203" ht="15.75" x14ac:dyDescent="0.25">
      <c r="A10" s="21">
        <v>1.4</v>
      </c>
      <c r="B10" s="22" t="s">
        <v>62</v>
      </c>
      <c r="C10" s="23">
        <v>33105.3776</v>
      </c>
      <c r="D10" s="23">
        <v>35974.402199999997</v>
      </c>
      <c r="E10" s="23">
        <v>38544.145199999999</v>
      </c>
      <c r="F10" s="23">
        <v>50858.9136</v>
      </c>
      <c r="G10" s="23">
        <v>46613.347199999997</v>
      </c>
      <c r="H10" s="23">
        <v>55118.974000000002</v>
      </c>
      <c r="I10" s="23">
        <v>59337.065699999999</v>
      </c>
      <c r="J10" s="23">
        <v>61328.866499999996</v>
      </c>
      <c r="K10" s="23">
        <v>63846.807500000003</v>
      </c>
      <c r="L10" s="23">
        <v>66069.900881309281</v>
      </c>
      <c r="M10" s="23">
        <v>72142.886418640395</v>
      </c>
      <c r="N10" s="23">
        <v>87070.425898621004</v>
      </c>
      <c r="O10" s="23">
        <v>100317.98385</v>
      </c>
      <c r="P10" s="23">
        <v>126290.36554370528</v>
      </c>
      <c r="Q10" s="4"/>
      <c r="R10" s="3"/>
      <c r="S10" s="4"/>
      <c r="T10" s="4"/>
      <c r="U10" s="4"/>
      <c r="V10" s="3"/>
      <c r="W10" s="3"/>
      <c r="X10" s="4"/>
      <c r="Y10" s="4"/>
      <c r="Z10" s="3"/>
      <c r="AA10" s="3"/>
      <c r="AB10" s="3"/>
      <c r="AC10" s="3"/>
      <c r="AD10" s="4"/>
      <c r="AE10" s="3"/>
      <c r="AF10" s="4"/>
      <c r="AG10" s="4"/>
      <c r="AH10" s="3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1"/>
      <c r="GS10" s="1"/>
      <c r="GT10" s="1"/>
    </row>
    <row r="11" spans="1:203" ht="15.75" x14ac:dyDescent="0.25">
      <c r="A11" s="24" t="s">
        <v>31</v>
      </c>
      <c r="B11" s="22" t="s">
        <v>3</v>
      </c>
      <c r="C11" s="23">
        <v>1841530.2822</v>
      </c>
      <c r="D11" s="23">
        <v>3229374.5219999999</v>
      </c>
      <c r="E11" s="23">
        <v>3505681.1231999998</v>
      </c>
      <c r="F11" s="23">
        <v>4065672.5321999998</v>
      </c>
      <c r="G11" s="23">
        <v>5209803.7835999997</v>
      </c>
      <c r="H11" s="23">
        <v>5866530.7211999996</v>
      </c>
      <c r="I11" s="23">
        <v>5987249.4371074792</v>
      </c>
      <c r="J11" s="23">
        <v>2136313.0346163479</v>
      </c>
      <c r="K11" s="23">
        <v>1810996.7705999999</v>
      </c>
      <c r="L11" s="23">
        <v>2458557.6285310294</v>
      </c>
      <c r="M11" s="23">
        <v>2328477.3915256741</v>
      </c>
      <c r="N11" s="23">
        <v>2380223.5074374401</v>
      </c>
      <c r="O11" s="23">
        <v>2454495.539976812</v>
      </c>
      <c r="P11" s="23">
        <v>2542733.4943055334</v>
      </c>
      <c r="Q11" s="4"/>
      <c r="R11" s="3"/>
      <c r="S11" s="4"/>
      <c r="T11" s="4"/>
      <c r="U11" s="4"/>
      <c r="V11" s="3"/>
      <c r="W11" s="3"/>
      <c r="X11" s="4"/>
      <c r="Y11" s="4"/>
      <c r="Z11" s="3"/>
      <c r="AA11" s="3"/>
      <c r="AB11" s="3"/>
      <c r="AC11" s="3"/>
      <c r="AD11" s="4"/>
      <c r="AE11" s="3"/>
      <c r="AF11" s="4"/>
      <c r="AG11" s="4"/>
      <c r="AH11" s="3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1"/>
      <c r="GS11" s="1"/>
      <c r="GT11" s="1"/>
    </row>
    <row r="12" spans="1:203" s="10" customFormat="1" ht="15.75" x14ac:dyDescent="0.25">
      <c r="A12" s="25"/>
      <c r="B12" s="26" t="s">
        <v>28</v>
      </c>
      <c r="C12" s="27">
        <f>C6+C11</f>
        <v>13751832.799899999</v>
      </c>
      <c r="D12" s="27">
        <f t="shared" ref="D12:G12" si="3">D6+D11</f>
        <v>15493591.767899999</v>
      </c>
      <c r="E12" s="27">
        <f t="shared" si="3"/>
        <v>16866106.97374</v>
      </c>
      <c r="F12" s="27">
        <f t="shared" si="3"/>
        <v>17796261.402199998</v>
      </c>
      <c r="G12" s="27">
        <f t="shared" si="3"/>
        <v>18895654.012500003</v>
      </c>
      <c r="H12" s="27">
        <f t="shared" ref="H12:N12" si="4">H6+H11</f>
        <v>20745400.1547</v>
      </c>
      <c r="I12" s="27">
        <f t="shared" si="4"/>
        <v>20856410.74820748</v>
      </c>
      <c r="J12" s="27">
        <f t="shared" si="4"/>
        <v>17797849.386716351</v>
      </c>
      <c r="K12" s="27">
        <f t="shared" si="4"/>
        <v>19393577.107299998</v>
      </c>
      <c r="L12" s="27">
        <f t="shared" si="4"/>
        <v>21148790.370293304</v>
      </c>
      <c r="M12" s="27">
        <f t="shared" si="4"/>
        <v>21485613.384457354</v>
      </c>
      <c r="N12" s="27">
        <f t="shared" si="4"/>
        <v>22526232.988767236</v>
      </c>
      <c r="O12" s="27">
        <f t="shared" ref="O12:P12" si="5">O6+O11</f>
        <v>23217321.930613149</v>
      </c>
      <c r="P12" s="27">
        <f t="shared" si="5"/>
        <v>24353982.555080213</v>
      </c>
      <c r="Q12" s="4"/>
      <c r="R12" s="3"/>
      <c r="S12" s="4"/>
      <c r="T12" s="4"/>
      <c r="U12" s="4"/>
      <c r="V12" s="3"/>
      <c r="W12" s="3"/>
      <c r="X12" s="4"/>
      <c r="Y12" s="4"/>
      <c r="Z12" s="3"/>
      <c r="AA12" s="3"/>
      <c r="AB12" s="3"/>
      <c r="AC12" s="3"/>
      <c r="AD12" s="4"/>
      <c r="AE12" s="3"/>
      <c r="AF12" s="4"/>
      <c r="AG12" s="4"/>
      <c r="AH12" s="3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1"/>
      <c r="GS12" s="11"/>
      <c r="GT12" s="11"/>
    </row>
    <row r="13" spans="1:203" s="1" customFormat="1" ht="15.75" x14ac:dyDescent="0.25">
      <c r="A13" s="28" t="s">
        <v>32</v>
      </c>
      <c r="B13" s="29" t="s">
        <v>4</v>
      </c>
      <c r="C13" s="30">
        <v>6666606.375</v>
      </c>
      <c r="D13" s="30">
        <v>5330887.6558999997</v>
      </c>
      <c r="E13" s="30">
        <v>4900335.8949999996</v>
      </c>
      <c r="F13" s="30">
        <v>5548790.4086999996</v>
      </c>
      <c r="G13" s="30">
        <v>6976097.6009999998</v>
      </c>
      <c r="H13" s="30">
        <v>7184463.2851999998</v>
      </c>
      <c r="I13" s="30">
        <v>7333650.9809999997</v>
      </c>
      <c r="J13" s="30">
        <v>8265431.8890000004</v>
      </c>
      <c r="K13" s="30">
        <v>9051279.8013000004</v>
      </c>
      <c r="L13" s="30">
        <v>9193768.8432004787</v>
      </c>
      <c r="M13" s="30">
        <v>10278293.468783338</v>
      </c>
      <c r="N13" s="30">
        <v>10648343</v>
      </c>
      <c r="O13" s="30">
        <v>11517311.153688876</v>
      </c>
      <c r="P13" s="30">
        <v>12056440.316932656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U13" s="2"/>
    </row>
    <row r="14" spans="1:203" ht="30" x14ac:dyDescent="0.25">
      <c r="A14" s="24" t="s">
        <v>33</v>
      </c>
      <c r="B14" s="22" t="s">
        <v>5</v>
      </c>
      <c r="C14" s="23">
        <v>763271.21600000001</v>
      </c>
      <c r="D14" s="23">
        <v>806147.61170000001</v>
      </c>
      <c r="E14" s="23">
        <v>823837.40350000001</v>
      </c>
      <c r="F14" s="23">
        <v>892403.27782499988</v>
      </c>
      <c r="G14" s="23">
        <v>923483.11750000005</v>
      </c>
      <c r="H14" s="23">
        <v>991474.71750000003</v>
      </c>
      <c r="I14" s="23">
        <v>1102653.6872</v>
      </c>
      <c r="J14" s="23">
        <v>1190316.3914000001</v>
      </c>
      <c r="K14" s="23">
        <v>1207636.3</v>
      </c>
      <c r="L14" s="23">
        <v>1213101.4933866393</v>
      </c>
      <c r="M14" s="23">
        <v>1271994.064469663</v>
      </c>
      <c r="N14" s="23">
        <v>1458875.4879999999</v>
      </c>
      <c r="O14" s="23">
        <v>1609205.416</v>
      </c>
      <c r="P14" s="23">
        <v>1697936.6021637339</v>
      </c>
      <c r="Q14" s="4"/>
      <c r="R14" s="3"/>
      <c r="S14" s="4"/>
      <c r="T14" s="4"/>
      <c r="U14" s="4"/>
      <c r="V14" s="3"/>
      <c r="W14" s="3"/>
      <c r="X14" s="4"/>
      <c r="Y14" s="4"/>
      <c r="Z14" s="3"/>
      <c r="AA14" s="3"/>
      <c r="AB14" s="3"/>
      <c r="AC14" s="3"/>
      <c r="AD14" s="4"/>
      <c r="AE14" s="3"/>
      <c r="AF14" s="4"/>
      <c r="AG14" s="4"/>
      <c r="AH14" s="3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3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3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3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1"/>
      <c r="GS14" s="1"/>
      <c r="GT14" s="1"/>
    </row>
    <row r="15" spans="1:203" ht="15.75" x14ac:dyDescent="0.25">
      <c r="A15" s="24" t="s">
        <v>34</v>
      </c>
      <c r="B15" s="22" t="s">
        <v>6</v>
      </c>
      <c r="C15" s="23">
        <v>4359171.2110000001</v>
      </c>
      <c r="D15" s="23">
        <v>4269383.3269999996</v>
      </c>
      <c r="E15" s="23">
        <v>4506319.6964999996</v>
      </c>
      <c r="F15" s="23">
        <v>4569177.1679999996</v>
      </c>
      <c r="G15" s="23">
        <v>4495952.0142000001</v>
      </c>
      <c r="H15" s="23">
        <v>4635356.8581999997</v>
      </c>
      <c r="I15" s="23">
        <v>4765085.5674000001</v>
      </c>
      <c r="J15" s="23">
        <v>5007688.3584000003</v>
      </c>
      <c r="K15" s="23">
        <v>5265108.7215999998</v>
      </c>
      <c r="L15" s="23">
        <v>4933940.2869733498</v>
      </c>
      <c r="M15" s="23">
        <v>5578043.2795788944</v>
      </c>
      <c r="N15" s="23">
        <v>5953125.2253922643</v>
      </c>
      <c r="O15" s="23">
        <v>6483580.9177986272</v>
      </c>
      <c r="P15" s="23">
        <v>7041168.212909787</v>
      </c>
      <c r="Q15" s="4"/>
      <c r="R15" s="3"/>
      <c r="S15" s="4"/>
      <c r="T15" s="4"/>
      <c r="U15" s="4"/>
      <c r="V15" s="3"/>
      <c r="W15" s="3"/>
      <c r="X15" s="4"/>
      <c r="Y15" s="4"/>
      <c r="Z15" s="3"/>
      <c r="AA15" s="3"/>
      <c r="AB15" s="3"/>
      <c r="AC15" s="3"/>
      <c r="AD15" s="4"/>
      <c r="AE15" s="3"/>
      <c r="AF15" s="4"/>
      <c r="AG15" s="4"/>
      <c r="AH15" s="3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3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3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3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1"/>
      <c r="GS15" s="1"/>
      <c r="GT15" s="1"/>
    </row>
    <row r="16" spans="1:203" s="10" customFormat="1" ht="15.75" x14ac:dyDescent="0.25">
      <c r="A16" s="25"/>
      <c r="B16" s="26" t="s">
        <v>29</v>
      </c>
      <c r="C16" s="27">
        <f>+C13+C14+C15</f>
        <v>11789048.802000001</v>
      </c>
      <c r="D16" s="27">
        <f t="shared" ref="D16:G16" si="6">+D13+D14+D15</f>
        <v>10406418.594599999</v>
      </c>
      <c r="E16" s="27">
        <f t="shared" si="6"/>
        <v>10230492.994999999</v>
      </c>
      <c r="F16" s="27">
        <f t="shared" si="6"/>
        <v>11010370.854525</v>
      </c>
      <c r="G16" s="27">
        <f t="shared" si="6"/>
        <v>12395532.7327</v>
      </c>
      <c r="H16" s="27">
        <f t="shared" ref="H16:I16" si="7">+H13+H14+H15</f>
        <v>12811294.8609</v>
      </c>
      <c r="I16" s="27">
        <f t="shared" si="7"/>
        <v>13201390.235599998</v>
      </c>
      <c r="J16" s="27">
        <f t="shared" ref="J16:K16" si="8">+J13+J14+J15</f>
        <v>14463436.638800001</v>
      </c>
      <c r="K16" s="27">
        <f t="shared" si="8"/>
        <v>15524024.822900001</v>
      </c>
      <c r="L16" s="27">
        <f t="shared" ref="L16:N16" si="9">+L13+L14+L15</f>
        <v>15340810.623560468</v>
      </c>
      <c r="M16" s="27">
        <f t="shared" si="9"/>
        <v>17128330.812831894</v>
      </c>
      <c r="N16" s="27">
        <f t="shared" si="9"/>
        <v>18060343.713392265</v>
      </c>
      <c r="O16" s="27">
        <f t="shared" ref="O16:P16" si="10">+O13+O14+O15</f>
        <v>19610097.487487502</v>
      </c>
      <c r="P16" s="27">
        <f t="shared" si="10"/>
        <v>20795545.132006176</v>
      </c>
      <c r="Q16" s="4"/>
      <c r="R16" s="3"/>
      <c r="S16" s="4"/>
      <c r="T16" s="4"/>
      <c r="U16" s="4"/>
      <c r="V16" s="3"/>
      <c r="W16" s="3"/>
      <c r="X16" s="4"/>
      <c r="Y16" s="4"/>
      <c r="Z16" s="3"/>
      <c r="AA16" s="3"/>
      <c r="AB16" s="3"/>
      <c r="AC16" s="3"/>
      <c r="AD16" s="4"/>
      <c r="AE16" s="3"/>
      <c r="AF16" s="4"/>
      <c r="AG16" s="4"/>
      <c r="AH16" s="3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2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2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2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1"/>
      <c r="GS16" s="11"/>
      <c r="GT16" s="11"/>
    </row>
    <row r="17" spans="1:203" s="11" customFormat="1" ht="15.75" x14ac:dyDescent="0.25">
      <c r="A17" s="18" t="s">
        <v>35</v>
      </c>
      <c r="B17" s="19" t="s">
        <v>7</v>
      </c>
      <c r="C17" s="20">
        <f>C18+C19</f>
        <v>4374625.4402999999</v>
      </c>
      <c r="D17" s="20">
        <f t="shared" ref="D17:G17" si="11">D18+D19</f>
        <v>4746078.6660000002</v>
      </c>
      <c r="E17" s="20">
        <f t="shared" si="11"/>
        <v>5082507.6759000001</v>
      </c>
      <c r="F17" s="20">
        <f t="shared" si="11"/>
        <v>5432676</v>
      </c>
      <c r="G17" s="20">
        <f t="shared" si="11"/>
        <v>5697093.6701999996</v>
      </c>
      <c r="H17" s="20">
        <f t="shared" ref="H17:I17" si="12">H18+H19</f>
        <v>5970325.9463999998</v>
      </c>
      <c r="I17" s="20">
        <f t="shared" si="12"/>
        <v>6703637.4944879999</v>
      </c>
      <c r="J17" s="20">
        <f t="shared" ref="J17:K17" si="13">J18+J19</f>
        <v>7590102.6185999997</v>
      </c>
      <c r="K17" s="20">
        <f t="shared" si="13"/>
        <v>7875857.54</v>
      </c>
      <c r="L17" s="20">
        <f t="shared" ref="L17:N17" si="14">L18+L19</f>
        <v>6043360.7148453919</v>
      </c>
      <c r="M17" s="20">
        <f t="shared" si="14"/>
        <v>7371043.3618036406</v>
      </c>
      <c r="N17" s="20">
        <f t="shared" si="14"/>
        <v>8991630.4555946924</v>
      </c>
      <c r="O17" s="20">
        <f t="shared" ref="O17:P17" si="15">O18+O19</f>
        <v>9626058.6894186288</v>
      </c>
      <c r="P17" s="20">
        <f t="shared" si="15"/>
        <v>10283159.736669194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U17" s="10"/>
    </row>
    <row r="18" spans="1:203" ht="15.75" x14ac:dyDescent="0.25">
      <c r="A18" s="21">
        <v>6.1</v>
      </c>
      <c r="B18" s="22" t="s">
        <v>8</v>
      </c>
      <c r="C18" s="23">
        <v>4099131.5024000001</v>
      </c>
      <c r="D18" s="23">
        <v>4476320.1385000004</v>
      </c>
      <c r="E18" s="23">
        <v>4811870.148</v>
      </c>
      <c r="F18" s="23">
        <v>5169573</v>
      </c>
      <c r="G18" s="23">
        <v>5426014.0637999997</v>
      </c>
      <c r="H18" s="23">
        <v>5683129.5663999999</v>
      </c>
      <c r="I18" s="23">
        <v>6394296.7661100002</v>
      </c>
      <c r="J18" s="23">
        <v>7239285.9786</v>
      </c>
      <c r="K18" s="23">
        <v>7528143.8880000003</v>
      </c>
      <c r="L18" s="23">
        <v>5884843.4515746236</v>
      </c>
      <c r="M18" s="23">
        <v>7124993.0085498337</v>
      </c>
      <c r="N18" s="23">
        <v>8501967.9325946923</v>
      </c>
      <c r="O18" s="23">
        <v>8987485.5234186295</v>
      </c>
      <c r="P18" s="23">
        <v>9458200.1256691944</v>
      </c>
      <c r="Q18" s="4"/>
      <c r="R18" s="3"/>
      <c r="S18" s="4"/>
      <c r="T18" s="4"/>
      <c r="U18" s="4"/>
      <c r="V18" s="3"/>
      <c r="W18" s="3"/>
      <c r="X18" s="4"/>
      <c r="Y18" s="4"/>
      <c r="Z18" s="3"/>
      <c r="AA18" s="3"/>
      <c r="AB18" s="3"/>
      <c r="AC18" s="3"/>
      <c r="AD18" s="4"/>
      <c r="AE18" s="3"/>
      <c r="AF18" s="4"/>
      <c r="AG18" s="4"/>
      <c r="AH18" s="3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1"/>
      <c r="GS18" s="1"/>
      <c r="GT18" s="1"/>
    </row>
    <row r="19" spans="1:203" ht="15.75" x14ac:dyDescent="0.25">
      <c r="A19" s="21">
        <v>6.2</v>
      </c>
      <c r="B19" s="22" t="s">
        <v>9</v>
      </c>
      <c r="C19" s="23">
        <v>275493.93790000002</v>
      </c>
      <c r="D19" s="23">
        <v>269758.52750000003</v>
      </c>
      <c r="E19" s="23">
        <v>270637.52789999999</v>
      </c>
      <c r="F19" s="23">
        <v>263103</v>
      </c>
      <c r="G19" s="23">
        <v>271079.60639999999</v>
      </c>
      <c r="H19" s="23">
        <v>287196.38</v>
      </c>
      <c r="I19" s="23">
        <v>309340.72837800003</v>
      </c>
      <c r="J19" s="23">
        <v>350816.64</v>
      </c>
      <c r="K19" s="23">
        <v>347713.652</v>
      </c>
      <c r="L19" s="23">
        <v>158517.26327076834</v>
      </c>
      <c r="M19" s="23">
        <v>246050.3532538068</v>
      </c>
      <c r="N19" s="23">
        <v>489662.52299999999</v>
      </c>
      <c r="O19" s="23">
        <v>638573.16599999997</v>
      </c>
      <c r="P19" s="23">
        <v>824959.61100000003</v>
      </c>
      <c r="Q19" s="4"/>
      <c r="R19" s="3"/>
      <c r="S19" s="4"/>
      <c r="T19" s="4"/>
      <c r="U19" s="4"/>
      <c r="V19" s="3"/>
      <c r="W19" s="3"/>
      <c r="X19" s="4"/>
      <c r="Y19" s="4"/>
      <c r="Z19" s="3"/>
      <c r="AA19" s="3"/>
      <c r="AB19" s="3"/>
      <c r="AC19" s="3"/>
      <c r="AD19" s="4"/>
      <c r="AE19" s="3"/>
      <c r="AF19" s="4"/>
      <c r="AG19" s="4"/>
      <c r="AH19" s="3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1"/>
      <c r="GS19" s="1"/>
      <c r="GT19" s="1"/>
    </row>
    <row r="20" spans="1:203" s="11" customFormat="1" ht="30" x14ac:dyDescent="0.25">
      <c r="A20" s="31" t="s">
        <v>36</v>
      </c>
      <c r="B20" s="32" t="s">
        <v>10</v>
      </c>
      <c r="C20" s="20">
        <f>SUM(C21:C27)</f>
        <v>2284891.0260000001</v>
      </c>
      <c r="D20" s="20">
        <f t="shared" ref="D20:G20" si="16">SUM(D21:D27)</f>
        <v>2582148.8346560001</v>
      </c>
      <c r="E20" s="20">
        <f t="shared" si="16"/>
        <v>2837580.8629999999</v>
      </c>
      <c r="F20" s="20">
        <f t="shared" si="16"/>
        <v>3053688.3810660001</v>
      </c>
      <c r="G20" s="20">
        <f t="shared" si="16"/>
        <v>3362315.7545999996</v>
      </c>
      <c r="H20" s="20">
        <f t="shared" ref="H20:N20" si="17">SUM(H21:H27)</f>
        <v>3492088.0869224956</v>
      </c>
      <c r="I20" s="20">
        <f t="shared" si="17"/>
        <v>3501659.3238999997</v>
      </c>
      <c r="J20" s="20">
        <f t="shared" si="17"/>
        <v>3783769.5109253014</v>
      </c>
      <c r="K20" s="20">
        <f t="shared" si="17"/>
        <v>3849464.3825000003</v>
      </c>
      <c r="L20" s="20">
        <f t="shared" si="17"/>
        <v>3089175.3707745625</v>
      </c>
      <c r="M20" s="20">
        <f t="shared" si="17"/>
        <v>3724249.7213033121</v>
      </c>
      <c r="N20" s="20">
        <f t="shared" si="17"/>
        <v>3856692.2012002645</v>
      </c>
      <c r="O20" s="20">
        <f t="shared" ref="O20:P20" si="18">SUM(O21:O27)</f>
        <v>4119824.1521361601</v>
      </c>
      <c r="P20" s="20">
        <f t="shared" si="18"/>
        <v>4361830.9831922892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A20" s="12"/>
      <c r="GB20" s="12"/>
      <c r="GC20" s="12"/>
      <c r="GD20" s="12"/>
      <c r="GE20" s="12"/>
      <c r="GF20" s="12"/>
      <c r="GG20" s="12"/>
      <c r="GH20" s="12"/>
      <c r="GI20" s="12"/>
      <c r="GJ20" s="12"/>
      <c r="GK20" s="12"/>
      <c r="GL20" s="12"/>
      <c r="GM20" s="12"/>
      <c r="GN20" s="12"/>
      <c r="GO20" s="12"/>
      <c r="GP20" s="12"/>
      <c r="GQ20" s="12"/>
      <c r="GU20" s="10"/>
    </row>
    <row r="21" spans="1:203" ht="15.75" x14ac:dyDescent="0.25">
      <c r="A21" s="21">
        <v>7.1</v>
      </c>
      <c r="B21" s="22" t="s">
        <v>11</v>
      </c>
      <c r="C21" s="23">
        <v>241013</v>
      </c>
      <c r="D21" s="23">
        <v>322351</v>
      </c>
      <c r="E21" s="23">
        <v>375759</v>
      </c>
      <c r="F21" s="23">
        <v>391798</v>
      </c>
      <c r="G21" s="23">
        <v>415238</v>
      </c>
      <c r="H21" s="23">
        <v>439827</v>
      </c>
      <c r="I21" s="23">
        <v>402275</v>
      </c>
      <c r="J21" s="23">
        <v>432608</v>
      </c>
      <c r="K21" s="23">
        <v>393882</v>
      </c>
      <c r="L21" s="23">
        <v>332175</v>
      </c>
      <c r="M21" s="23">
        <v>347996</v>
      </c>
      <c r="N21" s="23">
        <v>385307</v>
      </c>
      <c r="O21" s="23">
        <v>409967</v>
      </c>
      <c r="P21" s="23">
        <v>433745.4</v>
      </c>
      <c r="Q21" s="4"/>
      <c r="R21" s="3"/>
      <c r="S21" s="4"/>
      <c r="T21" s="4"/>
      <c r="U21" s="4"/>
      <c r="V21" s="3"/>
      <c r="W21" s="3"/>
      <c r="X21" s="4"/>
      <c r="Y21" s="4"/>
      <c r="Z21" s="3"/>
      <c r="AA21" s="3"/>
      <c r="AB21" s="3"/>
      <c r="AC21" s="3"/>
      <c r="AD21" s="4"/>
      <c r="AE21" s="3"/>
      <c r="AF21" s="4"/>
      <c r="AG21" s="4"/>
      <c r="AH21" s="3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1"/>
      <c r="GS21" s="1"/>
      <c r="GT21" s="1"/>
    </row>
    <row r="22" spans="1:203" ht="15.75" x14ac:dyDescent="0.25">
      <c r="A22" s="21">
        <v>7.2</v>
      </c>
      <c r="B22" s="22" t="s">
        <v>12</v>
      </c>
      <c r="C22" s="23">
        <v>1398870.8073</v>
      </c>
      <c r="D22" s="23">
        <v>1544477.712178</v>
      </c>
      <c r="E22" s="23">
        <v>1597081.024</v>
      </c>
      <c r="F22" s="23">
        <v>1688028.0961829999</v>
      </c>
      <c r="G22" s="23">
        <v>1780812.2112</v>
      </c>
      <c r="H22" s="23">
        <v>1883632.8684</v>
      </c>
      <c r="I22" s="23">
        <v>1999118.1055999999</v>
      </c>
      <c r="J22" s="23">
        <v>2236150.6385542173</v>
      </c>
      <c r="K22" s="23">
        <v>2186656.2135000001</v>
      </c>
      <c r="L22" s="23">
        <v>1556688.4198594748</v>
      </c>
      <c r="M22" s="23">
        <v>2097250.6610209043</v>
      </c>
      <c r="N22" s="23">
        <v>2043595.3743338287</v>
      </c>
      <c r="O22" s="23">
        <v>2212292.2305299998</v>
      </c>
      <c r="P22" s="23">
        <v>2320957.7348599997</v>
      </c>
      <c r="Q22" s="4"/>
      <c r="R22" s="3"/>
      <c r="S22" s="4"/>
      <c r="T22" s="4"/>
      <c r="U22" s="4"/>
      <c r="V22" s="3"/>
      <c r="W22" s="3"/>
      <c r="X22" s="4"/>
      <c r="Y22" s="4"/>
      <c r="Z22" s="3"/>
      <c r="AA22" s="3"/>
      <c r="AB22" s="3"/>
      <c r="AC22" s="3"/>
      <c r="AD22" s="4"/>
      <c r="AE22" s="3"/>
      <c r="AF22" s="4"/>
      <c r="AG22" s="4"/>
      <c r="AH22" s="3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1"/>
      <c r="GS22" s="1"/>
      <c r="GT22" s="1"/>
    </row>
    <row r="23" spans="1:203" ht="15.75" x14ac:dyDescent="0.25">
      <c r="A23" s="21">
        <v>7.3</v>
      </c>
      <c r="B23" s="22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4"/>
      <c r="R23" s="3"/>
      <c r="S23" s="4"/>
      <c r="T23" s="4"/>
      <c r="U23" s="4"/>
      <c r="V23" s="3"/>
      <c r="W23" s="3"/>
      <c r="X23" s="4"/>
      <c r="Y23" s="4"/>
      <c r="Z23" s="3"/>
      <c r="AA23" s="3"/>
      <c r="AB23" s="3"/>
      <c r="AC23" s="3"/>
      <c r="AD23" s="4"/>
      <c r="AE23" s="3"/>
      <c r="AF23" s="4"/>
      <c r="AG23" s="4"/>
      <c r="AH23" s="3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1"/>
      <c r="GS23" s="1"/>
      <c r="GT23" s="1"/>
    </row>
    <row r="24" spans="1:203" ht="15.75" x14ac:dyDescent="0.25">
      <c r="A24" s="21">
        <v>7.4</v>
      </c>
      <c r="B24" s="22" t="s">
        <v>14</v>
      </c>
      <c r="C24" s="23">
        <v>6641.9072999999999</v>
      </c>
      <c r="D24" s="23">
        <v>11998.983399999999</v>
      </c>
      <c r="E24" s="23">
        <v>9602.7008000000005</v>
      </c>
      <c r="F24" s="23">
        <v>15252.408600000001</v>
      </c>
      <c r="G24" s="23">
        <v>30035.3544</v>
      </c>
      <c r="H24" s="23">
        <v>35996.190600000002</v>
      </c>
      <c r="I24" s="23">
        <v>37748.480000000003</v>
      </c>
      <c r="J24" s="23">
        <v>21626.942771084337</v>
      </c>
      <c r="K24" s="23">
        <v>36146.902000000002</v>
      </c>
      <c r="L24" s="23">
        <v>17991.748703868609</v>
      </c>
      <c r="M24" s="23">
        <v>18088.831929394393</v>
      </c>
      <c r="N24" s="23">
        <v>21955.222404465774</v>
      </c>
      <c r="O24" s="23">
        <v>22968.853169999998</v>
      </c>
      <c r="P24" s="23">
        <v>24620.42</v>
      </c>
      <c r="Q24" s="4"/>
      <c r="R24" s="3"/>
      <c r="S24" s="4"/>
      <c r="T24" s="4"/>
      <c r="U24" s="4"/>
      <c r="V24" s="3"/>
      <c r="W24" s="3"/>
      <c r="X24" s="4"/>
      <c r="Y24" s="4"/>
      <c r="Z24" s="3"/>
      <c r="AA24" s="3"/>
      <c r="AB24" s="3"/>
      <c r="AC24" s="3"/>
      <c r="AD24" s="4"/>
      <c r="AE24" s="3"/>
      <c r="AF24" s="4"/>
      <c r="AG24" s="4"/>
      <c r="AH24" s="3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1"/>
      <c r="GS24" s="1"/>
      <c r="GT24" s="1"/>
    </row>
    <row r="25" spans="1:203" ht="15.75" x14ac:dyDescent="0.25">
      <c r="A25" s="21">
        <v>7.5</v>
      </c>
      <c r="B25" s="22" t="s">
        <v>15</v>
      </c>
      <c r="C25" s="23">
        <v>31689.2186</v>
      </c>
      <c r="D25" s="23">
        <v>35097.627478000002</v>
      </c>
      <c r="E25" s="23">
        <v>36449.459199999998</v>
      </c>
      <c r="F25" s="23">
        <v>38231.161682999998</v>
      </c>
      <c r="G25" s="23">
        <v>41048.712</v>
      </c>
      <c r="H25" s="23">
        <v>70978.834900000002</v>
      </c>
      <c r="I25" s="23">
        <v>73661.772800000006</v>
      </c>
      <c r="J25" s="23">
        <v>76466.538199999995</v>
      </c>
      <c r="K25" s="23">
        <v>76682.705000000002</v>
      </c>
      <c r="L25" s="23">
        <v>42112.350110781161</v>
      </c>
      <c r="M25" s="23">
        <v>56789.212061948514</v>
      </c>
      <c r="N25" s="23">
        <v>66394.067339516201</v>
      </c>
      <c r="O25" s="23">
        <v>69459.610140000004</v>
      </c>
      <c r="P25" s="23">
        <v>74454.339000000007</v>
      </c>
      <c r="Q25" s="4"/>
      <c r="R25" s="3"/>
      <c r="S25" s="4"/>
      <c r="T25" s="4"/>
      <c r="U25" s="4"/>
      <c r="V25" s="3"/>
      <c r="W25" s="3"/>
      <c r="X25" s="4"/>
      <c r="Y25" s="4"/>
      <c r="Z25" s="3"/>
      <c r="AA25" s="3"/>
      <c r="AB25" s="3"/>
      <c r="AC25" s="3"/>
      <c r="AD25" s="4"/>
      <c r="AE25" s="3"/>
      <c r="AF25" s="4"/>
      <c r="AG25" s="4"/>
      <c r="AH25" s="3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1"/>
      <c r="GS25" s="1"/>
      <c r="GT25" s="1"/>
    </row>
    <row r="26" spans="1:203" ht="15.75" x14ac:dyDescent="0.25">
      <c r="A26" s="21">
        <v>7.6</v>
      </c>
      <c r="B26" s="22" t="s">
        <v>16</v>
      </c>
      <c r="C26" s="23">
        <v>10113.0928</v>
      </c>
      <c r="D26" s="23">
        <v>10007.5116</v>
      </c>
      <c r="E26" s="23">
        <v>11945.679</v>
      </c>
      <c r="F26" s="23">
        <v>13590.714599999999</v>
      </c>
      <c r="G26" s="23">
        <v>10848.477000000001</v>
      </c>
      <c r="H26" s="23">
        <v>11712.3523</v>
      </c>
      <c r="I26" s="23">
        <v>14001.9655</v>
      </c>
      <c r="J26" s="23">
        <v>32275.3914</v>
      </c>
      <c r="K26" s="23">
        <v>33581.561999999998</v>
      </c>
      <c r="L26" s="23">
        <v>31842.040619354015</v>
      </c>
      <c r="M26" s="23">
        <v>28165.847534463861</v>
      </c>
      <c r="N26" s="23">
        <v>27939.267075525477</v>
      </c>
      <c r="O26" s="23">
        <v>31069.01</v>
      </c>
      <c r="P26" s="23">
        <v>35433.790061838059</v>
      </c>
      <c r="Q26" s="4"/>
      <c r="R26" s="3"/>
      <c r="S26" s="4"/>
      <c r="T26" s="4"/>
      <c r="U26" s="4"/>
      <c r="V26" s="3"/>
      <c r="W26" s="3"/>
      <c r="X26" s="4"/>
      <c r="Y26" s="4"/>
      <c r="Z26" s="3"/>
      <c r="AA26" s="3"/>
      <c r="AB26" s="3"/>
      <c r="AC26" s="3"/>
      <c r="AD26" s="4"/>
      <c r="AE26" s="3"/>
      <c r="AF26" s="4"/>
      <c r="AG26" s="4"/>
      <c r="AH26" s="3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1"/>
      <c r="GS26" s="1"/>
      <c r="GT26" s="1"/>
    </row>
    <row r="27" spans="1:203" ht="30" x14ac:dyDescent="0.25">
      <c r="A27" s="21">
        <v>7.7</v>
      </c>
      <c r="B27" s="22" t="s">
        <v>17</v>
      </c>
      <c r="C27" s="23">
        <v>596563</v>
      </c>
      <c r="D27" s="23">
        <v>658216</v>
      </c>
      <c r="E27" s="23">
        <v>806743</v>
      </c>
      <c r="F27" s="23">
        <v>906788</v>
      </c>
      <c r="G27" s="23">
        <v>1084333</v>
      </c>
      <c r="H27" s="23">
        <v>1049940.8407224959</v>
      </c>
      <c r="I27" s="23">
        <v>974854</v>
      </c>
      <c r="J27" s="23">
        <v>984642</v>
      </c>
      <c r="K27" s="23">
        <v>1122515</v>
      </c>
      <c r="L27" s="23">
        <v>1108365.8114810837</v>
      </c>
      <c r="M27" s="23">
        <v>1175959.1687566009</v>
      </c>
      <c r="N27" s="23">
        <v>1311501.2700469282</v>
      </c>
      <c r="O27" s="23">
        <v>1374067.4482961602</v>
      </c>
      <c r="P27" s="23">
        <v>1472619.2992704518</v>
      </c>
      <c r="Q27" s="4"/>
      <c r="R27" s="3"/>
      <c r="S27" s="4"/>
      <c r="T27" s="4"/>
      <c r="U27" s="4"/>
      <c r="V27" s="3"/>
      <c r="W27" s="3"/>
      <c r="X27" s="4"/>
      <c r="Y27" s="4"/>
      <c r="Z27" s="3"/>
      <c r="AA27" s="3"/>
      <c r="AB27" s="3"/>
      <c r="AC27" s="3"/>
      <c r="AD27" s="4"/>
      <c r="AE27" s="3"/>
      <c r="AF27" s="4"/>
      <c r="AG27" s="4"/>
      <c r="AH27" s="3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1"/>
      <c r="GS27" s="1"/>
      <c r="GT27" s="1"/>
    </row>
    <row r="28" spans="1:203" ht="15.75" x14ac:dyDescent="0.25">
      <c r="A28" s="24" t="s">
        <v>37</v>
      </c>
      <c r="B28" s="22" t="s">
        <v>18</v>
      </c>
      <c r="C28" s="23">
        <v>1364042</v>
      </c>
      <c r="D28" s="23">
        <v>1475027</v>
      </c>
      <c r="E28" s="23">
        <v>1652756</v>
      </c>
      <c r="F28" s="23">
        <v>1813500</v>
      </c>
      <c r="G28" s="23">
        <v>1858091</v>
      </c>
      <c r="H28" s="23">
        <v>1905555</v>
      </c>
      <c r="I28" s="23">
        <v>2505808</v>
      </c>
      <c r="J28" s="23">
        <v>2750965</v>
      </c>
      <c r="K28" s="23">
        <v>2919538</v>
      </c>
      <c r="L28" s="23">
        <v>3114696</v>
      </c>
      <c r="M28" s="23">
        <v>3156604</v>
      </c>
      <c r="N28" s="23">
        <v>3592757</v>
      </c>
      <c r="O28" s="23">
        <v>3894549</v>
      </c>
      <c r="P28" s="23">
        <v>4178851</v>
      </c>
      <c r="Q28" s="4"/>
      <c r="R28" s="3"/>
      <c r="S28" s="4"/>
      <c r="T28" s="4"/>
      <c r="U28" s="4"/>
      <c r="V28" s="3"/>
      <c r="W28" s="3"/>
      <c r="X28" s="4"/>
      <c r="Y28" s="4"/>
      <c r="Z28" s="3"/>
      <c r="AA28" s="3"/>
      <c r="AB28" s="3"/>
      <c r="AC28" s="3"/>
      <c r="AD28" s="4"/>
      <c r="AE28" s="3"/>
      <c r="AF28" s="4"/>
      <c r="AG28" s="4"/>
      <c r="AH28" s="3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1"/>
      <c r="GS28" s="1"/>
      <c r="GT28" s="1"/>
    </row>
    <row r="29" spans="1:203" ht="30" x14ac:dyDescent="0.25">
      <c r="A29" s="24" t="s">
        <v>38</v>
      </c>
      <c r="B29" s="22" t="s">
        <v>19</v>
      </c>
      <c r="C29" s="23">
        <v>4133721.2532000002</v>
      </c>
      <c r="D29" s="23">
        <v>4560676.45</v>
      </c>
      <c r="E29" s="23">
        <v>5005539.6699000001</v>
      </c>
      <c r="F29" s="23">
        <v>5337761.1140000001</v>
      </c>
      <c r="G29" s="23">
        <v>5441426.3245000001</v>
      </c>
      <c r="H29" s="23">
        <v>5720442.4680000003</v>
      </c>
      <c r="I29" s="23">
        <v>5978455.9110000003</v>
      </c>
      <c r="J29" s="23">
        <v>6191661.8880000003</v>
      </c>
      <c r="K29" s="23">
        <v>6441061.1228999998</v>
      </c>
      <c r="L29" s="23">
        <v>6313143.5419548629</v>
      </c>
      <c r="M29" s="23">
        <v>7134440.6743471762</v>
      </c>
      <c r="N29" s="23">
        <v>7595488.7387020066</v>
      </c>
      <c r="O29" s="23">
        <v>8040795.6761458479</v>
      </c>
      <c r="P29" s="23">
        <v>8452946.8586845864</v>
      </c>
      <c r="Q29" s="4"/>
      <c r="R29" s="3"/>
      <c r="S29" s="4"/>
      <c r="T29" s="4"/>
      <c r="U29" s="4"/>
      <c r="V29" s="3"/>
      <c r="W29" s="3"/>
      <c r="X29" s="4"/>
      <c r="Y29" s="4"/>
      <c r="Z29" s="3"/>
      <c r="AA29" s="3"/>
      <c r="AB29" s="3"/>
      <c r="AC29" s="3"/>
      <c r="AD29" s="4"/>
      <c r="AE29" s="3"/>
      <c r="AF29" s="4"/>
      <c r="AG29" s="4"/>
      <c r="AH29" s="3"/>
      <c r="AI29" s="5"/>
      <c r="AJ29" s="5"/>
      <c r="AK29" s="5"/>
      <c r="AL29" s="5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1"/>
      <c r="GS29" s="1"/>
      <c r="GT29" s="1"/>
    </row>
    <row r="30" spans="1:203" ht="15.75" x14ac:dyDescent="0.25">
      <c r="A30" s="24" t="s">
        <v>39</v>
      </c>
      <c r="B30" s="22" t="s">
        <v>54</v>
      </c>
      <c r="C30" s="23">
        <v>1467926</v>
      </c>
      <c r="D30" s="23">
        <v>1462086</v>
      </c>
      <c r="E30" s="23">
        <v>1505729</v>
      </c>
      <c r="F30" s="23">
        <v>1542388</v>
      </c>
      <c r="G30" s="23">
        <v>1585637</v>
      </c>
      <c r="H30" s="23">
        <v>1689155</v>
      </c>
      <c r="I30" s="23">
        <v>1726592</v>
      </c>
      <c r="J30" s="23">
        <v>2097987</v>
      </c>
      <c r="K30" s="23">
        <v>1970072</v>
      </c>
      <c r="L30" s="23">
        <v>2062071</v>
      </c>
      <c r="M30" s="23">
        <v>2212457</v>
      </c>
      <c r="N30" s="23">
        <v>2233649</v>
      </c>
      <c r="O30" s="23">
        <v>2390110</v>
      </c>
      <c r="P30" s="23">
        <v>2642179</v>
      </c>
      <c r="Q30" s="4"/>
      <c r="R30" s="3"/>
      <c r="S30" s="4"/>
      <c r="T30" s="4"/>
      <c r="U30" s="4"/>
      <c r="V30" s="3"/>
      <c r="W30" s="3"/>
      <c r="X30" s="4"/>
      <c r="Y30" s="4"/>
      <c r="Z30" s="3"/>
      <c r="AA30" s="3"/>
      <c r="AB30" s="3"/>
      <c r="AC30" s="3"/>
      <c r="AD30" s="4"/>
      <c r="AE30" s="3"/>
      <c r="AF30" s="4"/>
      <c r="AG30" s="4"/>
      <c r="AH30" s="3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1"/>
      <c r="GS30" s="1"/>
      <c r="GT30" s="1"/>
    </row>
    <row r="31" spans="1:203" ht="15.75" x14ac:dyDescent="0.25">
      <c r="A31" s="24" t="s">
        <v>40</v>
      </c>
      <c r="B31" s="22" t="s">
        <v>20</v>
      </c>
      <c r="C31" s="23">
        <v>2532266.3363999999</v>
      </c>
      <c r="D31" s="23">
        <v>2726075.1047999999</v>
      </c>
      <c r="E31" s="23">
        <v>2996344.2431999999</v>
      </c>
      <c r="F31" s="23">
        <v>3383731.8834000002</v>
      </c>
      <c r="G31" s="23">
        <v>3653937.4667000002</v>
      </c>
      <c r="H31" s="23">
        <v>3975459.18</v>
      </c>
      <c r="I31" s="23">
        <v>4526826.4104000004</v>
      </c>
      <c r="J31" s="23">
        <v>5370414.5367999999</v>
      </c>
      <c r="K31" s="23">
        <v>5501110.0185000002</v>
      </c>
      <c r="L31" s="23">
        <v>5016996.9400898339</v>
      </c>
      <c r="M31" s="23">
        <v>5776872.4363331934</v>
      </c>
      <c r="N31" s="23">
        <v>5831923.1600000001</v>
      </c>
      <c r="O31" s="23">
        <v>6432755.2800000003</v>
      </c>
      <c r="P31" s="23">
        <v>7130183.0599999996</v>
      </c>
      <c r="Q31" s="4"/>
      <c r="R31" s="3"/>
      <c r="S31" s="4"/>
      <c r="T31" s="4"/>
      <c r="U31" s="4"/>
      <c r="V31" s="3"/>
      <c r="W31" s="3"/>
      <c r="X31" s="4"/>
      <c r="Y31" s="4"/>
      <c r="Z31" s="3"/>
      <c r="AA31" s="3"/>
      <c r="AB31" s="3"/>
      <c r="AC31" s="3"/>
      <c r="AD31" s="4"/>
      <c r="AE31" s="3"/>
      <c r="AF31" s="4"/>
      <c r="AG31" s="4"/>
      <c r="AH31" s="3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1"/>
      <c r="GS31" s="1"/>
      <c r="GT31" s="1"/>
    </row>
    <row r="32" spans="1:203" s="10" customFormat="1" ht="15.75" x14ac:dyDescent="0.25">
      <c r="A32" s="25"/>
      <c r="B32" s="26" t="s">
        <v>30</v>
      </c>
      <c r="C32" s="27">
        <f>C17+C20+C28+C29+C30+C31</f>
        <v>16157472.0559</v>
      </c>
      <c r="D32" s="27">
        <f t="shared" ref="D32:F32" si="19">D17+D20+D28+D29+D30+D31</f>
        <v>17552092.055456001</v>
      </c>
      <c r="E32" s="27">
        <f t="shared" si="19"/>
        <v>19080457.452</v>
      </c>
      <c r="F32" s="27">
        <f t="shared" si="19"/>
        <v>20563745.378466003</v>
      </c>
      <c r="G32" s="27">
        <f t="shared" ref="G32" si="20">G17+G20+G28+G29+G30+G31</f>
        <v>21598501.215999998</v>
      </c>
      <c r="H32" s="27">
        <f t="shared" ref="H32:I32" si="21">H17+H20+H28+H29+H30+H31</f>
        <v>22753025.681322493</v>
      </c>
      <c r="I32" s="27">
        <f t="shared" si="21"/>
        <v>24942979.139787998</v>
      </c>
      <c r="J32" s="27">
        <f t="shared" ref="J32:K32" si="22">J17+J20+J28+J29+J30+J31</f>
        <v>27784900.554325301</v>
      </c>
      <c r="K32" s="27">
        <f t="shared" si="22"/>
        <v>28557103.063900001</v>
      </c>
      <c r="L32" s="27">
        <f t="shared" ref="L32:M32" si="23">L17+L20+L28+L29+L30+L31</f>
        <v>25639443.567664649</v>
      </c>
      <c r="M32" s="27">
        <f t="shared" si="23"/>
        <v>29375667.193787325</v>
      </c>
      <c r="N32" s="27">
        <f t="shared" ref="N32" si="24">N17+N20+N28+N29+N30+N31</f>
        <v>32102140.555496965</v>
      </c>
      <c r="O32" s="27">
        <f t="shared" ref="O32:P32" si="25">O17+O20+O28+O29+O30+O31</f>
        <v>34504092.797700636</v>
      </c>
      <c r="P32" s="27">
        <f t="shared" si="25"/>
        <v>37049150.638546072</v>
      </c>
      <c r="Q32" s="4"/>
      <c r="R32" s="3"/>
      <c r="S32" s="4"/>
      <c r="T32" s="4"/>
      <c r="U32" s="4"/>
      <c r="V32" s="3"/>
      <c r="W32" s="3"/>
      <c r="X32" s="4"/>
      <c r="Y32" s="4"/>
      <c r="Z32" s="3"/>
      <c r="AA32" s="3"/>
      <c r="AB32" s="3"/>
      <c r="AC32" s="3"/>
      <c r="AD32" s="4"/>
      <c r="AE32" s="3"/>
      <c r="AF32" s="4"/>
      <c r="AG32" s="4"/>
      <c r="AH32" s="3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1"/>
      <c r="GS32" s="11"/>
      <c r="GT32" s="11"/>
    </row>
    <row r="33" spans="1:203" s="11" customFormat="1" ht="15.75" x14ac:dyDescent="0.25">
      <c r="A33" s="18" t="s">
        <v>27</v>
      </c>
      <c r="B33" s="33" t="s">
        <v>41</v>
      </c>
      <c r="C33" s="20">
        <f t="shared" ref="C33:H33" si="26">C6+C11+C13+C14+C15+C17+C20+C28+C29+C30+C31</f>
        <v>41698353.657800004</v>
      </c>
      <c r="D33" s="20">
        <f t="shared" si="26"/>
        <v>43452102.417956002</v>
      </c>
      <c r="E33" s="20">
        <f t="shared" si="26"/>
        <v>46177057.420739993</v>
      </c>
      <c r="F33" s="20">
        <f t="shared" si="26"/>
        <v>49370377.635191001</v>
      </c>
      <c r="G33" s="20">
        <f t="shared" ref="G33" si="27">G6+G11+G13+G14+G15+G17+G20+G28+G29+G30+G31</f>
        <v>52889687.961200006</v>
      </c>
      <c r="H33" s="20">
        <f t="shared" si="26"/>
        <v>56309720.696922503</v>
      </c>
      <c r="I33" s="20">
        <f t="shared" ref="I33:J33" si="28">I6+I11+I13+I14+I15+I17+I20+I28+I29+I30+I31</f>
        <v>59000780.123595476</v>
      </c>
      <c r="J33" s="20">
        <f t="shared" si="28"/>
        <v>60046186.579841658</v>
      </c>
      <c r="K33" s="20">
        <f t="shared" ref="K33:L33" si="29">K6+K11+K13+K14+K15+K17+K20+K28+K29+K30+K31</f>
        <v>63474704.994099997</v>
      </c>
      <c r="L33" s="20">
        <f t="shared" si="29"/>
        <v>62129044.561518416</v>
      </c>
      <c r="M33" s="20">
        <f t="shared" ref="M33:N33" si="30">M6+M11+M13+M14+M15+M17+M20+M28+M29+M30+M31</f>
        <v>67989611.391076565</v>
      </c>
      <c r="N33" s="20">
        <f t="shared" si="30"/>
        <v>72688717.25765647</v>
      </c>
      <c r="O33" s="20">
        <f t="shared" ref="O33:P33" si="31">O6+O11+O13+O14+O15+O17+O20+O28+O29+O30+O31</f>
        <v>77331512.215801299</v>
      </c>
      <c r="P33" s="20">
        <f t="shared" si="31"/>
        <v>82198678.325632468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U33" s="10"/>
    </row>
    <row r="34" spans="1:203" ht="18" customHeight="1" x14ac:dyDescent="0.25">
      <c r="A34" s="36" t="s">
        <v>43</v>
      </c>
      <c r="B34" s="37" t="s">
        <v>25</v>
      </c>
      <c r="C34" s="23">
        <v>3258156</v>
      </c>
      <c r="D34" s="23">
        <v>3877288.6318489965</v>
      </c>
      <c r="E34" s="23">
        <v>4236245.8411005568</v>
      </c>
      <c r="F34" s="23">
        <v>4769060.6909245336</v>
      </c>
      <c r="G34" s="23">
        <v>5507054.5681110797</v>
      </c>
      <c r="H34" s="23">
        <v>5741785.9301278843</v>
      </c>
      <c r="I34" s="23">
        <v>6479452.3441359634</v>
      </c>
      <c r="J34" s="23">
        <v>6779787.8355929675</v>
      </c>
      <c r="K34" s="23">
        <v>7073868.1044790121</v>
      </c>
      <c r="L34" s="23">
        <v>7040249.9986233171</v>
      </c>
      <c r="M34" s="23">
        <v>7793735.2771162316</v>
      </c>
      <c r="N34" s="23">
        <v>8746090.7370047718</v>
      </c>
      <c r="O34" s="23">
        <v>10823186.5256381</v>
      </c>
      <c r="P34" s="23">
        <v>13071006.226044657</v>
      </c>
      <c r="Q34" s="4"/>
      <c r="R34" s="3"/>
      <c r="S34" s="4"/>
      <c r="T34" s="4"/>
      <c r="U34" s="4"/>
      <c r="V34" s="4"/>
      <c r="W34" s="3"/>
      <c r="X34" s="4"/>
      <c r="Y34" s="4"/>
      <c r="Z34" s="3"/>
      <c r="AA34" s="3"/>
      <c r="AB34" s="3"/>
      <c r="AC34" s="3"/>
      <c r="AD34" s="4"/>
      <c r="AE34" s="3"/>
      <c r="AF34" s="4"/>
      <c r="AG34" s="4"/>
      <c r="AH34" s="3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  <c r="GH34" s="4"/>
      <c r="GI34" s="4"/>
      <c r="GJ34" s="4"/>
      <c r="GK34" s="4"/>
      <c r="GL34" s="4"/>
      <c r="GM34" s="4"/>
      <c r="GN34" s="4"/>
      <c r="GO34" s="4"/>
      <c r="GP34" s="4"/>
    </row>
    <row r="35" spans="1:203" ht="15.75" x14ac:dyDescent="0.25">
      <c r="A35" s="36" t="s">
        <v>44</v>
      </c>
      <c r="B35" s="37" t="s">
        <v>24</v>
      </c>
      <c r="C35" s="23">
        <v>1472846</v>
      </c>
      <c r="D35" s="23">
        <v>1872956.969130028</v>
      </c>
      <c r="E35" s="23">
        <v>1790285.3333333333</v>
      </c>
      <c r="F35" s="23">
        <v>1988545.2151009657</v>
      </c>
      <c r="G35" s="23">
        <v>2062789.4257064722</v>
      </c>
      <c r="H35" s="23">
        <v>2376955.1971326168</v>
      </c>
      <c r="I35" s="23">
        <v>2678230.6353350738</v>
      </c>
      <c r="J35" s="23">
        <v>2498146.0767946579</v>
      </c>
      <c r="K35" s="23">
        <v>2717009.852216749</v>
      </c>
      <c r="L35" s="23">
        <v>2572975.6888168557</v>
      </c>
      <c r="M35" s="23">
        <v>3236972.0229555233</v>
      </c>
      <c r="N35" s="23">
        <v>3515198.6885245903</v>
      </c>
      <c r="O35" s="23">
        <v>4094837.8778135725</v>
      </c>
      <c r="P35" s="23">
        <v>4640317.0568638872</v>
      </c>
      <c r="Q35" s="4"/>
      <c r="R35" s="3"/>
      <c r="S35" s="4"/>
      <c r="T35" s="4"/>
      <c r="U35" s="4"/>
      <c r="V35" s="4"/>
      <c r="W35" s="3"/>
      <c r="X35" s="4"/>
      <c r="Y35" s="4"/>
      <c r="Z35" s="3"/>
      <c r="AA35" s="3"/>
      <c r="AB35" s="3"/>
      <c r="AC35" s="3"/>
      <c r="AD35" s="4"/>
      <c r="AE35" s="3"/>
      <c r="AF35" s="4"/>
      <c r="AG35" s="4"/>
      <c r="AH35" s="3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  <c r="GH35" s="4"/>
      <c r="GI35" s="4"/>
      <c r="GJ35" s="4"/>
      <c r="GK35" s="4"/>
      <c r="GL35" s="4"/>
      <c r="GM35" s="4"/>
      <c r="GN35" s="4"/>
      <c r="GO35" s="4"/>
      <c r="GP35" s="4"/>
    </row>
    <row r="36" spans="1:203" s="10" customFormat="1" ht="15.75" x14ac:dyDescent="0.25">
      <c r="A36" s="34" t="s">
        <v>45</v>
      </c>
      <c r="B36" s="35" t="s">
        <v>55</v>
      </c>
      <c r="C36" s="27">
        <f>C33+C34-C35</f>
        <v>43483663.657800004</v>
      </c>
      <c r="D36" s="27">
        <f t="shared" ref="D36:G36" si="32">D33+D34-D35</f>
        <v>45456434.080674976</v>
      </c>
      <c r="E36" s="27">
        <f t="shared" si="32"/>
        <v>48623017.928507216</v>
      </c>
      <c r="F36" s="27">
        <f t="shared" si="32"/>
        <v>52150893.111014567</v>
      </c>
      <c r="G36" s="27">
        <f t="shared" si="32"/>
        <v>56333953.103604615</v>
      </c>
      <c r="H36" s="27">
        <f t="shared" ref="H36:N36" si="33">H33+H34-H35</f>
        <v>59674551.429917768</v>
      </c>
      <c r="I36" s="27">
        <f t="shared" si="33"/>
        <v>62802001.832396366</v>
      </c>
      <c r="J36" s="27">
        <f t="shared" si="33"/>
        <v>64327828.338639975</v>
      </c>
      <c r="K36" s="27">
        <f t="shared" si="33"/>
        <v>67831563.246362254</v>
      </c>
      <c r="L36" s="27">
        <f t="shared" si="33"/>
        <v>66596318.871324874</v>
      </c>
      <c r="M36" s="27">
        <f t="shared" si="33"/>
        <v>72546374.645237282</v>
      </c>
      <c r="N36" s="27">
        <f t="shared" si="33"/>
        <v>77919609.306136653</v>
      </c>
      <c r="O36" s="27">
        <f t="shared" ref="O36" si="34">O33+O34-O35</f>
        <v>84059860.863625824</v>
      </c>
      <c r="P36" s="27">
        <f t="shared" ref="P36" si="35">P33+P34-P35</f>
        <v>90629367.494813234</v>
      </c>
      <c r="Q36" s="4"/>
      <c r="R36" s="3"/>
      <c r="S36" s="4"/>
      <c r="T36" s="4"/>
      <c r="U36" s="4"/>
      <c r="V36" s="4"/>
      <c r="W36" s="3"/>
      <c r="X36" s="4"/>
      <c r="Y36" s="4"/>
      <c r="Z36" s="3"/>
      <c r="AA36" s="3"/>
      <c r="AB36" s="3"/>
      <c r="AC36" s="3"/>
      <c r="AD36" s="4"/>
      <c r="AE36" s="3"/>
      <c r="AF36" s="4"/>
      <c r="AG36" s="4"/>
      <c r="AH36" s="3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</row>
    <row r="37" spans="1:203" s="10" customFormat="1" ht="15.75" x14ac:dyDescent="0.25">
      <c r="A37" s="34" t="s">
        <v>46</v>
      </c>
      <c r="B37" s="35" t="s">
        <v>42</v>
      </c>
      <c r="C37" s="27">
        <f>GSVA_cur!C37</f>
        <v>691240</v>
      </c>
      <c r="D37" s="27">
        <f>GSVA_cur!D37</f>
        <v>701220</v>
      </c>
      <c r="E37" s="27">
        <f>GSVA_cur!E37</f>
        <v>711340</v>
      </c>
      <c r="F37" s="27">
        <f>GSVA_cur!F37</f>
        <v>721610</v>
      </c>
      <c r="G37" s="27">
        <f>GSVA_cur!G37</f>
        <v>732040</v>
      </c>
      <c r="H37" s="27">
        <f>GSVA_cur!H37</f>
        <v>742600</v>
      </c>
      <c r="I37" s="27">
        <f>GSVA_cur!I37</f>
        <v>758360</v>
      </c>
      <c r="J37" s="27">
        <f>GSVA_cur!J37</f>
        <v>768440</v>
      </c>
      <c r="K37" s="27">
        <f>GSVA_cur!K37</f>
        <v>778530</v>
      </c>
      <c r="L37" s="27">
        <f>GSVA_cur!L37</f>
        <v>788610</v>
      </c>
      <c r="M37" s="27">
        <f>GSVA_cur!M37</f>
        <v>797900</v>
      </c>
      <c r="N37" s="27">
        <f>GSVA_cur!N37</f>
        <v>806620</v>
      </c>
      <c r="O37" s="27">
        <f>GSVA_cur!O37</f>
        <v>815340</v>
      </c>
      <c r="P37" s="27">
        <f>GSVA_cur!P37</f>
        <v>824060</v>
      </c>
      <c r="Q37" s="2"/>
      <c r="R37" s="1"/>
      <c r="S37" s="2"/>
      <c r="T37" s="2"/>
      <c r="U37" s="2"/>
      <c r="V37" s="2"/>
      <c r="W37" s="1"/>
      <c r="X37" s="2"/>
      <c r="Y37" s="2"/>
      <c r="Z37" s="1"/>
      <c r="AA37" s="1"/>
      <c r="AB37" s="1"/>
      <c r="AC37" s="1"/>
      <c r="AD37" s="2"/>
      <c r="AE37" s="1"/>
      <c r="AF37" s="2"/>
      <c r="AG37" s="2"/>
      <c r="AH37" s="1"/>
      <c r="AI37" s="1"/>
      <c r="AJ37" s="1"/>
      <c r="AK37" s="1"/>
      <c r="AL37" s="1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DT37" s="11"/>
      <c r="DU37" s="11"/>
      <c r="DV37" s="11"/>
      <c r="DW37" s="11"/>
      <c r="DX37" s="11"/>
      <c r="DY37" s="11"/>
      <c r="DZ37" s="11"/>
      <c r="EA37" s="11"/>
      <c r="EB37" s="11"/>
      <c r="EC37" s="11"/>
      <c r="ED37" s="11"/>
      <c r="EE37" s="11"/>
      <c r="EF37" s="11"/>
      <c r="EG37" s="11"/>
      <c r="EH37" s="11"/>
      <c r="EI37" s="11"/>
      <c r="EJ37" s="11"/>
      <c r="EK37" s="11"/>
      <c r="EL37" s="11"/>
    </row>
    <row r="38" spans="1:203" s="10" customFormat="1" ht="15.75" x14ac:dyDescent="0.25">
      <c r="A38" s="34" t="s">
        <v>47</v>
      </c>
      <c r="B38" s="35" t="s">
        <v>58</v>
      </c>
      <c r="C38" s="27">
        <f>C36/C37*1000</f>
        <v>62906.752586366536</v>
      </c>
      <c r="D38" s="27">
        <f t="shared" ref="D38:G38" si="36">D36/D37*1000</f>
        <v>64824.782636939875</v>
      </c>
      <c r="E38" s="27">
        <f t="shared" si="36"/>
        <v>68354.117480399262</v>
      </c>
      <c r="F38" s="27">
        <f t="shared" si="36"/>
        <v>72270.191808614851</v>
      </c>
      <c r="G38" s="27">
        <f t="shared" si="36"/>
        <v>76954.747149888819</v>
      </c>
      <c r="H38" s="27">
        <f t="shared" ref="H38:N38" si="37">H36/H37*1000</f>
        <v>80358.943482248549</v>
      </c>
      <c r="I38" s="27">
        <f t="shared" si="37"/>
        <v>82812.914489683477</v>
      </c>
      <c r="J38" s="27">
        <f t="shared" si="37"/>
        <v>83712.233015772188</v>
      </c>
      <c r="K38" s="27">
        <f t="shared" si="37"/>
        <v>87127.744912029419</v>
      </c>
      <c r="L38" s="27">
        <f t="shared" si="37"/>
        <v>84447.72304602385</v>
      </c>
      <c r="M38" s="27">
        <f t="shared" si="37"/>
        <v>90921.637605260417</v>
      </c>
      <c r="N38" s="27">
        <f t="shared" si="37"/>
        <v>96600.145429243828</v>
      </c>
      <c r="O38" s="27">
        <f t="shared" ref="O38" si="38">O36/O37*1000</f>
        <v>103097.92339836857</v>
      </c>
      <c r="P38" s="27">
        <f t="shared" ref="P38" si="39">P36/P37*1000</f>
        <v>109979.0882882475</v>
      </c>
      <c r="Q38" s="2"/>
      <c r="R38" s="3"/>
      <c r="S38" s="2"/>
      <c r="T38" s="2"/>
      <c r="U38" s="2"/>
      <c r="V38" s="2"/>
      <c r="W38" s="1"/>
      <c r="X38" s="2"/>
      <c r="Y38" s="2"/>
      <c r="Z38" s="3"/>
      <c r="AA38" s="3"/>
      <c r="AB38" s="3"/>
      <c r="AC38" s="3"/>
      <c r="AD38" s="2"/>
      <c r="AE38" s="1"/>
      <c r="AF38" s="2"/>
      <c r="AG38" s="2"/>
      <c r="AH38" s="3"/>
      <c r="AI38" s="3"/>
      <c r="AJ38" s="3"/>
      <c r="AK38" s="3"/>
      <c r="AL38" s="3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CM38" s="13"/>
      <c r="CN38" s="13"/>
      <c r="CO38" s="13"/>
      <c r="CP38" s="13"/>
      <c r="DT38" s="11"/>
      <c r="DU38" s="11"/>
      <c r="DV38" s="11"/>
      <c r="DW38" s="11"/>
      <c r="DX38" s="11"/>
      <c r="DY38" s="11"/>
      <c r="DZ38" s="11"/>
      <c r="EA38" s="11"/>
      <c r="EB38" s="11"/>
      <c r="EC38" s="11"/>
      <c r="ED38" s="11"/>
      <c r="EE38" s="11"/>
      <c r="EF38" s="11"/>
      <c r="EG38" s="11"/>
      <c r="EH38" s="11"/>
      <c r="EI38" s="11"/>
      <c r="EJ38" s="11"/>
      <c r="EK38" s="11"/>
      <c r="EL38" s="11"/>
    </row>
    <row r="39" spans="1:203" x14ac:dyDescent="0.25">
      <c r="A39" s="2" t="str">
        <f>[1]GSVA_cur!$A$39</f>
        <v>Source:  Directorate of Economics &amp; Statistics of respective State Governments.</v>
      </c>
    </row>
    <row r="40" spans="1:203" s="10" customFormat="1" x14ac:dyDescent="0.25">
      <c r="A40" s="1"/>
      <c r="B40" s="2"/>
      <c r="C40" s="2"/>
      <c r="D40" s="2"/>
      <c r="E40" s="2"/>
      <c r="F40" s="1"/>
      <c r="G40" s="2"/>
      <c r="H40" s="2"/>
      <c r="I40" s="1"/>
      <c r="J40" s="2"/>
      <c r="K40" s="2"/>
      <c r="L40" s="2"/>
      <c r="M40" s="2"/>
      <c r="N40" s="1"/>
      <c r="O40" s="2"/>
      <c r="P40" s="2"/>
      <c r="Q40" s="1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DC40" s="11"/>
      <c r="DD40" s="11"/>
      <c r="DE40" s="11"/>
      <c r="DF40" s="11"/>
      <c r="DG40" s="11"/>
      <c r="DH40" s="11"/>
      <c r="DI40" s="11"/>
      <c r="DJ40" s="11"/>
      <c r="DK40" s="11"/>
      <c r="DL40" s="11"/>
      <c r="DM40" s="11"/>
      <c r="DN40" s="11"/>
      <c r="DO40" s="11"/>
      <c r="DP40" s="11"/>
      <c r="DQ40" s="11"/>
      <c r="DR40" s="11"/>
      <c r="DS40" s="11"/>
      <c r="DT40" s="11"/>
      <c r="DU40" s="11"/>
    </row>
    <row r="41" spans="1:203" s="10" customFormat="1" x14ac:dyDescent="0.25">
      <c r="A41" s="1"/>
      <c r="B41" s="2"/>
      <c r="C41" s="2"/>
      <c r="D41" s="2"/>
      <c r="E41" s="2"/>
      <c r="F41" s="1"/>
      <c r="G41" s="2"/>
      <c r="H41" s="2"/>
      <c r="I41" s="1"/>
      <c r="J41" s="2"/>
      <c r="K41" s="2"/>
      <c r="L41" s="2"/>
      <c r="M41" s="2"/>
      <c r="N41" s="1"/>
      <c r="O41" s="2"/>
      <c r="P41" s="2"/>
      <c r="Q41" s="1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  <c r="DS41" s="11"/>
      <c r="DT41" s="11"/>
      <c r="DU41" s="11"/>
    </row>
    <row r="42" spans="1:203" x14ac:dyDescent="0.25">
      <c r="A42" s="1"/>
      <c r="F42" s="1"/>
      <c r="G42" s="2"/>
      <c r="H42" s="2"/>
      <c r="J42" s="2"/>
      <c r="K42" s="2"/>
      <c r="L42" s="2"/>
      <c r="M42" s="2"/>
      <c r="O42" s="2"/>
      <c r="P42" s="2"/>
      <c r="Q42" s="1"/>
      <c r="R42" s="2"/>
      <c r="W42" s="2"/>
      <c r="Z42" s="2"/>
      <c r="AE42" s="2"/>
      <c r="AH42" s="2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</row>
    <row r="43" spans="1:203" x14ac:dyDescent="0.25">
      <c r="A43" s="1"/>
      <c r="F43" s="1"/>
      <c r="G43" s="2"/>
      <c r="H43" s="2"/>
      <c r="J43" s="2"/>
      <c r="K43" s="2"/>
      <c r="L43" s="2"/>
      <c r="M43" s="2"/>
      <c r="O43" s="2"/>
      <c r="P43" s="2"/>
      <c r="Q43" s="1"/>
      <c r="R43" s="2"/>
      <c r="W43" s="2"/>
      <c r="Z43" s="2"/>
      <c r="AE43" s="2"/>
      <c r="AH43" s="2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</row>
    <row r="44" spans="1:203" s="10" customFormat="1" x14ac:dyDescent="0.25">
      <c r="A44" s="1"/>
      <c r="B44" s="2"/>
      <c r="C44" s="2"/>
      <c r="D44" s="2"/>
      <c r="E44" s="2"/>
      <c r="F44" s="1"/>
      <c r="G44" s="2"/>
      <c r="H44" s="2"/>
      <c r="I44" s="1"/>
      <c r="J44" s="2"/>
      <c r="K44" s="2"/>
      <c r="L44" s="2"/>
      <c r="M44" s="2"/>
      <c r="N44" s="1"/>
      <c r="O44" s="2"/>
      <c r="P44" s="2"/>
      <c r="Q44" s="1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DC44" s="11"/>
      <c r="DD44" s="11"/>
      <c r="DE44" s="11"/>
      <c r="DF44" s="11"/>
      <c r="DG44" s="11"/>
      <c r="DH44" s="11"/>
      <c r="DI44" s="11"/>
      <c r="DJ44" s="11"/>
      <c r="DK44" s="11"/>
      <c r="DL44" s="11"/>
      <c r="DM44" s="11"/>
      <c r="DN44" s="11"/>
      <c r="DO44" s="11"/>
      <c r="DP44" s="11"/>
      <c r="DQ44" s="11"/>
      <c r="DR44" s="11"/>
      <c r="DS44" s="11"/>
      <c r="DT44" s="11"/>
      <c r="DU44" s="11"/>
    </row>
    <row r="45" spans="1:203" s="10" customFormat="1" x14ac:dyDescent="0.25">
      <c r="A45" s="1"/>
      <c r="B45" s="2"/>
      <c r="C45" s="2"/>
      <c r="D45" s="2"/>
      <c r="E45" s="2"/>
      <c r="F45" s="1"/>
      <c r="G45" s="2"/>
      <c r="H45" s="2"/>
      <c r="I45" s="1"/>
      <c r="J45" s="2"/>
      <c r="K45" s="2"/>
      <c r="L45" s="2"/>
      <c r="M45" s="2"/>
      <c r="N45" s="1"/>
      <c r="O45" s="2"/>
      <c r="P45" s="2"/>
      <c r="Q45" s="1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DC45" s="11"/>
      <c r="DD45" s="11"/>
      <c r="DE45" s="11"/>
      <c r="DF45" s="11"/>
      <c r="DG45" s="11"/>
      <c r="DH45" s="11"/>
      <c r="DI45" s="11"/>
      <c r="DJ45" s="11"/>
      <c r="DK45" s="11"/>
      <c r="DL45" s="11"/>
      <c r="DM45" s="11"/>
      <c r="DN45" s="11"/>
      <c r="DO45" s="11"/>
      <c r="DP45" s="11"/>
      <c r="DQ45" s="11"/>
      <c r="DR45" s="11"/>
      <c r="DS45" s="11"/>
      <c r="DT45" s="11"/>
      <c r="DU45" s="11"/>
    </row>
    <row r="46" spans="1:203" s="10" customFormat="1" x14ac:dyDescent="0.25">
      <c r="A46" s="1"/>
      <c r="B46" s="2"/>
      <c r="C46" s="2"/>
      <c r="D46" s="2"/>
      <c r="E46" s="2"/>
      <c r="F46" s="1"/>
      <c r="G46" s="2"/>
      <c r="H46" s="2"/>
      <c r="I46" s="1"/>
      <c r="J46" s="2"/>
      <c r="K46" s="2"/>
      <c r="L46" s="2"/>
      <c r="M46" s="2"/>
      <c r="N46" s="1"/>
      <c r="O46" s="2"/>
      <c r="P46" s="2"/>
      <c r="Q46" s="1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DC46" s="11"/>
      <c r="DD46" s="11"/>
      <c r="DE46" s="11"/>
      <c r="DF46" s="11"/>
      <c r="DG46" s="11"/>
      <c r="DH46" s="11"/>
      <c r="DI46" s="11"/>
      <c r="DJ46" s="11"/>
      <c r="DK46" s="11"/>
      <c r="DL46" s="11"/>
      <c r="DM46" s="11"/>
      <c r="DN46" s="11"/>
      <c r="DO46" s="11"/>
      <c r="DP46" s="11"/>
      <c r="DQ46" s="11"/>
      <c r="DR46" s="11"/>
      <c r="DS46" s="11"/>
      <c r="DT46" s="11"/>
      <c r="DU46" s="11"/>
    </row>
    <row r="47" spans="1:203" x14ac:dyDescent="0.25">
      <c r="A47" s="1"/>
      <c r="F47" s="1"/>
      <c r="G47" s="2"/>
      <c r="H47" s="2"/>
      <c r="J47" s="2"/>
      <c r="K47" s="2"/>
      <c r="L47" s="2"/>
      <c r="M47" s="2"/>
      <c r="O47" s="2"/>
      <c r="P47" s="2"/>
      <c r="Q47" s="1"/>
      <c r="R47" s="2"/>
      <c r="W47" s="2"/>
      <c r="Z47" s="2"/>
      <c r="AE47" s="2"/>
      <c r="AH47" s="2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</row>
    <row r="48" spans="1:203" x14ac:dyDescent="0.25">
      <c r="A48" s="1"/>
      <c r="F48" s="1"/>
      <c r="G48" s="2"/>
      <c r="H48" s="2"/>
      <c r="J48" s="2"/>
      <c r="K48" s="2"/>
      <c r="L48" s="2"/>
      <c r="M48" s="2"/>
      <c r="O48" s="2"/>
      <c r="P48" s="2"/>
      <c r="Q48" s="1"/>
      <c r="R48" s="2"/>
      <c r="W48" s="2"/>
      <c r="Z48" s="2"/>
      <c r="AE48" s="2"/>
      <c r="AH48" s="2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</row>
    <row r="49" spans="1:142" x14ac:dyDescent="0.25">
      <c r="A49" s="1"/>
      <c r="F49" s="1"/>
      <c r="G49" s="2"/>
      <c r="H49" s="2"/>
      <c r="J49" s="2"/>
      <c r="K49" s="2"/>
      <c r="L49" s="2"/>
      <c r="M49" s="2"/>
      <c r="O49" s="2"/>
      <c r="P49" s="2"/>
      <c r="Q49" s="1"/>
      <c r="R49" s="2"/>
      <c r="W49" s="2"/>
      <c r="Z49" s="2"/>
      <c r="AE49" s="2"/>
      <c r="AH49" s="2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</row>
    <row r="50" spans="1:142" x14ac:dyDescent="0.25">
      <c r="A50" s="1"/>
      <c r="F50" s="1"/>
      <c r="G50" s="2"/>
      <c r="H50" s="2"/>
      <c r="J50" s="2"/>
      <c r="K50" s="2"/>
      <c r="L50" s="2"/>
      <c r="M50" s="2"/>
      <c r="O50" s="2"/>
      <c r="P50" s="2"/>
      <c r="Q50" s="1"/>
      <c r="R50" s="2"/>
      <c r="W50" s="2"/>
      <c r="Z50" s="2"/>
      <c r="AE50" s="2"/>
      <c r="AH50" s="2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</row>
    <row r="51" spans="1:142" x14ac:dyDescent="0.25">
      <c r="A51" s="1"/>
      <c r="F51" s="1"/>
      <c r="G51" s="2"/>
      <c r="H51" s="2"/>
      <c r="J51" s="2"/>
      <c r="K51" s="2"/>
      <c r="L51" s="2"/>
      <c r="M51" s="2"/>
      <c r="O51" s="2"/>
      <c r="P51" s="2"/>
      <c r="Q51" s="1"/>
      <c r="R51" s="2"/>
      <c r="W51" s="2"/>
      <c r="Z51" s="2"/>
      <c r="AE51" s="2"/>
      <c r="AH51" s="2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</row>
    <row r="52" spans="1:142" x14ac:dyDescent="0.25">
      <c r="A52" s="1"/>
      <c r="F52" s="1"/>
      <c r="G52" s="2"/>
      <c r="H52" s="2"/>
      <c r="J52" s="2"/>
      <c r="K52" s="2"/>
      <c r="L52" s="2"/>
      <c r="M52" s="2"/>
      <c r="O52" s="2"/>
      <c r="P52" s="2"/>
      <c r="Q52" s="1"/>
      <c r="R52" s="2"/>
      <c r="W52" s="2"/>
      <c r="Z52" s="2"/>
      <c r="AE52" s="2"/>
      <c r="AH52" s="2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</row>
    <row r="53" spans="1:142" x14ac:dyDescent="0.25">
      <c r="A53" s="1"/>
      <c r="F53" s="1"/>
      <c r="G53" s="2"/>
      <c r="H53" s="2"/>
      <c r="J53" s="2"/>
      <c r="K53" s="2"/>
      <c r="L53" s="2"/>
      <c r="M53" s="2"/>
      <c r="O53" s="2"/>
      <c r="P53" s="2"/>
      <c r="Q53" s="1"/>
      <c r="R53" s="2"/>
      <c r="W53" s="2"/>
      <c r="Z53" s="2"/>
      <c r="AE53" s="2"/>
      <c r="AH53" s="2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</row>
    <row r="54" spans="1:142" x14ac:dyDescent="0.25">
      <c r="A54" s="1"/>
      <c r="F54" s="1"/>
      <c r="G54" s="2"/>
      <c r="H54" s="2"/>
      <c r="J54" s="2"/>
      <c r="K54" s="2"/>
      <c r="L54" s="2"/>
      <c r="M54" s="2"/>
      <c r="O54" s="2"/>
      <c r="P54" s="2"/>
      <c r="Q54" s="1"/>
      <c r="R54" s="2"/>
      <c r="W54" s="2"/>
      <c r="Z54" s="2"/>
      <c r="AE54" s="2"/>
      <c r="AH54" s="2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</row>
    <row r="55" spans="1:142" x14ac:dyDescent="0.25">
      <c r="A55" s="1"/>
      <c r="F55" s="1"/>
      <c r="G55" s="2"/>
      <c r="H55" s="2"/>
      <c r="J55" s="2"/>
      <c r="K55" s="2"/>
      <c r="L55" s="2"/>
      <c r="M55" s="2"/>
      <c r="O55" s="2"/>
      <c r="P55" s="2"/>
      <c r="Q55" s="1"/>
      <c r="R55" s="2"/>
      <c r="W55" s="2"/>
      <c r="Z55" s="2"/>
      <c r="AE55" s="2"/>
      <c r="AH55" s="2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</row>
    <row r="56" spans="1:142" x14ac:dyDescent="0.25">
      <c r="A56" s="1"/>
      <c r="F56" s="1"/>
      <c r="G56" s="2"/>
      <c r="H56" s="2"/>
      <c r="J56" s="2"/>
      <c r="K56" s="2"/>
      <c r="L56" s="2"/>
      <c r="M56" s="2"/>
      <c r="O56" s="2"/>
      <c r="P56" s="2"/>
      <c r="Q56" s="1"/>
      <c r="R56" s="2"/>
      <c r="W56" s="2"/>
      <c r="Z56" s="2"/>
      <c r="AE56" s="2"/>
      <c r="AH56" s="2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</row>
    <row r="57" spans="1:142" x14ac:dyDescent="0.25">
      <c r="A57" s="1"/>
      <c r="F57" s="1"/>
      <c r="G57" s="2"/>
      <c r="H57" s="2"/>
      <c r="J57" s="2"/>
      <c r="K57" s="2"/>
      <c r="L57" s="2"/>
      <c r="M57" s="2"/>
      <c r="O57" s="2"/>
      <c r="P57" s="2"/>
      <c r="Q57" s="1"/>
      <c r="R57" s="2"/>
      <c r="W57" s="2"/>
      <c r="Z57" s="2"/>
      <c r="AE57" s="2"/>
      <c r="AH57" s="2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</row>
    <row r="58" spans="1:142" x14ac:dyDescent="0.25">
      <c r="A58" s="1"/>
      <c r="F58" s="1"/>
      <c r="G58" s="2"/>
      <c r="H58" s="2"/>
      <c r="J58" s="2"/>
      <c r="K58" s="2"/>
      <c r="L58" s="2"/>
      <c r="M58" s="2"/>
      <c r="O58" s="2"/>
      <c r="P58" s="2"/>
      <c r="Q58" s="1"/>
      <c r="R58" s="2"/>
      <c r="W58" s="2"/>
      <c r="Z58" s="2"/>
      <c r="AE58" s="2"/>
      <c r="AH58" s="2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</row>
    <row r="59" spans="1:142" x14ac:dyDescent="0.25">
      <c r="A59" s="1"/>
      <c r="F59" s="1"/>
      <c r="G59" s="2"/>
      <c r="H59" s="2"/>
      <c r="J59" s="2"/>
      <c r="K59" s="2"/>
      <c r="L59" s="2"/>
      <c r="M59" s="2"/>
      <c r="O59" s="2"/>
      <c r="P59" s="2"/>
      <c r="Q59" s="1"/>
      <c r="R59" s="2"/>
      <c r="W59" s="2"/>
      <c r="Z59" s="2"/>
      <c r="AE59" s="2"/>
      <c r="AH59" s="2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</row>
    <row r="60" spans="1:142" x14ac:dyDescent="0.25">
      <c r="A60" s="1"/>
      <c r="F60" s="1"/>
      <c r="G60" s="2"/>
      <c r="H60" s="2"/>
      <c r="J60" s="2"/>
      <c r="K60" s="2"/>
      <c r="L60" s="2"/>
      <c r="M60" s="2"/>
      <c r="O60" s="2"/>
      <c r="P60" s="2"/>
      <c r="Q60" s="1"/>
      <c r="R60" s="2"/>
      <c r="W60" s="2"/>
      <c r="Z60" s="2"/>
      <c r="AE60" s="2"/>
      <c r="AH60" s="2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</row>
    <row r="61" spans="1:142" x14ac:dyDescent="0.25">
      <c r="A61" s="1"/>
      <c r="F61" s="1"/>
      <c r="G61" s="2"/>
      <c r="H61" s="2"/>
      <c r="J61" s="2"/>
      <c r="K61" s="2"/>
      <c r="L61" s="2"/>
      <c r="M61" s="2"/>
      <c r="O61" s="2"/>
      <c r="P61" s="2"/>
      <c r="Q61" s="1"/>
      <c r="R61" s="2"/>
      <c r="W61" s="2"/>
      <c r="Z61" s="2"/>
      <c r="AE61" s="2"/>
      <c r="AH61" s="2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</row>
    <row r="62" spans="1:142" x14ac:dyDescent="0.25">
      <c r="A62" s="1"/>
      <c r="F62" s="1"/>
      <c r="G62" s="2"/>
      <c r="H62" s="2"/>
      <c r="J62" s="2"/>
      <c r="K62" s="2"/>
      <c r="L62" s="2"/>
      <c r="M62" s="2"/>
      <c r="O62" s="2"/>
      <c r="P62" s="2"/>
      <c r="Q62" s="1"/>
      <c r="R62" s="2"/>
      <c r="W62" s="2"/>
      <c r="Z62" s="2"/>
      <c r="AE62" s="2"/>
      <c r="AH62" s="2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</row>
    <row r="63" spans="1:142" x14ac:dyDescent="0.25">
      <c r="A63" s="1"/>
      <c r="F63" s="1"/>
      <c r="G63" s="2"/>
      <c r="H63" s="2"/>
      <c r="J63" s="2"/>
      <c r="K63" s="2"/>
      <c r="L63" s="2"/>
      <c r="M63" s="2"/>
      <c r="O63" s="2"/>
      <c r="P63" s="2"/>
      <c r="Q63" s="1"/>
      <c r="R63" s="2"/>
      <c r="W63" s="2"/>
      <c r="Z63" s="2"/>
      <c r="AE63" s="2"/>
      <c r="AH63" s="2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</row>
    <row r="64" spans="1:142" x14ac:dyDescent="0.25">
      <c r="A64" s="1"/>
      <c r="F64" s="1"/>
      <c r="G64" s="2"/>
      <c r="H64" s="2"/>
      <c r="J64" s="2"/>
      <c r="K64" s="2"/>
      <c r="L64" s="2"/>
      <c r="M64" s="2"/>
      <c r="O64" s="2"/>
      <c r="P64" s="2"/>
      <c r="Q64" s="1"/>
      <c r="R64" s="2"/>
      <c r="W64" s="2"/>
      <c r="Z64" s="2"/>
      <c r="AE64" s="2"/>
      <c r="AH64" s="2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</row>
    <row r="65" spans="1:142" x14ac:dyDescent="0.25">
      <c r="A65" s="1"/>
      <c r="F65" s="1"/>
      <c r="G65" s="2"/>
      <c r="H65" s="2"/>
      <c r="J65" s="2"/>
      <c r="K65" s="2"/>
      <c r="L65" s="2"/>
      <c r="M65" s="2"/>
      <c r="O65" s="2"/>
      <c r="P65" s="2"/>
      <c r="Q65" s="1"/>
      <c r="R65" s="2"/>
      <c r="W65" s="2"/>
      <c r="Z65" s="2"/>
      <c r="AE65" s="2"/>
      <c r="AH65" s="2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</row>
    <row r="66" spans="1:142" x14ac:dyDescent="0.25">
      <c r="A66" s="1"/>
      <c r="F66" s="1"/>
      <c r="G66" s="2"/>
      <c r="H66" s="2"/>
      <c r="J66" s="2"/>
      <c r="K66" s="2"/>
      <c r="L66" s="2"/>
      <c r="M66" s="2"/>
      <c r="O66" s="2"/>
      <c r="P66" s="2"/>
      <c r="Q66" s="1"/>
      <c r="R66" s="2"/>
      <c r="W66" s="2"/>
      <c r="Z66" s="2"/>
      <c r="AE66" s="2"/>
      <c r="AH66" s="2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</row>
    <row r="67" spans="1:142" x14ac:dyDescent="0.25">
      <c r="A67" s="1"/>
      <c r="F67" s="1"/>
      <c r="G67" s="2"/>
      <c r="H67" s="2"/>
      <c r="J67" s="2"/>
      <c r="K67" s="2"/>
      <c r="L67" s="2"/>
      <c r="M67" s="2"/>
      <c r="O67" s="2"/>
      <c r="P67" s="2"/>
      <c r="Q67" s="1"/>
      <c r="R67" s="2"/>
      <c r="W67" s="2"/>
      <c r="Z67" s="2"/>
      <c r="AE67" s="2"/>
      <c r="AH67" s="2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</row>
    <row r="68" spans="1:142" x14ac:dyDescent="0.25">
      <c r="A68" s="1"/>
      <c r="F68" s="1"/>
      <c r="G68" s="2"/>
      <c r="H68" s="2"/>
      <c r="J68" s="2"/>
      <c r="K68" s="2"/>
      <c r="L68" s="2"/>
      <c r="M68" s="2"/>
      <c r="O68" s="2"/>
      <c r="P68" s="2"/>
      <c r="Q68" s="1"/>
      <c r="R68" s="2"/>
      <c r="W68" s="2"/>
      <c r="Z68" s="2"/>
      <c r="AE68" s="2"/>
      <c r="AH68" s="2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</row>
    <row r="69" spans="1:142" x14ac:dyDescent="0.25">
      <c r="A69" s="1"/>
      <c r="F69" s="1"/>
      <c r="G69" s="2"/>
      <c r="H69" s="2"/>
      <c r="J69" s="2"/>
      <c r="K69" s="2"/>
      <c r="L69" s="2"/>
      <c r="M69" s="2"/>
      <c r="O69" s="2"/>
      <c r="P69" s="2"/>
      <c r="Q69" s="1"/>
      <c r="R69" s="2"/>
      <c r="W69" s="2"/>
      <c r="Z69" s="2"/>
      <c r="AE69" s="2"/>
      <c r="AH69" s="2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</row>
    <row r="70" spans="1:142" x14ac:dyDescent="0.25">
      <c r="A70" s="1"/>
      <c r="F70" s="1"/>
      <c r="G70" s="2"/>
      <c r="H70" s="2"/>
      <c r="J70" s="2"/>
      <c r="K70" s="2"/>
      <c r="L70" s="2"/>
      <c r="M70" s="2"/>
      <c r="O70" s="2"/>
      <c r="P70" s="2"/>
      <c r="Q70" s="1"/>
      <c r="R70" s="2"/>
      <c r="W70" s="2"/>
      <c r="Z70" s="2"/>
      <c r="AE70" s="2"/>
      <c r="AH70" s="2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</row>
    <row r="71" spans="1:142" x14ac:dyDescent="0.25">
      <c r="A71" s="1"/>
      <c r="F71" s="1"/>
      <c r="G71" s="2"/>
      <c r="H71" s="2"/>
      <c r="J71" s="2"/>
      <c r="K71" s="2"/>
      <c r="L71" s="2"/>
      <c r="M71" s="2"/>
      <c r="O71" s="2"/>
      <c r="P71" s="2"/>
      <c r="Q71" s="1"/>
      <c r="R71" s="2"/>
      <c r="W71" s="2"/>
      <c r="Z71" s="2"/>
      <c r="AE71" s="2"/>
      <c r="AH71" s="2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</row>
    <row r="72" spans="1:142" x14ac:dyDescent="0.25">
      <c r="A72" s="1"/>
      <c r="F72" s="1"/>
      <c r="G72" s="2"/>
      <c r="H72" s="2"/>
      <c r="J72" s="2"/>
      <c r="K72" s="2"/>
      <c r="L72" s="2"/>
      <c r="M72" s="2"/>
      <c r="O72" s="2"/>
      <c r="P72" s="2"/>
      <c r="Q72" s="1"/>
      <c r="R72" s="2"/>
      <c r="W72" s="2"/>
      <c r="Z72" s="2"/>
      <c r="AE72" s="2"/>
      <c r="AH72" s="2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</row>
    <row r="73" spans="1:142" x14ac:dyDescent="0.25">
      <c r="A73" s="1"/>
      <c r="F73" s="1"/>
      <c r="G73" s="2"/>
      <c r="H73" s="2"/>
      <c r="J73" s="2"/>
      <c r="K73" s="2"/>
      <c r="L73" s="2"/>
      <c r="M73" s="2"/>
      <c r="O73" s="2"/>
      <c r="P73" s="2"/>
      <c r="Q73" s="1"/>
      <c r="R73" s="2"/>
      <c r="W73" s="2"/>
      <c r="Z73" s="2"/>
      <c r="AE73" s="2"/>
      <c r="AH73" s="2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</row>
    <row r="74" spans="1:142" x14ac:dyDescent="0.25">
      <c r="A74" s="1"/>
      <c r="F74" s="1"/>
      <c r="G74" s="2"/>
      <c r="H74" s="2"/>
      <c r="J74" s="2"/>
      <c r="K74" s="2"/>
      <c r="L74" s="2"/>
      <c r="M74" s="2"/>
      <c r="O74" s="2"/>
      <c r="P74" s="2"/>
      <c r="Q74" s="1"/>
      <c r="R74" s="2"/>
      <c r="W74" s="2"/>
      <c r="Z74" s="2"/>
      <c r="AE74" s="2"/>
      <c r="AH74" s="2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</row>
    <row r="75" spans="1:142" x14ac:dyDescent="0.25">
      <c r="A75" s="1"/>
      <c r="F75" s="1"/>
      <c r="G75" s="2"/>
      <c r="H75" s="2"/>
      <c r="J75" s="2"/>
      <c r="K75" s="2"/>
      <c r="L75" s="2"/>
      <c r="M75" s="2"/>
      <c r="O75" s="2"/>
      <c r="P75" s="2"/>
      <c r="Q75" s="1"/>
      <c r="R75" s="2"/>
      <c r="W75" s="2"/>
      <c r="Z75" s="2"/>
      <c r="AE75" s="2"/>
      <c r="AH75" s="2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</row>
    <row r="76" spans="1:142" x14ac:dyDescent="0.25">
      <c r="A76" s="1"/>
      <c r="F76" s="1"/>
      <c r="G76" s="2"/>
      <c r="H76" s="2"/>
      <c r="J76" s="2"/>
      <c r="K76" s="2"/>
      <c r="L76" s="2"/>
      <c r="M76" s="2"/>
      <c r="O76" s="2"/>
      <c r="P76" s="2"/>
      <c r="Q76" s="1"/>
      <c r="R76" s="2"/>
      <c r="W76" s="2"/>
      <c r="Z76" s="2"/>
      <c r="AE76" s="2"/>
      <c r="AH76" s="2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</row>
    <row r="77" spans="1:142" x14ac:dyDescent="0.25">
      <c r="A77" s="1"/>
      <c r="F77" s="1"/>
      <c r="G77" s="2"/>
      <c r="H77" s="2"/>
      <c r="J77" s="2"/>
      <c r="K77" s="2"/>
      <c r="L77" s="2"/>
      <c r="M77" s="2"/>
      <c r="O77" s="2"/>
      <c r="P77" s="2"/>
      <c r="Q77" s="1"/>
      <c r="R77" s="2"/>
      <c r="W77" s="2"/>
      <c r="Z77" s="2"/>
      <c r="AE77" s="2"/>
      <c r="AH77" s="2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</row>
    <row r="78" spans="1:142" x14ac:dyDescent="0.25">
      <c r="A78" s="1"/>
      <c r="F78" s="1"/>
      <c r="G78" s="2"/>
      <c r="H78" s="2"/>
      <c r="J78" s="2"/>
      <c r="K78" s="2"/>
      <c r="L78" s="2"/>
      <c r="M78" s="2"/>
      <c r="O78" s="2"/>
      <c r="P78" s="2"/>
      <c r="Q78" s="1"/>
      <c r="R78" s="2"/>
      <c r="W78" s="2"/>
      <c r="Z78" s="2"/>
      <c r="AE78" s="2"/>
      <c r="AH78" s="2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</row>
    <row r="79" spans="1:142" x14ac:dyDescent="0.25">
      <c r="A79" s="1"/>
      <c r="F79" s="1"/>
      <c r="G79" s="2"/>
      <c r="H79" s="2"/>
      <c r="J79" s="2"/>
      <c r="K79" s="2"/>
      <c r="L79" s="2"/>
      <c r="M79" s="2"/>
      <c r="O79" s="2"/>
      <c r="P79" s="2"/>
      <c r="Q79" s="1"/>
      <c r="R79" s="2"/>
      <c r="W79" s="2"/>
      <c r="Z79" s="2"/>
      <c r="AE79" s="2"/>
      <c r="AH79" s="2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</row>
    <row r="80" spans="1:142" x14ac:dyDescent="0.25">
      <c r="A80" s="1"/>
      <c r="F80" s="1"/>
      <c r="G80" s="2"/>
      <c r="H80" s="2"/>
      <c r="J80" s="2"/>
      <c r="K80" s="2"/>
      <c r="L80" s="2"/>
      <c r="M80" s="2"/>
      <c r="O80" s="2"/>
      <c r="P80" s="2"/>
      <c r="Q80" s="1"/>
      <c r="R80" s="2"/>
      <c r="W80" s="2"/>
      <c r="Z80" s="2"/>
      <c r="AE80" s="2"/>
      <c r="AH80" s="2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</row>
    <row r="81" spans="1:142" x14ac:dyDescent="0.25">
      <c r="A81" s="1"/>
      <c r="F81" s="1"/>
      <c r="G81" s="2"/>
      <c r="H81" s="2"/>
      <c r="J81" s="2"/>
      <c r="K81" s="2"/>
      <c r="L81" s="2"/>
      <c r="M81" s="2"/>
      <c r="O81" s="2"/>
      <c r="P81" s="2"/>
      <c r="Q81" s="1"/>
      <c r="R81" s="2"/>
      <c r="W81" s="2"/>
      <c r="Z81" s="2"/>
      <c r="AE81" s="2"/>
      <c r="AH81" s="2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</row>
    <row r="82" spans="1:142" x14ac:dyDescent="0.25">
      <c r="A82" s="1"/>
      <c r="F82" s="1"/>
      <c r="G82" s="2"/>
      <c r="H82" s="2"/>
      <c r="J82" s="2"/>
      <c r="K82" s="2"/>
      <c r="L82" s="2"/>
      <c r="M82" s="2"/>
      <c r="O82" s="2"/>
      <c r="P82" s="2"/>
      <c r="Q82" s="1"/>
      <c r="R82" s="2"/>
      <c r="W82" s="2"/>
      <c r="Z82" s="2"/>
      <c r="AE82" s="2"/>
      <c r="AH82" s="2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</row>
    <row r="83" spans="1:142" x14ac:dyDescent="0.25">
      <c r="A83" s="1"/>
      <c r="F83" s="1"/>
      <c r="G83" s="2"/>
      <c r="H83" s="2"/>
      <c r="J83" s="2"/>
      <c r="K83" s="2"/>
      <c r="L83" s="2"/>
      <c r="M83" s="2"/>
      <c r="O83" s="2"/>
      <c r="P83" s="2"/>
      <c r="Q83" s="1"/>
      <c r="R83" s="2"/>
      <c r="W83" s="2"/>
      <c r="Z83" s="2"/>
      <c r="AE83" s="2"/>
      <c r="AH83" s="2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</row>
    <row r="84" spans="1:142" x14ac:dyDescent="0.25">
      <c r="A84" s="1"/>
      <c r="F84" s="1"/>
      <c r="G84" s="2"/>
      <c r="H84" s="2"/>
      <c r="J84" s="2"/>
      <c r="K84" s="2"/>
      <c r="L84" s="2"/>
      <c r="M84" s="2"/>
      <c r="O84" s="2"/>
      <c r="P84" s="2"/>
      <c r="Q84" s="1"/>
      <c r="R84" s="2"/>
      <c r="W84" s="2"/>
      <c r="Z84" s="2"/>
      <c r="AE84" s="2"/>
      <c r="AH84" s="2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</row>
    <row r="85" spans="1:142" x14ac:dyDescent="0.25">
      <c r="A85" s="1"/>
      <c r="F85" s="1"/>
      <c r="G85" s="2"/>
      <c r="H85" s="2"/>
      <c r="J85" s="2"/>
      <c r="K85" s="2"/>
      <c r="L85" s="2"/>
      <c r="M85" s="2"/>
      <c r="O85" s="2"/>
      <c r="P85" s="2"/>
      <c r="Q85" s="1"/>
      <c r="R85" s="2"/>
      <c r="W85" s="2"/>
      <c r="Z85" s="2"/>
      <c r="AE85" s="2"/>
      <c r="AH85" s="2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</row>
    <row r="86" spans="1:142" x14ac:dyDescent="0.25">
      <c r="A86" s="1"/>
      <c r="F86" s="1"/>
      <c r="G86" s="2"/>
      <c r="H86" s="2"/>
      <c r="J86" s="2"/>
      <c r="K86" s="2"/>
      <c r="L86" s="2"/>
      <c r="M86" s="2"/>
      <c r="O86" s="2"/>
      <c r="P86" s="2"/>
      <c r="Q86" s="1"/>
      <c r="R86" s="2"/>
      <c r="W86" s="2"/>
      <c r="Z86" s="2"/>
      <c r="AE86" s="2"/>
      <c r="AH86" s="2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</row>
    <row r="87" spans="1:142" x14ac:dyDescent="0.25">
      <c r="A87" s="1"/>
      <c r="F87" s="1"/>
      <c r="G87" s="2"/>
      <c r="H87" s="2"/>
      <c r="J87" s="2"/>
      <c r="K87" s="2"/>
      <c r="L87" s="2"/>
      <c r="M87" s="2"/>
      <c r="O87" s="2"/>
      <c r="P87" s="2"/>
      <c r="Q87" s="1"/>
      <c r="R87" s="2"/>
      <c r="W87" s="2"/>
      <c r="Z87" s="2"/>
      <c r="AE87" s="2"/>
      <c r="AH87" s="2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</row>
    <row r="88" spans="1:142" x14ac:dyDescent="0.25">
      <c r="A88" s="1"/>
      <c r="F88" s="1"/>
      <c r="G88" s="2"/>
      <c r="H88" s="2"/>
      <c r="J88" s="2"/>
      <c r="K88" s="2"/>
      <c r="L88" s="2"/>
      <c r="M88" s="2"/>
      <c r="O88" s="2"/>
      <c r="P88" s="2"/>
      <c r="Q88" s="1"/>
      <c r="R88" s="2"/>
      <c r="W88" s="2"/>
      <c r="Z88" s="2"/>
      <c r="AE88" s="2"/>
      <c r="AH88" s="2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</row>
    <row r="89" spans="1:142" x14ac:dyDescent="0.25">
      <c r="A89" s="1"/>
      <c r="F89" s="1"/>
      <c r="G89" s="2"/>
      <c r="H89" s="2"/>
      <c r="J89" s="2"/>
      <c r="K89" s="2"/>
      <c r="L89" s="2"/>
      <c r="M89" s="2"/>
      <c r="O89" s="2"/>
      <c r="P89" s="2"/>
      <c r="Q89" s="1"/>
      <c r="R89" s="2"/>
      <c r="W89" s="2"/>
      <c r="Z89" s="2"/>
      <c r="AE89" s="2"/>
      <c r="AH89" s="2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</row>
    <row r="90" spans="1:142" x14ac:dyDescent="0.25">
      <c r="A90" s="1"/>
      <c r="F90" s="1"/>
      <c r="G90" s="2"/>
      <c r="H90" s="2"/>
      <c r="J90" s="2"/>
      <c r="K90" s="2"/>
      <c r="L90" s="2"/>
      <c r="M90" s="2"/>
      <c r="O90" s="2"/>
      <c r="P90" s="2"/>
      <c r="Q90" s="1"/>
      <c r="R90" s="2"/>
      <c r="W90" s="2"/>
      <c r="Z90" s="2"/>
      <c r="AE90" s="2"/>
      <c r="AH90" s="2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</row>
    <row r="91" spans="1:142" x14ac:dyDescent="0.25">
      <c r="A91" s="1"/>
      <c r="F91" s="1"/>
      <c r="G91" s="2"/>
      <c r="H91" s="2"/>
      <c r="J91" s="2"/>
      <c r="K91" s="2"/>
      <c r="L91" s="2"/>
      <c r="M91" s="2"/>
      <c r="O91" s="2"/>
      <c r="P91" s="2"/>
      <c r="Q91" s="1"/>
      <c r="R91" s="2"/>
      <c r="W91" s="2"/>
      <c r="Z91" s="2"/>
      <c r="AE91" s="2"/>
      <c r="AH91" s="2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</row>
    <row r="92" spans="1:142" x14ac:dyDescent="0.25">
      <c r="A92" s="1"/>
      <c r="F92" s="1"/>
      <c r="G92" s="2"/>
      <c r="H92" s="2"/>
      <c r="J92" s="2"/>
      <c r="K92" s="2"/>
      <c r="L92" s="2"/>
      <c r="M92" s="2"/>
      <c r="O92" s="2"/>
      <c r="P92" s="2"/>
      <c r="Q92" s="1"/>
      <c r="R92" s="2"/>
      <c r="W92" s="2"/>
      <c r="Z92" s="2"/>
      <c r="AE92" s="2"/>
      <c r="AH92" s="2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</row>
    <row r="93" spans="1:142" x14ac:dyDescent="0.25">
      <c r="A93" s="1"/>
      <c r="F93" s="1"/>
      <c r="G93" s="2"/>
      <c r="H93" s="2"/>
      <c r="J93" s="2"/>
      <c r="K93" s="2"/>
      <c r="L93" s="2"/>
      <c r="M93" s="2"/>
      <c r="O93" s="2"/>
      <c r="P93" s="2"/>
      <c r="Q93" s="1"/>
      <c r="R93" s="2"/>
      <c r="W93" s="2"/>
      <c r="Z93" s="2"/>
      <c r="AE93" s="2"/>
      <c r="AH93" s="2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</row>
    <row r="94" spans="1:142" x14ac:dyDescent="0.25">
      <c r="A94" s="1"/>
      <c r="F94" s="1"/>
      <c r="G94" s="2"/>
      <c r="H94" s="2"/>
      <c r="J94" s="2"/>
      <c r="K94" s="2"/>
      <c r="L94" s="2"/>
      <c r="M94" s="2"/>
      <c r="O94" s="2"/>
      <c r="P94" s="2"/>
      <c r="Q94" s="1"/>
      <c r="R94" s="2"/>
      <c r="W94" s="2"/>
      <c r="Z94" s="2"/>
      <c r="AE94" s="2"/>
      <c r="AH94" s="2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</row>
    <row r="95" spans="1:142" x14ac:dyDescent="0.25">
      <c r="A95" s="1"/>
      <c r="F95" s="1"/>
      <c r="G95" s="2"/>
      <c r="H95" s="2"/>
      <c r="J95" s="2"/>
      <c r="K95" s="2"/>
      <c r="L95" s="2"/>
      <c r="M95" s="2"/>
      <c r="O95" s="2"/>
      <c r="P95" s="2"/>
      <c r="Q95" s="1"/>
      <c r="R95" s="2"/>
      <c r="W95" s="2"/>
      <c r="Z95" s="2"/>
      <c r="AE95" s="2"/>
      <c r="AH95" s="2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</row>
    <row r="96" spans="1:142" x14ac:dyDescent="0.25">
      <c r="A96" s="1"/>
      <c r="F96" s="1"/>
      <c r="G96" s="2"/>
      <c r="H96" s="2"/>
      <c r="J96" s="2"/>
      <c r="K96" s="2"/>
      <c r="L96" s="2"/>
      <c r="M96" s="2"/>
      <c r="O96" s="2"/>
      <c r="P96" s="2"/>
      <c r="Q96" s="1"/>
      <c r="R96" s="2"/>
      <c r="W96" s="2"/>
      <c r="Z96" s="2"/>
      <c r="AE96" s="2"/>
      <c r="AH96" s="2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</row>
    <row r="97" spans="1:142" x14ac:dyDescent="0.25">
      <c r="A97" s="1"/>
      <c r="F97" s="1"/>
      <c r="G97" s="2"/>
      <c r="H97" s="2"/>
      <c r="J97" s="2"/>
      <c r="K97" s="2"/>
      <c r="L97" s="2"/>
      <c r="M97" s="2"/>
      <c r="O97" s="2"/>
      <c r="P97" s="2"/>
      <c r="Q97" s="1"/>
      <c r="R97" s="2"/>
      <c r="W97" s="2"/>
      <c r="Z97" s="2"/>
      <c r="AE97" s="2"/>
      <c r="AH97" s="2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</row>
    <row r="98" spans="1:142" x14ac:dyDescent="0.25">
      <c r="A98" s="1"/>
      <c r="F98" s="1"/>
      <c r="G98" s="2"/>
      <c r="H98" s="2"/>
      <c r="J98" s="2"/>
      <c r="K98" s="2"/>
      <c r="L98" s="2"/>
      <c r="M98" s="2"/>
      <c r="O98" s="2"/>
      <c r="P98" s="2"/>
      <c r="Q98" s="1"/>
      <c r="R98" s="2"/>
      <c r="W98" s="2"/>
      <c r="Z98" s="2"/>
      <c r="AE98" s="2"/>
      <c r="AH98" s="2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</row>
    <row r="99" spans="1:142" x14ac:dyDescent="0.25">
      <c r="A99" s="1"/>
      <c r="F99" s="1"/>
      <c r="G99" s="2"/>
      <c r="H99" s="2"/>
      <c r="J99" s="2"/>
      <c r="K99" s="2"/>
      <c r="L99" s="2"/>
      <c r="M99" s="2"/>
      <c r="O99" s="2"/>
      <c r="P99" s="2"/>
      <c r="Q99" s="1"/>
      <c r="R99" s="2"/>
      <c r="W99" s="2"/>
      <c r="Z99" s="2"/>
      <c r="AE99" s="2"/>
      <c r="AH99" s="2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</row>
    <row r="100" spans="1:142" x14ac:dyDescent="0.25">
      <c r="A100" s="1"/>
      <c r="F100" s="1"/>
      <c r="G100" s="2"/>
      <c r="H100" s="2"/>
      <c r="J100" s="2"/>
      <c r="K100" s="2"/>
      <c r="L100" s="2"/>
      <c r="M100" s="2"/>
      <c r="O100" s="2"/>
      <c r="P100" s="2"/>
      <c r="Q100" s="1"/>
      <c r="R100" s="2"/>
      <c r="W100" s="2"/>
      <c r="Z100" s="2"/>
      <c r="AE100" s="2"/>
      <c r="AH100" s="2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</row>
    <row r="101" spans="1:142" x14ac:dyDescent="0.25">
      <c r="A101" s="1"/>
      <c r="F101" s="1"/>
      <c r="G101" s="2"/>
      <c r="H101" s="2"/>
      <c r="J101" s="2"/>
      <c r="K101" s="2"/>
      <c r="L101" s="2"/>
      <c r="M101" s="2"/>
      <c r="O101" s="2"/>
      <c r="P101" s="2"/>
      <c r="Q101" s="1"/>
      <c r="R101" s="2"/>
      <c r="W101" s="2"/>
      <c r="Z101" s="2"/>
      <c r="AE101" s="2"/>
      <c r="AH101" s="2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</row>
    <row r="102" spans="1:142" x14ac:dyDescent="0.25">
      <c r="A102" s="1"/>
      <c r="F102" s="1"/>
      <c r="G102" s="2"/>
      <c r="H102" s="2"/>
      <c r="J102" s="2"/>
      <c r="K102" s="2"/>
      <c r="L102" s="2"/>
      <c r="M102" s="2"/>
      <c r="O102" s="2"/>
      <c r="P102" s="2"/>
      <c r="Q102" s="1"/>
      <c r="R102" s="2"/>
      <c r="W102" s="2"/>
      <c r="Z102" s="2"/>
      <c r="AE102" s="2"/>
      <c r="AH102" s="2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</row>
    <row r="103" spans="1:142" x14ac:dyDescent="0.25">
      <c r="A103" s="1"/>
      <c r="F103" s="1"/>
      <c r="G103" s="2"/>
      <c r="H103" s="2"/>
      <c r="J103" s="2"/>
      <c r="K103" s="2"/>
      <c r="L103" s="2"/>
      <c r="M103" s="2"/>
      <c r="O103" s="2"/>
      <c r="P103" s="2"/>
      <c r="Q103" s="1"/>
      <c r="R103" s="2"/>
      <c r="W103" s="2"/>
      <c r="Z103" s="2"/>
      <c r="AE103" s="2"/>
      <c r="AH103" s="2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</row>
    <row r="104" spans="1:142" x14ac:dyDescent="0.25">
      <c r="A104" s="1"/>
      <c r="F104" s="1"/>
      <c r="G104" s="2"/>
      <c r="H104" s="2"/>
      <c r="J104" s="2"/>
      <c r="K104" s="2"/>
      <c r="L104" s="2"/>
      <c r="M104" s="2"/>
      <c r="O104" s="2"/>
      <c r="P104" s="2"/>
      <c r="Q104" s="1"/>
      <c r="R104" s="2"/>
      <c r="W104" s="2"/>
      <c r="Z104" s="2"/>
      <c r="AE104" s="2"/>
      <c r="AH104" s="2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</row>
    <row r="105" spans="1:142" x14ac:dyDescent="0.25">
      <c r="A105" s="1"/>
      <c r="F105" s="1"/>
      <c r="G105" s="2"/>
      <c r="H105" s="2"/>
      <c r="J105" s="2"/>
      <c r="K105" s="2"/>
      <c r="L105" s="2"/>
      <c r="M105" s="2"/>
      <c r="O105" s="2"/>
      <c r="P105" s="2"/>
      <c r="Q105" s="1"/>
      <c r="R105" s="2"/>
      <c r="W105" s="2"/>
      <c r="Z105" s="2"/>
      <c r="AE105" s="2"/>
      <c r="AH105" s="2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</row>
    <row r="106" spans="1:142" x14ac:dyDescent="0.25">
      <c r="A106" s="1"/>
      <c r="F106" s="1"/>
      <c r="G106" s="2"/>
      <c r="H106" s="2"/>
      <c r="J106" s="2"/>
      <c r="K106" s="2"/>
      <c r="L106" s="2"/>
      <c r="M106" s="2"/>
      <c r="O106" s="2"/>
      <c r="P106" s="2"/>
      <c r="Q106" s="1"/>
      <c r="R106" s="2"/>
      <c r="W106" s="2"/>
      <c r="Z106" s="2"/>
      <c r="AE106" s="2"/>
      <c r="AH106" s="2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</row>
    <row r="107" spans="1:142" x14ac:dyDescent="0.25">
      <c r="A107" s="1"/>
      <c r="F107" s="1"/>
      <c r="G107" s="2"/>
      <c r="H107" s="2"/>
      <c r="J107" s="2"/>
      <c r="K107" s="2"/>
      <c r="L107" s="2"/>
      <c r="M107" s="2"/>
      <c r="O107" s="2"/>
      <c r="P107" s="2"/>
      <c r="Q107" s="1"/>
      <c r="R107" s="2"/>
      <c r="W107" s="2"/>
      <c r="Z107" s="2"/>
      <c r="AE107" s="2"/>
      <c r="AH107" s="2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</row>
    <row r="108" spans="1:142" x14ac:dyDescent="0.25">
      <c r="A108" s="1"/>
      <c r="F108" s="1"/>
      <c r="G108" s="2"/>
      <c r="H108" s="2"/>
      <c r="J108" s="2"/>
      <c r="K108" s="2"/>
      <c r="L108" s="2"/>
      <c r="M108" s="2"/>
      <c r="O108" s="2"/>
      <c r="P108" s="2"/>
      <c r="Q108" s="1"/>
      <c r="R108" s="2"/>
      <c r="W108" s="2"/>
      <c r="Z108" s="2"/>
      <c r="AE108" s="2"/>
      <c r="AH108" s="2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</row>
    <row r="109" spans="1:142" x14ac:dyDescent="0.25">
      <c r="A109" s="1"/>
      <c r="F109" s="1"/>
      <c r="G109" s="2"/>
      <c r="H109" s="2"/>
      <c r="J109" s="2"/>
      <c r="K109" s="2"/>
      <c r="L109" s="2"/>
      <c r="M109" s="2"/>
      <c r="O109" s="2"/>
      <c r="P109" s="2"/>
      <c r="Q109" s="1"/>
      <c r="R109" s="2"/>
      <c r="W109" s="2"/>
      <c r="Z109" s="2"/>
      <c r="AE109" s="2"/>
      <c r="AH109" s="2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</row>
    <row r="110" spans="1:142" x14ac:dyDescent="0.25">
      <c r="A110" s="1"/>
      <c r="F110" s="1"/>
      <c r="G110" s="2"/>
      <c r="H110" s="2"/>
      <c r="J110" s="2"/>
      <c r="K110" s="2"/>
      <c r="L110" s="2"/>
      <c r="M110" s="2"/>
      <c r="O110" s="2"/>
      <c r="P110" s="2"/>
      <c r="Q110" s="1"/>
      <c r="R110" s="2"/>
      <c r="W110" s="2"/>
      <c r="Z110" s="2"/>
      <c r="AE110" s="2"/>
      <c r="AH110" s="2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</row>
    <row r="111" spans="1:142" x14ac:dyDescent="0.25">
      <c r="A111" s="1"/>
      <c r="F111" s="1"/>
      <c r="G111" s="2"/>
      <c r="H111" s="2"/>
      <c r="J111" s="2"/>
      <c r="K111" s="2"/>
      <c r="L111" s="2"/>
      <c r="M111" s="2"/>
      <c r="O111" s="2"/>
      <c r="P111" s="2"/>
      <c r="Q111" s="1"/>
      <c r="R111" s="2"/>
      <c r="W111" s="2"/>
      <c r="Z111" s="2"/>
      <c r="AE111" s="2"/>
      <c r="AH111" s="2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</row>
    <row r="112" spans="1:142" x14ac:dyDescent="0.25">
      <c r="A112" s="1"/>
      <c r="F112" s="1"/>
      <c r="G112" s="2"/>
      <c r="H112" s="2"/>
      <c r="J112" s="2"/>
      <c r="K112" s="2"/>
      <c r="L112" s="2"/>
      <c r="M112" s="2"/>
      <c r="O112" s="2"/>
      <c r="P112" s="2"/>
      <c r="Q112" s="1"/>
      <c r="R112" s="2"/>
      <c r="W112" s="2"/>
      <c r="Z112" s="2"/>
      <c r="AE112" s="2"/>
      <c r="AH112" s="2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</row>
    <row r="113" spans="1:142" x14ac:dyDescent="0.25">
      <c r="A113" s="1"/>
      <c r="F113" s="1"/>
      <c r="G113" s="2"/>
      <c r="H113" s="2"/>
      <c r="J113" s="2"/>
      <c r="K113" s="2"/>
      <c r="L113" s="2"/>
      <c r="M113" s="2"/>
      <c r="O113" s="2"/>
      <c r="P113" s="2"/>
      <c r="Q113" s="1"/>
      <c r="R113" s="2"/>
      <c r="W113" s="2"/>
      <c r="Z113" s="2"/>
      <c r="AE113" s="2"/>
      <c r="AH113" s="2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</row>
    <row r="114" spans="1:142" x14ac:dyDescent="0.25">
      <c r="A114" s="1"/>
      <c r="F114" s="1"/>
      <c r="G114" s="2"/>
      <c r="H114" s="2"/>
      <c r="J114" s="2"/>
      <c r="K114" s="2"/>
      <c r="L114" s="2"/>
      <c r="M114" s="2"/>
      <c r="O114" s="2"/>
      <c r="P114" s="2"/>
      <c r="Q114" s="1"/>
      <c r="R114" s="2"/>
      <c r="W114" s="2"/>
      <c r="Z114" s="2"/>
      <c r="AE114" s="2"/>
      <c r="AH114" s="2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</row>
    <row r="115" spans="1:142" x14ac:dyDescent="0.25">
      <c r="A115" s="1"/>
      <c r="F115" s="1"/>
      <c r="G115" s="2"/>
      <c r="H115" s="2"/>
      <c r="J115" s="2"/>
      <c r="K115" s="2"/>
      <c r="L115" s="2"/>
      <c r="M115" s="2"/>
      <c r="O115" s="2"/>
      <c r="P115" s="2"/>
      <c r="Q115" s="1"/>
      <c r="R115" s="2"/>
      <c r="W115" s="2"/>
      <c r="Z115" s="2"/>
      <c r="AE115" s="2"/>
      <c r="AH115" s="2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</row>
    <row r="116" spans="1:142" x14ac:dyDescent="0.25">
      <c r="A116" s="1"/>
      <c r="F116" s="1"/>
      <c r="G116" s="2"/>
      <c r="H116" s="2"/>
      <c r="J116" s="2"/>
      <c r="K116" s="2"/>
      <c r="L116" s="2"/>
      <c r="M116" s="2"/>
      <c r="O116" s="2"/>
      <c r="P116" s="2"/>
      <c r="Q116" s="1"/>
      <c r="R116" s="2"/>
      <c r="W116" s="2"/>
      <c r="Z116" s="2"/>
      <c r="AE116" s="2"/>
      <c r="AH116" s="2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</row>
    <row r="117" spans="1:142" x14ac:dyDescent="0.25">
      <c r="A117" s="1"/>
      <c r="F117" s="1"/>
      <c r="G117" s="2"/>
      <c r="H117" s="2"/>
      <c r="J117" s="2"/>
      <c r="K117" s="2"/>
      <c r="L117" s="2"/>
      <c r="M117" s="2"/>
      <c r="O117" s="2"/>
      <c r="P117" s="2"/>
      <c r="Q117" s="1"/>
      <c r="R117" s="2"/>
      <c r="W117" s="2"/>
      <c r="Z117" s="2"/>
      <c r="AE117" s="2"/>
      <c r="AH117" s="2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</row>
    <row r="118" spans="1:142" x14ac:dyDescent="0.25">
      <c r="A118" s="1"/>
      <c r="F118" s="1"/>
      <c r="G118" s="2"/>
      <c r="H118" s="2"/>
      <c r="J118" s="2"/>
      <c r="K118" s="2"/>
      <c r="L118" s="2"/>
      <c r="M118" s="2"/>
      <c r="O118" s="2"/>
      <c r="P118" s="2"/>
      <c r="Q118" s="1"/>
      <c r="R118" s="2"/>
      <c r="W118" s="2"/>
      <c r="Z118" s="2"/>
      <c r="AE118" s="2"/>
      <c r="AH118" s="2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</row>
    <row r="119" spans="1:142" x14ac:dyDescent="0.25">
      <c r="A119" s="1"/>
      <c r="F119" s="1"/>
      <c r="G119" s="2"/>
      <c r="H119" s="2"/>
      <c r="J119" s="2"/>
      <c r="K119" s="2"/>
      <c r="L119" s="2"/>
      <c r="M119" s="2"/>
      <c r="O119" s="2"/>
      <c r="P119" s="2"/>
      <c r="Q119" s="1"/>
      <c r="R119" s="2"/>
      <c r="W119" s="2"/>
      <c r="Z119" s="2"/>
      <c r="AE119" s="2"/>
      <c r="AH119" s="2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</row>
    <row r="120" spans="1:142" x14ac:dyDescent="0.25">
      <c r="A120" s="1"/>
      <c r="F120" s="1"/>
      <c r="G120" s="2"/>
      <c r="H120" s="2"/>
      <c r="J120" s="2"/>
      <c r="K120" s="2"/>
      <c r="L120" s="2"/>
      <c r="M120" s="2"/>
      <c r="O120" s="2"/>
      <c r="P120" s="2"/>
      <c r="Q120" s="1"/>
      <c r="R120" s="2"/>
      <c r="W120" s="2"/>
      <c r="Z120" s="2"/>
      <c r="AE120" s="2"/>
      <c r="AH120" s="2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</row>
    <row r="121" spans="1:142" x14ac:dyDescent="0.25">
      <c r="A121" s="1"/>
      <c r="F121" s="1"/>
      <c r="G121" s="2"/>
      <c r="H121" s="2"/>
      <c r="J121" s="2"/>
      <c r="K121" s="2"/>
      <c r="L121" s="2"/>
      <c r="M121" s="2"/>
      <c r="O121" s="2"/>
      <c r="P121" s="2"/>
      <c r="Q121" s="1"/>
      <c r="R121" s="2"/>
      <c r="W121" s="2"/>
      <c r="Z121" s="2"/>
      <c r="AE121" s="2"/>
      <c r="AH121" s="2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</row>
    <row r="122" spans="1:142" x14ac:dyDescent="0.25">
      <c r="A122" s="1"/>
      <c r="F122" s="1"/>
      <c r="G122" s="2"/>
      <c r="H122" s="2"/>
      <c r="J122" s="2"/>
      <c r="K122" s="2"/>
      <c r="L122" s="2"/>
      <c r="M122" s="2"/>
      <c r="O122" s="2"/>
      <c r="P122" s="2"/>
      <c r="Q122" s="1"/>
      <c r="R122" s="2"/>
      <c r="W122" s="2"/>
      <c r="Z122" s="2"/>
      <c r="AE122" s="2"/>
      <c r="AH122" s="2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</row>
    <row r="123" spans="1:142" x14ac:dyDescent="0.25">
      <c r="A123" s="1"/>
      <c r="F123" s="1"/>
      <c r="G123" s="2"/>
      <c r="H123" s="2"/>
      <c r="J123" s="2"/>
      <c r="K123" s="2"/>
      <c r="L123" s="2"/>
      <c r="M123" s="2"/>
      <c r="O123" s="2"/>
      <c r="P123" s="2"/>
      <c r="Q123" s="1"/>
      <c r="R123" s="2"/>
      <c r="W123" s="2"/>
      <c r="Z123" s="2"/>
      <c r="AE123" s="2"/>
      <c r="AH123" s="2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</row>
    <row r="124" spans="1:142" x14ac:dyDescent="0.25">
      <c r="A124" s="1"/>
      <c r="F124" s="1"/>
      <c r="G124" s="2"/>
      <c r="H124" s="2"/>
      <c r="J124" s="2"/>
      <c r="K124" s="2"/>
      <c r="L124" s="2"/>
      <c r="M124" s="2"/>
      <c r="O124" s="2"/>
      <c r="P124" s="2"/>
      <c r="Q124" s="1"/>
      <c r="R124" s="2"/>
      <c r="W124" s="2"/>
      <c r="Z124" s="2"/>
      <c r="AE124" s="2"/>
      <c r="AH124" s="2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</row>
    <row r="125" spans="1:142" x14ac:dyDescent="0.25">
      <c r="A125" s="1"/>
      <c r="F125" s="1"/>
      <c r="G125" s="2"/>
      <c r="H125" s="2"/>
      <c r="J125" s="2"/>
      <c r="K125" s="2"/>
      <c r="L125" s="2"/>
      <c r="M125" s="2"/>
      <c r="O125" s="2"/>
      <c r="P125" s="2"/>
      <c r="Q125" s="1"/>
      <c r="R125" s="2"/>
      <c r="W125" s="2"/>
      <c r="Z125" s="2"/>
      <c r="AE125" s="2"/>
      <c r="AH125" s="2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</row>
    <row r="126" spans="1:142" x14ac:dyDescent="0.25">
      <c r="A126" s="1"/>
      <c r="F126" s="1"/>
      <c r="G126" s="2"/>
      <c r="H126" s="2"/>
      <c r="J126" s="2"/>
      <c r="K126" s="2"/>
      <c r="L126" s="2"/>
      <c r="M126" s="2"/>
      <c r="O126" s="2"/>
      <c r="P126" s="2"/>
      <c r="Q126" s="1"/>
      <c r="R126" s="2"/>
      <c r="W126" s="2"/>
      <c r="Z126" s="2"/>
      <c r="AE126" s="2"/>
      <c r="AH126" s="2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</row>
    <row r="127" spans="1:142" x14ac:dyDescent="0.25">
      <c r="A127" s="1"/>
      <c r="F127" s="1"/>
      <c r="G127" s="2"/>
      <c r="H127" s="2"/>
      <c r="J127" s="2"/>
      <c r="K127" s="2"/>
      <c r="L127" s="2"/>
      <c r="M127" s="2"/>
      <c r="O127" s="2"/>
      <c r="P127" s="2"/>
      <c r="Q127" s="1"/>
      <c r="R127" s="2"/>
      <c r="W127" s="2"/>
      <c r="Z127" s="2"/>
      <c r="AE127" s="2"/>
      <c r="AH127" s="2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</row>
    <row r="128" spans="1:142" x14ac:dyDescent="0.25">
      <c r="A128" s="1"/>
      <c r="F128" s="1"/>
      <c r="G128" s="2"/>
      <c r="H128" s="2"/>
      <c r="J128" s="2"/>
      <c r="K128" s="2"/>
      <c r="L128" s="2"/>
      <c r="M128" s="2"/>
      <c r="O128" s="2"/>
      <c r="P128" s="2"/>
      <c r="Q128" s="1"/>
      <c r="R128" s="2"/>
      <c r="W128" s="2"/>
      <c r="Z128" s="2"/>
      <c r="AE128" s="2"/>
      <c r="AH128" s="2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</row>
    <row r="129" spans="1:142" x14ac:dyDescent="0.25">
      <c r="A129" s="1"/>
      <c r="F129" s="1"/>
      <c r="G129" s="2"/>
      <c r="H129" s="2"/>
      <c r="J129" s="2"/>
      <c r="K129" s="2"/>
      <c r="L129" s="2"/>
      <c r="M129" s="2"/>
      <c r="O129" s="2"/>
      <c r="P129" s="2"/>
      <c r="Q129" s="1"/>
      <c r="R129" s="2"/>
      <c r="W129" s="2"/>
      <c r="Z129" s="2"/>
      <c r="AE129" s="2"/>
      <c r="AH129" s="2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</row>
    <row r="130" spans="1:142" x14ac:dyDescent="0.25">
      <c r="A130" s="1"/>
      <c r="F130" s="1"/>
      <c r="G130" s="2"/>
      <c r="H130" s="2"/>
      <c r="J130" s="2"/>
      <c r="K130" s="2"/>
      <c r="L130" s="2"/>
      <c r="M130" s="2"/>
      <c r="O130" s="2"/>
      <c r="P130" s="2"/>
      <c r="Q130" s="1"/>
      <c r="R130" s="2"/>
      <c r="W130" s="2"/>
      <c r="Z130" s="2"/>
      <c r="AE130" s="2"/>
      <c r="AH130" s="2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</row>
    <row r="131" spans="1:142" x14ac:dyDescent="0.25">
      <c r="A131" s="1"/>
      <c r="F131" s="1"/>
      <c r="G131" s="2"/>
      <c r="H131" s="2"/>
      <c r="J131" s="2"/>
      <c r="K131" s="2"/>
      <c r="L131" s="2"/>
      <c r="M131" s="2"/>
      <c r="O131" s="2"/>
      <c r="P131" s="2"/>
      <c r="Q131" s="1"/>
      <c r="R131" s="2"/>
      <c r="W131" s="2"/>
      <c r="Z131" s="2"/>
      <c r="AE131" s="2"/>
      <c r="AH131" s="2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</row>
    <row r="132" spans="1:142" x14ac:dyDescent="0.25">
      <c r="A132" s="1"/>
      <c r="F132" s="1"/>
      <c r="G132" s="2"/>
      <c r="H132" s="2"/>
      <c r="J132" s="2"/>
      <c r="K132" s="2"/>
      <c r="L132" s="2"/>
      <c r="M132" s="2"/>
      <c r="O132" s="2"/>
      <c r="P132" s="2"/>
      <c r="Q132" s="1"/>
      <c r="R132" s="2"/>
      <c r="W132" s="2"/>
      <c r="Z132" s="2"/>
      <c r="AE132" s="2"/>
      <c r="AH132" s="2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</row>
    <row r="133" spans="1:142" x14ac:dyDescent="0.25">
      <c r="A133" s="1"/>
      <c r="F133" s="1"/>
      <c r="G133" s="2"/>
      <c r="H133" s="2"/>
      <c r="J133" s="2"/>
      <c r="K133" s="2"/>
      <c r="L133" s="2"/>
      <c r="M133" s="2"/>
      <c r="O133" s="2"/>
      <c r="P133" s="2"/>
      <c r="Q133" s="1"/>
      <c r="R133" s="2"/>
      <c r="W133" s="2"/>
      <c r="Z133" s="2"/>
      <c r="AE133" s="2"/>
      <c r="AH133" s="2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</row>
    <row r="134" spans="1:142" x14ac:dyDescent="0.25">
      <c r="A134" s="1"/>
      <c r="F134" s="1"/>
      <c r="G134" s="2"/>
      <c r="H134" s="2"/>
      <c r="J134" s="2"/>
      <c r="K134" s="2"/>
      <c r="L134" s="2"/>
      <c r="M134" s="2"/>
      <c r="O134" s="2"/>
      <c r="P134" s="2"/>
      <c r="Q134" s="1"/>
      <c r="R134" s="2"/>
      <c r="W134" s="2"/>
      <c r="Z134" s="2"/>
      <c r="AE134" s="2"/>
      <c r="AH134" s="2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</row>
    <row r="135" spans="1:142" x14ac:dyDescent="0.25">
      <c r="A135" s="1"/>
      <c r="F135" s="1"/>
      <c r="G135" s="2"/>
      <c r="H135" s="2"/>
      <c r="J135" s="2"/>
      <c r="K135" s="2"/>
      <c r="L135" s="2"/>
      <c r="M135" s="2"/>
      <c r="O135" s="2"/>
      <c r="P135" s="2"/>
      <c r="Q135" s="1"/>
      <c r="R135" s="2"/>
      <c r="W135" s="2"/>
      <c r="Z135" s="2"/>
      <c r="AE135" s="2"/>
      <c r="AH135" s="2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</row>
    <row r="136" spans="1:142" x14ac:dyDescent="0.25">
      <c r="A136" s="1"/>
      <c r="F136" s="1"/>
      <c r="G136" s="2"/>
      <c r="H136" s="2"/>
      <c r="J136" s="2"/>
      <c r="K136" s="2"/>
      <c r="L136" s="2"/>
      <c r="M136" s="2"/>
      <c r="O136" s="2"/>
      <c r="P136" s="2"/>
      <c r="Q136" s="1"/>
      <c r="R136" s="2"/>
      <c r="W136" s="2"/>
      <c r="Z136" s="2"/>
      <c r="AE136" s="2"/>
      <c r="AH136" s="2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</row>
    <row r="137" spans="1:142" x14ac:dyDescent="0.25">
      <c r="A137" s="1"/>
      <c r="F137" s="1"/>
      <c r="G137" s="2"/>
      <c r="H137" s="2"/>
      <c r="J137" s="2"/>
      <c r="K137" s="2"/>
      <c r="L137" s="2"/>
      <c r="M137" s="2"/>
      <c r="O137" s="2"/>
      <c r="P137" s="2"/>
      <c r="Q137" s="1"/>
      <c r="R137" s="2"/>
      <c r="W137" s="2"/>
      <c r="Z137" s="2"/>
      <c r="AE137" s="2"/>
      <c r="AH137" s="2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8" manualBreakCount="8">
    <brk id="18" max="1048575" man="1"/>
    <brk id="38" max="1048575" man="1"/>
    <brk id="50" max="1048575" man="1"/>
    <brk id="66" max="1048575" man="1"/>
    <brk id="130" max="95" man="1"/>
    <brk id="166" max="1048575" man="1"/>
    <brk id="190" max="1048575" man="1"/>
    <brk id="198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38"/>
  <sheetViews>
    <sheetView zoomScale="95" zoomScaleNormal="95" zoomScaleSheetLayoutView="100" workbookViewId="0">
      <pane xSplit="2" ySplit="5" topLeftCell="C23" activePane="bottomRight" state="frozen"/>
      <selection activeCell="C49" sqref="C49"/>
      <selection pane="topRight" activeCell="C49" sqref="C49"/>
      <selection pane="bottomLeft" activeCell="C49" sqref="C49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6" ht="21" x14ac:dyDescent="0.35">
      <c r="A1" s="2" t="s">
        <v>53</v>
      </c>
      <c r="B1" s="6" t="s">
        <v>66</v>
      </c>
      <c r="AX1" s="3"/>
    </row>
    <row r="2" spans="1:186" ht="15.75" x14ac:dyDescent="0.25">
      <c r="A2" s="7" t="s">
        <v>50</v>
      </c>
      <c r="I2" s="1" t="str">
        <f>[1]GSVA_cur!$I$3</f>
        <v>As on 17.03.2025</v>
      </c>
    </row>
    <row r="3" spans="1:186" ht="15.75" x14ac:dyDescent="0.25">
      <c r="A3" s="7"/>
    </row>
    <row r="4" spans="1:186" ht="15.75" x14ac:dyDescent="0.25">
      <c r="A4" s="7"/>
      <c r="E4" s="8"/>
      <c r="F4" s="8" t="s">
        <v>57</v>
      </c>
      <c r="AM4" s="1"/>
    </row>
    <row r="5" spans="1:186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72</v>
      </c>
      <c r="M5" s="17" t="s">
        <v>73</v>
      </c>
      <c r="N5" s="17" t="s">
        <v>74</v>
      </c>
      <c r="O5" s="17" t="s">
        <v>75</v>
      </c>
      <c r="P5" s="17" t="s">
        <v>77</v>
      </c>
      <c r="Q5" s="1"/>
      <c r="S5" s="2"/>
      <c r="AF5" s="2"/>
      <c r="AI5" s="2"/>
      <c r="AN5" s="2"/>
      <c r="AQ5" s="2"/>
      <c r="AV5" s="2"/>
      <c r="AY5" s="2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6" s="11" customFormat="1" ht="15.75" x14ac:dyDescent="0.25">
      <c r="A6" s="18" t="s">
        <v>26</v>
      </c>
      <c r="B6" s="19" t="s">
        <v>2</v>
      </c>
      <c r="C6" s="20">
        <f>SUM(C7:C10)</f>
        <v>11205780.5177</v>
      </c>
      <c r="D6" s="20">
        <f t="shared" ref="D6:G6" si="0">SUM(D7:D10)</f>
        <v>12825797.231799999</v>
      </c>
      <c r="E6" s="20">
        <f t="shared" si="0"/>
        <v>13814791.705080001</v>
      </c>
      <c r="F6" s="20">
        <f t="shared" si="0"/>
        <v>14212693.508300001</v>
      </c>
      <c r="G6" s="20">
        <f t="shared" si="0"/>
        <v>15595600.0252</v>
      </c>
      <c r="H6" s="20">
        <f t="shared" ref="H6:N6" si="1">SUM(H7:H10)</f>
        <v>18953677.210700002</v>
      </c>
      <c r="I6" s="20">
        <f t="shared" si="1"/>
        <v>19210953.459288705</v>
      </c>
      <c r="J6" s="20">
        <f t="shared" si="1"/>
        <v>20715562.72053425</v>
      </c>
      <c r="K6" s="20">
        <f t="shared" si="1"/>
        <v>24446451.373856526</v>
      </c>
      <c r="L6" s="20">
        <f t="shared" si="1"/>
        <v>27456606.144940309</v>
      </c>
      <c r="M6" s="20">
        <f t="shared" si="1"/>
        <v>30213508.185458984</v>
      </c>
      <c r="N6" s="20">
        <f t="shared" si="1"/>
        <v>32884761.96086153</v>
      </c>
      <c r="O6" s="20">
        <f t="shared" ref="O6:P6" si="2">SUM(O7:O10)</f>
        <v>35592438.236346886</v>
      </c>
      <c r="P6" s="20">
        <f t="shared" si="2"/>
        <v>39594422.090773687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D6" s="10"/>
    </row>
    <row r="7" spans="1:186" ht="15.75" x14ac:dyDescent="0.25">
      <c r="A7" s="21">
        <v>1.1000000000000001</v>
      </c>
      <c r="B7" s="22" t="s">
        <v>59</v>
      </c>
      <c r="C7" s="23">
        <v>6716401.9774000002</v>
      </c>
      <c r="D7" s="23">
        <v>7660242.2459999993</v>
      </c>
      <c r="E7" s="23">
        <v>7732978.2510800008</v>
      </c>
      <c r="F7" s="23">
        <v>6780920.9560000002</v>
      </c>
      <c r="G7" s="23">
        <v>7143740.46</v>
      </c>
      <c r="H7" s="23">
        <v>8999628.5302000009</v>
      </c>
      <c r="I7" s="23">
        <v>8001986.9078227254</v>
      </c>
      <c r="J7" s="23">
        <v>9046590.4613071941</v>
      </c>
      <c r="K7" s="23">
        <v>11373513.150535828</v>
      </c>
      <c r="L7" s="23">
        <v>12067619.110788895</v>
      </c>
      <c r="M7" s="23">
        <v>13331353.581977317</v>
      </c>
      <c r="N7" s="23">
        <v>14427613.554217389</v>
      </c>
      <c r="O7" s="23">
        <v>14891078.509170173</v>
      </c>
      <c r="P7" s="23">
        <v>17120616.635418959</v>
      </c>
      <c r="Q7" s="3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1"/>
      <c r="GB7" s="1"/>
      <c r="GC7" s="1"/>
    </row>
    <row r="8" spans="1:186" ht="15.75" x14ac:dyDescent="0.25">
      <c r="A8" s="21">
        <v>1.2</v>
      </c>
      <c r="B8" s="22" t="s">
        <v>60</v>
      </c>
      <c r="C8" s="23">
        <v>3058673.2157999999</v>
      </c>
      <c r="D8" s="23">
        <v>3528040.72</v>
      </c>
      <c r="E8" s="23">
        <v>4075746.7892999998</v>
      </c>
      <c r="F8" s="23">
        <v>5246149.0471999999</v>
      </c>
      <c r="G8" s="23">
        <v>6262925.4951999998</v>
      </c>
      <c r="H8" s="23">
        <v>7465395.0384999998</v>
      </c>
      <c r="I8" s="23">
        <v>8859463.5013754927</v>
      </c>
      <c r="J8" s="23">
        <v>9353727.3270448167</v>
      </c>
      <c r="K8" s="23">
        <v>10892096.765864164</v>
      </c>
      <c r="L8" s="23">
        <v>13225435.634352673</v>
      </c>
      <c r="M8" s="23">
        <v>14604740.86807749</v>
      </c>
      <c r="N8" s="23">
        <v>15936105.485263053</v>
      </c>
      <c r="O8" s="23">
        <v>17967061.960387759</v>
      </c>
      <c r="P8" s="23">
        <v>19530960.756238598</v>
      </c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1"/>
      <c r="GB8" s="1"/>
      <c r="GC8" s="1"/>
    </row>
    <row r="9" spans="1:186" ht="15.75" x14ac:dyDescent="0.25">
      <c r="A9" s="21">
        <v>1.3</v>
      </c>
      <c r="B9" s="22" t="s">
        <v>61</v>
      </c>
      <c r="C9" s="23">
        <v>1401490.9469000001</v>
      </c>
      <c r="D9" s="23">
        <v>1604304.007</v>
      </c>
      <c r="E9" s="23">
        <v>1968072.9121000001</v>
      </c>
      <c r="F9" s="23">
        <v>2133051.3092999998</v>
      </c>
      <c r="G9" s="23">
        <v>2140476.3695999999</v>
      </c>
      <c r="H9" s="23">
        <v>2423991.7250000001</v>
      </c>
      <c r="I9" s="23">
        <v>2276785.8789362805</v>
      </c>
      <c r="J9" s="23">
        <v>2234949.9786807429</v>
      </c>
      <c r="K9" s="23">
        <v>2092883.4434413693</v>
      </c>
      <c r="L9" s="23">
        <v>2074255.8698725374</v>
      </c>
      <c r="M9" s="23">
        <v>2178319.908860601</v>
      </c>
      <c r="N9" s="23">
        <v>2384611.476689707</v>
      </c>
      <c r="O9" s="23">
        <v>2576944.1930206702</v>
      </c>
      <c r="P9" s="23">
        <v>2742801.0357131222</v>
      </c>
      <c r="Q9" s="3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1"/>
      <c r="GB9" s="1"/>
      <c r="GC9" s="1"/>
    </row>
    <row r="10" spans="1:186" ht="15.75" x14ac:dyDescent="0.25">
      <c r="A10" s="21">
        <v>1.4</v>
      </c>
      <c r="B10" s="22" t="s">
        <v>62</v>
      </c>
      <c r="C10" s="23">
        <v>29214.3776</v>
      </c>
      <c r="D10" s="23">
        <v>33210.258800000003</v>
      </c>
      <c r="E10" s="23">
        <v>37993.7526</v>
      </c>
      <c r="F10" s="23">
        <v>52572.195800000001</v>
      </c>
      <c r="G10" s="23">
        <v>48457.700400000002</v>
      </c>
      <c r="H10" s="23">
        <v>64661.917000000001</v>
      </c>
      <c r="I10" s="23">
        <v>72717.171154210271</v>
      </c>
      <c r="J10" s="23">
        <v>80294.953501491444</v>
      </c>
      <c r="K10" s="23">
        <v>87958.014015164794</v>
      </c>
      <c r="L10" s="23">
        <v>89295.529926208197</v>
      </c>
      <c r="M10" s="23">
        <v>99093.826543572635</v>
      </c>
      <c r="N10" s="23">
        <v>136431.44469138185</v>
      </c>
      <c r="O10" s="23">
        <v>157353.57376827946</v>
      </c>
      <c r="P10" s="23">
        <v>200043.66340300083</v>
      </c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1"/>
      <c r="GB10" s="1"/>
      <c r="GC10" s="1"/>
    </row>
    <row r="11" spans="1:186" ht="15.75" x14ac:dyDescent="0.25">
      <c r="A11" s="24" t="s">
        <v>31</v>
      </c>
      <c r="B11" s="22" t="s">
        <v>3</v>
      </c>
      <c r="C11" s="23">
        <v>1618333.2822</v>
      </c>
      <c r="D11" s="23">
        <v>2975697.3223999999</v>
      </c>
      <c r="E11" s="23">
        <v>3385925.5776</v>
      </c>
      <c r="F11" s="23">
        <v>4179501.9186000004</v>
      </c>
      <c r="G11" s="23">
        <v>3921073.7652000003</v>
      </c>
      <c r="H11" s="23">
        <v>4279114.7362000002</v>
      </c>
      <c r="I11" s="23">
        <v>4706987.1456338111</v>
      </c>
      <c r="J11" s="23">
        <v>2393863.4662627811</v>
      </c>
      <c r="K11" s="23">
        <v>2215965.8577238363</v>
      </c>
      <c r="L11" s="23">
        <v>2678662.3523381595</v>
      </c>
      <c r="M11" s="23">
        <v>3183590.3273048033</v>
      </c>
      <c r="N11" s="23">
        <v>3484475.3455702481</v>
      </c>
      <c r="O11" s="23">
        <v>3985663.8414709158</v>
      </c>
      <c r="P11" s="23">
        <v>4372832.6029925784</v>
      </c>
      <c r="Q11" s="3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1"/>
      <c r="GB11" s="1"/>
      <c r="GC11" s="1"/>
    </row>
    <row r="12" spans="1:186" s="10" customFormat="1" ht="15.75" x14ac:dyDescent="0.25">
      <c r="A12" s="25"/>
      <c r="B12" s="26" t="s">
        <v>28</v>
      </c>
      <c r="C12" s="27">
        <f>C6+C11</f>
        <v>12824113.799899999</v>
      </c>
      <c r="D12" s="27">
        <f t="shared" ref="D12:G12" si="3">D6+D11</f>
        <v>15801494.554199999</v>
      </c>
      <c r="E12" s="27">
        <f t="shared" si="3"/>
        <v>17200717.282680001</v>
      </c>
      <c r="F12" s="27">
        <f t="shared" si="3"/>
        <v>18392195.426899999</v>
      </c>
      <c r="G12" s="27">
        <f t="shared" si="3"/>
        <v>19516673.790399998</v>
      </c>
      <c r="H12" s="27">
        <f t="shared" ref="H12:N12" si="4">H6+H11</f>
        <v>23232791.946900003</v>
      </c>
      <c r="I12" s="27">
        <f t="shared" si="4"/>
        <v>23917940.604922518</v>
      </c>
      <c r="J12" s="27">
        <f t="shared" si="4"/>
        <v>23109426.18679703</v>
      </c>
      <c r="K12" s="27">
        <f t="shared" si="4"/>
        <v>26662417.231580362</v>
      </c>
      <c r="L12" s="27">
        <f t="shared" si="4"/>
        <v>30135268.497278467</v>
      </c>
      <c r="M12" s="27">
        <f t="shared" si="4"/>
        <v>33397098.512763787</v>
      </c>
      <c r="N12" s="27">
        <f t="shared" si="4"/>
        <v>36369237.306431778</v>
      </c>
      <c r="O12" s="27">
        <f t="shared" ref="O12:P12" si="5">O6+O11</f>
        <v>39578102.077817798</v>
      </c>
      <c r="P12" s="27">
        <f t="shared" si="5"/>
        <v>43967254.693766266</v>
      </c>
      <c r="Q12" s="3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1"/>
      <c r="GB12" s="11"/>
      <c r="GC12" s="11"/>
    </row>
    <row r="13" spans="1:186" s="1" customFormat="1" ht="15.75" x14ac:dyDescent="0.25">
      <c r="A13" s="28" t="s">
        <v>32</v>
      </c>
      <c r="B13" s="29" t="s">
        <v>4</v>
      </c>
      <c r="C13" s="30">
        <v>5689422.375</v>
      </c>
      <c r="D13" s="30">
        <v>4570746.2422000002</v>
      </c>
      <c r="E13" s="30">
        <v>4158506.9420999996</v>
      </c>
      <c r="F13" s="30">
        <v>4875961.6782999998</v>
      </c>
      <c r="G13" s="30">
        <v>6329184.1058</v>
      </c>
      <c r="H13" s="30">
        <v>6460245.8624</v>
      </c>
      <c r="I13" s="30">
        <v>6691825.9128593095</v>
      </c>
      <c r="J13" s="30">
        <v>7899897.5284519214</v>
      </c>
      <c r="K13" s="30">
        <v>8777153.340357881</v>
      </c>
      <c r="L13" s="30">
        <v>8994476.0635509863</v>
      </c>
      <c r="M13" s="30">
        <v>11282297.50403817</v>
      </c>
      <c r="N13" s="30">
        <v>11607873.591619343</v>
      </c>
      <c r="O13" s="30">
        <v>13818230.296546884</v>
      </c>
      <c r="P13" s="30">
        <v>14704922.594896533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D13" s="2"/>
    </row>
    <row r="14" spans="1:186" ht="30" x14ac:dyDescent="0.25">
      <c r="A14" s="24" t="s">
        <v>33</v>
      </c>
      <c r="B14" s="22" t="s">
        <v>5</v>
      </c>
      <c r="C14" s="23">
        <v>507279.21600000001</v>
      </c>
      <c r="D14" s="23">
        <v>692595.6492000001</v>
      </c>
      <c r="E14" s="23">
        <v>708660.45739999996</v>
      </c>
      <c r="F14" s="23">
        <v>868758.3004999999</v>
      </c>
      <c r="G14" s="23">
        <v>1295190.7135999999</v>
      </c>
      <c r="H14" s="23">
        <v>1564620.355</v>
      </c>
      <c r="I14" s="23">
        <v>1887733.2986280895</v>
      </c>
      <c r="J14" s="23">
        <v>1814429.2864324804</v>
      </c>
      <c r="K14" s="23">
        <v>2166626.1998015572</v>
      </c>
      <c r="L14" s="23">
        <v>2365717.7035362208</v>
      </c>
      <c r="M14" s="23">
        <v>2334651.3483597012</v>
      </c>
      <c r="N14" s="23">
        <v>2579154.7275506156</v>
      </c>
      <c r="O14" s="23">
        <v>2805976.9697371228</v>
      </c>
      <c r="P14" s="23">
        <v>2980053.0992297963</v>
      </c>
      <c r="Q14" s="3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3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3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3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1"/>
      <c r="GB14" s="1"/>
      <c r="GC14" s="1"/>
    </row>
    <row r="15" spans="1:186" ht="15.75" x14ac:dyDescent="0.25">
      <c r="A15" s="24" t="s">
        <v>34</v>
      </c>
      <c r="B15" s="22" t="s">
        <v>6</v>
      </c>
      <c r="C15" s="23">
        <v>4153426.2110000001</v>
      </c>
      <c r="D15" s="23">
        <v>4328428.8679999998</v>
      </c>
      <c r="E15" s="23">
        <v>4938020.4665000001</v>
      </c>
      <c r="F15" s="23">
        <v>5303635.9819999998</v>
      </c>
      <c r="G15" s="23">
        <v>5267255.0323999999</v>
      </c>
      <c r="H15" s="23">
        <v>5582594.3222000003</v>
      </c>
      <c r="I15" s="23">
        <v>6054100.4616213283</v>
      </c>
      <c r="J15" s="23">
        <v>6940623.0397942141</v>
      </c>
      <c r="K15" s="23">
        <v>7427160.7111863093</v>
      </c>
      <c r="L15" s="23">
        <v>7274189.2480614111</v>
      </c>
      <c r="M15" s="23">
        <v>9956276.5924193524</v>
      </c>
      <c r="N15" s="23">
        <v>11369203.584428629</v>
      </c>
      <c r="O15" s="23">
        <v>12325925.939519418</v>
      </c>
      <c r="P15" s="23">
        <v>13507569.367061859</v>
      </c>
      <c r="Q15" s="3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3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3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3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1"/>
      <c r="GB15" s="1"/>
      <c r="GC15" s="1"/>
    </row>
    <row r="16" spans="1:186" s="10" customFormat="1" ht="15.75" x14ac:dyDescent="0.25">
      <c r="A16" s="25"/>
      <c r="B16" s="26" t="s">
        <v>29</v>
      </c>
      <c r="C16" s="27">
        <f>+C13+C14+C15</f>
        <v>10350127.802000001</v>
      </c>
      <c r="D16" s="27">
        <f t="shared" ref="D16:F16" si="6">+D13+D14+D15</f>
        <v>9591770.7593999989</v>
      </c>
      <c r="E16" s="27">
        <f t="shared" si="6"/>
        <v>9805187.8660000004</v>
      </c>
      <c r="F16" s="27">
        <f t="shared" si="6"/>
        <v>11048355.9608</v>
      </c>
      <c r="G16" s="27">
        <f t="shared" ref="G16" si="7">+G13+G14+G15</f>
        <v>12891629.851799998</v>
      </c>
      <c r="H16" s="27">
        <f t="shared" ref="H16:I16" si="8">+H13+H14+H15</f>
        <v>13607460.5396</v>
      </c>
      <c r="I16" s="27">
        <f t="shared" si="8"/>
        <v>14633659.673108727</v>
      </c>
      <c r="J16" s="27">
        <f t="shared" ref="J16:K16" si="9">+J13+J14+J15</f>
        <v>16654949.854678616</v>
      </c>
      <c r="K16" s="27">
        <f t="shared" si="9"/>
        <v>18370940.251345746</v>
      </c>
      <c r="L16" s="27">
        <f t="shared" ref="L16:N16" si="10">+L13+L14+L15</f>
        <v>18634383.015148617</v>
      </c>
      <c r="M16" s="27">
        <f t="shared" si="10"/>
        <v>23573225.444817223</v>
      </c>
      <c r="N16" s="27">
        <f t="shared" si="10"/>
        <v>25556231.903598584</v>
      </c>
      <c r="O16" s="27">
        <f t="shared" ref="O16:P16" si="11">+O13+O14+O15</f>
        <v>28950133.205803424</v>
      </c>
      <c r="P16" s="27">
        <f t="shared" si="11"/>
        <v>31192545.061188191</v>
      </c>
      <c r="Q16" s="3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2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2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2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1"/>
      <c r="GB16" s="11"/>
      <c r="GC16" s="11"/>
    </row>
    <row r="17" spans="1:186" s="11" customFormat="1" ht="15.75" x14ac:dyDescent="0.25">
      <c r="A17" s="18" t="s">
        <v>35</v>
      </c>
      <c r="B17" s="19" t="s">
        <v>7</v>
      </c>
      <c r="C17" s="20">
        <f>C18+C19</f>
        <v>4182263.4402999999</v>
      </c>
      <c r="D17" s="20">
        <f t="shared" ref="D17:F17" si="12">D18+D19</f>
        <v>5009209.7870000005</v>
      </c>
      <c r="E17" s="20">
        <f t="shared" si="12"/>
        <v>5830304</v>
      </c>
      <c r="F17" s="20">
        <f t="shared" si="12"/>
        <v>6643339</v>
      </c>
      <c r="G17" s="20">
        <f t="shared" ref="G17" si="13">G18+G19</f>
        <v>7306075.7396</v>
      </c>
      <c r="H17" s="20">
        <f t="shared" ref="H17:I17" si="14">H18+H19</f>
        <v>8060371.1239999998</v>
      </c>
      <c r="I17" s="20">
        <f t="shared" si="14"/>
        <v>9390819.3650351986</v>
      </c>
      <c r="J17" s="20">
        <f t="shared" ref="J17:K17" si="15">J18+J19</f>
        <v>10789046.407385277</v>
      </c>
      <c r="K17" s="20">
        <f t="shared" si="15"/>
        <v>11779364.36286886</v>
      </c>
      <c r="L17" s="20">
        <f t="shared" ref="L17:N17" si="16">L18+L19</f>
        <v>9228882.4988936707</v>
      </c>
      <c r="M17" s="20">
        <f t="shared" si="16"/>
        <v>11778450.718252845</v>
      </c>
      <c r="N17" s="20">
        <f t="shared" si="16"/>
        <v>15438600.572042521</v>
      </c>
      <c r="O17" s="20">
        <f t="shared" ref="O17:P17" si="17">O18+O19</f>
        <v>16543843.550078897</v>
      </c>
      <c r="P17" s="20">
        <f t="shared" si="17"/>
        <v>18631237.669428963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D17" s="10"/>
    </row>
    <row r="18" spans="1:186" ht="15.75" x14ac:dyDescent="0.25">
      <c r="A18" s="21">
        <v>6.1</v>
      </c>
      <c r="B18" s="22" t="s">
        <v>8</v>
      </c>
      <c r="C18" s="23">
        <v>3918883.5024000001</v>
      </c>
      <c r="D18" s="23">
        <v>4724496.2235000003</v>
      </c>
      <c r="E18" s="23">
        <v>5519847</v>
      </c>
      <c r="F18" s="23">
        <v>6339804</v>
      </c>
      <c r="G18" s="23">
        <v>6981737.324</v>
      </c>
      <c r="H18" s="23">
        <v>7697545.2639999995</v>
      </c>
      <c r="I18" s="23">
        <v>8987256.3705292735</v>
      </c>
      <c r="J18" s="23">
        <v>10321081.824688591</v>
      </c>
      <c r="K18" s="23">
        <v>11295244.098898362</v>
      </c>
      <c r="L18" s="23">
        <v>9041726.4542384874</v>
      </c>
      <c r="M18" s="23">
        <v>11451948.260110531</v>
      </c>
      <c r="N18" s="23">
        <v>14673355.066752309</v>
      </c>
      <c r="O18" s="23">
        <v>15482141.946602831</v>
      </c>
      <c r="P18" s="23">
        <v>17202187.020245641</v>
      </c>
      <c r="Q18" s="3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1"/>
      <c r="GB18" s="1"/>
      <c r="GC18" s="1"/>
    </row>
    <row r="19" spans="1:186" ht="15.75" x14ac:dyDescent="0.25">
      <c r="A19" s="21">
        <v>6.2</v>
      </c>
      <c r="B19" s="22" t="s">
        <v>9</v>
      </c>
      <c r="C19" s="23">
        <v>263379.93790000002</v>
      </c>
      <c r="D19" s="23">
        <v>284713.56349999999</v>
      </c>
      <c r="E19" s="23">
        <v>310457</v>
      </c>
      <c r="F19" s="23">
        <v>303535</v>
      </c>
      <c r="G19" s="23">
        <v>324338.41560000001</v>
      </c>
      <c r="H19" s="23">
        <v>362825.86</v>
      </c>
      <c r="I19" s="23">
        <v>403562.99450592429</v>
      </c>
      <c r="J19" s="23">
        <v>467964.58269668481</v>
      </c>
      <c r="K19" s="23">
        <v>484120.26397049823</v>
      </c>
      <c r="L19" s="23">
        <v>187156.04465518281</v>
      </c>
      <c r="M19" s="23">
        <v>326502.45814231492</v>
      </c>
      <c r="N19" s="23">
        <v>765245.50529021118</v>
      </c>
      <c r="O19" s="23">
        <v>1061701.6034760666</v>
      </c>
      <c r="P19" s="23">
        <v>1429050.6491833201</v>
      </c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1"/>
      <c r="GB19" s="1"/>
      <c r="GC19" s="1"/>
    </row>
    <row r="20" spans="1:186" s="11" customFormat="1" ht="30" x14ac:dyDescent="0.25">
      <c r="A20" s="31" t="s">
        <v>36</v>
      </c>
      <c r="B20" s="32" t="s">
        <v>10</v>
      </c>
      <c r="C20" s="20">
        <f>SUM(C21:C27)</f>
        <v>1906130.0259999998</v>
      </c>
      <c r="D20" s="20">
        <f t="shared" ref="D20:G20" si="18">SUM(D21:D27)</f>
        <v>2287883.5882940004</v>
      </c>
      <c r="E20" s="20">
        <f t="shared" si="18"/>
        <v>2583718.5093999999</v>
      </c>
      <c r="F20" s="20">
        <f t="shared" si="18"/>
        <v>2889312.8213</v>
      </c>
      <c r="G20" s="20">
        <f t="shared" si="18"/>
        <v>3267911.2905999999</v>
      </c>
      <c r="H20" s="20">
        <f t="shared" ref="H20:N20" si="19">SUM(H21:H27)</f>
        <v>3485436.5017000004</v>
      </c>
      <c r="I20" s="20">
        <f t="shared" si="19"/>
        <v>3430679.442849617</v>
      </c>
      <c r="J20" s="20">
        <f t="shared" si="19"/>
        <v>3790952.3651961414</v>
      </c>
      <c r="K20" s="20">
        <f t="shared" si="19"/>
        <v>3894248.2803579904</v>
      </c>
      <c r="L20" s="20">
        <f t="shared" si="19"/>
        <v>3288065.0336195314</v>
      </c>
      <c r="M20" s="20">
        <f t="shared" si="19"/>
        <v>4498618.9088682113</v>
      </c>
      <c r="N20" s="20">
        <f t="shared" si="19"/>
        <v>4754696.0370836416</v>
      </c>
      <c r="O20" s="20">
        <f t="shared" ref="O20:P20" si="20">SUM(O21:O27)</f>
        <v>5153007.8651705114</v>
      </c>
      <c r="P20" s="20">
        <f t="shared" si="20"/>
        <v>5505867.4415805731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D20" s="10"/>
    </row>
    <row r="21" spans="1:186" ht="15.75" x14ac:dyDescent="0.25">
      <c r="A21" s="21">
        <v>7.1</v>
      </c>
      <c r="B21" s="22" t="s">
        <v>11</v>
      </c>
      <c r="C21" s="23">
        <v>197275</v>
      </c>
      <c r="D21" s="23">
        <v>288552</v>
      </c>
      <c r="E21" s="23">
        <v>341965</v>
      </c>
      <c r="F21" s="23">
        <v>370997</v>
      </c>
      <c r="G21" s="23">
        <v>398533</v>
      </c>
      <c r="H21" s="23">
        <v>471457.51</v>
      </c>
      <c r="I21" s="23">
        <v>425329.32672455977</v>
      </c>
      <c r="J21" s="23">
        <v>458814.86626047478</v>
      </c>
      <c r="K21" s="23">
        <v>513166.05467822531</v>
      </c>
      <c r="L21" s="23">
        <v>525448.23338297801</v>
      </c>
      <c r="M21" s="23">
        <v>506483.40654682374</v>
      </c>
      <c r="N21" s="23">
        <v>513718.72357522708</v>
      </c>
      <c r="O21" s="23">
        <v>545569.58429291588</v>
      </c>
      <c r="P21" s="23">
        <v>589214.7819827802</v>
      </c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1"/>
      <c r="GB21" s="1"/>
      <c r="GC21" s="1"/>
    </row>
    <row r="22" spans="1:186" ht="15.75" x14ac:dyDescent="0.25">
      <c r="A22" s="21">
        <v>7.2</v>
      </c>
      <c r="B22" s="22" t="s">
        <v>12</v>
      </c>
      <c r="C22" s="23">
        <v>1186514.6788169704</v>
      </c>
      <c r="D22" s="23">
        <v>1382616.9987030942</v>
      </c>
      <c r="E22" s="23">
        <v>1503285.6159999999</v>
      </c>
      <c r="F22" s="23">
        <v>1648821.4417000001</v>
      </c>
      <c r="G22" s="23">
        <v>1798083.2526</v>
      </c>
      <c r="H22" s="23">
        <v>1929158.1811000002</v>
      </c>
      <c r="I22" s="23">
        <v>2025117.4811891266</v>
      </c>
      <c r="J22" s="23">
        <v>2358969.5331063922</v>
      </c>
      <c r="K22" s="23">
        <v>2258403.680528569</v>
      </c>
      <c r="L22" s="23">
        <v>1618537.4770533687</v>
      </c>
      <c r="M22" s="23">
        <v>2627424.8080656528</v>
      </c>
      <c r="N22" s="23">
        <v>2605345.4276717864</v>
      </c>
      <c r="O22" s="23">
        <v>2863119.3014750583</v>
      </c>
      <c r="P22" s="23">
        <v>3026952.3571327999</v>
      </c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1"/>
      <c r="GB22" s="1"/>
      <c r="GC22" s="1"/>
    </row>
    <row r="23" spans="1:186" ht="15.75" x14ac:dyDescent="0.25">
      <c r="A23" s="21">
        <v>7.3</v>
      </c>
      <c r="B23" s="22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3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1"/>
      <c r="GB23" s="1"/>
      <c r="GC23" s="1"/>
    </row>
    <row r="24" spans="1:186" ht="15.75" x14ac:dyDescent="0.25">
      <c r="A24" s="21">
        <v>7.4</v>
      </c>
      <c r="B24" s="22" t="s">
        <v>14</v>
      </c>
      <c r="C24" s="23">
        <v>5633.6299718788132</v>
      </c>
      <c r="D24" s="23">
        <v>10741.684983437424</v>
      </c>
      <c r="E24" s="23">
        <v>5284.9599999999991</v>
      </c>
      <c r="F24" s="23">
        <v>11812.610799999999</v>
      </c>
      <c r="G24" s="23">
        <v>29205.424200000001</v>
      </c>
      <c r="H24" s="23">
        <v>36942.522499999999</v>
      </c>
      <c r="I24" s="23">
        <v>39569.323724295034</v>
      </c>
      <c r="J24" s="23">
        <v>19782.432773642468</v>
      </c>
      <c r="K24" s="23">
        <v>28968.849438517977</v>
      </c>
      <c r="L24" s="23">
        <v>3377.5096887561303</v>
      </c>
      <c r="M24" s="23">
        <v>2044.9703391200201</v>
      </c>
      <c r="N24" s="23">
        <v>11652.674780961694</v>
      </c>
      <c r="O24" s="23">
        <v>12375.187447073167</v>
      </c>
      <c r="P24" s="23">
        <v>13367.319270657586</v>
      </c>
      <c r="Q24" s="3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1"/>
      <c r="GB24" s="1"/>
      <c r="GC24" s="1"/>
    </row>
    <row r="25" spans="1:186" ht="15.75" x14ac:dyDescent="0.25">
      <c r="A25" s="21">
        <v>7.5</v>
      </c>
      <c r="B25" s="22" t="s">
        <v>15</v>
      </c>
      <c r="C25" s="23">
        <v>26878.624411150631</v>
      </c>
      <c r="D25" s="23">
        <v>31419.336207468456</v>
      </c>
      <c r="E25" s="23">
        <v>35518.139199999998</v>
      </c>
      <c r="F25" s="23">
        <v>39077.484199999999</v>
      </c>
      <c r="G25" s="23">
        <v>42393.139800000004</v>
      </c>
      <c r="H25" s="23">
        <v>75149.440000000002</v>
      </c>
      <c r="I25" s="23">
        <v>79253.010033778381</v>
      </c>
      <c r="J25" s="23">
        <v>83576.225689848507</v>
      </c>
      <c r="K25" s="23">
        <v>83765.303404454477</v>
      </c>
      <c r="L25" s="23">
        <v>48667.06970673964</v>
      </c>
      <c r="M25" s="23">
        <v>74638.053412214431</v>
      </c>
      <c r="N25" s="23">
        <v>93445.742012861811</v>
      </c>
      <c r="O25" s="23">
        <v>99240.181167407281</v>
      </c>
      <c r="P25" s="23">
        <v>107197.97771699066</v>
      </c>
      <c r="Q25" s="3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1"/>
      <c r="GB25" s="1"/>
      <c r="GC25" s="1"/>
    </row>
    <row r="26" spans="1:186" ht="15.75" x14ac:dyDescent="0.25">
      <c r="A26" s="21">
        <v>7.6</v>
      </c>
      <c r="B26" s="22" t="s">
        <v>16</v>
      </c>
      <c r="C26" s="23">
        <v>8658.0928000000004</v>
      </c>
      <c r="D26" s="23">
        <v>9569.5684000000001</v>
      </c>
      <c r="E26" s="23">
        <v>12126.7942</v>
      </c>
      <c r="F26" s="23">
        <v>14643.284599999999</v>
      </c>
      <c r="G26" s="23">
        <v>12328.474000000002</v>
      </c>
      <c r="H26" s="23">
        <v>14031.848099999999</v>
      </c>
      <c r="I26" s="23">
        <v>17334.735426831699</v>
      </c>
      <c r="J26" s="23">
        <v>44311.985543561081</v>
      </c>
      <c r="K26" s="23">
        <v>48265.96953843753</v>
      </c>
      <c r="L26" s="23">
        <v>47321.188896673651</v>
      </c>
      <c r="M26" s="23">
        <v>42996.185724491821</v>
      </c>
      <c r="N26" s="23">
        <v>45397.575563591461</v>
      </c>
      <c r="O26" s="23">
        <v>53706.406710203431</v>
      </c>
      <c r="P26" s="23">
        <v>63817.945000245025</v>
      </c>
      <c r="Q26" s="3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1"/>
      <c r="GB26" s="1"/>
      <c r="GC26" s="1"/>
    </row>
    <row r="27" spans="1:186" ht="30" x14ac:dyDescent="0.25">
      <c r="A27" s="21">
        <v>7.7</v>
      </c>
      <c r="B27" s="22" t="s">
        <v>17</v>
      </c>
      <c r="C27" s="23">
        <v>481170</v>
      </c>
      <c r="D27" s="23">
        <v>564984</v>
      </c>
      <c r="E27" s="23">
        <v>685538</v>
      </c>
      <c r="F27" s="23">
        <v>803961</v>
      </c>
      <c r="G27" s="23">
        <v>987368</v>
      </c>
      <c r="H27" s="23">
        <v>958697</v>
      </c>
      <c r="I27" s="23">
        <v>844075.56575102592</v>
      </c>
      <c r="J27" s="23">
        <v>825497.32182222279</v>
      </c>
      <c r="K27" s="23">
        <v>961678.42276978574</v>
      </c>
      <c r="L27" s="23">
        <v>1044713.5548910151</v>
      </c>
      <c r="M27" s="23">
        <v>1245031.484779909</v>
      </c>
      <c r="N27" s="23">
        <v>1485135.8934792136</v>
      </c>
      <c r="O27" s="23">
        <v>1578997.2040778538</v>
      </c>
      <c r="P27" s="23">
        <v>1705317.0604770998</v>
      </c>
      <c r="Q27" s="3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1"/>
      <c r="GB27" s="1"/>
      <c r="GC27" s="1"/>
    </row>
    <row r="28" spans="1:186" ht="15.75" x14ac:dyDescent="0.25">
      <c r="A28" s="24" t="s">
        <v>37</v>
      </c>
      <c r="B28" s="22" t="s">
        <v>18</v>
      </c>
      <c r="C28" s="23">
        <v>1342503</v>
      </c>
      <c r="D28" s="23">
        <v>1468117</v>
      </c>
      <c r="E28" s="23">
        <v>1685337</v>
      </c>
      <c r="F28" s="23">
        <v>1877060</v>
      </c>
      <c r="G28" s="23">
        <v>1964575.6</v>
      </c>
      <c r="H28" s="23">
        <v>2007639</v>
      </c>
      <c r="I28" s="23">
        <v>2855183.4762577591</v>
      </c>
      <c r="J28" s="23">
        <v>3339296.6355737462</v>
      </c>
      <c r="K28" s="23">
        <v>3737015.3415598762</v>
      </c>
      <c r="L28" s="23">
        <v>3998475.5262766578</v>
      </c>
      <c r="M28" s="23">
        <v>4337679.3341047289</v>
      </c>
      <c r="N28" s="23">
        <v>5656064.7581073772</v>
      </c>
      <c r="O28" s="23">
        <v>6782278.6025584992</v>
      </c>
      <c r="P28" s="23">
        <v>7713323.0149499448</v>
      </c>
      <c r="Q28" s="3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1"/>
      <c r="GB28" s="1"/>
      <c r="GC28" s="1"/>
    </row>
    <row r="29" spans="1:186" ht="30" x14ac:dyDescent="0.25">
      <c r="A29" s="24" t="s">
        <v>38</v>
      </c>
      <c r="B29" s="22" t="s">
        <v>19</v>
      </c>
      <c r="C29" s="23">
        <v>3605948.2532000002</v>
      </c>
      <c r="D29" s="23">
        <v>4295844.9000000004</v>
      </c>
      <c r="E29" s="23">
        <v>4954597.3093999997</v>
      </c>
      <c r="F29" s="23">
        <v>5617869.5060000001</v>
      </c>
      <c r="G29" s="23">
        <v>6024437.9610000001</v>
      </c>
      <c r="H29" s="23">
        <v>6817309.5580000002</v>
      </c>
      <c r="I29" s="23">
        <v>7710654.100585172</v>
      </c>
      <c r="J29" s="23">
        <v>8377269.5037780255</v>
      </c>
      <c r="K29" s="23">
        <v>8868374.4237006344</v>
      </c>
      <c r="L29" s="23">
        <v>8892089.6723739002</v>
      </c>
      <c r="M29" s="23">
        <v>10422863.979851522</v>
      </c>
      <c r="N29" s="23">
        <v>11619916.564284651</v>
      </c>
      <c r="O29" s="23">
        <v>12855048.88994165</v>
      </c>
      <c r="P29" s="23">
        <v>14179119.287526984</v>
      </c>
      <c r="Q29" s="3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1"/>
      <c r="GB29" s="1"/>
      <c r="GC29" s="1"/>
    </row>
    <row r="30" spans="1:186" ht="15.75" x14ac:dyDescent="0.25">
      <c r="A30" s="24" t="s">
        <v>39</v>
      </c>
      <c r="B30" s="22" t="s">
        <v>54</v>
      </c>
      <c r="C30" s="23">
        <v>1164677</v>
      </c>
      <c r="D30" s="23">
        <v>1261137</v>
      </c>
      <c r="E30" s="23">
        <v>1306189</v>
      </c>
      <c r="F30" s="23">
        <v>1516724</v>
      </c>
      <c r="G30" s="23">
        <v>1647511.8</v>
      </c>
      <c r="H30" s="23">
        <v>1847872</v>
      </c>
      <c r="I30" s="23">
        <v>1981195.6528571532</v>
      </c>
      <c r="J30" s="23">
        <v>2489924.4849230009</v>
      </c>
      <c r="K30" s="23">
        <v>2462840.8825446935</v>
      </c>
      <c r="L30" s="23">
        <v>2676188.7652928918</v>
      </c>
      <c r="M30" s="23">
        <v>3001329.8934079851</v>
      </c>
      <c r="N30" s="23">
        <v>3208963.6169914193</v>
      </c>
      <c r="O30" s="23">
        <v>3643388.5425460818</v>
      </c>
      <c r="P30" s="23">
        <v>4196357.9130905187</v>
      </c>
      <c r="Q30" s="3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1"/>
      <c r="GB30" s="1"/>
      <c r="GC30" s="1"/>
    </row>
    <row r="31" spans="1:186" ht="15.75" x14ac:dyDescent="0.25">
      <c r="A31" s="24" t="s">
        <v>40</v>
      </c>
      <c r="B31" s="22" t="s">
        <v>20</v>
      </c>
      <c r="C31" s="23">
        <v>2372020.3363999999</v>
      </c>
      <c r="D31" s="23">
        <v>2773968.5504000001</v>
      </c>
      <c r="E31" s="23">
        <v>3289306.6768</v>
      </c>
      <c r="F31" s="23">
        <v>3967264.9775999999</v>
      </c>
      <c r="G31" s="23">
        <v>4600276.0776000004</v>
      </c>
      <c r="H31" s="23">
        <v>5342189.9700000007</v>
      </c>
      <c r="I31" s="23">
        <v>6447471.7845953982</v>
      </c>
      <c r="J31" s="23">
        <v>8124764.9204124799</v>
      </c>
      <c r="K31" s="23">
        <v>8723564.7743740659</v>
      </c>
      <c r="L31" s="23">
        <v>8103254.9722143244</v>
      </c>
      <c r="M31" s="23">
        <v>9530645.7781786788</v>
      </c>
      <c r="N31" s="23">
        <v>10276366.517616242</v>
      </c>
      <c r="O31" s="23">
        <v>11914725.333565505</v>
      </c>
      <c r="P31" s="23">
        <v>13720104.247723803</v>
      </c>
      <c r="Q31" s="3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1"/>
      <c r="GB31" s="1"/>
      <c r="GC31" s="1"/>
    </row>
    <row r="32" spans="1:186" s="10" customFormat="1" ht="15.75" x14ac:dyDescent="0.25">
      <c r="A32" s="25"/>
      <c r="B32" s="26" t="s">
        <v>30</v>
      </c>
      <c r="C32" s="27">
        <f>C17+C20+C28+C29+C30+C31</f>
        <v>14573542.0559</v>
      </c>
      <c r="D32" s="27">
        <f t="shared" ref="D32:F32" si="21">D17+D20+D28+D29+D30+D31</f>
        <v>17096160.825694002</v>
      </c>
      <c r="E32" s="27">
        <f t="shared" si="21"/>
        <v>19649452.4956</v>
      </c>
      <c r="F32" s="27">
        <f t="shared" si="21"/>
        <v>22511570.304900002</v>
      </c>
      <c r="G32" s="27">
        <f t="shared" ref="G32" si="22">G17+G20+G28+G29+G30+G31</f>
        <v>24810788.468800001</v>
      </c>
      <c r="H32" s="27">
        <f t="shared" ref="H32:I32" si="23">H17+H20+H28+H29+H30+H31</f>
        <v>27560818.153700002</v>
      </c>
      <c r="I32" s="27">
        <f t="shared" si="23"/>
        <v>31816003.822180301</v>
      </c>
      <c r="J32" s="27">
        <f t="shared" ref="J32:K32" si="24">J17+J20+J28+J29+J30+J31</f>
        <v>36911254.31726867</v>
      </c>
      <c r="K32" s="27">
        <f t="shared" si="24"/>
        <v>39465408.065406121</v>
      </c>
      <c r="L32" s="27">
        <f t="shared" ref="L32:M32" si="25">L17+L20+L28+L29+L30+L31</f>
        <v>36186956.468670972</v>
      </c>
      <c r="M32" s="27">
        <f t="shared" si="25"/>
        <v>43569588.612663969</v>
      </c>
      <c r="N32" s="27">
        <f t="shared" ref="N32" si="26">N17+N20+N28+N29+N30+N31</f>
        <v>50954608.066125855</v>
      </c>
      <c r="O32" s="27">
        <f t="shared" ref="O32" si="27">O17+O20+O28+O29+O30+O31</f>
        <v>56892292.783861138</v>
      </c>
      <c r="P32" s="27">
        <f t="shared" ref="P32" si="28">P17+P20+P28+P29+P30+P31</f>
        <v>63946009.574300788</v>
      </c>
      <c r="Q32" s="3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1"/>
      <c r="GB32" s="11"/>
      <c r="GC32" s="11"/>
    </row>
    <row r="33" spans="1:186" s="11" customFormat="1" ht="15.75" x14ac:dyDescent="0.25">
      <c r="A33" s="18" t="s">
        <v>27</v>
      </c>
      <c r="B33" s="33" t="s">
        <v>51</v>
      </c>
      <c r="C33" s="20">
        <f t="shared" ref="C33:H33" si="29">C6+C11+C13+C14+C15+C17+C20+C28+C29+C30+C31</f>
        <v>37747783.657800004</v>
      </c>
      <c r="D33" s="20">
        <f t="shared" si="29"/>
        <v>42489426.139293998</v>
      </c>
      <c r="E33" s="20">
        <f t="shared" si="29"/>
        <v>46655357.644280002</v>
      </c>
      <c r="F33" s="20">
        <f t="shared" si="29"/>
        <v>51952121.692599997</v>
      </c>
      <c r="G33" s="20">
        <f t="shared" ref="G33" si="30">G6+G11+G13+G14+G15+G17+G20+G28+G29+G30+G31</f>
        <v>57219092.111000001</v>
      </c>
      <c r="H33" s="20">
        <f t="shared" si="29"/>
        <v>64401070.640199997</v>
      </c>
      <c r="I33" s="20">
        <f t="shared" ref="I33:J33" si="31">I6+I11+I13+I14+I15+I17+I20+I28+I29+I30+I31</f>
        <v>70367604.100211531</v>
      </c>
      <c r="J33" s="20">
        <f t="shared" si="31"/>
        <v>76675630.358744308</v>
      </c>
      <c r="K33" s="20">
        <f t="shared" ref="K33:L33" si="32">K6+K11+K13+K14+K15+K17+K20+K28+K29+K30+K31</f>
        <v>84498765.548332244</v>
      </c>
      <c r="L33" s="20">
        <f t="shared" si="32"/>
        <v>84956607.981098071</v>
      </c>
      <c r="M33" s="20">
        <f t="shared" ref="M33:N33" si="33">M6+M11+M13+M14+M15+M17+M20+M28+M29+M30+M31</f>
        <v>100539912.57024497</v>
      </c>
      <c r="N33" s="20">
        <f t="shared" si="33"/>
        <v>112880077.27615622</v>
      </c>
      <c r="O33" s="20">
        <f t="shared" ref="O33" si="34">O6+O11+O13+O14+O15+O17+O20+O28+O29+O30+O31</f>
        <v>125420528.06748235</v>
      </c>
      <c r="P33" s="20">
        <f t="shared" ref="P33" si="35">P6+P11+P13+P14+P15+P17+P20+P28+P29+P30+P31</f>
        <v>139105809.32925522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D33" s="10"/>
    </row>
    <row r="34" spans="1:186" s="10" customFormat="1" ht="15.75" x14ac:dyDescent="0.25">
      <c r="A34" s="34" t="s">
        <v>43</v>
      </c>
      <c r="B34" s="35" t="s">
        <v>25</v>
      </c>
      <c r="C34" s="27">
        <f>GSVA_cur!C34</f>
        <v>3258156</v>
      </c>
      <c r="D34" s="27">
        <f>GSVA_cur!D34</f>
        <v>4150981</v>
      </c>
      <c r="E34" s="27">
        <f>GSVA_cur!E34</f>
        <v>4782292</v>
      </c>
      <c r="F34" s="27">
        <f>GSVA_cur!F34</f>
        <v>5464536</v>
      </c>
      <c r="G34" s="27">
        <f>GSVA_cur!G34</f>
        <v>6115066</v>
      </c>
      <c r="H34" s="27">
        <f>GSVA_cur!H34</f>
        <v>6514227</v>
      </c>
      <c r="I34" s="27">
        <f>GSVA_cur!I34</f>
        <v>7558672</v>
      </c>
      <c r="J34" s="27">
        <f>GSVA_cur!J34</f>
        <v>8235635</v>
      </c>
      <c r="K34" s="27">
        <f>GSVA_cur!K34</f>
        <v>8757469.0860851575</v>
      </c>
      <c r="L34" s="27">
        <f>GSVA_cur!L34</f>
        <v>8849251.8105095793</v>
      </c>
      <c r="M34" s="27">
        <f>GSVA_cur!M34</f>
        <v>11004846.4891138</v>
      </c>
      <c r="N34" s="27">
        <f>GSVA_cur!N34</f>
        <v>13489754.849080401</v>
      </c>
      <c r="O34" s="27">
        <f>GSVA_cur!O34</f>
        <v>16655313.402128434</v>
      </c>
      <c r="P34" s="27">
        <f>GSVA_cur!P34</f>
        <v>20563714.287367456</v>
      </c>
      <c r="Q34" s="3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3"/>
      <c r="DW34" s="13"/>
      <c r="DX34" s="13"/>
      <c r="DY34" s="13"/>
      <c r="DZ34" s="13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</row>
    <row r="35" spans="1:186" s="10" customFormat="1" ht="15.75" x14ac:dyDescent="0.25">
      <c r="A35" s="34" t="s">
        <v>44</v>
      </c>
      <c r="B35" s="35" t="s">
        <v>24</v>
      </c>
      <c r="C35" s="27">
        <f>GSVA_cur!C35</f>
        <v>1472846</v>
      </c>
      <c r="D35" s="27">
        <f>GSVA_cur!D35</f>
        <v>2002191</v>
      </c>
      <c r="E35" s="27">
        <f>GSVA_cur!E35</f>
        <v>2014071</v>
      </c>
      <c r="F35" s="27">
        <f>GSVA_cur!F35</f>
        <v>2264953</v>
      </c>
      <c r="G35" s="27">
        <f>GSVA_cur!G35</f>
        <v>2262880</v>
      </c>
      <c r="H35" s="27">
        <f>GSVA_cur!H35</f>
        <v>2652682</v>
      </c>
      <c r="I35" s="27">
        <f>GSVA_cur!I35</f>
        <v>3077287</v>
      </c>
      <c r="J35" s="27">
        <f>GSVA_cur!J35</f>
        <v>2992779</v>
      </c>
      <c r="K35" s="27">
        <f>GSVA_cur!K35</f>
        <v>3309318</v>
      </c>
      <c r="L35" s="27">
        <f>GSVA_cur!L35</f>
        <v>3175052</v>
      </c>
      <c r="M35" s="27">
        <f>GSVA_cur!M35</f>
        <v>4512339</v>
      </c>
      <c r="N35" s="27">
        <f>GSVA_cur!N35</f>
        <v>5360678</v>
      </c>
      <c r="O35" s="27">
        <f>GSVA_cur!O35</f>
        <v>6201631.9659486553</v>
      </c>
      <c r="P35" s="27">
        <f>GSVA_cur!P35</f>
        <v>7174510.209543677</v>
      </c>
      <c r="Q35" s="3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3"/>
      <c r="DW35" s="13"/>
      <c r="DX35" s="13"/>
      <c r="DY35" s="13"/>
      <c r="DZ35" s="13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</row>
    <row r="36" spans="1:186" s="10" customFormat="1" ht="15.75" x14ac:dyDescent="0.25">
      <c r="A36" s="34" t="s">
        <v>45</v>
      </c>
      <c r="B36" s="35" t="s">
        <v>63</v>
      </c>
      <c r="C36" s="27">
        <f>C33+C34-C35</f>
        <v>39533093.657800004</v>
      </c>
      <c r="D36" s="27">
        <f t="shared" ref="D36:M36" si="36">D33+D34-D35</f>
        <v>44638216.139293998</v>
      </c>
      <c r="E36" s="27">
        <f t="shared" si="36"/>
        <v>49423578.644280002</v>
      </c>
      <c r="F36" s="27">
        <f t="shared" si="36"/>
        <v>55151704.692599997</v>
      </c>
      <c r="G36" s="27">
        <f t="shared" si="36"/>
        <v>61071278.111000001</v>
      </c>
      <c r="H36" s="27">
        <f t="shared" si="36"/>
        <v>68262615.640199989</v>
      </c>
      <c r="I36" s="27">
        <f t="shared" si="36"/>
        <v>74848989.100211531</v>
      </c>
      <c r="J36" s="27">
        <f t="shared" si="36"/>
        <v>81918486.358744308</v>
      </c>
      <c r="K36" s="27">
        <f t="shared" si="36"/>
        <v>89946916.6344174</v>
      </c>
      <c r="L36" s="27">
        <f t="shared" si="36"/>
        <v>90630807.791607648</v>
      </c>
      <c r="M36" s="27">
        <f t="shared" si="36"/>
        <v>107032420.05935878</v>
      </c>
      <c r="N36" s="27">
        <f t="shared" ref="N36" si="37">N33+N34-N35</f>
        <v>121009154.12523662</v>
      </c>
      <c r="O36" s="27">
        <f t="shared" ref="O36" si="38">O33+O34-O35</f>
        <v>135874209.50366214</v>
      </c>
      <c r="P36" s="27">
        <f t="shared" ref="P36" si="39">P33+P34-P35</f>
        <v>152495013.40707901</v>
      </c>
      <c r="Q36" s="3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</row>
    <row r="37" spans="1:186" s="10" customFormat="1" ht="15.75" x14ac:dyDescent="0.25">
      <c r="A37" s="34" t="s">
        <v>46</v>
      </c>
      <c r="B37" s="35" t="s">
        <v>42</v>
      </c>
      <c r="C37" s="27">
        <f>GSVA_cur!C37</f>
        <v>691240</v>
      </c>
      <c r="D37" s="27">
        <f>GSVA_cur!D37</f>
        <v>701220</v>
      </c>
      <c r="E37" s="27">
        <f>GSVA_cur!E37</f>
        <v>711340</v>
      </c>
      <c r="F37" s="27">
        <f>GSVA_cur!F37</f>
        <v>721610</v>
      </c>
      <c r="G37" s="27">
        <f>GSVA_cur!G37</f>
        <v>732040</v>
      </c>
      <c r="H37" s="27">
        <f>GSVA_cur!H37</f>
        <v>742600</v>
      </c>
      <c r="I37" s="27">
        <f>GSVA_cur!I37</f>
        <v>758360</v>
      </c>
      <c r="J37" s="27">
        <f>GSVA_cur!J37</f>
        <v>768440</v>
      </c>
      <c r="K37" s="27">
        <f>GSVA_cur!K37</f>
        <v>778530</v>
      </c>
      <c r="L37" s="27">
        <f>GSVA_cur!L37</f>
        <v>788610</v>
      </c>
      <c r="M37" s="27">
        <f>GSVA_cur!M37</f>
        <v>797900</v>
      </c>
      <c r="N37" s="27">
        <f>GSVA_cur!N37</f>
        <v>806620</v>
      </c>
      <c r="O37" s="27">
        <f>GSVA_cur!O37</f>
        <v>815340</v>
      </c>
      <c r="P37" s="27">
        <f>GSVA_cur!P37</f>
        <v>824060</v>
      </c>
      <c r="Q37" s="1"/>
      <c r="R37" s="1"/>
      <c r="S37" s="1"/>
      <c r="T37" s="1"/>
      <c r="U37" s="1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DC37" s="11"/>
      <c r="DD37" s="11"/>
      <c r="DE37" s="11"/>
      <c r="DF37" s="11"/>
      <c r="DG37" s="11"/>
      <c r="DH37" s="11"/>
      <c r="DI37" s="11"/>
      <c r="DJ37" s="11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</row>
    <row r="38" spans="1:186" s="10" customFormat="1" ht="15.75" x14ac:dyDescent="0.25">
      <c r="A38" s="34" t="s">
        <v>47</v>
      </c>
      <c r="B38" s="35" t="s">
        <v>64</v>
      </c>
      <c r="C38" s="27">
        <f>C36/C37*1000</f>
        <v>57191.559599849556</v>
      </c>
      <c r="D38" s="27">
        <f t="shared" ref="D38:M38" si="40">D36/D37*1000</f>
        <v>63657.933514865515</v>
      </c>
      <c r="E38" s="27">
        <f t="shared" si="40"/>
        <v>69479.543740377325</v>
      </c>
      <c r="F38" s="27">
        <f t="shared" si="40"/>
        <v>76428.686815038585</v>
      </c>
      <c r="G38" s="27">
        <f t="shared" si="40"/>
        <v>83426.148995956508</v>
      </c>
      <c r="H38" s="27">
        <f t="shared" si="40"/>
        <v>91923.802370320482</v>
      </c>
      <c r="I38" s="27">
        <f t="shared" si="40"/>
        <v>98698.492932395617</v>
      </c>
      <c r="J38" s="27">
        <f t="shared" si="40"/>
        <v>106603.62078853822</v>
      </c>
      <c r="K38" s="27">
        <f t="shared" si="40"/>
        <v>115534.29750223806</v>
      </c>
      <c r="L38" s="27">
        <f t="shared" si="40"/>
        <v>114924.75088016591</v>
      </c>
      <c r="M38" s="27">
        <f t="shared" si="40"/>
        <v>134142.64952921265</v>
      </c>
      <c r="N38" s="27">
        <f t="shared" ref="N38" si="41">N36/N37*1000</f>
        <v>150020.02693366964</v>
      </c>
      <c r="O38" s="27">
        <f t="shared" ref="O38" si="42">O36/O37*1000</f>
        <v>166647.29990392001</v>
      </c>
      <c r="P38" s="27">
        <f t="shared" ref="P38" si="43">P36/P37*1000</f>
        <v>185053.28908948257</v>
      </c>
      <c r="Q38" s="3"/>
      <c r="R38" s="3"/>
      <c r="S38" s="3"/>
      <c r="T38" s="3"/>
      <c r="U38" s="3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BV38" s="13"/>
      <c r="BW38" s="13"/>
      <c r="BX38" s="13"/>
      <c r="BY38" s="13"/>
      <c r="DC38" s="11"/>
      <c r="DD38" s="11"/>
      <c r="DE38" s="11"/>
      <c r="DF38" s="11"/>
      <c r="DG38" s="11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</row>
    <row r="39" spans="1:186" x14ac:dyDescent="0.25">
      <c r="A39" s="2" t="str">
        <f>[1]GSVA_cur!$A$39</f>
        <v>Source:  Directorate of Economics &amp; Statistics of respective State Governments.</v>
      </c>
      <c r="C39" s="4"/>
      <c r="D39" s="4"/>
      <c r="E39" s="4"/>
      <c r="F39" s="4"/>
      <c r="G39" s="3"/>
      <c r="H39" s="3"/>
      <c r="I39" s="3"/>
      <c r="J39" s="3"/>
      <c r="K39" s="3"/>
      <c r="L39" s="3"/>
      <c r="M39" s="3"/>
      <c r="N39" s="3"/>
      <c r="O39" s="3"/>
      <c r="P39" s="3"/>
      <c r="Q39" s="1"/>
      <c r="S39" s="2"/>
      <c r="AF39" s="2"/>
      <c r="AI39" s="2"/>
      <c r="AN39" s="2"/>
      <c r="AQ39" s="2"/>
      <c r="AV39" s="2"/>
      <c r="AY39" s="2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6" s="10" customForma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CL40" s="11"/>
      <c r="CM40" s="11"/>
      <c r="CN40" s="11"/>
      <c r="CO40" s="11"/>
      <c r="CP40" s="11"/>
      <c r="CQ40" s="11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</row>
    <row r="41" spans="1:186" s="10" customForma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CL41" s="11"/>
      <c r="CM41" s="11"/>
      <c r="CN41" s="11"/>
      <c r="CO41" s="11"/>
      <c r="CP41" s="11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</row>
    <row r="42" spans="1:186" x14ac:dyDescent="0.25"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6" x14ac:dyDescent="0.25">
      <c r="B43" s="1"/>
      <c r="G43" s="2"/>
      <c r="H43" s="2"/>
      <c r="I43" s="2"/>
      <c r="J43" s="2"/>
      <c r="K43" s="2"/>
      <c r="L43" s="2"/>
      <c r="M43" s="2"/>
      <c r="N43" s="2"/>
      <c r="P43" s="2"/>
      <c r="R43" s="1"/>
      <c r="S43" s="2"/>
      <c r="W43" s="1"/>
      <c r="Z43" s="1"/>
      <c r="AE43" s="1"/>
      <c r="AF43" s="2"/>
      <c r="AH43" s="1"/>
      <c r="AI43" s="2"/>
      <c r="AN43" s="2"/>
      <c r="AQ43" s="2"/>
      <c r="AV43" s="2"/>
      <c r="AY43" s="2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6" s="10" customFormat="1" x14ac:dyDescent="0.25"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"/>
      <c r="P44" s="2"/>
      <c r="Q44" s="2"/>
      <c r="R44" s="1"/>
      <c r="S44" s="2"/>
      <c r="T44" s="2"/>
      <c r="U44" s="2"/>
      <c r="V44" s="2"/>
      <c r="W44" s="1"/>
      <c r="X44" s="2"/>
      <c r="Y44" s="2"/>
      <c r="Z44" s="1"/>
      <c r="AA44" s="2"/>
      <c r="AB44" s="2"/>
      <c r="AC44" s="2"/>
      <c r="AD44" s="2"/>
      <c r="AE44" s="1"/>
      <c r="AF44" s="2"/>
      <c r="AG44" s="2"/>
      <c r="AH44" s="1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DT44" s="11"/>
      <c r="DU44" s="11"/>
      <c r="DV44" s="11"/>
      <c r="DW44" s="11"/>
      <c r="DX44" s="11"/>
      <c r="DY44" s="11"/>
      <c r="DZ44" s="11"/>
      <c r="EA44" s="11"/>
      <c r="EB44" s="11"/>
      <c r="EC44" s="11"/>
      <c r="ED44" s="11"/>
      <c r="EE44" s="11"/>
      <c r="EF44" s="11"/>
      <c r="EG44" s="11"/>
      <c r="EH44" s="11"/>
      <c r="EI44" s="11"/>
      <c r="EJ44" s="11"/>
      <c r="EK44" s="11"/>
      <c r="EL44" s="11"/>
    </row>
    <row r="45" spans="1:186" s="10" customFormat="1" x14ac:dyDescent="0.25"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1"/>
      <c r="P45" s="2"/>
      <c r="Q45" s="2"/>
      <c r="R45" s="1"/>
      <c r="S45" s="2"/>
      <c r="T45" s="2"/>
      <c r="U45" s="2"/>
      <c r="V45" s="2"/>
      <c r="W45" s="1"/>
      <c r="X45" s="2"/>
      <c r="Y45" s="2"/>
      <c r="Z45" s="1"/>
      <c r="AA45" s="2"/>
      <c r="AB45" s="2"/>
      <c r="AC45" s="2"/>
      <c r="AD45" s="2"/>
      <c r="AE45" s="1"/>
      <c r="AF45" s="2"/>
      <c r="AG45" s="2"/>
      <c r="AH45" s="1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DT45" s="11"/>
      <c r="DU45" s="11"/>
      <c r="DV45" s="11"/>
      <c r="DW45" s="11"/>
      <c r="DX45" s="11"/>
      <c r="DY45" s="11"/>
      <c r="DZ45" s="11"/>
      <c r="EA45" s="11"/>
      <c r="EB45" s="11"/>
      <c r="EC45" s="11"/>
      <c r="ED45" s="11"/>
      <c r="EE45" s="11"/>
      <c r="EF45" s="11"/>
      <c r="EG45" s="11"/>
      <c r="EH45" s="11"/>
      <c r="EI45" s="11"/>
      <c r="EJ45" s="11"/>
      <c r="EK45" s="11"/>
      <c r="EL45" s="11"/>
    </row>
    <row r="46" spans="1:186" s="10" customFormat="1" x14ac:dyDescent="0.25"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"/>
      <c r="P46" s="2"/>
      <c r="Q46" s="2"/>
      <c r="R46" s="1"/>
      <c r="S46" s="2"/>
      <c r="T46" s="2"/>
      <c r="U46" s="2"/>
      <c r="V46" s="2"/>
      <c r="W46" s="1"/>
      <c r="X46" s="2"/>
      <c r="Y46" s="2"/>
      <c r="Z46" s="1"/>
      <c r="AA46" s="2"/>
      <c r="AB46" s="2"/>
      <c r="AC46" s="2"/>
      <c r="AD46" s="2"/>
      <c r="AE46" s="1"/>
      <c r="AF46" s="2"/>
      <c r="AG46" s="2"/>
      <c r="AH46" s="1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DT46" s="11"/>
      <c r="DU46" s="11"/>
      <c r="DV46" s="11"/>
      <c r="DW46" s="11"/>
      <c r="DX46" s="11"/>
      <c r="DY46" s="11"/>
      <c r="DZ46" s="11"/>
      <c r="EA46" s="11"/>
      <c r="EB46" s="11"/>
      <c r="EC46" s="11"/>
      <c r="ED46" s="11"/>
      <c r="EE46" s="11"/>
      <c r="EF46" s="11"/>
      <c r="EG46" s="11"/>
      <c r="EH46" s="11"/>
      <c r="EI46" s="11"/>
      <c r="EJ46" s="11"/>
      <c r="EK46" s="11"/>
      <c r="EL46" s="11"/>
    </row>
    <row r="47" spans="1:186" x14ac:dyDescent="0.25">
      <c r="B47" s="1"/>
      <c r="G47" s="2"/>
      <c r="H47" s="2"/>
      <c r="I47" s="2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6" x14ac:dyDescent="0.25">
      <c r="B48" s="1"/>
      <c r="G48" s="2"/>
      <c r="H48" s="2"/>
      <c r="I48" s="2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G49" s="2"/>
      <c r="H49" s="2"/>
      <c r="I49" s="2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G50" s="2"/>
      <c r="H50" s="2"/>
      <c r="I50" s="2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G51" s="2"/>
      <c r="H51" s="2"/>
      <c r="I51" s="2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G52" s="2"/>
      <c r="H52" s="2"/>
      <c r="I52" s="2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G53" s="2"/>
      <c r="H53" s="2"/>
      <c r="I53" s="2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G54" s="2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G55" s="2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G56" s="2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G57" s="2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G58" s="2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G59" s="2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G60" s="2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G61" s="2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G62" s="2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G63" s="2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G64" s="2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G65" s="2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G66" s="2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G67" s="2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G68" s="2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G69" s="2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G70" s="2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G71" s="2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G72" s="2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G73" s="2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G74" s="2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G75" s="2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G76" s="2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G77" s="2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G78" s="2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G79" s="2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G80" s="2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G81" s="2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G82" s="2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G83" s="2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G84" s="2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G85" s="2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G86" s="2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G87" s="2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G88" s="2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G89" s="2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G90" s="2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G91" s="2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G92" s="2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G93" s="2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G94" s="2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G95" s="2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G96" s="2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G97" s="2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G98" s="2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G99" s="2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G100" s="2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G101" s="2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G102" s="2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G103" s="2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G104" s="2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G105" s="2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G106" s="2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G107" s="2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G108" s="2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G109" s="2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G110" s="2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G111" s="2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G112" s="2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G113" s="2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G114" s="2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G115" s="2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G116" s="2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G117" s="2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G118" s="2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G119" s="2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G120" s="2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G121" s="2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G122" s="2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1"/>
      <c r="G123" s="2"/>
      <c r="H123" s="2"/>
      <c r="I123" s="2"/>
      <c r="J123" s="2"/>
      <c r="K123" s="2"/>
      <c r="L123" s="2"/>
      <c r="M123" s="2"/>
      <c r="N123" s="2"/>
      <c r="P123" s="2"/>
      <c r="R123" s="1"/>
      <c r="S123" s="2"/>
      <c r="W123" s="1"/>
      <c r="Z123" s="1"/>
      <c r="AE123" s="1"/>
      <c r="AF123" s="2"/>
      <c r="AH123" s="1"/>
      <c r="AI123" s="2"/>
      <c r="AN123" s="2"/>
      <c r="AQ123" s="2"/>
      <c r="AV123" s="2"/>
      <c r="AY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1"/>
      <c r="G124" s="2"/>
      <c r="H124" s="2"/>
      <c r="I124" s="2"/>
      <c r="J124" s="2"/>
      <c r="K124" s="2"/>
      <c r="L124" s="2"/>
      <c r="M124" s="2"/>
      <c r="N124" s="2"/>
      <c r="P124" s="2"/>
      <c r="R124" s="1"/>
      <c r="S124" s="2"/>
      <c r="W124" s="1"/>
      <c r="Z124" s="1"/>
      <c r="AE124" s="1"/>
      <c r="AF124" s="2"/>
      <c r="AH124" s="1"/>
      <c r="AI124" s="2"/>
      <c r="AN124" s="2"/>
      <c r="AQ124" s="2"/>
      <c r="AV124" s="2"/>
      <c r="AY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1"/>
      <c r="G125" s="2"/>
      <c r="H125" s="2"/>
      <c r="I125" s="2"/>
      <c r="J125" s="2"/>
      <c r="K125" s="2"/>
      <c r="L125" s="2"/>
      <c r="M125" s="2"/>
      <c r="N125" s="2"/>
      <c r="P125" s="2"/>
      <c r="R125" s="1"/>
      <c r="S125" s="2"/>
      <c r="W125" s="1"/>
      <c r="Z125" s="1"/>
      <c r="AE125" s="1"/>
      <c r="AF125" s="2"/>
      <c r="AH125" s="1"/>
      <c r="AI125" s="2"/>
      <c r="AN125" s="2"/>
      <c r="AQ125" s="2"/>
      <c r="AV125" s="2"/>
      <c r="AY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1"/>
      <c r="G126" s="2"/>
      <c r="H126" s="2"/>
      <c r="I126" s="2"/>
      <c r="J126" s="2"/>
      <c r="K126" s="2"/>
      <c r="L126" s="2"/>
      <c r="M126" s="2"/>
      <c r="N126" s="2"/>
      <c r="P126" s="2"/>
      <c r="R126" s="1"/>
      <c r="S126" s="2"/>
      <c r="W126" s="1"/>
      <c r="Z126" s="1"/>
      <c r="AE126" s="1"/>
      <c r="AF126" s="2"/>
      <c r="AH126" s="1"/>
      <c r="AI126" s="2"/>
      <c r="AN126" s="2"/>
      <c r="AQ126" s="2"/>
      <c r="AV126" s="2"/>
      <c r="AY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1"/>
      <c r="G127" s="2"/>
      <c r="H127" s="2"/>
      <c r="I127" s="2"/>
      <c r="J127" s="2"/>
      <c r="K127" s="2"/>
      <c r="L127" s="2"/>
      <c r="M127" s="2"/>
      <c r="N127" s="2"/>
      <c r="P127" s="2"/>
      <c r="R127" s="1"/>
      <c r="S127" s="2"/>
      <c r="W127" s="1"/>
      <c r="Z127" s="1"/>
      <c r="AE127" s="1"/>
      <c r="AF127" s="2"/>
      <c r="AH127" s="1"/>
      <c r="AI127" s="2"/>
      <c r="AN127" s="2"/>
      <c r="AQ127" s="2"/>
      <c r="AV127" s="2"/>
      <c r="AY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2:159" x14ac:dyDescent="0.25">
      <c r="B128" s="1"/>
      <c r="G128" s="2"/>
      <c r="H128" s="2"/>
      <c r="I128" s="2"/>
      <c r="J128" s="2"/>
      <c r="K128" s="2"/>
      <c r="L128" s="2"/>
      <c r="M128" s="2"/>
      <c r="N128" s="2"/>
      <c r="P128" s="2"/>
      <c r="R128" s="1"/>
      <c r="S128" s="2"/>
      <c r="W128" s="1"/>
      <c r="Z128" s="1"/>
      <c r="AE128" s="1"/>
      <c r="AF128" s="2"/>
      <c r="AH128" s="1"/>
      <c r="AI128" s="2"/>
      <c r="AN128" s="2"/>
      <c r="AQ128" s="2"/>
      <c r="AV128" s="2"/>
      <c r="AY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2:159" x14ac:dyDescent="0.25">
      <c r="B129" s="1"/>
      <c r="G129" s="2"/>
      <c r="H129" s="2"/>
      <c r="I129" s="2"/>
      <c r="J129" s="2"/>
      <c r="K129" s="2"/>
      <c r="L129" s="2"/>
      <c r="M129" s="2"/>
      <c r="N129" s="2"/>
      <c r="P129" s="2"/>
      <c r="R129" s="1"/>
      <c r="S129" s="2"/>
      <c r="W129" s="1"/>
      <c r="Z129" s="1"/>
      <c r="AE129" s="1"/>
      <c r="AF129" s="2"/>
      <c r="AH129" s="1"/>
      <c r="AI129" s="2"/>
      <c r="AN129" s="2"/>
      <c r="AQ129" s="2"/>
      <c r="AV129" s="2"/>
      <c r="AY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2:159" x14ac:dyDescent="0.25">
      <c r="B130" s="1"/>
      <c r="G130" s="2"/>
      <c r="H130" s="2"/>
      <c r="I130" s="2"/>
      <c r="J130" s="2"/>
      <c r="K130" s="2"/>
      <c r="L130" s="2"/>
      <c r="M130" s="2"/>
      <c r="N130" s="2"/>
      <c r="P130" s="2"/>
      <c r="R130" s="1"/>
      <c r="S130" s="2"/>
      <c r="W130" s="1"/>
      <c r="Z130" s="1"/>
      <c r="AE130" s="1"/>
      <c r="AF130" s="2"/>
      <c r="AH130" s="1"/>
      <c r="AI130" s="2"/>
      <c r="AN130" s="2"/>
      <c r="AQ130" s="2"/>
      <c r="AV130" s="2"/>
      <c r="AY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2:159" x14ac:dyDescent="0.25">
      <c r="B131" s="1"/>
      <c r="G131" s="2"/>
      <c r="H131" s="2"/>
      <c r="I131" s="2"/>
      <c r="J131" s="2"/>
      <c r="K131" s="2"/>
      <c r="L131" s="2"/>
      <c r="M131" s="2"/>
      <c r="N131" s="2"/>
      <c r="P131" s="2"/>
      <c r="R131" s="1"/>
      <c r="S131" s="2"/>
      <c r="W131" s="1"/>
      <c r="Z131" s="1"/>
      <c r="AE131" s="1"/>
      <c r="AF131" s="2"/>
      <c r="AH131" s="1"/>
      <c r="AI131" s="2"/>
      <c r="AN131" s="2"/>
      <c r="AQ131" s="2"/>
      <c r="AV131" s="2"/>
      <c r="AY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2:159" x14ac:dyDescent="0.25">
      <c r="B132" s="1"/>
      <c r="G132" s="2"/>
      <c r="H132" s="2"/>
      <c r="I132" s="2"/>
      <c r="J132" s="2"/>
      <c r="K132" s="2"/>
      <c r="L132" s="2"/>
      <c r="M132" s="2"/>
      <c r="N132" s="2"/>
      <c r="P132" s="2"/>
      <c r="R132" s="1"/>
      <c r="S132" s="2"/>
      <c r="W132" s="1"/>
      <c r="Z132" s="1"/>
      <c r="AE132" s="1"/>
      <c r="AF132" s="2"/>
      <c r="AH132" s="1"/>
      <c r="AI132" s="2"/>
      <c r="AN132" s="2"/>
      <c r="AQ132" s="2"/>
      <c r="AV132" s="2"/>
      <c r="AY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2:159" x14ac:dyDescent="0.25">
      <c r="B133" s="1"/>
      <c r="G133" s="2"/>
      <c r="H133" s="2"/>
      <c r="I133" s="2"/>
      <c r="J133" s="2"/>
      <c r="K133" s="2"/>
      <c r="L133" s="2"/>
      <c r="M133" s="2"/>
      <c r="N133" s="2"/>
      <c r="P133" s="2"/>
      <c r="R133" s="1"/>
      <c r="S133" s="2"/>
      <c r="W133" s="1"/>
      <c r="Z133" s="1"/>
      <c r="AE133" s="1"/>
      <c r="AF133" s="2"/>
      <c r="AH133" s="1"/>
      <c r="AI133" s="2"/>
      <c r="AN133" s="2"/>
      <c r="AQ133" s="2"/>
      <c r="AV133" s="2"/>
      <c r="AY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2:159" x14ac:dyDescent="0.25">
      <c r="B134" s="1"/>
      <c r="G134" s="2"/>
      <c r="H134" s="2"/>
      <c r="I134" s="2"/>
      <c r="J134" s="2"/>
      <c r="K134" s="2"/>
      <c r="L134" s="2"/>
      <c r="M134" s="2"/>
      <c r="N134" s="2"/>
      <c r="P134" s="2"/>
      <c r="R134" s="1"/>
      <c r="S134" s="2"/>
      <c r="W134" s="1"/>
      <c r="Z134" s="1"/>
      <c r="AE134" s="1"/>
      <c r="AF134" s="2"/>
      <c r="AH134" s="1"/>
      <c r="AI134" s="2"/>
      <c r="AN134" s="2"/>
      <c r="AQ134" s="2"/>
      <c r="AV134" s="2"/>
      <c r="AY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2:159" x14ac:dyDescent="0.25">
      <c r="B135" s="1"/>
      <c r="G135" s="2"/>
      <c r="H135" s="2"/>
      <c r="I135" s="2"/>
      <c r="J135" s="2"/>
      <c r="K135" s="2"/>
      <c r="L135" s="2"/>
      <c r="M135" s="2"/>
      <c r="N135" s="2"/>
      <c r="P135" s="2"/>
      <c r="R135" s="1"/>
      <c r="S135" s="2"/>
      <c r="W135" s="1"/>
      <c r="Z135" s="1"/>
      <c r="AE135" s="1"/>
      <c r="AF135" s="2"/>
      <c r="AH135" s="1"/>
      <c r="AI135" s="2"/>
      <c r="AN135" s="2"/>
      <c r="AQ135" s="2"/>
      <c r="AV135" s="2"/>
      <c r="AY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2:159" x14ac:dyDescent="0.25">
      <c r="B136" s="1"/>
      <c r="G136" s="2"/>
      <c r="H136" s="2"/>
      <c r="I136" s="2"/>
      <c r="J136" s="2"/>
      <c r="K136" s="2"/>
      <c r="L136" s="2"/>
      <c r="M136" s="2"/>
      <c r="N136" s="2"/>
      <c r="P136" s="2"/>
      <c r="R136" s="1"/>
      <c r="S136" s="2"/>
      <c r="W136" s="1"/>
      <c r="Z136" s="1"/>
      <c r="AE136" s="1"/>
      <c r="AF136" s="2"/>
      <c r="AH136" s="1"/>
      <c r="AI136" s="2"/>
      <c r="AN136" s="2"/>
      <c r="AQ136" s="2"/>
      <c r="AV136" s="2"/>
      <c r="AY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2:159" x14ac:dyDescent="0.25">
      <c r="B137" s="1"/>
      <c r="G137" s="2"/>
      <c r="H137" s="2"/>
      <c r="I137" s="2"/>
      <c r="J137" s="2"/>
      <c r="K137" s="2"/>
      <c r="L137" s="2"/>
      <c r="M137" s="2"/>
      <c r="N137" s="2"/>
      <c r="P137" s="2"/>
      <c r="R137" s="1"/>
      <c r="S137" s="2"/>
      <c r="W137" s="1"/>
      <c r="Z137" s="1"/>
      <c r="AE137" s="1"/>
      <c r="AF137" s="2"/>
      <c r="AH137" s="1"/>
      <c r="AI137" s="2"/>
      <c r="AN137" s="2"/>
      <c r="AQ137" s="2"/>
      <c r="AV137" s="2"/>
      <c r="AY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  <row r="138" spans="2:159" x14ac:dyDescent="0.25">
      <c r="B138" s="1"/>
      <c r="G138" s="2"/>
      <c r="H138" s="2"/>
      <c r="I138" s="2"/>
      <c r="J138" s="2"/>
      <c r="K138" s="2"/>
      <c r="L138" s="2"/>
      <c r="M138" s="2"/>
      <c r="N138" s="2"/>
      <c r="P138" s="2"/>
      <c r="R138" s="1"/>
      <c r="S138" s="2"/>
      <c r="W138" s="1"/>
      <c r="Z138" s="1"/>
      <c r="AE138" s="1"/>
      <c r="AF138" s="2"/>
      <c r="AH138" s="1"/>
      <c r="AI138" s="2"/>
      <c r="AN138" s="2"/>
      <c r="AQ138" s="2"/>
      <c r="AV138" s="2"/>
      <c r="AY138" s="2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  <c r="EZ138" s="2"/>
      <c r="FA138" s="2"/>
      <c r="FB138" s="2"/>
      <c r="FC138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V139"/>
  <sheetViews>
    <sheetView tabSelected="1" zoomScale="89" zoomScaleNormal="89" zoomScaleSheetLayoutView="100" workbookViewId="0">
      <pane xSplit="2" ySplit="5" topLeftCell="C18" activePane="bottomRight" state="frozen"/>
      <selection activeCell="C49" sqref="C49"/>
      <selection pane="topRight" activeCell="C49" sqref="C49"/>
      <selection pane="bottomLeft" activeCell="C49" sqref="C49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204" ht="21" x14ac:dyDescent="0.35">
      <c r="A1" s="2" t="s">
        <v>53</v>
      </c>
      <c r="B1" s="6" t="s">
        <v>66</v>
      </c>
      <c r="AT1" s="3"/>
    </row>
    <row r="2" spans="1:204" ht="15.75" x14ac:dyDescent="0.25">
      <c r="A2" s="7" t="s">
        <v>52</v>
      </c>
      <c r="I2" s="1" t="str">
        <f>[1]GSVA_cur!$I$3</f>
        <v>As on 17.03.2025</v>
      </c>
    </row>
    <row r="3" spans="1:204" ht="15.75" x14ac:dyDescent="0.25">
      <c r="A3" s="7"/>
      <c r="J3" s="1" t="s">
        <v>71</v>
      </c>
    </row>
    <row r="4" spans="1:204" ht="15.75" x14ac:dyDescent="0.25">
      <c r="A4" s="7"/>
      <c r="E4" s="8"/>
      <c r="F4" s="8" t="s">
        <v>57</v>
      </c>
      <c r="AI4" s="1"/>
    </row>
    <row r="5" spans="1:204" ht="15.75" x14ac:dyDescent="0.25">
      <c r="A5" s="14" t="s">
        <v>0</v>
      </c>
      <c r="B5" s="15" t="s">
        <v>1</v>
      </c>
      <c r="C5" s="16" t="s">
        <v>21</v>
      </c>
      <c r="D5" s="16" t="s">
        <v>22</v>
      </c>
      <c r="E5" s="16" t="s">
        <v>23</v>
      </c>
      <c r="F5" s="16" t="s">
        <v>56</v>
      </c>
      <c r="G5" s="17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72</v>
      </c>
      <c r="M5" s="17" t="s">
        <v>73</v>
      </c>
      <c r="N5" s="17" t="s">
        <v>74</v>
      </c>
      <c r="O5" s="17" t="s">
        <v>75</v>
      </c>
      <c r="P5" s="17" t="s">
        <v>77</v>
      </c>
      <c r="Q5" s="1"/>
      <c r="W5" s="1"/>
      <c r="AA5" s="1"/>
      <c r="AE5" s="2"/>
      <c r="AF5" s="1"/>
      <c r="AI5" s="1"/>
      <c r="AJ5" s="2"/>
      <c r="AM5" s="2"/>
      <c r="AR5" s="2"/>
      <c r="AU5" s="2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204" s="11" customFormat="1" ht="15.75" x14ac:dyDescent="0.25">
      <c r="A6" s="18" t="s">
        <v>26</v>
      </c>
      <c r="B6" s="19" t="s">
        <v>2</v>
      </c>
      <c r="C6" s="20">
        <f>SUM(C7:C10)</f>
        <v>11205780.5177</v>
      </c>
      <c r="D6" s="20">
        <f t="shared" ref="D6:G6" si="0">SUM(D7:D10)</f>
        <v>11508044.2459</v>
      </c>
      <c r="E6" s="20">
        <f t="shared" si="0"/>
        <v>12530394.850539999</v>
      </c>
      <c r="F6" s="20">
        <f t="shared" si="0"/>
        <v>12832419.869999999</v>
      </c>
      <c r="G6" s="20">
        <f t="shared" si="0"/>
        <v>12753877.228900002</v>
      </c>
      <c r="H6" s="20">
        <f t="shared" ref="H6:N6" si="1">SUM(H7:H10)</f>
        <v>13898867.433500001</v>
      </c>
      <c r="I6" s="20">
        <f t="shared" si="1"/>
        <v>13837845.034847179</v>
      </c>
      <c r="J6" s="20">
        <f t="shared" si="1"/>
        <v>14583863.435864773</v>
      </c>
      <c r="K6" s="20">
        <f t="shared" si="1"/>
        <v>16449305.771070587</v>
      </c>
      <c r="L6" s="20">
        <f t="shared" si="1"/>
        <v>17473708.509836327</v>
      </c>
      <c r="M6" s="20">
        <f t="shared" si="1"/>
        <v>17851015.990653969</v>
      </c>
      <c r="N6" s="20">
        <f t="shared" si="1"/>
        <v>18738675.142432854</v>
      </c>
      <c r="O6" s="20">
        <f t="shared" ref="O6:P6" si="2">SUM(O7:O10)</f>
        <v>19345711.846265089</v>
      </c>
      <c r="P6" s="20">
        <f t="shared" si="2"/>
        <v>20324369.313442834</v>
      </c>
      <c r="Q6" s="9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2"/>
      <c r="FT6" s="12"/>
      <c r="FU6" s="12"/>
      <c r="FV6" s="12"/>
      <c r="FW6" s="12"/>
      <c r="FX6" s="12"/>
      <c r="FY6" s="12"/>
      <c r="FZ6" s="12"/>
      <c r="GA6" s="12"/>
      <c r="GB6" s="12"/>
      <c r="GC6" s="12"/>
      <c r="GD6" s="12"/>
      <c r="GE6" s="12"/>
      <c r="GF6" s="12"/>
      <c r="GG6" s="12"/>
      <c r="GH6" s="12"/>
      <c r="GI6" s="12"/>
      <c r="GJ6" s="12"/>
      <c r="GK6" s="12"/>
      <c r="GL6" s="12"/>
      <c r="GM6" s="12"/>
      <c r="GN6" s="12"/>
      <c r="GO6" s="12"/>
      <c r="GP6" s="12"/>
      <c r="GQ6" s="12"/>
      <c r="GR6" s="12"/>
      <c r="GV6" s="10"/>
    </row>
    <row r="7" spans="1:204" ht="15.75" x14ac:dyDescent="0.25">
      <c r="A7" s="21">
        <v>1.1000000000000001</v>
      </c>
      <c r="B7" s="22" t="s">
        <v>59</v>
      </c>
      <c r="C7" s="23">
        <v>6716401.9774000002</v>
      </c>
      <c r="D7" s="23">
        <v>6889645.1550000003</v>
      </c>
      <c r="E7" s="23">
        <v>7449123.0614400003</v>
      </c>
      <c r="F7" s="23">
        <v>7028062.2719999999</v>
      </c>
      <c r="G7" s="23">
        <v>6484581.6849999996</v>
      </c>
      <c r="H7" s="23">
        <v>6721386.5822999999</v>
      </c>
      <c r="I7" s="23">
        <v>6342694.677263991</v>
      </c>
      <c r="J7" s="23">
        <v>6792777.1665174784</v>
      </c>
      <c r="K7" s="23">
        <v>7700088.2492872402</v>
      </c>
      <c r="L7" s="23">
        <v>7601859.019583758</v>
      </c>
      <c r="M7" s="23">
        <v>7289498.8751475727</v>
      </c>
      <c r="N7" s="23">
        <v>8136905.1155646667</v>
      </c>
      <c r="O7" s="23">
        <v>8140160.4284938239</v>
      </c>
      <c r="P7" s="23">
        <v>8525214.6148947924</v>
      </c>
      <c r="Q7" s="9"/>
      <c r="R7" s="4"/>
      <c r="S7" s="3"/>
      <c r="T7" s="4"/>
      <c r="U7" s="4"/>
      <c r="V7" s="4"/>
      <c r="W7" s="3"/>
      <c r="X7" s="3"/>
      <c r="Y7" s="4"/>
      <c r="Z7" s="4"/>
      <c r="AA7" s="3"/>
      <c r="AB7" s="3"/>
      <c r="AC7" s="3"/>
      <c r="AD7" s="3"/>
      <c r="AE7" s="4"/>
      <c r="AF7" s="3"/>
      <c r="AG7" s="4"/>
      <c r="AH7" s="4"/>
      <c r="AI7" s="3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1"/>
      <c r="GT7" s="1"/>
      <c r="GU7" s="1"/>
    </row>
    <row r="8" spans="1:204" ht="15.75" x14ac:dyDescent="0.25">
      <c r="A8" s="21">
        <v>1.2</v>
      </c>
      <c r="B8" s="22" t="s">
        <v>60</v>
      </c>
      <c r="C8" s="23">
        <v>3058673.2157999999</v>
      </c>
      <c r="D8" s="23">
        <v>3200494.67</v>
      </c>
      <c r="E8" s="23">
        <v>3403005.9353999998</v>
      </c>
      <c r="F8" s="23">
        <v>4059833.7623000001</v>
      </c>
      <c r="G8" s="23">
        <v>4489851.4559000004</v>
      </c>
      <c r="H8" s="23">
        <v>5141323.6220000004</v>
      </c>
      <c r="I8" s="23">
        <v>5560313.3731839564</v>
      </c>
      <c r="J8" s="23">
        <v>5885825.3369134758</v>
      </c>
      <c r="K8" s="23">
        <v>6793738.815737145</v>
      </c>
      <c r="L8" s="23">
        <v>7914158.4573260061</v>
      </c>
      <c r="M8" s="23">
        <v>8594487.1235060319</v>
      </c>
      <c r="N8" s="23">
        <v>8580763.1995707043</v>
      </c>
      <c r="O8" s="23">
        <v>9118393.0414610151</v>
      </c>
      <c r="P8" s="23">
        <v>9613442.7995576765</v>
      </c>
      <c r="Q8" s="9"/>
      <c r="R8" s="4"/>
      <c r="S8" s="3"/>
      <c r="T8" s="4"/>
      <c r="U8" s="4"/>
      <c r="V8" s="4"/>
      <c r="W8" s="3"/>
      <c r="X8" s="3"/>
      <c r="Y8" s="4"/>
      <c r="Z8" s="4"/>
      <c r="AA8" s="3"/>
      <c r="AB8" s="3"/>
      <c r="AC8" s="3"/>
      <c r="AD8" s="3"/>
      <c r="AE8" s="4"/>
      <c r="AF8" s="3"/>
      <c r="AG8" s="4"/>
      <c r="AH8" s="4"/>
      <c r="AI8" s="3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1"/>
      <c r="GT8" s="1"/>
      <c r="GU8" s="1"/>
    </row>
    <row r="9" spans="1:204" ht="15.75" x14ac:dyDescent="0.25">
      <c r="A9" s="21">
        <v>1.3</v>
      </c>
      <c r="B9" s="22" t="s">
        <v>61</v>
      </c>
      <c r="C9" s="23">
        <v>1401490.9469000001</v>
      </c>
      <c r="D9" s="23">
        <v>1385890.0186999999</v>
      </c>
      <c r="E9" s="23">
        <v>1643648.7084999999</v>
      </c>
      <c r="F9" s="23">
        <v>1698492.9221000001</v>
      </c>
      <c r="G9" s="23">
        <v>1736998.7408</v>
      </c>
      <c r="H9" s="23">
        <v>1986147.2552</v>
      </c>
      <c r="I9" s="23">
        <v>1880607.3725918815</v>
      </c>
      <c r="J9" s="23">
        <v>1849262.3411769143</v>
      </c>
      <c r="K9" s="23">
        <v>1897322.7500048233</v>
      </c>
      <c r="L9" s="23">
        <v>1897678.2682574752</v>
      </c>
      <c r="M9" s="23">
        <v>1901182.275676819</v>
      </c>
      <c r="N9" s="23">
        <v>1942118.1927276792</v>
      </c>
      <c r="O9" s="23">
        <v>1996267.0238556622</v>
      </c>
      <c r="P9" s="23">
        <v>2071288.7249419813</v>
      </c>
      <c r="Q9" s="9"/>
      <c r="R9" s="4"/>
      <c r="S9" s="3"/>
      <c r="T9" s="4"/>
      <c r="U9" s="4"/>
      <c r="V9" s="4"/>
      <c r="W9" s="3"/>
      <c r="X9" s="3"/>
      <c r="Y9" s="4"/>
      <c r="Z9" s="4"/>
      <c r="AA9" s="3"/>
      <c r="AB9" s="3"/>
      <c r="AC9" s="3"/>
      <c r="AD9" s="3"/>
      <c r="AE9" s="4"/>
      <c r="AF9" s="3"/>
      <c r="AG9" s="4"/>
      <c r="AH9" s="4"/>
      <c r="AI9" s="3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1"/>
      <c r="GT9" s="1"/>
      <c r="GU9" s="1"/>
    </row>
    <row r="10" spans="1:204" ht="15.75" x14ac:dyDescent="0.25">
      <c r="A10" s="21">
        <v>1.4</v>
      </c>
      <c r="B10" s="22" t="s">
        <v>62</v>
      </c>
      <c r="C10" s="23">
        <v>29214.3776</v>
      </c>
      <c r="D10" s="23">
        <v>32014.402199999997</v>
      </c>
      <c r="E10" s="23">
        <v>34617.145199999999</v>
      </c>
      <c r="F10" s="23">
        <v>46030.9136</v>
      </c>
      <c r="G10" s="23">
        <v>42445.347199999997</v>
      </c>
      <c r="H10" s="23">
        <v>50009.974000000002</v>
      </c>
      <c r="I10" s="23">
        <v>54229.611807350469</v>
      </c>
      <c r="J10" s="23">
        <v>55998.59125690347</v>
      </c>
      <c r="K10" s="23">
        <v>58155.956041379111</v>
      </c>
      <c r="L10" s="23">
        <v>60012.764669088101</v>
      </c>
      <c r="M10" s="23">
        <v>65847.716323542074</v>
      </c>
      <c r="N10" s="23">
        <v>78888.634569805858</v>
      </c>
      <c r="O10" s="23">
        <v>90891.352454584412</v>
      </c>
      <c r="P10" s="23">
        <v>114423.17404838096</v>
      </c>
      <c r="Q10" s="9"/>
      <c r="R10" s="4"/>
      <c r="S10" s="3"/>
      <c r="T10" s="4"/>
      <c r="U10" s="4"/>
      <c r="V10" s="4"/>
      <c r="W10" s="3"/>
      <c r="X10" s="3"/>
      <c r="Y10" s="4"/>
      <c r="Z10" s="4"/>
      <c r="AA10" s="3"/>
      <c r="AB10" s="3"/>
      <c r="AC10" s="3"/>
      <c r="AD10" s="3"/>
      <c r="AE10" s="4"/>
      <c r="AF10" s="3"/>
      <c r="AG10" s="4"/>
      <c r="AH10" s="4"/>
      <c r="AI10" s="3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1"/>
      <c r="GT10" s="1"/>
      <c r="GU10" s="1"/>
    </row>
    <row r="11" spans="1:204" ht="15.75" x14ac:dyDescent="0.25">
      <c r="A11" s="24" t="s">
        <v>31</v>
      </c>
      <c r="B11" s="22" t="s">
        <v>3</v>
      </c>
      <c r="C11" s="23">
        <v>1618333.2822</v>
      </c>
      <c r="D11" s="23">
        <v>2829333.5219999999</v>
      </c>
      <c r="E11" s="23">
        <v>2985448.1231999998</v>
      </c>
      <c r="F11" s="23">
        <v>3425083.5321999998</v>
      </c>
      <c r="G11" s="23">
        <v>4569121.7835999997</v>
      </c>
      <c r="H11" s="23">
        <v>5194126.7211999996</v>
      </c>
      <c r="I11" s="23">
        <v>5287274.0134552643</v>
      </c>
      <c r="J11" s="23">
        <v>1791160.7738076374</v>
      </c>
      <c r="K11" s="23">
        <v>1447496.3286219505</v>
      </c>
      <c r="L11" s="23">
        <v>1947826.0738514229</v>
      </c>
      <c r="M11" s="23">
        <v>1892632.1944823852</v>
      </c>
      <c r="N11" s="23">
        <v>1954214.3517230318</v>
      </c>
      <c r="O11" s="23">
        <v>2015193.2772174459</v>
      </c>
      <c r="P11" s="23">
        <v>2087638.5228748647</v>
      </c>
      <c r="Q11" s="9"/>
      <c r="R11" s="4"/>
      <c r="S11" s="3"/>
      <c r="T11" s="4"/>
      <c r="U11" s="4"/>
      <c r="V11" s="4"/>
      <c r="W11" s="3"/>
      <c r="X11" s="3"/>
      <c r="Y11" s="4"/>
      <c r="Z11" s="4"/>
      <c r="AA11" s="3"/>
      <c r="AB11" s="3"/>
      <c r="AC11" s="3"/>
      <c r="AD11" s="3"/>
      <c r="AE11" s="4"/>
      <c r="AF11" s="3"/>
      <c r="AG11" s="4"/>
      <c r="AH11" s="4"/>
      <c r="AI11" s="3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4"/>
      <c r="DS11" s="4"/>
      <c r="DT11" s="4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4"/>
      <c r="GQ11" s="4"/>
      <c r="GR11" s="4"/>
      <c r="GS11" s="1"/>
      <c r="GT11" s="1"/>
      <c r="GU11" s="1"/>
    </row>
    <row r="12" spans="1:204" s="10" customFormat="1" ht="15.75" x14ac:dyDescent="0.25">
      <c r="A12" s="25"/>
      <c r="B12" s="26" t="s">
        <v>28</v>
      </c>
      <c r="C12" s="27">
        <f>C6+C11</f>
        <v>12824113.799899999</v>
      </c>
      <c r="D12" s="27">
        <f t="shared" ref="D12:G12" si="3">D6+D11</f>
        <v>14337377.767899999</v>
      </c>
      <c r="E12" s="27">
        <f t="shared" si="3"/>
        <v>15515842.973739998</v>
      </c>
      <c r="F12" s="27">
        <f t="shared" si="3"/>
        <v>16257503.402199998</v>
      </c>
      <c r="G12" s="27">
        <f t="shared" si="3"/>
        <v>17322999.012500003</v>
      </c>
      <c r="H12" s="27">
        <f t="shared" ref="H12:N12" si="4">H6+H11</f>
        <v>19092994.1547</v>
      </c>
      <c r="I12" s="27">
        <f t="shared" si="4"/>
        <v>19125119.048302442</v>
      </c>
      <c r="J12" s="27">
        <f t="shared" si="4"/>
        <v>16375024.20967241</v>
      </c>
      <c r="K12" s="27">
        <f t="shared" si="4"/>
        <v>17896802.099692538</v>
      </c>
      <c r="L12" s="27">
        <f t="shared" si="4"/>
        <v>19421534.583687749</v>
      </c>
      <c r="M12" s="27">
        <f t="shared" si="4"/>
        <v>19743648.185136355</v>
      </c>
      <c r="N12" s="27">
        <f t="shared" si="4"/>
        <v>20692889.494155884</v>
      </c>
      <c r="O12" s="27">
        <f t="shared" ref="O12:P12" si="5">O6+O11</f>
        <v>21360905.123482533</v>
      </c>
      <c r="P12" s="27">
        <f t="shared" si="5"/>
        <v>22412007.836317699</v>
      </c>
      <c r="Q12" s="9"/>
      <c r="R12" s="4"/>
      <c r="S12" s="3"/>
      <c r="T12" s="4"/>
      <c r="U12" s="4"/>
      <c r="V12" s="4"/>
      <c r="W12" s="3"/>
      <c r="X12" s="3"/>
      <c r="Y12" s="4"/>
      <c r="Z12" s="4"/>
      <c r="AA12" s="3"/>
      <c r="AB12" s="3"/>
      <c r="AC12" s="3"/>
      <c r="AD12" s="3"/>
      <c r="AE12" s="4"/>
      <c r="AF12" s="3"/>
      <c r="AG12" s="4"/>
      <c r="AH12" s="4"/>
      <c r="AI12" s="3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1"/>
      <c r="GT12" s="11"/>
      <c r="GU12" s="11"/>
    </row>
    <row r="13" spans="1:204" s="1" customFormat="1" ht="15.75" x14ac:dyDescent="0.25">
      <c r="A13" s="28" t="s">
        <v>32</v>
      </c>
      <c r="B13" s="29" t="s">
        <v>4</v>
      </c>
      <c r="C13" s="30">
        <v>5689422.375</v>
      </c>
      <c r="D13" s="30">
        <v>4316303.6558999997</v>
      </c>
      <c r="E13" s="30">
        <v>3799856.8949999996</v>
      </c>
      <c r="F13" s="30">
        <v>4379336.4086999996</v>
      </c>
      <c r="G13" s="30">
        <v>5751650.6009999998</v>
      </c>
      <c r="H13" s="30">
        <v>5914130.2851999998</v>
      </c>
      <c r="I13" s="30">
        <v>5977173.7047083303</v>
      </c>
      <c r="J13" s="30">
        <v>6801766.1615857203</v>
      </c>
      <c r="K13" s="30">
        <v>7555491.8757603969</v>
      </c>
      <c r="L13" s="30">
        <v>7664140.581947078</v>
      </c>
      <c r="M13" s="30">
        <v>8559967.119542772</v>
      </c>
      <c r="N13" s="30">
        <v>8843147.7368096262</v>
      </c>
      <c r="O13" s="30">
        <v>9564801.2148816064</v>
      </c>
      <c r="P13" s="30">
        <v>10012532.738911899</v>
      </c>
      <c r="Q13" s="9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V13" s="2"/>
    </row>
    <row r="14" spans="1:204" ht="30" x14ac:dyDescent="0.25">
      <c r="A14" s="24" t="s">
        <v>33</v>
      </c>
      <c r="B14" s="22" t="s">
        <v>5</v>
      </c>
      <c r="C14" s="23">
        <v>507279.21600000001</v>
      </c>
      <c r="D14" s="23">
        <v>452110.61170000001</v>
      </c>
      <c r="E14" s="23">
        <v>484039.40350000001</v>
      </c>
      <c r="F14" s="23">
        <v>469899.27782499988</v>
      </c>
      <c r="G14" s="23">
        <v>360166.11750000005</v>
      </c>
      <c r="H14" s="23">
        <v>289559.71750000003</v>
      </c>
      <c r="I14" s="23">
        <v>365306.5864579333</v>
      </c>
      <c r="J14" s="23">
        <v>466986.39139999996</v>
      </c>
      <c r="K14" s="23">
        <v>404486.57376494945</v>
      </c>
      <c r="L14" s="23">
        <v>265195.35430435021</v>
      </c>
      <c r="M14" s="23">
        <v>423215.48307630874</v>
      </c>
      <c r="N14" s="23">
        <v>562109.83615041827</v>
      </c>
      <c r="O14" s="23">
        <v>620032.48403343221</v>
      </c>
      <c r="P14" s="23">
        <v>654220.92089880561</v>
      </c>
      <c r="Q14" s="9"/>
      <c r="R14" s="4"/>
      <c r="S14" s="3"/>
      <c r="T14" s="4"/>
      <c r="U14" s="4"/>
      <c r="V14" s="4"/>
      <c r="W14" s="3"/>
      <c r="X14" s="3"/>
      <c r="Y14" s="4"/>
      <c r="Z14" s="4"/>
      <c r="AA14" s="3"/>
      <c r="AB14" s="3"/>
      <c r="AC14" s="3"/>
      <c r="AD14" s="3"/>
      <c r="AE14" s="4"/>
      <c r="AF14" s="3"/>
      <c r="AG14" s="4"/>
      <c r="AH14" s="4"/>
      <c r="AI14" s="3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3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3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1"/>
      <c r="GT14" s="1"/>
      <c r="GU14" s="1"/>
    </row>
    <row r="15" spans="1:204" ht="15.75" x14ac:dyDescent="0.25">
      <c r="A15" s="24" t="s">
        <v>34</v>
      </c>
      <c r="B15" s="22" t="s">
        <v>6</v>
      </c>
      <c r="C15" s="23">
        <v>4153426.2110000001</v>
      </c>
      <c r="D15" s="23">
        <v>4040715.3269999996</v>
      </c>
      <c r="E15" s="23">
        <v>4203969.6964999996</v>
      </c>
      <c r="F15" s="23">
        <v>4261931.1679999996</v>
      </c>
      <c r="G15" s="23">
        <v>4185490.0142000001</v>
      </c>
      <c r="H15" s="23">
        <v>4287399.8581999997</v>
      </c>
      <c r="I15" s="23">
        <v>4369020.2549636578</v>
      </c>
      <c r="J15" s="23">
        <v>4554082.7016552817</v>
      </c>
      <c r="K15" s="23">
        <v>4708295.7215999998</v>
      </c>
      <c r="L15" s="23">
        <v>4294143.7986899437</v>
      </c>
      <c r="M15" s="23">
        <v>4870823.8354034927</v>
      </c>
      <c r="N15" s="23">
        <v>5205966.6553572314</v>
      </c>
      <c r="O15" s="23">
        <v>5669846.473479148</v>
      </c>
      <c r="P15" s="23">
        <v>6157452.6896927943</v>
      </c>
      <c r="Q15" s="9"/>
      <c r="R15" s="4"/>
      <c r="S15" s="3"/>
      <c r="T15" s="4"/>
      <c r="U15" s="4"/>
      <c r="V15" s="4"/>
      <c r="W15" s="3"/>
      <c r="X15" s="3"/>
      <c r="Y15" s="4"/>
      <c r="Z15" s="4"/>
      <c r="AA15" s="3"/>
      <c r="AB15" s="3"/>
      <c r="AC15" s="3"/>
      <c r="AD15" s="3"/>
      <c r="AE15" s="4"/>
      <c r="AF15" s="3"/>
      <c r="AG15" s="4"/>
      <c r="AH15" s="4"/>
      <c r="AI15" s="3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3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3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1"/>
      <c r="GT15" s="1"/>
      <c r="GU15" s="1"/>
    </row>
    <row r="16" spans="1:204" s="10" customFormat="1" ht="15.75" x14ac:dyDescent="0.25">
      <c r="A16" s="25"/>
      <c r="B16" s="26" t="s">
        <v>29</v>
      </c>
      <c r="C16" s="27">
        <f>+C13+C14+C15</f>
        <v>10350127.802000001</v>
      </c>
      <c r="D16" s="27">
        <f t="shared" ref="D16:F16" si="6">+D13+D14+D15</f>
        <v>8809129.5945999995</v>
      </c>
      <c r="E16" s="27">
        <f t="shared" si="6"/>
        <v>8487865.9949999992</v>
      </c>
      <c r="F16" s="27">
        <f t="shared" si="6"/>
        <v>9111166.8545249999</v>
      </c>
      <c r="G16" s="27">
        <f t="shared" ref="G16" si="7">+G13+G14+G15</f>
        <v>10297306.7327</v>
      </c>
      <c r="H16" s="27">
        <f t="shared" ref="H16:I16" si="8">+H13+H14+H15</f>
        <v>10491089.8609</v>
      </c>
      <c r="I16" s="27">
        <f t="shared" si="8"/>
        <v>10711500.546129921</v>
      </c>
      <c r="J16" s="27">
        <f t="shared" ref="J16:K16" si="9">+J13+J14+J15</f>
        <v>11822835.254641002</v>
      </c>
      <c r="K16" s="27">
        <f t="shared" si="9"/>
        <v>12668274.171125345</v>
      </c>
      <c r="L16" s="27">
        <f t="shared" ref="L16:N16" si="10">+L13+L14+L15</f>
        <v>12223479.734941371</v>
      </c>
      <c r="M16" s="27">
        <f t="shared" si="10"/>
        <v>13854006.438022573</v>
      </c>
      <c r="N16" s="27">
        <f t="shared" si="10"/>
        <v>14611224.228317276</v>
      </c>
      <c r="O16" s="27">
        <f t="shared" ref="O16:P16" si="11">+O13+O14+O15</f>
        <v>15854680.172394186</v>
      </c>
      <c r="P16" s="27">
        <f t="shared" si="11"/>
        <v>16824206.349503499</v>
      </c>
      <c r="Q16" s="9"/>
      <c r="R16" s="4"/>
      <c r="S16" s="3"/>
      <c r="T16" s="4"/>
      <c r="U16" s="4"/>
      <c r="V16" s="4"/>
      <c r="W16" s="3"/>
      <c r="X16" s="3"/>
      <c r="Y16" s="4"/>
      <c r="Z16" s="4"/>
      <c r="AA16" s="3"/>
      <c r="AB16" s="3"/>
      <c r="AC16" s="3"/>
      <c r="AD16" s="3"/>
      <c r="AE16" s="4"/>
      <c r="AF16" s="3"/>
      <c r="AG16" s="4"/>
      <c r="AH16" s="4"/>
      <c r="AI16" s="3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2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2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2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1"/>
      <c r="GT16" s="11"/>
      <c r="GU16" s="11"/>
    </row>
    <row r="17" spans="1:204" s="11" customFormat="1" ht="15.75" x14ac:dyDescent="0.25">
      <c r="A17" s="18" t="s">
        <v>35</v>
      </c>
      <c r="B17" s="19" t="s">
        <v>7</v>
      </c>
      <c r="C17" s="20">
        <f>C18+C19</f>
        <v>4182262.9502999997</v>
      </c>
      <c r="D17" s="20">
        <f t="shared" ref="D17:F17" si="12">D18+D19</f>
        <v>4527090.6660000002</v>
      </c>
      <c r="E17" s="20">
        <f t="shared" si="12"/>
        <v>4833663.6759000001</v>
      </c>
      <c r="F17" s="20">
        <f t="shared" si="12"/>
        <v>5160561</v>
      </c>
      <c r="G17" s="20">
        <f t="shared" ref="G17" si="13">G18+G19</f>
        <v>5336401.6701999996</v>
      </c>
      <c r="H17" s="20">
        <f t="shared" ref="H17:I17" si="14">H18+H19</f>
        <v>5567671.9463999998</v>
      </c>
      <c r="I17" s="20">
        <f t="shared" si="14"/>
        <v>6300179.3262905683</v>
      </c>
      <c r="J17" s="20">
        <f t="shared" ref="J17:K17" si="15">J18+J19</f>
        <v>7072850.4881982626</v>
      </c>
      <c r="K17" s="20">
        <f t="shared" si="15"/>
        <v>7307898.4657032164</v>
      </c>
      <c r="L17" s="20">
        <f t="shared" ref="L17:N17" si="16">L18+L19</f>
        <v>5435113.0440096697</v>
      </c>
      <c r="M17" s="20">
        <f t="shared" si="16"/>
        <v>6702497.539687572</v>
      </c>
      <c r="N17" s="20">
        <f t="shared" si="16"/>
        <v>8250766.0242031654</v>
      </c>
      <c r="O17" s="20">
        <f t="shared" ref="O17:P17" si="17">O18+O19</f>
        <v>8820831.2261947598</v>
      </c>
      <c r="P17" s="20">
        <f t="shared" si="17"/>
        <v>9407869.988468077</v>
      </c>
      <c r="Q17" s="9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V17" s="10"/>
    </row>
    <row r="18" spans="1:204" ht="15.75" x14ac:dyDescent="0.25">
      <c r="A18" s="21">
        <v>6.1</v>
      </c>
      <c r="B18" s="22" t="s">
        <v>8</v>
      </c>
      <c r="C18" s="23">
        <v>3918883.0123999999</v>
      </c>
      <c r="D18" s="23">
        <v>4269779.1385000004</v>
      </c>
      <c r="E18" s="23">
        <v>4576277.148</v>
      </c>
      <c r="F18" s="23">
        <v>4930555</v>
      </c>
      <c r="G18" s="23">
        <v>5103281.0637999997</v>
      </c>
      <c r="H18" s="23">
        <v>5321813.5663999999</v>
      </c>
      <c r="I18" s="23">
        <v>6034569.7709158193</v>
      </c>
      <c r="J18" s="23">
        <v>6770470.3434820743</v>
      </c>
      <c r="K18" s="23">
        <v>7013740.7327758595</v>
      </c>
      <c r="L18" s="23">
        <v>5335286.790619391</v>
      </c>
      <c r="M18" s="23">
        <v>6525819.6042520283</v>
      </c>
      <c r="N18" s="23">
        <v>7850393.6312089916</v>
      </c>
      <c r="O18" s="23">
        <v>8298702.0973267825</v>
      </c>
      <c r="P18" s="23">
        <v>8733342.0471503939</v>
      </c>
      <c r="Q18" s="9"/>
      <c r="R18" s="4"/>
      <c r="S18" s="3"/>
      <c r="T18" s="4"/>
      <c r="U18" s="4"/>
      <c r="V18" s="4"/>
      <c r="W18" s="3"/>
      <c r="X18" s="3"/>
      <c r="Y18" s="4"/>
      <c r="Z18" s="4"/>
      <c r="AA18" s="3"/>
      <c r="AB18" s="3"/>
      <c r="AC18" s="3"/>
      <c r="AD18" s="3"/>
      <c r="AE18" s="4"/>
      <c r="AF18" s="3"/>
      <c r="AG18" s="4"/>
      <c r="AH18" s="4"/>
      <c r="AI18" s="3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1"/>
      <c r="GT18" s="1"/>
      <c r="GU18" s="1"/>
    </row>
    <row r="19" spans="1:204" ht="15.75" x14ac:dyDescent="0.25">
      <c r="A19" s="21">
        <v>6.2</v>
      </c>
      <c r="B19" s="22" t="s">
        <v>9</v>
      </c>
      <c r="C19" s="23">
        <v>263379.93790000002</v>
      </c>
      <c r="D19" s="23">
        <v>257311.52750000003</v>
      </c>
      <c r="E19" s="23">
        <v>257386.52789999999</v>
      </c>
      <c r="F19" s="23">
        <v>230006</v>
      </c>
      <c r="G19" s="23">
        <v>233120.60639999999</v>
      </c>
      <c r="H19" s="23">
        <v>245858.38</v>
      </c>
      <c r="I19" s="23">
        <v>265609.55537474924</v>
      </c>
      <c r="J19" s="23">
        <v>302380.1447161886</v>
      </c>
      <c r="K19" s="23">
        <v>294157.7329273565</v>
      </c>
      <c r="L19" s="23">
        <v>99826.253390279104</v>
      </c>
      <c r="M19" s="23">
        <v>176677.9354355438</v>
      </c>
      <c r="N19" s="23">
        <v>400372.39299417369</v>
      </c>
      <c r="O19" s="23">
        <v>522129.12886797689</v>
      </c>
      <c r="P19" s="23">
        <v>674527.94131768309</v>
      </c>
      <c r="Q19" s="9"/>
      <c r="R19" s="4"/>
      <c r="S19" s="3"/>
      <c r="T19" s="4"/>
      <c r="U19" s="4"/>
      <c r="V19" s="4"/>
      <c r="W19" s="3"/>
      <c r="X19" s="3"/>
      <c r="Y19" s="4"/>
      <c r="Z19" s="4"/>
      <c r="AA19" s="3"/>
      <c r="AB19" s="3"/>
      <c r="AC19" s="3"/>
      <c r="AD19" s="3"/>
      <c r="AE19" s="4"/>
      <c r="AF19" s="3"/>
      <c r="AG19" s="4"/>
      <c r="AH19" s="4"/>
      <c r="AI19" s="3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1"/>
      <c r="GT19" s="1"/>
      <c r="GU19" s="1"/>
    </row>
    <row r="20" spans="1:204" s="11" customFormat="1" ht="30" x14ac:dyDescent="0.25">
      <c r="A20" s="31" t="s">
        <v>36</v>
      </c>
      <c r="B20" s="32" t="s">
        <v>10</v>
      </c>
      <c r="C20" s="20">
        <f>SUM(C21:C27)</f>
        <v>1906130.0259999998</v>
      </c>
      <c r="D20" s="20">
        <f t="shared" ref="D20:G20" si="18">SUM(D21:D27)</f>
        <v>2173854.8346560001</v>
      </c>
      <c r="E20" s="20">
        <f t="shared" si="18"/>
        <v>2278210.8629999999</v>
      </c>
      <c r="F20" s="20">
        <f t="shared" si="18"/>
        <v>2472230.3810660001</v>
      </c>
      <c r="G20" s="20">
        <f t="shared" si="18"/>
        <v>2742249.7946000001</v>
      </c>
      <c r="H20" s="20">
        <f t="shared" ref="H20:N20" si="19">SUM(H21:H27)</f>
        <v>2781131.0869224956</v>
      </c>
      <c r="I20" s="20">
        <f t="shared" si="19"/>
        <v>2656422.7262806399</v>
      </c>
      <c r="J20" s="20">
        <f t="shared" si="19"/>
        <v>2818670.4086959576</v>
      </c>
      <c r="K20" s="20">
        <f t="shared" si="19"/>
        <v>2777630.2307472918</v>
      </c>
      <c r="L20" s="20">
        <f t="shared" si="19"/>
        <v>2011552.736381172</v>
      </c>
      <c r="M20" s="20">
        <f t="shared" si="19"/>
        <v>2594294.0027220305</v>
      </c>
      <c r="N20" s="20">
        <f t="shared" si="19"/>
        <v>2644472.1003332632</v>
      </c>
      <c r="O20" s="20">
        <f t="shared" ref="O20:P20" si="20">SUM(O21:O27)</f>
        <v>2829027.0388357956</v>
      </c>
      <c r="P20" s="20">
        <f t="shared" si="20"/>
        <v>2992907.2683244408</v>
      </c>
      <c r="Q20" s="9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  <c r="DA20" s="12"/>
      <c r="DB20" s="12"/>
      <c r="DC20" s="12"/>
      <c r="DD20" s="12"/>
      <c r="DE20" s="12"/>
      <c r="DF20" s="12"/>
      <c r="DG20" s="12"/>
      <c r="DH20" s="12"/>
      <c r="DI20" s="12"/>
      <c r="DJ20" s="12"/>
      <c r="DK20" s="12"/>
      <c r="DL20" s="12"/>
      <c r="DM20" s="12"/>
      <c r="DN20" s="12"/>
      <c r="DO20" s="12"/>
      <c r="DP20" s="12"/>
      <c r="DQ20" s="12"/>
      <c r="DR20" s="12"/>
      <c r="DS20" s="12"/>
      <c r="DT20" s="12"/>
      <c r="DU20" s="12"/>
      <c r="DV20" s="12"/>
      <c r="DW20" s="12"/>
      <c r="DX20" s="12"/>
      <c r="DY20" s="12"/>
      <c r="DZ20" s="12"/>
      <c r="EA20" s="12"/>
      <c r="EB20" s="12"/>
      <c r="EC20" s="12"/>
      <c r="ED20" s="12"/>
      <c r="EE20" s="12"/>
      <c r="EF20" s="12"/>
      <c r="EG20" s="12"/>
      <c r="EH20" s="12"/>
      <c r="EI20" s="12"/>
      <c r="EJ20" s="12"/>
      <c r="EK20" s="12"/>
      <c r="EL20" s="12"/>
      <c r="EM20" s="12"/>
      <c r="EN20" s="12"/>
      <c r="EO20" s="12"/>
      <c r="EP20" s="12"/>
      <c r="EQ20" s="12"/>
      <c r="ER20" s="12"/>
      <c r="ES20" s="12"/>
      <c r="ET20" s="12"/>
      <c r="EU20" s="12"/>
      <c r="EV20" s="12"/>
      <c r="EW20" s="12"/>
      <c r="EX20" s="12"/>
      <c r="EY20" s="12"/>
      <c r="EZ20" s="12"/>
      <c r="FA20" s="12"/>
      <c r="FB20" s="12"/>
      <c r="FC20" s="12"/>
      <c r="FD20" s="12"/>
      <c r="FE20" s="12"/>
      <c r="FF20" s="12"/>
      <c r="FG20" s="12"/>
      <c r="FH20" s="12"/>
      <c r="FI20" s="12"/>
      <c r="FJ20" s="12"/>
      <c r="FK20" s="12"/>
      <c r="FL20" s="12"/>
      <c r="FM20" s="12"/>
      <c r="FN20" s="12"/>
      <c r="FO20" s="12"/>
      <c r="FP20" s="12"/>
      <c r="FQ20" s="12"/>
      <c r="FR20" s="12"/>
      <c r="FS20" s="12"/>
      <c r="FT20" s="12"/>
      <c r="FU20" s="12"/>
      <c r="FV20" s="12"/>
      <c r="FW20" s="12"/>
      <c r="FX20" s="12"/>
      <c r="FY20" s="12"/>
      <c r="FZ20" s="12"/>
      <c r="GA20" s="12"/>
      <c r="GB20" s="12"/>
      <c r="GC20" s="12"/>
      <c r="GD20" s="12"/>
      <c r="GE20" s="12"/>
      <c r="GF20" s="12"/>
      <c r="GG20" s="12"/>
      <c r="GH20" s="12"/>
      <c r="GI20" s="12"/>
      <c r="GJ20" s="12"/>
      <c r="GK20" s="12"/>
      <c r="GL20" s="12"/>
      <c r="GM20" s="12"/>
      <c r="GN20" s="12"/>
      <c r="GO20" s="12"/>
      <c r="GP20" s="12"/>
      <c r="GQ20" s="12"/>
      <c r="GR20" s="12"/>
      <c r="GV20" s="10"/>
    </row>
    <row r="21" spans="1:204" ht="15.75" x14ac:dyDescent="0.25">
      <c r="A21" s="21">
        <v>7.1</v>
      </c>
      <c r="B21" s="22" t="s">
        <v>11</v>
      </c>
      <c r="C21" s="23">
        <v>197275</v>
      </c>
      <c r="D21" s="23">
        <v>276956</v>
      </c>
      <c r="E21" s="23">
        <v>321462</v>
      </c>
      <c r="F21" s="23">
        <v>325962</v>
      </c>
      <c r="G21" s="23">
        <v>337274</v>
      </c>
      <c r="H21" s="23">
        <v>353841</v>
      </c>
      <c r="I21" s="23">
        <v>312321.01225170249</v>
      </c>
      <c r="J21" s="23">
        <v>331895.27212867344</v>
      </c>
      <c r="K21" s="23">
        <v>288976.85370931507</v>
      </c>
      <c r="L21" s="23">
        <v>233570.86529179971</v>
      </c>
      <c r="M21" s="23">
        <v>256542.9776045584</v>
      </c>
      <c r="N21" s="23">
        <v>279451.35364672699</v>
      </c>
      <c r="O21" s="23">
        <v>297336.49557492521</v>
      </c>
      <c r="P21" s="23">
        <v>314582.2400528437</v>
      </c>
      <c r="Q21" s="9"/>
      <c r="R21" s="4"/>
      <c r="S21" s="3"/>
      <c r="T21" s="4"/>
      <c r="U21" s="4"/>
      <c r="V21" s="4"/>
      <c r="W21" s="3"/>
      <c r="X21" s="3"/>
      <c r="Y21" s="4"/>
      <c r="Z21" s="4"/>
      <c r="AA21" s="3"/>
      <c r="AB21" s="3"/>
      <c r="AC21" s="3"/>
      <c r="AD21" s="3"/>
      <c r="AE21" s="4"/>
      <c r="AF21" s="3"/>
      <c r="AG21" s="4"/>
      <c r="AH21" s="4"/>
      <c r="AI21" s="3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4"/>
      <c r="DS21" s="4"/>
      <c r="DT21" s="4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4"/>
      <c r="GQ21" s="4"/>
      <c r="GR21" s="4"/>
      <c r="GS21" s="1"/>
      <c r="GT21" s="1"/>
      <c r="GU21" s="1"/>
    </row>
    <row r="22" spans="1:204" ht="15.75" x14ac:dyDescent="0.25">
      <c r="A22" s="21">
        <v>7.2</v>
      </c>
      <c r="B22" s="22" t="s">
        <v>12</v>
      </c>
      <c r="C22" s="23">
        <v>1186514.6788169704</v>
      </c>
      <c r="D22" s="23">
        <v>1315011.9385950868</v>
      </c>
      <c r="E22" s="23">
        <v>1323473.024</v>
      </c>
      <c r="F22" s="23">
        <v>1400766.0961829999</v>
      </c>
      <c r="G22" s="23">
        <v>1498068.7212</v>
      </c>
      <c r="H22" s="23">
        <v>1548844.8684</v>
      </c>
      <c r="I22" s="23">
        <v>1578562.8933873188</v>
      </c>
      <c r="J22" s="23">
        <v>1764151.6616361351</v>
      </c>
      <c r="K22" s="23">
        <v>1669810.0561757609</v>
      </c>
      <c r="L22" s="23">
        <v>1057657.4541282274</v>
      </c>
      <c r="M22" s="23">
        <v>1572260.0607450008</v>
      </c>
      <c r="N22" s="23">
        <v>1503468.4875071049</v>
      </c>
      <c r="O22" s="23">
        <v>1627578.3824588587</v>
      </c>
      <c r="P22" s="23">
        <v>1707523.3478326811</v>
      </c>
      <c r="Q22" s="9"/>
      <c r="R22" s="4"/>
      <c r="S22" s="3"/>
      <c r="T22" s="4"/>
      <c r="U22" s="4"/>
      <c r="V22" s="4"/>
      <c r="W22" s="3"/>
      <c r="X22" s="3"/>
      <c r="Y22" s="4"/>
      <c r="Z22" s="4"/>
      <c r="AA22" s="3"/>
      <c r="AB22" s="3"/>
      <c r="AC22" s="3"/>
      <c r="AD22" s="3"/>
      <c r="AE22" s="4"/>
      <c r="AF22" s="3"/>
      <c r="AG22" s="4"/>
      <c r="AH22" s="4"/>
      <c r="AI22" s="3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4"/>
      <c r="DS22" s="4"/>
      <c r="DT22" s="4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4"/>
      <c r="GQ22" s="4"/>
      <c r="GR22" s="4"/>
      <c r="GS22" s="1"/>
      <c r="GT22" s="1"/>
      <c r="GU22" s="1"/>
    </row>
    <row r="23" spans="1:204" ht="15.75" x14ac:dyDescent="0.25">
      <c r="A23" s="21">
        <v>7.3</v>
      </c>
      <c r="B23" s="22" t="s">
        <v>13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9"/>
      <c r="R23" s="4"/>
      <c r="S23" s="3"/>
      <c r="T23" s="4"/>
      <c r="U23" s="4"/>
      <c r="V23" s="4"/>
      <c r="W23" s="3"/>
      <c r="X23" s="3"/>
      <c r="Y23" s="4"/>
      <c r="Z23" s="4"/>
      <c r="AA23" s="3"/>
      <c r="AB23" s="3"/>
      <c r="AC23" s="3"/>
      <c r="AD23" s="3"/>
      <c r="AE23" s="4"/>
      <c r="AF23" s="3"/>
      <c r="AG23" s="4"/>
      <c r="AH23" s="4"/>
      <c r="AI23" s="3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1"/>
      <c r="GT23" s="1"/>
      <c r="GU23" s="1"/>
    </row>
    <row r="24" spans="1:204" ht="15.75" x14ac:dyDescent="0.25">
      <c r="A24" s="21">
        <v>7.4</v>
      </c>
      <c r="B24" s="22" t="s">
        <v>14</v>
      </c>
      <c r="C24" s="23">
        <v>5633.6299718788132</v>
      </c>
      <c r="D24" s="23">
        <v>10216.273305590938</v>
      </c>
      <c r="E24" s="23">
        <v>4462.7008000000005</v>
      </c>
      <c r="F24" s="23">
        <v>9769.4086000000007</v>
      </c>
      <c r="G24" s="23">
        <v>24274.864399999999</v>
      </c>
      <c r="H24" s="23">
        <v>29721.190600000002</v>
      </c>
      <c r="I24" s="23">
        <v>31067.364058632269</v>
      </c>
      <c r="J24" s="23">
        <v>14504.810668110236</v>
      </c>
      <c r="K24" s="23">
        <v>20635.262130129864</v>
      </c>
      <c r="L24" s="23">
        <v>169.01551750450744</v>
      </c>
      <c r="M24" s="23">
        <v>266.0987430302921</v>
      </c>
      <c r="N24" s="23">
        <v>322.97591727220424</v>
      </c>
      <c r="O24" s="23">
        <v>337.88709968897456</v>
      </c>
      <c r="P24" s="23">
        <v>362.18274571017537</v>
      </c>
      <c r="Q24" s="9"/>
      <c r="R24" s="4"/>
      <c r="S24" s="3"/>
      <c r="T24" s="4"/>
      <c r="U24" s="4"/>
      <c r="V24" s="4"/>
      <c r="W24" s="3"/>
      <c r="X24" s="3"/>
      <c r="Y24" s="4"/>
      <c r="Z24" s="4"/>
      <c r="AA24" s="3"/>
      <c r="AB24" s="3"/>
      <c r="AC24" s="3"/>
      <c r="AD24" s="3"/>
      <c r="AE24" s="4"/>
      <c r="AF24" s="3"/>
      <c r="AG24" s="4"/>
      <c r="AH24" s="4"/>
      <c r="AI24" s="3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1"/>
      <c r="GT24" s="1"/>
      <c r="GU24" s="1"/>
    </row>
    <row r="25" spans="1:204" ht="15.75" x14ac:dyDescent="0.25">
      <c r="A25" s="21">
        <v>7.5</v>
      </c>
      <c r="B25" s="22" t="s">
        <v>15</v>
      </c>
      <c r="C25" s="23">
        <v>26878.624411150631</v>
      </c>
      <c r="D25" s="23">
        <v>29883.111155322244</v>
      </c>
      <c r="E25" s="23">
        <v>31234.459199999998</v>
      </c>
      <c r="F25" s="23">
        <v>33590.161682999998</v>
      </c>
      <c r="G25" s="23">
        <v>35741.222000000002</v>
      </c>
      <c r="H25" s="23">
        <v>61125.834900000002</v>
      </c>
      <c r="I25" s="23">
        <v>62889.540353987468</v>
      </c>
      <c r="J25" s="23">
        <v>63839.009294195363</v>
      </c>
      <c r="K25" s="23">
        <v>62983.58395593465</v>
      </c>
      <c r="L25" s="23">
        <v>32449.479562609329</v>
      </c>
      <c r="M25" s="23">
        <v>45335.655292004943</v>
      </c>
      <c r="N25" s="23">
        <v>53976.561865501601</v>
      </c>
      <c r="O25" s="23">
        <v>56468.764365696596</v>
      </c>
      <c r="P25" s="23">
        <v>60529.342397986205</v>
      </c>
      <c r="Q25" s="9"/>
      <c r="R25" s="4"/>
      <c r="S25" s="3"/>
      <c r="T25" s="4"/>
      <c r="U25" s="4"/>
      <c r="V25" s="4"/>
      <c r="W25" s="3"/>
      <c r="X25" s="3"/>
      <c r="Y25" s="4"/>
      <c r="Z25" s="4"/>
      <c r="AA25" s="3"/>
      <c r="AB25" s="3"/>
      <c r="AC25" s="3"/>
      <c r="AD25" s="3"/>
      <c r="AE25" s="4"/>
      <c r="AF25" s="3"/>
      <c r="AG25" s="4"/>
      <c r="AH25" s="4"/>
      <c r="AI25" s="3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1"/>
      <c r="GT25" s="1"/>
      <c r="GU25" s="1"/>
    </row>
    <row r="26" spans="1:204" ht="15.75" x14ac:dyDescent="0.25">
      <c r="A26" s="21">
        <v>7.6</v>
      </c>
      <c r="B26" s="22" t="s">
        <v>16</v>
      </c>
      <c r="C26" s="23">
        <v>8658.0928000000004</v>
      </c>
      <c r="D26" s="23">
        <v>8609.5115999999998</v>
      </c>
      <c r="E26" s="23">
        <v>9937.6790000000001</v>
      </c>
      <c r="F26" s="23">
        <v>11189.714599999999</v>
      </c>
      <c r="G26" s="23">
        <v>8757.987000000001</v>
      </c>
      <c r="H26" s="23">
        <v>9351.3523000000005</v>
      </c>
      <c r="I26" s="23">
        <v>11257.219768076306</v>
      </c>
      <c r="J26" s="23">
        <v>28872.572563993872</v>
      </c>
      <c r="K26" s="23">
        <v>29648.126275413411</v>
      </c>
      <c r="L26" s="23">
        <v>27674.957481389851</v>
      </c>
      <c r="M26" s="23">
        <v>24297.450764590212</v>
      </c>
      <c r="N26" s="23">
        <v>23978.937780638069</v>
      </c>
      <c r="O26" s="23">
        <v>26665.046569837767</v>
      </c>
      <c r="P26" s="23">
        <v>30411.128714586222</v>
      </c>
      <c r="Q26" s="9"/>
      <c r="R26" s="4"/>
      <c r="S26" s="3"/>
      <c r="T26" s="4"/>
      <c r="U26" s="4"/>
      <c r="V26" s="4"/>
      <c r="W26" s="3"/>
      <c r="X26" s="3"/>
      <c r="Y26" s="4"/>
      <c r="Z26" s="4"/>
      <c r="AA26" s="3"/>
      <c r="AB26" s="3"/>
      <c r="AC26" s="3"/>
      <c r="AD26" s="3"/>
      <c r="AE26" s="4"/>
      <c r="AF26" s="3"/>
      <c r="AG26" s="4"/>
      <c r="AH26" s="4"/>
      <c r="AI26" s="3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4"/>
      <c r="DS26" s="4"/>
      <c r="DT26" s="4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4"/>
      <c r="GQ26" s="4"/>
      <c r="GR26" s="4"/>
      <c r="GS26" s="1"/>
      <c r="GT26" s="1"/>
      <c r="GU26" s="1"/>
    </row>
    <row r="27" spans="1:204" ht="30" x14ac:dyDescent="0.25">
      <c r="A27" s="21">
        <v>7.7</v>
      </c>
      <c r="B27" s="22" t="s">
        <v>17</v>
      </c>
      <c r="C27" s="23">
        <v>481170</v>
      </c>
      <c r="D27" s="23">
        <v>533178</v>
      </c>
      <c r="E27" s="23">
        <v>587641</v>
      </c>
      <c r="F27" s="23">
        <v>690953</v>
      </c>
      <c r="G27" s="23">
        <v>838133</v>
      </c>
      <c r="H27" s="23">
        <v>778246.84072249592</v>
      </c>
      <c r="I27" s="23">
        <v>660324.69646092295</v>
      </c>
      <c r="J27" s="23">
        <v>615407.08240484935</v>
      </c>
      <c r="K27" s="23">
        <v>705576.34850073804</v>
      </c>
      <c r="L27" s="23">
        <v>660030.96439964138</v>
      </c>
      <c r="M27" s="23">
        <v>695591.75957284542</v>
      </c>
      <c r="N27" s="23">
        <v>783273.78361601918</v>
      </c>
      <c r="O27" s="23">
        <v>820640.46276678867</v>
      </c>
      <c r="P27" s="23">
        <v>879499.02658063325</v>
      </c>
      <c r="Q27" s="9"/>
      <c r="R27" s="4"/>
      <c r="S27" s="3"/>
      <c r="T27" s="4"/>
      <c r="U27" s="4"/>
      <c r="V27" s="4"/>
      <c r="W27" s="3"/>
      <c r="X27" s="3"/>
      <c r="Y27" s="4"/>
      <c r="Z27" s="4"/>
      <c r="AA27" s="3"/>
      <c r="AB27" s="3"/>
      <c r="AC27" s="3"/>
      <c r="AD27" s="3"/>
      <c r="AE27" s="4"/>
      <c r="AF27" s="3"/>
      <c r="AG27" s="4"/>
      <c r="AH27" s="4"/>
      <c r="AI27" s="3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4"/>
      <c r="GQ27" s="4"/>
      <c r="GR27" s="4"/>
      <c r="GS27" s="1"/>
      <c r="GT27" s="1"/>
      <c r="GU27" s="1"/>
    </row>
    <row r="28" spans="1:204" ht="15.75" x14ac:dyDescent="0.25">
      <c r="A28" s="24" t="s">
        <v>37</v>
      </c>
      <c r="B28" s="22" t="s">
        <v>18</v>
      </c>
      <c r="C28" s="23">
        <v>1342503</v>
      </c>
      <c r="D28" s="23">
        <v>1449360</v>
      </c>
      <c r="E28" s="23">
        <v>1625451</v>
      </c>
      <c r="F28" s="23">
        <v>1782306</v>
      </c>
      <c r="G28" s="23">
        <v>1822260</v>
      </c>
      <c r="H28" s="23">
        <v>1864994</v>
      </c>
      <c r="I28" s="23">
        <v>2459117.1977622411</v>
      </c>
      <c r="J28" s="23">
        <v>2687085.7568253959</v>
      </c>
      <c r="K28" s="23">
        <v>2849263.1923673889</v>
      </c>
      <c r="L28" s="23">
        <v>3029586.3649530467</v>
      </c>
      <c r="M28" s="23">
        <v>3067554.5721382061</v>
      </c>
      <c r="N28" s="23">
        <v>3493007.0286644883</v>
      </c>
      <c r="O28" s="23">
        <v>3786420.0196334608</v>
      </c>
      <c r="P28" s="23">
        <v>4062828.6062045456</v>
      </c>
      <c r="Q28" s="9"/>
      <c r="R28" s="4"/>
      <c r="S28" s="3"/>
      <c r="T28" s="4"/>
      <c r="U28" s="4"/>
      <c r="V28" s="4"/>
      <c r="W28" s="3"/>
      <c r="X28" s="3"/>
      <c r="Y28" s="4"/>
      <c r="Z28" s="4"/>
      <c r="AA28" s="3"/>
      <c r="AB28" s="3"/>
      <c r="AC28" s="3"/>
      <c r="AD28" s="3"/>
      <c r="AE28" s="4"/>
      <c r="AF28" s="3"/>
      <c r="AG28" s="4"/>
      <c r="AH28" s="4"/>
      <c r="AI28" s="3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4"/>
      <c r="GQ28" s="4"/>
      <c r="GR28" s="4"/>
      <c r="GS28" s="1"/>
      <c r="GT28" s="1"/>
      <c r="GU28" s="1"/>
    </row>
    <row r="29" spans="1:204" ht="30" x14ac:dyDescent="0.25">
      <c r="A29" s="24" t="s">
        <v>38</v>
      </c>
      <c r="B29" s="22" t="s">
        <v>19</v>
      </c>
      <c r="C29" s="23">
        <v>3605948.2532000002</v>
      </c>
      <c r="D29" s="23">
        <v>3978519.45</v>
      </c>
      <c r="E29" s="23">
        <v>4348598.6699000001</v>
      </c>
      <c r="F29" s="23">
        <v>4628355.1140000001</v>
      </c>
      <c r="G29" s="23">
        <v>4634820.3245000001</v>
      </c>
      <c r="H29" s="23">
        <v>4841617.4680000003</v>
      </c>
      <c r="I29" s="23">
        <v>5149089.7588237254</v>
      </c>
      <c r="J29" s="23">
        <v>5179894.9460498244</v>
      </c>
      <c r="K29" s="23">
        <v>5360667.7872365592</v>
      </c>
      <c r="L29" s="23">
        <v>5183722.8377366187</v>
      </c>
      <c r="M29" s="23">
        <v>5930997.5170290936</v>
      </c>
      <c r="N29" s="23">
        <v>6316652.4884555563</v>
      </c>
      <c r="O29" s="23">
        <v>6686984.0459494917</v>
      </c>
      <c r="P29" s="23">
        <v>7029742.2123249862</v>
      </c>
      <c r="Q29" s="9"/>
      <c r="R29" s="4"/>
      <c r="S29" s="3"/>
      <c r="T29" s="4"/>
      <c r="U29" s="4"/>
      <c r="V29" s="4"/>
      <c r="W29" s="3"/>
      <c r="X29" s="3"/>
      <c r="Y29" s="4"/>
      <c r="Z29" s="4"/>
      <c r="AA29" s="3"/>
      <c r="AB29" s="3"/>
      <c r="AC29" s="3"/>
      <c r="AD29" s="3"/>
      <c r="AE29" s="4"/>
      <c r="AF29" s="3"/>
      <c r="AG29" s="4"/>
      <c r="AH29" s="4"/>
      <c r="AI29" s="3"/>
      <c r="AJ29" s="5"/>
      <c r="AK29" s="5"/>
      <c r="AL29" s="5"/>
      <c r="AM29" s="5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4"/>
      <c r="GQ29" s="4"/>
      <c r="GR29" s="4"/>
      <c r="GS29" s="1"/>
      <c r="GT29" s="1"/>
      <c r="GU29" s="1"/>
    </row>
    <row r="30" spans="1:204" ht="15.75" x14ac:dyDescent="0.25">
      <c r="A30" s="24" t="s">
        <v>39</v>
      </c>
      <c r="B30" s="22" t="s">
        <v>54</v>
      </c>
      <c r="C30" s="23">
        <v>1164677</v>
      </c>
      <c r="D30" s="23">
        <v>1142891</v>
      </c>
      <c r="E30" s="23">
        <v>1087899</v>
      </c>
      <c r="F30" s="23">
        <v>1185997</v>
      </c>
      <c r="G30" s="23">
        <v>1220094</v>
      </c>
      <c r="H30" s="23">
        <v>1300968.51</v>
      </c>
      <c r="I30" s="23">
        <v>1350754.6575031825</v>
      </c>
      <c r="J30" s="23">
        <v>1655489.3221906633</v>
      </c>
      <c r="K30" s="23">
        <v>1556465.4947804799</v>
      </c>
      <c r="L30" s="23">
        <v>1614603.2688624356</v>
      </c>
      <c r="M30" s="23">
        <v>1734634.0086376676</v>
      </c>
      <c r="N30" s="23">
        <v>1735238.7113845868</v>
      </c>
      <c r="O30" s="23">
        <v>1856787.4345823424</v>
      </c>
      <c r="P30" s="23">
        <v>2052610.4518693024</v>
      </c>
      <c r="Q30" s="9"/>
      <c r="R30" s="4"/>
      <c r="S30" s="3"/>
      <c r="T30" s="4"/>
      <c r="U30" s="4"/>
      <c r="V30" s="4"/>
      <c r="W30" s="3"/>
      <c r="X30" s="3"/>
      <c r="Y30" s="4"/>
      <c r="Z30" s="4"/>
      <c r="AA30" s="3"/>
      <c r="AB30" s="3"/>
      <c r="AC30" s="3"/>
      <c r="AD30" s="3"/>
      <c r="AE30" s="4"/>
      <c r="AF30" s="3"/>
      <c r="AG30" s="4"/>
      <c r="AH30" s="4"/>
      <c r="AI30" s="3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4"/>
      <c r="GQ30" s="4"/>
      <c r="GR30" s="4"/>
      <c r="GS30" s="1"/>
      <c r="GT30" s="1"/>
      <c r="GU30" s="1"/>
    </row>
    <row r="31" spans="1:204" ht="15.75" x14ac:dyDescent="0.25">
      <c r="A31" s="24" t="s">
        <v>40</v>
      </c>
      <c r="B31" s="22" t="s">
        <v>20</v>
      </c>
      <c r="C31" s="23">
        <v>2372020.3363999999</v>
      </c>
      <c r="D31" s="23">
        <v>2557694.1047999999</v>
      </c>
      <c r="E31" s="23">
        <v>2805729.2431999999</v>
      </c>
      <c r="F31" s="23">
        <v>3162137.8834000002</v>
      </c>
      <c r="G31" s="23">
        <v>3371754.4667000002</v>
      </c>
      <c r="H31" s="23">
        <v>3659740.6900000004</v>
      </c>
      <c r="I31" s="23">
        <v>4208415.7276778473</v>
      </c>
      <c r="J31" s="23">
        <v>4951674.2930164132</v>
      </c>
      <c r="K31" s="23">
        <v>5048138.2707486982</v>
      </c>
      <c r="L31" s="23">
        <v>4533925.3701671604</v>
      </c>
      <c r="M31" s="23">
        <v>5240315.3675565552</v>
      </c>
      <c r="N31" s="23">
        <v>5252996.0302700615</v>
      </c>
      <c r="O31" s="23">
        <v>5794184.3577957526</v>
      </c>
      <c r="P31" s="23">
        <v>6422379.4247108763</v>
      </c>
      <c r="Q31" s="9"/>
      <c r="R31" s="4"/>
      <c r="S31" s="3"/>
      <c r="T31" s="4"/>
      <c r="U31" s="4"/>
      <c r="V31" s="4"/>
      <c r="W31" s="3"/>
      <c r="X31" s="3"/>
      <c r="Y31" s="4"/>
      <c r="Z31" s="4"/>
      <c r="AA31" s="3"/>
      <c r="AB31" s="3"/>
      <c r="AC31" s="3"/>
      <c r="AD31" s="3"/>
      <c r="AE31" s="4"/>
      <c r="AF31" s="3"/>
      <c r="AG31" s="4"/>
      <c r="AH31" s="4"/>
      <c r="AI31" s="3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4"/>
      <c r="GS31" s="1"/>
      <c r="GT31" s="1"/>
      <c r="GU31" s="1"/>
    </row>
    <row r="32" spans="1:204" s="10" customFormat="1" ht="15.75" x14ac:dyDescent="0.25">
      <c r="A32" s="25"/>
      <c r="B32" s="26" t="s">
        <v>30</v>
      </c>
      <c r="C32" s="27">
        <f>C17+C20+C28+C29+C30+C31</f>
        <v>14573541.5659</v>
      </c>
      <c r="D32" s="27">
        <f t="shared" ref="D32:L32" si="21">D17+D20+D28+D29+D30+D31</f>
        <v>15829410.055456001</v>
      </c>
      <c r="E32" s="27">
        <f t="shared" si="21"/>
        <v>16979552.452</v>
      </c>
      <c r="F32" s="27">
        <f t="shared" si="21"/>
        <v>18391587.378465999</v>
      </c>
      <c r="G32" s="27">
        <f t="shared" si="21"/>
        <v>19127580.256000001</v>
      </c>
      <c r="H32" s="27">
        <f t="shared" si="21"/>
        <v>20016123.701322496</v>
      </c>
      <c r="I32" s="27">
        <f t="shared" si="21"/>
        <v>22123979.394338205</v>
      </c>
      <c r="J32" s="27">
        <f t="shared" si="21"/>
        <v>24365665.214976519</v>
      </c>
      <c r="K32" s="27">
        <f t="shared" si="21"/>
        <v>24900063.441583637</v>
      </c>
      <c r="L32" s="27">
        <f t="shared" si="21"/>
        <v>21808503.622110099</v>
      </c>
      <c r="M32" s="27">
        <f t="shared" ref="M32:N32" si="22">M17+M20+M28+M29+M30+M31</f>
        <v>25270293.007771127</v>
      </c>
      <c r="N32" s="27">
        <f t="shared" si="22"/>
        <v>27693132.383311123</v>
      </c>
      <c r="O32" s="27">
        <f t="shared" ref="O32" si="23">O17+O20+O28+O29+O30+O31</f>
        <v>29774234.122991603</v>
      </c>
      <c r="P32" s="27">
        <f t="shared" ref="P32" si="24">P17+P20+P28+P29+P30+P31</f>
        <v>31968337.951902226</v>
      </c>
      <c r="Q32" s="9"/>
      <c r="R32" s="4"/>
      <c r="S32" s="3"/>
      <c r="T32" s="4"/>
      <c r="U32" s="4"/>
      <c r="V32" s="4"/>
      <c r="W32" s="3"/>
      <c r="X32" s="3"/>
      <c r="Y32" s="4"/>
      <c r="Z32" s="4"/>
      <c r="AA32" s="3"/>
      <c r="AB32" s="3"/>
      <c r="AC32" s="3"/>
      <c r="AD32" s="3"/>
      <c r="AE32" s="4"/>
      <c r="AF32" s="3"/>
      <c r="AG32" s="4"/>
      <c r="AH32" s="4"/>
      <c r="AI32" s="3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3"/>
      <c r="GS32" s="11"/>
      <c r="GT32" s="11"/>
      <c r="GU32" s="11"/>
    </row>
    <row r="33" spans="1:204" s="11" customFormat="1" ht="15.75" x14ac:dyDescent="0.25">
      <c r="A33" s="18" t="s">
        <v>27</v>
      </c>
      <c r="B33" s="33" t="s">
        <v>51</v>
      </c>
      <c r="C33" s="20">
        <f t="shared" ref="C33" si="25">C6+C11+C13+C14+C15+C17+C20+C28+C29+C30+C31</f>
        <v>37747783.167800002</v>
      </c>
      <c r="D33" s="20">
        <f t="shared" ref="D33:L33" si="26">D6+D11+D13+D14+D15+D17+D20+D28+D29+D30+D31</f>
        <v>38975917.417956002</v>
      </c>
      <c r="E33" s="20">
        <f t="shared" si="26"/>
        <v>40983261.420739993</v>
      </c>
      <c r="F33" s="20">
        <f t="shared" si="26"/>
        <v>43760257.635191001</v>
      </c>
      <c r="G33" s="20">
        <f t="shared" si="26"/>
        <v>46747886.001200005</v>
      </c>
      <c r="H33" s="20">
        <f t="shared" si="26"/>
        <v>49600207.716922492</v>
      </c>
      <c r="I33" s="20">
        <f t="shared" si="26"/>
        <v>51960598.988770559</v>
      </c>
      <c r="J33" s="20">
        <f t="shared" si="26"/>
        <v>52563524.67928993</v>
      </c>
      <c r="K33" s="20">
        <f t="shared" si="26"/>
        <v>55465139.712401517</v>
      </c>
      <c r="L33" s="20">
        <f t="shared" si="26"/>
        <v>53453517.940739222</v>
      </c>
      <c r="M33" s="20">
        <f t="shared" ref="M33:N33" si="27">M6+M11+M13+M14+M15+M17+M20+M28+M29+M30+M31</f>
        <v>58867947.630930051</v>
      </c>
      <c r="N33" s="20">
        <f t="shared" si="27"/>
        <v>62997246.10578429</v>
      </c>
      <c r="O33" s="20">
        <f t="shared" ref="O33" si="28">O6+O11+O13+O14+O15+O17+O20+O28+O29+O30+O31</f>
        <v>66989819.418868318</v>
      </c>
      <c r="P33" s="20">
        <f t="shared" ref="P33" si="29">P6+P11+P13+P14+P15+P17+P20+P28+P29+P30+P31</f>
        <v>71204552.137723416</v>
      </c>
      <c r="Q33" s="9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V33" s="10"/>
    </row>
    <row r="34" spans="1:204" s="10" customFormat="1" ht="15.75" x14ac:dyDescent="0.25">
      <c r="A34" s="34" t="s">
        <v>43</v>
      </c>
      <c r="B34" s="35" t="s">
        <v>25</v>
      </c>
      <c r="C34" s="27">
        <f>GSVA_const!C34</f>
        <v>3258156</v>
      </c>
      <c r="D34" s="27">
        <f>GSVA_const!D34</f>
        <v>3877288.6318489965</v>
      </c>
      <c r="E34" s="27">
        <f>GSVA_const!E34</f>
        <v>4236245.8411005568</v>
      </c>
      <c r="F34" s="27">
        <f>GSVA_const!F34</f>
        <v>4769060.6909245336</v>
      </c>
      <c r="G34" s="27">
        <f>GSVA_const!G34</f>
        <v>5507054.5681110797</v>
      </c>
      <c r="H34" s="27">
        <f>GSVA_const!H34</f>
        <v>5741785.9301278843</v>
      </c>
      <c r="I34" s="27">
        <f>GSVA_const!I34</f>
        <v>6479452.3441359634</v>
      </c>
      <c r="J34" s="27">
        <f>GSVA_const!J34</f>
        <v>6779787.8355929675</v>
      </c>
      <c r="K34" s="27">
        <f>GSVA_const!K34</f>
        <v>7073868.1044790121</v>
      </c>
      <c r="L34" s="27">
        <f>GSVA_const!L34</f>
        <v>7040249.9986233171</v>
      </c>
      <c r="M34" s="27">
        <f>GSVA_const!M34</f>
        <v>7793735.2771162316</v>
      </c>
      <c r="N34" s="27">
        <f>GSVA_const!N34</f>
        <v>8746090.7370047718</v>
      </c>
      <c r="O34" s="27">
        <f>GSVA_const!O34</f>
        <v>10823186.5256381</v>
      </c>
      <c r="P34" s="27">
        <f>GSVA_const!P34</f>
        <v>13071006.226044657</v>
      </c>
      <c r="Q34" s="9"/>
      <c r="R34" s="4"/>
      <c r="S34" s="3"/>
      <c r="T34" s="4"/>
      <c r="U34" s="4"/>
      <c r="V34" s="4"/>
      <c r="W34" s="4"/>
      <c r="X34" s="3"/>
      <c r="Y34" s="4"/>
      <c r="Z34" s="4"/>
      <c r="AA34" s="3"/>
      <c r="AB34" s="3"/>
      <c r="AC34" s="3"/>
      <c r="AD34" s="3"/>
      <c r="AE34" s="4"/>
      <c r="AF34" s="3"/>
      <c r="AG34" s="4"/>
      <c r="AH34" s="4"/>
      <c r="AI34" s="3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  <c r="GI34" s="13"/>
      <c r="GJ34" s="13"/>
      <c r="GK34" s="13"/>
      <c r="GL34" s="13"/>
      <c r="GM34" s="13"/>
      <c r="GN34" s="13"/>
      <c r="GO34" s="13"/>
      <c r="GP34" s="13"/>
      <c r="GQ34" s="13"/>
    </row>
    <row r="35" spans="1:204" s="10" customFormat="1" ht="15.75" x14ac:dyDescent="0.25">
      <c r="A35" s="34" t="s">
        <v>44</v>
      </c>
      <c r="B35" s="35" t="s">
        <v>24</v>
      </c>
      <c r="C35" s="27">
        <f>GSVA_const!C35</f>
        <v>1472846</v>
      </c>
      <c r="D35" s="27">
        <f>GSVA_const!D35</f>
        <v>1872956.969130028</v>
      </c>
      <c r="E35" s="27">
        <f>GSVA_const!E35</f>
        <v>1790285.3333333333</v>
      </c>
      <c r="F35" s="27">
        <f>GSVA_const!F35</f>
        <v>1988545.2151009657</v>
      </c>
      <c r="G35" s="27">
        <f>GSVA_const!G35</f>
        <v>2062789.4257064722</v>
      </c>
      <c r="H35" s="27">
        <f>GSVA_const!H35</f>
        <v>2376955.1971326168</v>
      </c>
      <c r="I35" s="27">
        <f>GSVA_const!I35</f>
        <v>2678230.6353350738</v>
      </c>
      <c r="J35" s="27">
        <f>GSVA_const!J35</f>
        <v>2498146.0767946579</v>
      </c>
      <c r="K35" s="27">
        <f>GSVA_const!K35</f>
        <v>2717009.852216749</v>
      </c>
      <c r="L35" s="27">
        <f>GSVA_const!L35</f>
        <v>2572975.6888168557</v>
      </c>
      <c r="M35" s="27">
        <f>GSVA_const!M35</f>
        <v>3236972.0229555233</v>
      </c>
      <c r="N35" s="27">
        <f>GSVA_const!N35</f>
        <v>3515198.6885245903</v>
      </c>
      <c r="O35" s="27">
        <f>GSVA_const!O35</f>
        <v>4094837.8778135725</v>
      </c>
      <c r="P35" s="27">
        <f>GSVA_const!P35</f>
        <v>4640317.0568638872</v>
      </c>
      <c r="Q35" s="9"/>
      <c r="R35" s="4"/>
      <c r="S35" s="3"/>
      <c r="T35" s="4"/>
      <c r="U35" s="4"/>
      <c r="V35" s="4"/>
      <c r="W35" s="4"/>
      <c r="X35" s="3"/>
      <c r="Y35" s="4"/>
      <c r="Z35" s="4"/>
      <c r="AA35" s="3"/>
      <c r="AB35" s="3"/>
      <c r="AC35" s="3"/>
      <c r="AD35" s="3"/>
      <c r="AE35" s="4"/>
      <c r="AF35" s="3"/>
      <c r="AG35" s="4"/>
      <c r="AH35" s="4"/>
      <c r="AI35" s="3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  <c r="GI35" s="13"/>
      <c r="GJ35" s="13"/>
      <c r="GK35" s="13"/>
      <c r="GL35" s="13"/>
      <c r="GM35" s="13"/>
      <c r="GN35" s="13"/>
      <c r="GO35" s="13"/>
      <c r="GP35" s="13"/>
      <c r="GQ35" s="13"/>
    </row>
    <row r="36" spans="1:204" s="10" customFormat="1" ht="15.75" x14ac:dyDescent="0.25">
      <c r="A36" s="34" t="s">
        <v>45</v>
      </c>
      <c r="B36" s="35" t="s">
        <v>63</v>
      </c>
      <c r="C36" s="27">
        <f>C33+C34-C35</f>
        <v>39533093.167800002</v>
      </c>
      <c r="D36" s="27">
        <f t="shared" ref="D36:M36" si="30">D33+D34-D35</f>
        <v>40980249.080674976</v>
      </c>
      <c r="E36" s="27">
        <f t="shared" si="30"/>
        <v>43429221.928507216</v>
      </c>
      <c r="F36" s="27">
        <f t="shared" si="30"/>
        <v>46540773.111014567</v>
      </c>
      <c r="G36" s="27">
        <f t="shared" si="30"/>
        <v>50192151.143604606</v>
      </c>
      <c r="H36" s="27">
        <f t="shared" si="30"/>
        <v>52965038.449917756</v>
      </c>
      <c r="I36" s="27">
        <f t="shared" si="30"/>
        <v>55761820.697571449</v>
      </c>
      <c r="J36" s="27">
        <f t="shared" si="30"/>
        <v>56845166.438088238</v>
      </c>
      <c r="K36" s="27">
        <f t="shared" si="30"/>
        <v>59821997.964663781</v>
      </c>
      <c r="L36" s="27">
        <f t="shared" si="30"/>
        <v>57920792.250545688</v>
      </c>
      <c r="M36" s="27">
        <f t="shared" si="30"/>
        <v>63424710.885090761</v>
      </c>
      <c r="N36" s="27">
        <f t="shared" ref="N36" si="31">N33+N34-N35</f>
        <v>68228138.154264465</v>
      </c>
      <c r="O36" s="27">
        <f t="shared" ref="O36" si="32">O33+O34-O35</f>
        <v>73718168.066692844</v>
      </c>
      <c r="P36" s="27">
        <f t="shared" ref="P36" si="33">P33+P34-P35</f>
        <v>79635241.306904182</v>
      </c>
      <c r="Q36" s="9"/>
      <c r="R36" s="4"/>
      <c r="S36" s="3"/>
      <c r="T36" s="4"/>
      <c r="U36" s="4"/>
      <c r="V36" s="4"/>
      <c r="W36" s="4"/>
      <c r="X36" s="3"/>
      <c r="Y36" s="4"/>
      <c r="Z36" s="4"/>
      <c r="AA36" s="3"/>
      <c r="AB36" s="3"/>
      <c r="AC36" s="3"/>
      <c r="AD36" s="3"/>
      <c r="AE36" s="4"/>
      <c r="AF36" s="3"/>
      <c r="AG36" s="4"/>
      <c r="AH36" s="4"/>
      <c r="AI36" s="3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</row>
    <row r="37" spans="1:204" s="10" customFormat="1" ht="15.75" x14ac:dyDescent="0.25">
      <c r="A37" s="34" t="s">
        <v>46</v>
      </c>
      <c r="B37" s="35" t="s">
        <v>42</v>
      </c>
      <c r="C37" s="27">
        <f>GSVA_cur!C37</f>
        <v>691240</v>
      </c>
      <c r="D37" s="27">
        <f>GSVA_cur!D37</f>
        <v>701220</v>
      </c>
      <c r="E37" s="27">
        <f>GSVA_cur!E37</f>
        <v>711340</v>
      </c>
      <c r="F37" s="27">
        <f>GSVA_cur!F37</f>
        <v>721610</v>
      </c>
      <c r="G37" s="27">
        <f>GSVA_cur!G37</f>
        <v>732040</v>
      </c>
      <c r="H37" s="27">
        <f>GSVA_cur!H37</f>
        <v>742600</v>
      </c>
      <c r="I37" s="27">
        <f>GSVA_cur!I37</f>
        <v>758360</v>
      </c>
      <c r="J37" s="27">
        <f>GSVA_cur!J37</f>
        <v>768440</v>
      </c>
      <c r="K37" s="27">
        <f>GSVA_cur!K37</f>
        <v>778530</v>
      </c>
      <c r="L37" s="27">
        <f>GSVA_cur!L37</f>
        <v>788610</v>
      </c>
      <c r="M37" s="27">
        <f>GSVA_cur!M37</f>
        <v>797900</v>
      </c>
      <c r="N37" s="27">
        <f>GSVA_cur!N37</f>
        <v>806620</v>
      </c>
      <c r="O37" s="27">
        <f>GSVA_cur!O37</f>
        <v>815340</v>
      </c>
      <c r="P37" s="27">
        <f>GSVA_cur!P37</f>
        <v>824060</v>
      </c>
      <c r="Q37" s="9"/>
      <c r="R37" s="2"/>
      <c r="S37" s="1"/>
      <c r="T37" s="2"/>
      <c r="U37" s="2"/>
      <c r="V37" s="2"/>
      <c r="W37" s="2"/>
      <c r="X37" s="1"/>
      <c r="Y37" s="2"/>
      <c r="Z37" s="2"/>
      <c r="AA37" s="1"/>
      <c r="AB37" s="1"/>
      <c r="AC37" s="1"/>
      <c r="AD37" s="1"/>
      <c r="AE37" s="2"/>
      <c r="AF37" s="1"/>
      <c r="AG37" s="2"/>
      <c r="AH37" s="2"/>
      <c r="AI37" s="1"/>
      <c r="AJ37" s="1"/>
      <c r="AK37" s="1"/>
      <c r="AL37" s="1"/>
      <c r="AM37" s="1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DU37" s="11"/>
      <c r="DV37" s="11"/>
      <c r="DW37" s="11"/>
      <c r="DX37" s="11"/>
      <c r="DY37" s="11"/>
      <c r="DZ37" s="11"/>
      <c r="EA37" s="11"/>
      <c r="EB37" s="11"/>
      <c r="EC37" s="11"/>
      <c r="ED37" s="11"/>
      <c r="EE37" s="11"/>
      <c r="EF37" s="11"/>
      <c r="EG37" s="11"/>
      <c r="EH37" s="11"/>
      <c r="EI37" s="11"/>
      <c r="EJ37" s="11"/>
      <c r="EK37" s="11"/>
      <c r="EL37" s="11"/>
      <c r="EM37" s="11"/>
    </row>
    <row r="38" spans="1:204" s="10" customFormat="1" ht="15.75" x14ac:dyDescent="0.25">
      <c r="A38" s="34" t="s">
        <v>47</v>
      </c>
      <c r="B38" s="35" t="s">
        <v>64</v>
      </c>
      <c r="C38" s="27">
        <f>C36/C37*1000</f>
        <v>57191.558890978537</v>
      </c>
      <c r="D38" s="27">
        <f t="shared" ref="D38:M38" si="34">D36/D37*1000</f>
        <v>58441.358034104807</v>
      </c>
      <c r="E38" s="27">
        <f t="shared" si="34"/>
        <v>61052.69200172522</v>
      </c>
      <c r="F38" s="27">
        <f t="shared" si="34"/>
        <v>64495.743006630408</v>
      </c>
      <c r="G38" s="27">
        <f t="shared" si="34"/>
        <v>68564.765782750401</v>
      </c>
      <c r="H38" s="27">
        <f t="shared" si="34"/>
        <v>71323.779221542893</v>
      </c>
      <c r="I38" s="27">
        <f t="shared" si="34"/>
        <v>73529.485597303996</v>
      </c>
      <c r="J38" s="27">
        <f t="shared" si="34"/>
        <v>73974.762425287903</v>
      </c>
      <c r="K38" s="27">
        <f t="shared" si="34"/>
        <v>76839.682433128808</v>
      </c>
      <c r="L38" s="27">
        <f t="shared" si="34"/>
        <v>73446.687526845577</v>
      </c>
      <c r="M38" s="27">
        <f t="shared" si="34"/>
        <v>79489.548671626471</v>
      </c>
      <c r="N38" s="27">
        <f t="shared" ref="N38" si="35">N36/N37*1000</f>
        <v>84585.229915281627</v>
      </c>
      <c r="O38" s="27">
        <f t="shared" ref="O38" si="36">O36/O37*1000</f>
        <v>90414.021226350786</v>
      </c>
      <c r="P38" s="27">
        <f t="shared" ref="P38" si="37">P36/P37*1000</f>
        <v>96637.673600107009</v>
      </c>
      <c r="Q38" s="9"/>
      <c r="R38" s="2"/>
      <c r="S38" s="3"/>
      <c r="T38" s="2"/>
      <c r="U38" s="2"/>
      <c r="V38" s="2"/>
      <c r="W38" s="2"/>
      <c r="X38" s="1"/>
      <c r="Y38" s="2"/>
      <c r="Z38" s="2"/>
      <c r="AA38" s="3"/>
      <c r="AB38" s="3"/>
      <c r="AC38" s="3"/>
      <c r="AD38" s="3"/>
      <c r="AE38" s="2"/>
      <c r="AF38" s="1"/>
      <c r="AG38" s="2"/>
      <c r="AH38" s="2"/>
      <c r="AI38" s="3"/>
      <c r="AJ38" s="3"/>
      <c r="AK38" s="3"/>
      <c r="AL38" s="3"/>
      <c r="AM38" s="3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CN38" s="13"/>
      <c r="CO38" s="13"/>
      <c r="CP38" s="13"/>
      <c r="CQ38" s="13"/>
      <c r="DU38" s="11"/>
      <c r="DV38" s="11"/>
      <c r="DW38" s="11"/>
      <c r="DX38" s="11"/>
      <c r="DY38" s="11"/>
      <c r="DZ38" s="11"/>
      <c r="EA38" s="11"/>
      <c r="EB38" s="11"/>
      <c r="EC38" s="11"/>
      <c r="ED38" s="11"/>
      <c r="EE38" s="11"/>
      <c r="EF38" s="11"/>
      <c r="EG38" s="11"/>
      <c r="EH38" s="11"/>
      <c r="EI38" s="11"/>
      <c r="EJ38" s="11"/>
      <c r="EK38" s="11"/>
      <c r="EL38" s="11"/>
      <c r="EM38" s="11"/>
    </row>
    <row r="39" spans="1:204" x14ac:dyDescent="0.25">
      <c r="A39" s="2" t="str">
        <f>[1]GSVA_cur!$A$39</f>
        <v>Source:  Directorate of Economics &amp; Statistics of respective State Governments.</v>
      </c>
      <c r="AA39" s="1"/>
      <c r="AE39" s="2"/>
      <c r="AF39" s="1"/>
      <c r="AI39" s="1"/>
      <c r="AJ39" s="2"/>
      <c r="AM39" s="2"/>
      <c r="AR39" s="2"/>
      <c r="AU39" s="2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204" s="10" customFormat="1" x14ac:dyDescent="0.25">
      <c r="A40" s="2"/>
      <c r="B40" s="2"/>
      <c r="C40" s="1"/>
      <c r="D40" s="2"/>
      <c r="E40" s="2"/>
      <c r="F40" s="1"/>
      <c r="G40" s="2"/>
      <c r="H40" s="2"/>
      <c r="I40" s="2"/>
      <c r="J40" s="2"/>
      <c r="K40" s="1"/>
      <c r="L40" s="2"/>
      <c r="M40" s="2"/>
      <c r="N40" s="1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  <c r="DK40" s="11"/>
      <c r="DL40" s="11"/>
      <c r="DM40" s="11"/>
      <c r="DN40" s="11"/>
      <c r="DO40" s="11"/>
      <c r="DP40" s="11"/>
      <c r="DQ40" s="11"/>
      <c r="DR40" s="11"/>
    </row>
    <row r="41" spans="1:204" s="10" customFormat="1" x14ac:dyDescent="0.25">
      <c r="A41" s="2"/>
      <c r="B41" s="2"/>
      <c r="C41" s="1"/>
      <c r="D41" s="2"/>
      <c r="E41" s="2"/>
      <c r="F41" s="1"/>
      <c r="G41" s="2"/>
      <c r="H41" s="2"/>
      <c r="I41" s="2"/>
      <c r="J41" s="2"/>
      <c r="K41" s="1"/>
      <c r="L41" s="2"/>
      <c r="M41" s="2"/>
      <c r="N41" s="1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</row>
    <row r="42" spans="1:204" x14ac:dyDescent="0.25">
      <c r="C42" s="1"/>
      <c r="F42" s="1"/>
      <c r="G42" s="2"/>
      <c r="H42" s="2"/>
      <c r="I42" s="2"/>
      <c r="J42" s="2"/>
      <c r="L42" s="2"/>
      <c r="M42" s="2"/>
      <c r="O42" s="2"/>
      <c r="P42" s="2"/>
      <c r="S42" s="2"/>
      <c r="X42" s="2"/>
      <c r="AE42" s="2"/>
      <c r="AJ42" s="2"/>
      <c r="AM42" s="2"/>
      <c r="AR42" s="2"/>
      <c r="AU42" s="2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204" x14ac:dyDescent="0.25">
      <c r="C43" s="1"/>
      <c r="G43" s="2"/>
      <c r="H43" s="2"/>
      <c r="I43" s="2"/>
      <c r="K43" s="2"/>
      <c r="L43" s="2"/>
      <c r="M43" s="2"/>
      <c r="N43" s="2"/>
      <c r="P43" s="2"/>
      <c r="R43" s="1"/>
      <c r="S43" s="2"/>
      <c r="W43" s="1"/>
      <c r="X43" s="2"/>
      <c r="Z43" s="1"/>
      <c r="AE43" s="2"/>
      <c r="AJ43" s="2"/>
      <c r="AM43" s="2"/>
      <c r="AR43" s="2"/>
      <c r="AU43" s="2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204" s="10" customFormat="1" x14ac:dyDescent="0.25">
      <c r="A44" s="2"/>
      <c r="B44" s="2"/>
      <c r="C44" s="1"/>
      <c r="D44" s="2"/>
      <c r="E44" s="2"/>
      <c r="F44" s="2"/>
      <c r="G44" s="2"/>
      <c r="H44" s="2"/>
      <c r="I44" s="2"/>
      <c r="J44" s="1"/>
      <c r="K44" s="2"/>
      <c r="L44" s="2"/>
      <c r="M44" s="2"/>
      <c r="N44" s="2"/>
      <c r="O44" s="1"/>
      <c r="P44" s="2"/>
      <c r="Q44" s="2"/>
      <c r="R44" s="1"/>
      <c r="S44" s="2"/>
      <c r="T44" s="2"/>
      <c r="U44" s="2"/>
      <c r="V44" s="2"/>
      <c r="W44" s="1"/>
      <c r="X44" s="2"/>
      <c r="Y44" s="2"/>
      <c r="Z44" s="1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DL44" s="11"/>
      <c r="DM44" s="11"/>
      <c r="DN44" s="11"/>
      <c r="DO44" s="11"/>
      <c r="DP44" s="11"/>
      <c r="DQ44" s="11"/>
      <c r="DR44" s="11"/>
      <c r="DS44" s="11"/>
      <c r="DT44" s="11"/>
      <c r="DU44" s="11"/>
      <c r="DV44" s="11"/>
      <c r="DW44" s="11"/>
      <c r="DX44" s="11"/>
      <c r="DY44" s="11"/>
      <c r="DZ44" s="11"/>
      <c r="EA44" s="11"/>
      <c r="EB44" s="11"/>
      <c r="EC44" s="11"/>
      <c r="ED44" s="11"/>
    </row>
    <row r="45" spans="1:204" s="10" customFormat="1" x14ac:dyDescent="0.25">
      <c r="A45" s="2"/>
      <c r="B45" s="2"/>
      <c r="C45" s="1"/>
      <c r="D45" s="2"/>
      <c r="E45" s="2"/>
      <c r="F45" s="2"/>
      <c r="G45" s="2"/>
      <c r="H45" s="2"/>
      <c r="I45" s="2"/>
      <c r="J45" s="1"/>
      <c r="K45" s="2"/>
      <c r="L45" s="2"/>
      <c r="M45" s="2"/>
      <c r="N45" s="2"/>
      <c r="O45" s="1"/>
      <c r="P45" s="2"/>
      <c r="Q45" s="2"/>
      <c r="R45" s="1"/>
      <c r="S45" s="2"/>
      <c r="T45" s="2"/>
      <c r="U45" s="2"/>
      <c r="V45" s="2"/>
      <c r="W45" s="1"/>
      <c r="X45" s="2"/>
      <c r="Y45" s="2"/>
      <c r="Z45" s="1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DL45" s="11"/>
      <c r="DM45" s="11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  <c r="DY45" s="11"/>
      <c r="DZ45" s="11"/>
      <c r="EA45" s="11"/>
      <c r="EB45" s="11"/>
      <c r="EC45" s="11"/>
      <c r="ED45" s="11"/>
    </row>
    <row r="46" spans="1:204" s="10" customFormat="1" x14ac:dyDescent="0.25">
      <c r="A46" s="2"/>
      <c r="B46" s="2"/>
      <c r="C46" s="1"/>
      <c r="D46" s="2"/>
      <c r="E46" s="2"/>
      <c r="F46" s="2"/>
      <c r="G46" s="2"/>
      <c r="H46" s="2"/>
      <c r="I46" s="2"/>
      <c r="J46" s="1"/>
      <c r="K46" s="2"/>
      <c r="L46" s="2"/>
      <c r="M46" s="2"/>
      <c r="N46" s="2"/>
      <c r="O46" s="1"/>
      <c r="P46" s="2"/>
      <c r="Q46" s="2"/>
      <c r="R46" s="1"/>
      <c r="S46" s="2"/>
      <c r="T46" s="2"/>
      <c r="U46" s="2"/>
      <c r="V46" s="2"/>
      <c r="W46" s="1"/>
      <c r="X46" s="2"/>
      <c r="Y46" s="2"/>
      <c r="Z46" s="1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DL46" s="11"/>
      <c r="DM46" s="11"/>
      <c r="DN46" s="11"/>
      <c r="DO46" s="11"/>
      <c r="DP46" s="11"/>
      <c r="DQ46" s="11"/>
      <c r="DR46" s="11"/>
      <c r="DS46" s="11"/>
      <c r="DT46" s="11"/>
      <c r="DU46" s="11"/>
      <c r="DV46" s="11"/>
      <c r="DW46" s="11"/>
      <c r="DX46" s="11"/>
      <c r="DY46" s="11"/>
      <c r="DZ46" s="11"/>
      <c r="EA46" s="11"/>
      <c r="EB46" s="11"/>
      <c r="EC46" s="11"/>
      <c r="ED46" s="11"/>
    </row>
    <row r="47" spans="1:204" x14ac:dyDescent="0.25">
      <c r="C47" s="1"/>
      <c r="G47" s="2"/>
      <c r="H47" s="2"/>
      <c r="I47" s="2"/>
      <c r="K47" s="2"/>
      <c r="L47" s="2"/>
      <c r="M47" s="2"/>
      <c r="N47" s="2"/>
      <c r="P47" s="2"/>
      <c r="R47" s="1"/>
      <c r="S47" s="2"/>
      <c r="W47" s="1"/>
      <c r="X47" s="2"/>
      <c r="Z47" s="1"/>
      <c r="AE47" s="2"/>
      <c r="AJ47" s="2"/>
      <c r="AM47" s="2"/>
      <c r="AR47" s="2"/>
      <c r="AU47" s="2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204" x14ac:dyDescent="0.25">
      <c r="C48" s="1"/>
      <c r="G48" s="2"/>
      <c r="H48" s="2"/>
      <c r="I48" s="2"/>
      <c r="K48" s="2"/>
      <c r="L48" s="2"/>
      <c r="M48" s="2"/>
      <c r="N48" s="2"/>
      <c r="P48" s="2"/>
      <c r="R48" s="1"/>
      <c r="S48" s="2"/>
      <c r="W48" s="1"/>
      <c r="X48" s="2"/>
      <c r="Z48" s="1"/>
      <c r="AE48" s="2"/>
      <c r="AJ48" s="2"/>
      <c r="AM48" s="2"/>
      <c r="AR48" s="2"/>
      <c r="AU48" s="2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H49" s="2"/>
      <c r="I49" s="2"/>
      <c r="K49" s="2"/>
      <c r="L49" s="2"/>
      <c r="M49" s="2"/>
      <c r="N49" s="2"/>
      <c r="P49" s="2"/>
      <c r="R49" s="1"/>
      <c r="S49" s="2"/>
      <c r="W49" s="1"/>
      <c r="X49" s="2"/>
      <c r="Z49" s="1"/>
      <c r="AE49" s="2"/>
      <c r="AJ49" s="2"/>
      <c r="AM49" s="2"/>
      <c r="AR49" s="2"/>
      <c r="AU49" s="2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H50" s="2"/>
      <c r="I50" s="2"/>
      <c r="K50" s="2"/>
      <c r="L50" s="2"/>
      <c r="M50" s="2"/>
      <c r="N50" s="2"/>
      <c r="P50" s="2"/>
      <c r="R50" s="1"/>
      <c r="S50" s="2"/>
      <c r="W50" s="1"/>
      <c r="X50" s="2"/>
      <c r="Z50" s="1"/>
      <c r="AE50" s="2"/>
      <c r="AJ50" s="2"/>
      <c r="AM50" s="2"/>
      <c r="AR50" s="2"/>
      <c r="AU50" s="2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H51" s="2"/>
      <c r="I51" s="2"/>
      <c r="K51" s="2"/>
      <c r="L51" s="2"/>
      <c r="M51" s="2"/>
      <c r="N51" s="2"/>
      <c r="P51" s="2"/>
      <c r="R51" s="1"/>
      <c r="S51" s="2"/>
      <c r="W51" s="1"/>
      <c r="X51" s="2"/>
      <c r="Z51" s="1"/>
      <c r="AE51" s="2"/>
      <c r="AJ51" s="2"/>
      <c r="AM51" s="2"/>
      <c r="AR51" s="2"/>
      <c r="AU51" s="2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H52" s="2"/>
      <c r="I52" s="2"/>
      <c r="K52" s="2"/>
      <c r="L52" s="2"/>
      <c r="M52" s="2"/>
      <c r="N52" s="2"/>
      <c r="P52" s="2"/>
      <c r="R52" s="1"/>
      <c r="S52" s="2"/>
      <c r="W52" s="1"/>
      <c r="X52" s="2"/>
      <c r="Z52" s="1"/>
      <c r="AE52" s="2"/>
      <c r="AJ52" s="2"/>
      <c r="AM52" s="2"/>
      <c r="AR52" s="2"/>
      <c r="AU52" s="2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H53" s="2"/>
      <c r="I53" s="2"/>
      <c r="K53" s="2"/>
      <c r="L53" s="2"/>
      <c r="M53" s="2"/>
      <c r="N53" s="2"/>
      <c r="P53" s="2"/>
      <c r="R53" s="1"/>
      <c r="S53" s="2"/>
      <c r="W53" s="1"/>
      <c r="X53" s="2"/>
      <c r="Z53" s="1"/>
      <c r="AE53" s="2"/>
      <c r="AJ53" s="2"/>
      <c r="AM53" s="2"/>
      <c r="AR53" s="2"/>
      <c r="AU53" s="2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H54" s="2"/>
      <c r="I54" s="2"/>
      <c r="K54" s="2"/>
      <c r="L54" s="2"/>
      <c r="M54" s="2"/>
      <c r="N54" s="2"/>
      <c r="P54" s="2"/>
      <c r="R54" s="1"/>
      <c r="S54" s="2"/>
      <c r="W54" s="1"/>
      <c r="X54" s="2"/>
      <c r="Z54" s="1"/>
      <c r="AE54" s="2"/>
      <c r="AJ54" s="2"/>
      <c r="AM54" s="2"/>
      <c r="AR54" s="2"/>
      <c r="AU54" s="2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H55" s="2"/>
      <c r="I55" s="2"/>
      <c r="K55" s="2"/>
      <c r="L55" s="2"/>
      <c r="M55" s="2"/>
      <c r="N55" s="2"/>
      <c r="P55" s="2"/>
      <c r="R55" s="1"/>
      <c r="S55" s="2"/>
      <c r="W55" s="1"/>
      <c r="X55" s="2"/>
      <c r="Z55" s="1"/>
      <c r="AE55" s="2"/>
      <c r="AJ55" s="2"/>
      <c r="AM55" s="2"/>
      <c r="AR55" s="2"/>
      <c r="AU55" s="2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H56" s="2"/>
      <c r="I56" s="2"/>
      <c r="K56" s="2"/>
      <c r="L56" s="2"/>
      <c r="M56" s="2"/>
      <c r="N56" s="2"/>
      <c r="P56" s="2"/>
      <c r="R56" s="1"/>
      <c r="S56" s="2"/>
      <c r="W56" s="1"/>
      <c r="X56" s="2"/>
      <c r="Z56" s="1"/>
      <c r="AE56" s="2"/>
      <c r="AJ56" s="2"/>
      <c r="AM56" s="2"/>
      <c r="AR56" s="2"/>
      <c r="AU56" s="2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H57" s="2"/>
      <c r="I57" s="2"/>
      <c r="K57" s="2"/>
      <c r="L57" s="2"/>
      <c r="M57" s="2"/>
      <c r="N57" s="2"/>
      <c r="P57" s="2"/>
      <c r="R57" s="1"/>
      <c r="S57" s="2"/>
      <c r="W57" s="1"/>
      <c r="X57" s="2"/>
      <c r="Z57" s="1"/>
      <c r="AE57" s="2"/>
      <c r="AJ57" s="2"/>
      <c r="AM57" s="2"/>
      <c r="AR57" s="2"/>
      <c r="AU57" s="2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H58" s="2"/>
      <c r="I58" s="2"/>
      <c r="K58" s="2"/>
      <c r="L58" s="2"/>
      <c r="M58" s="2"/>
      <c r="N58" s="2"/>
      <c r="P58" s="2"/>
      <c r="R58" s="1"/>
      <c r="S58" s="2"/>
      <c r="W58" s="1"/>
      <c r="X58" s="2"/>
      <c r="Z58" s="1"/>
      <c r="AE58" s="2"/>
      <c r="AJ58" s="2"/>
      <c r="AM58" s="2"/>
      <c r="AR58" s="2"/>
      <c r="AU58" s="2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H59" s="2"/>
      <c r="I59" s="2"/>
      <c r="K59" s="2"/>
      <c r="L59" s="2"/>
      <c r="M59" s="2"/>
      <c r="N59" s="2"/>
      <c r="P59" s="2"/>
      <c r="R59" s="1"/>
      <c r="S59" s="2"/>
      <c r="W59" s="1"/>
      <c r="X59" s="2"/>
      <c r="Z59" s="1"/>
      <c r="AE59" s="2"/>
      <c r="AJ59" s="2"/>
      <c r="AM59" s="2"/>
      <c r="AR59" s="2"/>
      <c r="AU59" s="2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H60" s="2"/>
      <c r="I60" s="2"/>
      <c r="K60" s="2"/>
      <c r="L60" s="2"/>
      <c r="M60" s="2"/>
      <c r="N60" s="2"/>
      <c r="P60" s="2"/>
      <c r="R60" s="1"/>
      <c r="S60" s="2"/>
      <c r="W60" s="1"/>
      <c r="X60" s="2"/>
      <c r="Z60" s="1"/>
      <c r="AE60" s="2"/>
      <c r="AJ60" s="2"/>
      <c r="AM60" s="2"/>
      <c r="AR60" s="2"/>
      <c r="AU60" s="2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H61" s="2"/>
      <c r="I61" s="2"/>
      <c r="K61" s="2"/>
      <c r="L61" s="2"/>
      <c r="M61" s="2"/>
      <c r="N61" s="2"/>
      <c r="P61" s="2"/>
      <c r="R61" s="1"/>
      <c r="S61" s="2"/>
      <c r="W61" s="1"/>
      <c r="X61" s="2"/>
      <c r="Z61" s="1"/>
      <c r="AE61" s="2"/>
      <c r="AJ61" s="2"/>
      <c r="AM61" s="2"/>
      <c r="AR61" s="2"/>
      <c r="AU61" s="2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H62" s="2"/>
      <c r="I62" s="2"/>
      <c r="K62" s="2"/>
      <c r="L62" s="2"/>
      <c r="M62" s="2"/>
      <c r="N62" s="2"/>
      <c r="P62" s="2"/>
      <c r="R62" s="1"/>
      <c r="S62" s="2"/>
      <c r="W62" s="1"/>
      <c r="X62" s="2"/>
      <c r="Z62" s="1"/>
      <c r="AE62" s="2"/>
      <c r="AJ62" s="2"/>
      <c r="AM62" s="2"/>
      <c r="AR62" s="2"/>
      <c r="AU62" s="2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H63" s="2"/>
      <c r="I63" s="2"/>
      <c r="K63" s="2"/>
      <c r="L63" s="2"/>
      <c r="M63" s="2"/>
      <c r="N63" s="2"/>
      <c r="P63" s="2"/>
      <c r="R63" s="1"/>
      <c r="S63" s="2"/>
      <c r="W63" s="1"/>
      <c r="X63" s="2"/>
      <c r="Z63" s="1"/>
      <c r="AE63" s="2"/>
      <c r="AJ63" s="2"/>
      <c r="AM63" s="2"/>
      <c r="AR63" s="2"/>
      <c r="AU63" s="2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H64" s="2"/>
      <c r="I64" s="2"/>
      <c r="K64" s="2"/>
      <c r="L64" s="2"/>
      <c r="M64" s="2"/>
      <c r="N64" s="2"/>
      <c r="P64" s="2"/>
      <c r="R64" s="1"/>
      <c r="S64" s="2"/>
      <c r="W64" s="1"/>
      <c r="X64" s="2"/>
      <c r="Z64" s="1"/>
      <c r="AE64" s="2"/>
      <c r="AJ64" s="2"/>
      <c r="AM64" s="2"/>
      <c r="AR64" s="2"/>
      <c r="AU64" s="2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H65" s="2"/>
      <c r="I65" s="2"/>
      <c r="K65" s="2"/>
      <c r="L65" s="2"/>
      <c r="M65" s="2"/>
      <c r="N65" s="2"/>
      <c r="P65" s="2"/>
      <c r="R65" s="1"/>
      <c r="S65" s="2"/>
      <c r="W65" s="1"/>
      <c r="X65" s="2"/>
      <c r="Z65" s="1"/>
      <c r="AE65" s="2"/>
      <c r="AJ65" s="2"/>
      <c r="AM65" s="2"/>
      <c r="AR65" s="2"/>
      <c r="AU65" s="2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H66" s="2"/>
      <c r="I66" s="2"/>
      <c r="K66" s="2"/>
      <c r="L66" s="2"/>
      <c r="M66" s="2"/>
      <c r="N66" s="2"/>
      <c r="P66" s="2"/>
      <c r="R66" s="1"/>
      <c r="S66" s="2"/>
      <c r="W66" s="1"/>
      <c r="X66" s="2"/>
      <c r="Z66" s="1"/>
      <c r="AE66" s="2"/>
      <c r="AJ66" s="2"/>
      <c r="AM66" s="2"/>
      <c r="AR66" s="2"/>
      <c r="AU66" s="2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H67" s="2"/>
      <c r="I67" s="2"/>
      <c r="K67" s="2"/>
      <c r="L67" s="2"/>
      <c r="M67" s="2"/>
      <c r="N67" s="2"/>
      <c r="P67" s="2"/>
      <c r="R67" s="1"/>
      <c r="S67" s="2"/>
      <c r="W67" s="1"/>
      <c r="X67" s="2"/>
      <c r="Z67" s="1"/>
      <c r="AE67" s="2"/>
      <c r="AJ67" s="2"/>
      <c r="AM67" s="2"/>
      <c r="AR67" s="2"/>
      <c r="AU67" s="2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H68" s="2"/>
      <c r="I68" s="2"/>
      <c r="K68" s="2"/>
      <c r="L68" s="2"/>
      <c r="M68" s="2"/>
      <c r="N68" s="2"/>
      <c r="P68" s="2"/>
      <c r="R68" s="1"/>
      <c r="S68" s="2"/>
      <c r="W68" s="1"/>
      <c r="X68" s="2"/>
      <c r="Z68" s="1"/>
      <c r="AE68" s="2"/>
      <c r="AJ68" s="2"/>
      <c r="AM68" s="2"/>
      <c r="AR68" s="2"/>
      <c r="AU68" s="2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H69" s="2"/>
      <c r="I69" s="2"/>
      <c r="K69" s="2"/>
      <c r="L69" s="2"/>
      <c r="M69" s="2"/>
      <c r="N69" s="2"/>
      <c r="P69" s="2"/>
      <c r="R69" s="1"/>
      <c r="S69" s="2"/>
      <c r="W69" s="1"/>
      <c r="X69" s="2"/>
      <c r="Z69" s="1"/>
      <c r="AE69" s="2"/>
      <c r="AJ69" s="2"/>
      <c r="AM69" s="2"/>
      <c r="AR69" s="2"/>
      <c r="AU69" s="2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H70" s="2"/>
      <c r="I70" s="2"/>
      <c r="K70" s="2"/>
      <c r="L70" s="2"/>
      <c r="M70" s="2"/>
      <c r="N70" s="2"/>
      <c r="P70" s="2"/>
      <c r="R70" s="1"/>
      <c r="S70" s="2"/>
      <c r="W70" s="1"/>
      <c r="X70" s="2"/>
      <c r="Z70" s="1"/>
      <c r="AE70" s="2"/>
      <c r="AJ70" s="2"/>
      <c r="AM70" s="2"/>
      <c r="AR70" s="2"/>
      <c r="AU70" s="2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H71" s="2"/>
      <c r="I71" s="2"/>
      <c r="K71" s="2"/>
      <c r="L71" s="2"/>
      <c r="M71" s="2"/>
      <c r="N71" s="2"/>
      <c r="P71" s="2"/>
      <c r="R71" s="1"/>
      <c r="S71" s="2"/>
      <c r="W71" s="1"/>
      <c r="X71" s="2"/>
      <c r="Z71" s="1"/>
      <c r="AE71" s="2"/>
      <c r="AJ71" s="2"/>
      <c r="AM71" s="2"/>
      <c r="AR71" s="2"/>
      <c r="AU71" s="2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H72" s="2"/>
      <c r="I72" s="2"/>
      <c r="K72" s="2"/>
      <c r="L72" s="2"/>
      <c r="M72" s="2"/>
      <c r="N72" s="2"/>
      <c r="P72" s="2"/>
      <c r="R72" s="1"/>
      <c r="S72" s="2"/>
      <c r="W72" s="1"/>
      <c r="X72" s="2"/>
      <c r="Z72" s="1"/>
      <c r="AE72" s="2"/>
      <c r="AJ72" s="2"/>
      <c r="AM72" s="2"/>
      <c r="AR72" s="2"/>
      <c r="AU72" s="2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H73" s="2"/>
      <c r="I73" s="2"/>
      <c r="K73" s="2"/>
      <c r="L73" s="2"/>
      <c r="M73" s="2"/>
      <c r="N73" s="2"/>
      <c r="P73" s="2"/>
      <c r="R73" s="1"/>
      <c r="S73" s="2"/>
      <c r="W73" s="1"/>
      <c r="X73" s="2"/>
      <c r="Z73" s="1"/>
      <c r="AE73" s="2"/>
      <c r="AJ73" s="2"/>
      <c r="AM73" s="2"/>
      <c r="AR73" s="2"/>
      <c r="AU73" s="2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H74" s="2"/>
      <c r="I74" s="2"/>
      <c r="K74" s="2"/>
      <c r="L74" s="2"/>
      <c r="M74" s="2"/>
      <c r="N74" s="2"/>
      <c r="P74" s="2"/>
      <c r="R74" s="1"/>
      <c r="S74" s="2"/>
      <c r="W74" s="1"/>
      <c r="X74" s="2"/>
      <c r="Z74" s="1"/>
      <c r="AE74" s="2"/>
      <c r="AJ74" s="2"/>
      <c r="AM74" s="2"/>
      <c r="AR74" s="2"/>
      <c r="AU74" s="2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H75" s="2"/>
      <c r="I75" s="2"/>
      <c r="K75" s="2"/>
      <c r="L75" s="2"/>
      <c r="M75" s="2"/>
      <c r="N75" s="2"/>
      <c r="P75" s="2"/>
      <c r="R75" s="1"/>
      <c r="S75" s="2"/>
      <c r="W75" s="1"/>
      <c r="X75" s="2"/>
      <c r="Z75" s="1"/>
      <c r="AE75" s="2"/>
      <c r="AJ75" s="2"/>
      <c r="AM75" s="2"/>
      <c r="AR75" s="2"/>
      <c r="AU75" s="2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H76" s="2"/>
      <c r="I76" s="2"/>
      <c r="K76" s="2"/>
      <c r="L76" s="2"/>
      <c r="M76" s="2"/>
      <c r="N76" s="2"/>
      <c r="P76" s="2"/>
      <c r="R76" s="1"/>
      <c r="S76" s="2"/>
      <c r="W76" s="1"/>
      <c r="X76" s="2"/>
      <c r="Z76" s="1"/>
      <c r="AE76" s="2"/>
      <c r="AJ76" s="2"/>
      <c r="AM76" s="2"/>
      <c r="AR76" s="2"/>
      <c r="AU76" s="2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H77" s="2"/>
      <c r="I77" s="2"/>
      <c r="K77" s="2"/>
      <c r="L77" s="2"/>
      <c r="M77" s="2"/>
      <c r="N77" s="2"/>
      <c r="P77" s="2"/>
      <c r="R77" s="1"/>
      <c r="S77" s="2"/>
      <c r="W77" s="1"/>
      <c r="X77" s="2"/>
      <c r="Z77" s="1"/>
      <c r="AE77" s="2"/>
      <c r="AJ77" s="2"/>
      <c r="AM77" s="2"/>
      <c r="AR77" s="2"/>
      <c r="AU77" s="2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H78" s="2"/>
      <c r="I78" s="2"/>
      <c r="K78" s="2"/>
      <c r="L78" s="2"/>
      <c r="M78" s="2"/>
      <c r="N78" s="2"/>
      <c r="P78" s="2"/>
      <c r="R78" s="1"/>
      <c r="S78" s="2"/>
      <c r="W78" s="1"/>
      <c r="X78" s="2"/>
      <c r="Z78" s="1"/>
      <c r="AE78" s="2"/>
      <c r="AJ78" s="2"/>
      <c r="AM78" s="2"/>
      <c r="AR78" s="2"/>
      <c r="AU78" s="2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H79" s="2"/>
      <c r="I79" s="2"/>
      <c r="K79" s="2"/>
      <c r="L79" s="2"/>
      <c r="M79" s="2"/>
      <c r="N79" s="2"/>
      <c r="P79" s="2"/>
      <c r="R79" s="1"/>
      <c r="S79" s="2"/>
      <c r="W79" s="1"/>
      <c r="X79" s="2"/>
      <c r="Z79" s="1"/>
      <c r="AE79" s="2"/>
      <c r="AJ79" s="2"/>
      <c r="AM79" s="2"/>
      <c r="AR79" s="2"/>
      <c r="AU79" s="2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H80" s="2"/>
      <c r="I80" s="2"/>
      <c r="K80" s="2"/>
      <c r="L80" s="2"/>
      <c r="M80" s="2"/>
      <c r="N80" s="2"/>
      <c r="P80" s="2"/>
      <c r="R80" s="1"/>
      <c r="S80" s="2"/>
      <c r="W80" s="1"/>
      <c r="X80" s="2"/>
      <c r="Z80" s="1"/>
      <c r="AE80" s="2"/>
      <c r="AJ80" s="2"/>
      <c r="AM80" s="2"/>
      <c r="AR80" s="2"/>
      <c r="AU80" s="2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H81" s="2"/>
      <c r="I81" s="2"/>
      <c r="K81" s="2"/>
      <c r="L81" s="2"/>
      <c r="M81" s="2"/>
      <c r="N81" s="2"/>
      <c r="P81" s="2"/>
      <c r="R81" s="1"/>
      <c r="S81" s="2"/>
      <c r="W81" s="1"/>
      <c r="X81" s="2"/>
      <c r="Z81" s="1"/>
      <c r="AE81" s="2"/>
      <c r="AJ81" s="2"/>
      <c r="AM81" s="2"/>
      <c r="AR81" s="2"/>
      <c r="AU81" s="2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H82" s="2"/>
      <c r="I82" s="2"/>
      <c r="K82" s="2"/>
      <c r="L82" s="2"/>
      <c r="M82" s="2"/>
      <c r="N82" s="2"/>
      <c r="P82" s="2"/>
      <c r="R82" s="1"/>
      <c r="S82" s="2"/>
      <c r="W82" s="1"/>
      <c r="X82" s="2"/>
      <c r="Z82" s="1"/>
      <c r="AE82" s="2"/>
      <c r="AJ82" s="2"/>
      <c r="AM82" s="2"/>
      <c r="AR82" s="2"/>
      <c r="AU82" s="2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H83" s="2"/>
      <c r="I83" s="2"/>
      <c r="K83" s="2"/>
      <c r="L83" s="2"/>
      <c r="M83" s="2"/>
      <c r="N83" s="2"/>
      <c r="P83" s="2"/>
      <c r="R83" s="1"/>
      <c r="S83" s="2"/>
      <c r="W83" s="1"/>
      <c r="X83" s="2"/>
      <c r="Z83" s="1"/>
      <c r="AE83" s="2"/>
      <c r="AJ83" s="2"/>
      <c r="AM83" s="2"/>
      <c r="AR83" s="2"/>
      <c r="AU83" s="2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H84" s="2"/>
      <c r="I84" s="2"/>
      <c r="K84" s="2"/>
      <c r="L84" s="2"/>
      <c r="M84" s="2"/>
      <c r="N84" s="2"/>
      <c r="P84" s="2"/>
      <c r="R84" s="1"/>
      <c r="S84" s="2"/>
      <c r="W84" s="1"/>
      <c r="X84" s="2"/>
      <c r="Z84" s="1"/>
      <c r="AE84" s="2"/>
      <c r="AJ84" s="2"/>
      <c r="AM84" s="2"/>
      <c r="AR84" s="2"/>
      <c r="AU84" s="2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H85" s="2"/>
      <c r="I85" s="2"/>
      <c r="K85" s="2"/>
      <c r="L85" s="2"/>
      <c r="M85" s="2"/>
      <c r="N85" s="2"/>
      <c r="P85" s="2"/>
      <c r="R85" s="1"/>
      <c r="S85" s="2"/>
      <c r="W85" s="1"/>
      <c r="X85" s="2"/>
      <c r="Z85" s="1"/>
      <c r="AE85" s="2"/>
      <c r="AJ85" s="2"/>
      <c r="AM85" s="2"/>
      <c r="AR85" s="2"/>
      <c r="AU85" s="2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H86" s="2"/>
      <c r="I86" s="2"/>
      <c r="K86" s="2"/>
      <c r="L86" s="2"/>
      <c r="M86" s="2"/>
      <c r="N86" s="2"/>
      <c r="P86" s="2"/>
      <c r="R86" s="1"/>
      <c r="S86" s="2"/>
      <c r="W86" s="1"/>
      <c r="X86" s="2"/>
      <c r="Z86" s="1"/>
      <c r="AE86" s="2"/>
      <c r="AJ86" s="2"/>
      <c r="AM86" s="2"/>
      <c r="AR86" s="2"/>
      <c r="AU86" s="2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H87" s="2"/>
      <c r="I87" s="2"/>
      <c r="K87" s="2"/>
      <c r="L87" s="2"/>
      <c r="M87" s="2"/>
      <c r="N87" s="2"/>
      <c r="P87" s="2"/>
      <c r="R87" s="1"/>
      <c r="S87" s="2"/>
      <c r="W87" s="1"/>
      <c r="X87" s="2"/>
      <c r="Z87" s="1"/>
      <c r="AE87" s="2"/>
      <c r="AJ87" s="2"/>
      <c r="AM87" s="2"/>
      <c r="AR87" s="2"/>
      <c r="AU87" s="2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H88" s="2"/>
      <c r="I88" s="2"/>
      <c r="K88" s="2"/>
      <c r="L88" s="2"/>
      <c r="M88" s="2"/>
      <c r="N88" s="2"/>
      <c r="P88" s="2"/>
      <c r="R88" s="1"/>
      <c r="S88" s="2"/>
      <c r="W88" s="1"/>
      <c r="X88" s="2"/>
      <c r="Z88" s="1"/>
      <c r="AE88" s="2"/>
      <c r="AJ88" s="2"/>
      <c r="AM88" s="2"/>
      <c r="AR88" s="2"/>
      <c r="AU88" s="2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H89" s="2"/>
      <c r="I89" s="2"/>
      <c r="K89" s="2"/>
      <c r="L89" s="2"/>
      <c r="M89" s="2"/>
      <c r="N89" s="2"/>
      <c r="P89" s="2"/>
      <c r="R89" s="1"/>
      <c r="S89" s="2"/>
      <c r="W89" s="1"/>
      <c r="X89" s="2"/>
      <c r="Z89" s="1"/>
      <c r="AE89" s="2"/>
      <c r="AJ89" s="2"/>
      <c r="AM89" s="2"/>
      <c r="AR89" s="2"/>
      <c r="AU89" s="2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H90" s="2"/>
      <c r="I90" s="2"/>
      <c r="K90" s="2"/>
      <c r="L90" s="2"/>
      <c r="M90" s="2"/>
      <c r="N90" s="2"/>
      <c r="P90" s="2"/>
      <c r="R90" s="1"/>
      <c r="S90" s="2"/>
      <c r="W90" s="1"/>
      <c r="X90" s="2"/>
      <c r="Z90" s="1"/>
      <c r="AE90" s="2"/>
      <c r="AJ90" s="2"/>
      <c r="AM90" s="2"/>
      <c r="AR90" s="2"/>
      <c r="AU90" s="2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H91" s="2"/>
      <c r="I91" s="2"/>
      <c r="K91" s="2"/>
      <c r="L91" s="2"/>
      <c r="M91" s="2"/>
      <c r="N91" s="2"/>
      <c r="P91" s="2"/>
      <c r="R91" s="1"/>
      <c r="S91" s="2"/>
      <c r="W91" s="1"/>
      <c r="X91" s="2"/>
      <c r="Z91" s="1"/>
      <c r="AE91" s="2"/>
      <c r="AJ91" s="2"/>
      <c r="AM91" s="2"/>
      <c r="AR91" s="2"/>
      <c r="AU91" s="2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H92" s="2"/>
      <c r="I92" s="2"/>
      <c r="K92" s="2"/>
      <c r="L92" s="2"/>
      <c r="M92" s="2"/>
      <c r="N92" s="2"/>
      <c r="P92" s="2"/>
      <c r="R92" s="1"/>
      <c r="S92" s="2"/>
      <c r="W92" s="1"/>
      <c r="X92" s="2"/>
      <c r="Z92" s="1"/>
      <c r="AE92" s="2"/>
      <c r="AJ92" s="2"/>
      <c r="AM92" s="2"/>
      <c r="AR92" s="2"/>
      <c r="AU92" s="2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H93" s="2"/>
      <c r="I93" s="2"/>
      <c r="K93" s="2"/>
      <c r="L93" s="2"/>
      <c r="M93" s="2"/>
      <c r="N93" s="2"/>
      <c r="P93" s="2"/>
      <c r="R93" s="1"/>
      <c r="S93" s="2"/>
      <c r="W93" s="1"/>
      <c r="X93" s="2"/>
      <c r="Z93" s="1"/>
      <c r="AE93" s="2"/>
      <c r="AJ93" s="2"/>
      <c r="AM93" s="2"/>
      <c r="AR93" s="2"/>
      <c r="AU93" s="2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H94" s="2"/>
      <c r="I94" s="2"/>
      <c r="K94" s="2"/>
      <c r="L94" s="2"/>
      <c r="M94" s="2"/>
      <c r="N94" s="2"/>
      <c r="P94" s="2"/>
      <c r="R94" s="1"/>
      <c r="S94" s="2"/>
      <c r="W94" s="1"/>
      <c r="X94" s="2"/>
      <c r="Z94" s="1"/>
      <c r="AE94" s="2"/>
      <c r="AJ94" s="2"/>
      <c r="AM94" s="2"/>
      <c r="AR94" s="2"/>
      <c r="AU94" s="2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H95" s="2"/>
      <c r="I95" s="2"/>
      <c r="K95" s="2"/>
      <c r="L95" s="2"/>
      <c r="M95" s="2"/>
      <c r="N95" s="2"/>
      <c r="P95" s="2"/>
      <c r="R95" s="1"/>
      <c r="S95" s="2"/>
      <c r="W95" s="1"/>
      <c r="X95" s="2"/>
      <c r="Z95" s="1"/>
      <c r="AE95" s="2"/>
      <c r="AJ95" s="2"/>
      <c r="AM95" s="2"/>
      <c r="AR95" s="2"/>
      <c r="AU95" s="2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H96" s="2"/>
      <c r="I96" s="2"/>
      <c r="K96" s="2"/>
      <c r="L96" s="2"/>
      <c r="M96" s="2"/>
      <c r="N96" s="2"/>
      <c r="P96" s="2"/>
      <c r="R96" s="1"/>
      <c r="S96" s="2"/>
      <c r="W96" s="1"/>
      <c r="X96" s="2"/>
      <c r="Z96" s="1"/>
      <c r="AE96" s="2"/>
      <c r="AJ96" s="2"/>
      <c r="AM96" s="2"/>
      <c r="AR96" s="2"/>
      <c r="AU96" s="2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H97" s="2"/>
      <c r="I97" s="2"/>
      <c r="K97" s="2"/>
      <c r="L97" s="2"/>
      <c r="M97" s="2"/>
      <c r="N97" s="2"/>
      <c r="P97" s="2"/>
      <c r="R97" s="1"/>
      <c r="S97" s="2"/>
      <c r="W97" s="1"/>
      <c r="X97" s="2"/>
      <c r="Z97" s="1"/>
      <c r="AE97" s="2"/>
      <c r="AJ97" s="2"/>
      <c r="AM97" s="2"/>
      <c r="AR97" s="2"/>
      <c r="AU97" s="2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H98" s="2"/>
      <c r="I98" s="2"/>
      <c r="K98" s="2"/>
      <c r="L98" s="2"/>
      <c r="M98" s="2"/>
      <c r="N98" s="2"/>
      <c r="P98" s="2"/>
      <c r="R98" s="1"/>
      <c r="S98" s="2"/>
      <c r="W98" s="1"/>
      <c r="X98" s="2"/>
      <c r="Z98" s="1"/>
      <c r="AE98" s="2"/>
      <c r="AJ98" s="2"/>
      <c r="AM98" s="2"/>
      <c r="AR98" s="2"/>
      <c r="AU98" s="2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H99" s="2"/>
      <c r="I99" s="2"/>
      <c r="K99" s="2"/>
      <c r="L99" s="2"/>
      <c r="M99" s="2"/>
      <c r="N99" s="2"/>
      <c r="P99" s="2"/>
      <c r="R99" s="1"/>
      <c r="S99" s="2"/>
      <c r="W99" s="1"/>
      <c r="X99" s="2"/>
      <c r="Z99" s="1"/>
      <c r="AE99" s="2"/>
      <c r="AJ99" s="2"/>
      <c r="AM99" s="2"/>
      <c r="AR99" s="2"/>
      <c r="AU99" s="2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H100" s="2"/>
      <c r="I100" s="2"/>
      <c r="K100" s="2"/>
      <c r="L100" s="2"/>
      <c r="M100" s="2"/>
      <c r="N100" s="2"/>
      <c r="P100" s="2"/>
      <c r="R100" s="1"/>
      <c r="S100" s="2"/>
      <c r="W100" s="1"/>
      <c r="X100" s="2"/>
      <c r="Z100" s="1"/>
      <c r="AE100" s="2"/>
      <c r="AJ100" s="2"/>
      <c r="AM100" s="2"/>
      <c r="AR100" s="2"/>
      <c r="AU100" s="2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H101" s="2"/>
      <c r="I101" s="2"/>
      <c r="K101" s="2"/>
      <c r="L101" s="2"/>
      <c r="M101" s="2"/>
      <c r="N101" s="2"/>
      <c r="P101" s="2"/>
      <c r="R101" s="1"/>
      <c r="S101" s="2"/>
      <c r="W101" s="1"/>
      <c r="X101" s="2"/>
      <c r="Z101" s="1"/>
      <c r="AE101" s="2"/>
      <c r="AJ101" s="2"/>
      <c r="AM101" s="2"/>
      <c r="AR101" s="2"/>
      <c r="AU101" s="2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H102" s="2"/>
      <c r="I102" s="2"/>
      <c r="K102" s="2"/>
      <c r="L102" s="2"/>
      <c r="M102" s="2"/>
      <c r="N102" s="2"/>
      <c r="P102" s="2"/>
      <c r="R102" s="1"/>
      <c r="S102" s="2"/>
      <c r="W102" s="1"/>
      <c r="X102" s="2"/>
      <c r="Z102" s="1"/>
      <c r="AE102" s="2"/>
      <c r="AJ102" s="2"/>
      <c r="AM102" s="2"/>
      <c r="AR102" s="2"/>
      <c r="AU102" s="2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H103" s="2"/>
      <c r="I103" s="2"/>
      <c r="K103" s="2"/>
      <c r="L103" s="2"/>
      <c r="M103" s="2"/>
      <c r="N103" s="2"/>
      <c r="P103" s="2"/>
      <c r="R103" s="1"/>
      <c r="S103" s="2"/>
      <c r="W103" s="1"/>
      <c r="X103" s="2"/>
      <c r="Z103" s="1"/>
      <c r="AE103" s="2"/>
      <c r="AJ103" s="2"/>
      <c r="AM103" s="2"/>
      <c r="AR103" s="2"/>
      <c r="AU103" s="2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H104" s="2"/>
      <c r="I104" s="2"/>
      <c r="K104" s="2"/>
      <c r="L104" s="2"/>
      <c r="M104" s="2"/>
      <c r="N104" s="2"/>
      <c r="P104" s="2"/>
      <c r="R104" s="1"/>
      <c r="S104" s="2"/>
      <c r="W104" s="1"/>
      <c r="X104" s="2"/>
      <c r="Z104" s="1"/>
      <c r="AE104" s="2"/>
      <c r="AJ104" s="2"/>
      <c r="AM104" s="2"/>
      <c r="AR104" s="2"/>
      <c r="AU104" s="2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H105" s="2"/>
      <c r="I105" s="2"/>
      <c r="K105" s="2"/>
      <c r="L105" s="2"/>
      <c r="M105" s="2"/>
      <c r="N105" s="2"/>
      <c r="P105" s="2"/>
      <c r="R105" s="1"/>
      <c r="S105" s="2"/>
      <c r="W105" s="1"/>
      <c r="X105" s="2"/>
      <c r="Z105" s="1"/>
      <c r="AE105" s="2"/>
      <c r="AJ105" s="2"/>
      <c r="AM105" s="2"/>
      <c r="AR105" s="2"/>
      <c r="AU105" s="2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H106" s="2"/>
      <c r="I106" s="2"/>
      <c r="K106" s="2"/>
      <c r="L106" s="2"/>
      <c r="M106" s="2"/>
      <c r="N106" s="2"/>
      <c r="P106" s="2"/>
      <c r="R106" s="1"/>
      <c r="S106" s="2"/>
      <c r="W106" s="1"/>
      <c r="X106" s="2"/>
      <c r="Z106" s="1"/>
      <c r="AE106" s="2"/>
      <c r="AJ106" s="2"/>
      <c r="AM106" s="2"/>
      <c r="AR106" s="2"/>
      <c r="AU106" s="2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H107" s="2"/>
      <c r="I107" s="2"/>
      <c r="K107" s="2"/>
      <c r="L107" s="2"/>
      <c r="M107" s="2"/>
      <c r="N107" s="2"/>
      <c r="P107" s="2"/>
      <c r="R107" s="1"/>
      <c r="S107" s="2"/>
      <c r="W107" s="1"/>
      <c r="X107" s="2"/>
      <c r="Z107" s="1"/>
      <c r="AE107" s="2"/>
      <c r="AJ107" s="2"/>
      <c r="AM107" s="2"/>
      <c r="AR107" s="2"/>
      <c r="AU107" s="2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H108" s="2"/>
      <c r="I108" s="2"/>
      <c r="K108" s="2"/>
      <c r="L108" s="2"/>
      <c r="M108" s="2"/>
      <c r="N108" s="2"/>
      <c r="P108" s="2"/>
      <c r="R108" s="1"/>
      <c r="S108" s="2"/>
      <c r="W108" s="1"/>
      <c r="X108" s="2"/>
      <c r="Z108" s="1"/>
      <c r="AE108" s="2"/>
      <c r="AJ108" s="2"/>
      <c r="AM108" s="2"/>
      <c r="AR108" s="2"/>
      <c r="AU108" s="2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H109" s="2"/>
      <c r="I109" s="2"/>
      <c r="K109" s="2"/>
      <c r="L109" s="2"/>
      <c r="M109" s="2"/>
      <c r="N109" s="2"/>
      <c r="P109" s="2"/>
      <c r="R109" s="1"/>
      <c r="S109" s="2"/>
      <c r="W109" s="1"/>
      <c r="X109" s="2"/>
      <c r="Z109" s="1"/>
      <c r="AE109" s="2"/>
      <c r="AJ109" s="2"/>
      <c r="AM109" s="2"/>
      <c r="AR109" s="2"/>
      <c r="AU109" s="2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H110" s="2"/>
      <c r="I110" s="2"/>
      <c r="K110" s="2"/>
      <c r="L110" s="2"/>
      <c r="M110" s="2"/>
      <c r="N110" s="2"/>
      <c r="P110" s="2"/>
      <c r="R110" s="1"/>
      <c r="S110" s="2"/>
      <c r="W110" s="1"/>
      <c r="X110" s="2"/>
      <c r="Z110" s="1"/>
      <c r="AE110" s="2"/>
      <c r="AJ110" s="2"/>
      <c r="AM110" s="2"/>
      <c r="AR110" s="2"/>
      <c r="AU110" s="2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H111" s="2"/>
      <c r="I111" s="2"/>
      <c r="K111" s="2"/>
      <c r="L111" s="2"/>
      <c r="M111" s="2"/>
      <c r="N111" s="2"/>
      <c r="P111" s="2"/>
      <c r="R111" s="1"/>
      <c r="S111" s="2"/>
      <c r="W111" s="1"/>
      <c r="X111" s="2"/>
      <c r="Z111" s="1"/>
      <c r="AE111" s="2"/>
      <c r="AJ111" s="2"/>
      <c r="AM111" s="2"/>
      <c r="AR111" s="2"/>
      <c r="AU111" s="2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H112" s="2"/>
      <c r="I112" s="2"/>
      <c r="K112" s="2"/>
      <c r="L112" s="2"/>
      <c r="M112" s="2"/>
      <c r="N112" s="2"/>
      <c r="P112" s="2"/>
      <c r="R112" s="1"/>
      <c r="S112" s="2"/>
      <c r="W112" s="1"/>
      <c r="X112" s="2"/>
      <c r="Z112" s="1"/>
      <c r="AE112" s="2"/>
      <c r="AJ112" s="2"/>
      <c r="AM112" s="2"/>
      <c r="AR112" s="2"/>
      <c r="AU112" s="2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H113" s="2"/>
      <c r="I113" s="2"/>
      <c r="K113" s="2"/>
      <c r="L113" s="2"/>
      <c r="M113" s="2"/>
      <c r="N113" s="2"/>
      <c r="P113" s="2"/>
      <c r="R113" s="1"/>
      <c r="S113" s="2"/>
      <c r="W113" s="1"/>
      <c r="X113" s="2"/>
      <c r="Z113" s="1"/>
      <c r="AE113" s="2"/>
      <c r="AJ113" s="2"/>
      <c r="AM113" s="2"/>
      <c r="AR113" s="2"/>
      <c r="AU113" s="2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H114" s="2"/>
      <c r="I114" s="2"/>
      <c r="K114" s="2"/>
      <c r="L114" s="2"/>
      <c r="M114" s="2"/>
      <c r="N114" s="2"/>
      <c r="P114" s="2"/>
      <c r="R114" s="1"/>
      <c r="S114" s="2"/>
      <c r="W114" s="1"/>
      <c r="X114" s="2"/>
      <c r="Z114" s="1"/>
      <c r="AE114" s="2"/>
      <c r="AJ114" s="2"/>
      <c r="AM114" s="2"/>
      <c r="AR114" s="2"/>
      <c r="AU114" s="2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H115" s="2"/>
      <c r="I115" s="2"/>
      <c r="K115" s="2"/>
      <c r="L115" s="2"/>
      <c r="M115" s="2"/>
      <c r="N115" s="2"/>
      <c r="P115" s="2"/>
      <c r="R115" s="1"/>
      <c r="S115" s="2"/>
      <c r="W115" s="1"/>
      <c r="X115" s="2"/>
      <c r="Z115" s="1"/>
      <c r="AE115" s="2"/>
      <c r="AJ115" s="2"/>
      <c r="AM115" s="2"/>
      <c r="AR115" s="2"/>
      <c r="AU115" s="2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H116" s="2"/>
      <c r="I116" s="2"/>
      <c r="K116" s="2"/>
      <c r="L116" s="2"/>
      <c r="M116" s="2"/>
      <c r="N116" s="2"/>
      <c r="P116" s="2"/>
      <c r="R116" s="1"/>
      <c r="S116" s="2"/>
      <c r="W116" s="1"/>
      <c r="X116" s="2"/>
      <c r="Z116" s="1"/>
      <c r="AE116" s="2"/>
      <c r="AJ116" s="2"/>
      <c r="AM116" s="2"/>
      <c r="AR116" s="2"/>
      <c r="AU116" s="2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H117" s="2"/>
      <c r="I117" s="2"/>
      <c r="K117" s="2"/>
      <c r="L117" s="2"/>
      <c r="M117" s="2"/>
      <c r="N117" s="2"/>
      <c r="P117" s="2"/>
      <c r="R117" s="1"/>
      <c r="S117" s="2"/>
      <c r="W117" s="1"/>
      <c r="X117" s="2"/>
      <c r="Z117" s="1"/>
      <c r="AE117" s="2"/>
      <c r="AJ117" s="2"/>
      <c r="AM117" s="2"/>
      <c r="AR117" s="2"/>
      <c r="AU117" s="2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H118" s="2"/>
      <c r="I118" s="2"/>
      <c r="K118" s="2"/>
      <c r="L118" s="2"/>
      <c r="M118" s="2"/>
      <c r="N118" s="2"/>
      <c r="P118" s="2"/>
      <c r="R118" s="1"/>
      <c r="S118" s="2"/>
      <c r="W118" s="1"/>
      <c r="X118" s="2"/>
      <c r="Z118" s="1"/>
      <c r="AE118" s="2"/>
      <c r="AJ118" s="2"/>
      <c r="AM118" s="2"/>
      <c r="AR118" s="2"/>
      <c r="AU118" s="2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H119" s="2"/>
      <c r="I119" s="2"/>
      <c r="K119" s="2"/>
      <c r="L119" s="2"/>
      <c r="M119" s="2"/>
      <c r="N119" s="2"/>
      <c r="P119" s="2"/>
      <c r="R119" s="1"/>
      <c r="S119" s="2"/>
      <c r="W119" s="1"/>
      <c r="X119" s="2"/>
      <c r="Z119" s="1"/>
      <c r="AE119" s="2"/>
      <c r="AJ119" s="2"/>
      <c r="AM119" s="2"/>
      <c r="AR119" s="2"/>
      <c r="AU119" s="2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H120" s="2"/>
      <c r="I120" s="2"/>
      <c r="K120" s="2"/>
      <c r="L120" s="2"/>
      <c r="M120" s="2"/>
      <c r="N120" s="2"/>
      <c r="P120" s="2"/>
      <c r="R120" s="1"/>
      <c r="S120" s="2"/>
      <c r="W120" s="1"/>
      <c r="X120" s="2"/>
      <c r="Z120" s="1"/>
      <c r="AE120" s="2"/>
      <c r="AJ120" s="2"/>
      <c r="AM120" s="2"/>
      <c r="AR120" s="2"/>
      <c r="AU120" s="2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H121" s="2"/>
      <c r="I121" s="2"/>
      <c r="K121" s="2"/>
      <c r="L121" s="2"/>
      <c r="M121" s="2"/>
      <c r="N121" s="2"/>
      <c r="P121" s="2"/>
      <c r="R121" s="1"/>
      <c r="S121" s="2"/>
      <c r="W121" s="1"/>
      <c r="X121" s="2"/>
      <c r="Z121" s="1"/>
      <c r="AE121" s="2"/>
      <c r="AJ121" s="2"/>
      <c r="AM121" s="2"/>
      <c r="AR121" s="2"/>
      <c r="AU121" s="2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H122" s="2"/>
      <c r="I122" s="2"/>
      <c r="K122" s="2"/>
      <c r="L122" s="2"/>
      <c r="M122" s="2"/>
      <c r="N122" s="2"/>
      <c r="P122" s="2"/>
      <c r="R122" s="1"/>
      <c r="S122" s="2"/>
      <c r="W122" s="1"/>
      <c r="X122" s="2"/>
      <c r="Z122" s="1"/>
      <c r="AE122" s="2"/>
      <c r="AJ122" s="2"/>
      <c r="AM122" s="2"/>
      <c r="AR122" s="2"/>
      <c r="AU122" s="2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H123" s="2"/>
      <c r="I123" s="2"/>
      <c r="K123" s="2"/>
      <c r="L123" s="2"/>
      <c r="M123" s="2"/>
      <c r="N123" s="2"/>
      <c r="P123" s="2"/>
      <c r="R123" s="1"/>
      <c r="S123" s="2"/>
      <c r="W123" s="1"/>
      <c r="X123" s="2"/>
      <c r="Z123" s="1"/>
      <c r="AE123" s="2"/>
      <c r="AJ123" s="2"/>
      <c r="AM123" s="2"/>
      <c r="AR123" s="2"/>
      <c r="AU123" s="2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H124" s="2"/>
      <c r="I124" s="2"/>
      <c r="K124" s="2"/>
      <c r="L124" s="2"/>
      <c r="M124" s="2"/>
      <c r="N124" s="2"/>
      <c r="P124" s="2"/>
      <c r="R124" s="1"/>
      <c r="S124" s="2"/>
      <c r="W124" s="1"/>
      <c r="X124" s="2"/>
      <c r="Z124" s="1"/>
      <c r="AE124" s="2"/>
      <c r="AJ124" s="2"/>
      <c r="AM124" s="2"/>
      <c r="AR124" s="2"/>
      <c r="AU124" s="2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1"/>
      <c r="G125" s="2"/>
      <c r="H125" s="2"/>
      <c r="I125" s="2"/>
      <c r="K125" s="2"/>
      <c r="L125" s="2"/>
      <c r="M125" s="2"/>
      <c r="N125" s="2"/>
      <c r="P125" s="2"/>
      <c r="R125" s="1"/>
      <c r="S125" s="2"/>
      <c r="W125" s="1"/>
      <c r="X125" s="2"/>
      <c r="Z125" s="1"/>
      <c r="AE125" s="2"/>
      <c r="AJ125" s="2"/>
      <c r="AM125" s="2"/>
      <c r="AR125" s="2"/>
      <c r="AU125" s="2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  <row r="126" spans="3:155" x14ac:dyDescent="0.25">
      <c r="C126" s="1"/>
      <c r="G126" s="2"/>
      <c r="H126" s="2"/>
      <c r="I126" s="2"/>
      <c r="K126" s="2"/>
      <c r="L126" s="2"/>
      <c r="M126" s="2"/>
      <c r="N126" s="2"/>
      <c r="P126" s="2"/>
      <c r="R126" s="1"/>
      <c r="S126" s="2"/>
      <c r="W126" s="1"/>
      <c r="X126" s="2"/>
      <c r="Z126" s="1"/>
      <c r="AE126" s="2"/>
      <c r="AJ126" s="2"/>
      <c r="AM126" s="2"/>
      <c r="AR126" s="2"/>
      <c r="AU126" s="2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</row>
    <row r="127" spans="3:155" x14ac:dyDescent="0.25">
      <c r="C127" s="1"/>
      <c r="G127" s="2"/>
      <c r="H127" s="2"/>
      <c r="I127" s="2"/>
      <c r="K127" s="2"/>
      <c r="L127" s="2"/>
      <c r="M127" s="2"/>
      <c r="N127" s="2"/>
      <c r="P127" s="2"/>
      <c r="R127" s="1"/>
      <c r="S127" s="2"/>
      <c r="W127" s="1"/>
      <c r="X127" s="2"/>
      <c r="Z127" s="1"/>
      <c r="AE127" s="2"/>
      <c r="AJ127" s="2"/>
      <c r="AM127" s="2"/>
      <c r="AR127" s="2"/>
      <c r="AU127" s="2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</row>
    <row r="128" spans="3:155" x14ac:dyDescent="0.25">
      <c r="C128" s="1"/>
      <c r="G128" s="2"/>
      <c r="H128" s="2"/>
      <c r="I128" s="2"/>
      <c r="K128" s="2"/>
      <c r="L128" s="2"/>
      <c r="M128" s="2"/>
      <c r="N128" s="2"/>
      <c r="P128" s="2"/>
      <c r="R128" s="1"/>
      <c r="S128" s="2"/>
      <c r="W128" s="1"/>
      <c r="X128" s="2"/>
      <c r="Z128" s="1"/>
      <c r="AE128" s="2"/>
      <c r="AJ128" s="2"/>
      <c r="AM128" s="2"/>
      <c r="AR128" s="2"/>
      <c r="AU128" s="2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</row>
    <row r="129" spans="3:155" x14ac:dyDescent="0.25">
      <c r="C129" s="1"/>
      <c r="G129" s="2"/>
      <c r="H129" s="2"/>
      <c r="I129" s="2"/>
      <c r="K129" s="2"/>
      <c r="L129" s="2"/>
      <c r="M129" s="2"/>
      <c r="N129" s="2"/>
      <c r="P129" s="2"/>
      <c r="R129" s="1"/>
      <c r="S129" s="2"/>
      <c r="W129" s="1"/>
      <c r="X129" s="2"/>
      <c r="Z129" s="1"/>
      <c r="AE129" s="2"/>
      <c r="AJ129" s="2"/>
      <c r="AM129" s="2"/>
      <c r="AR129" s="2"/>
      <c r="AU129" s="2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</row>
    <row r="130" spans="3:155" x14ac:dyDescent="0.25">
      <c r="C130" s="1"/>
      <c r="G130" s="2"/>
      <c r="H130" s="2"/>
      <c r="I130" s="2"/>
      <c r="K130" s="2"/>
      <c r="L130" s="2"/>
      <c r="M130" s="2"/>
      <c r="N130" s="2"/>
      <c r="P130" s="2"/>
      <c r="R130" s="1"/>
      <c r="S130" s="2"/>
      <c r="W130" s="1"/>
      <c r="X130" s="2"/>
      <c r="Z130" s="1"/>
      <c r="AE130" s="2"/>
      <c r="AJ130" s="2"/>
      <c r="AM130" s="2"/>
      <c r="AR130" s="2"/>
      <c r="AU130" s="2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</row>
    <row r="131" spans="3:155" x14ac:dyDescent="0.25">
      <c r="C131" s="1"/>
      <c r="G131" s="2"/>
      <c r="H131" s="2"/>
      <c r="I131" s="2"/>
      <c r="K131" s="2"/>
      <c r="L131" s="2"/>
      <c r="M131" s="2"/>
      <c r="N131" s="2"/>
      <c r="P131" s="2"/>
      <c r="R131" s="1"/>
      <c r="S131" s="2"/>
      <c r="W131" s="1"/>
      <c r="X131" s="2"/>
      <c r="Z131" s="1"/>
      <c r="AE131" s="2"/>
      <c r="AJ131" s="2"/>
      <c r="AM131" s="2"/>
      <c r="AR131" s="2"/>
      <c r="AU131" s="2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</row>
    <row r="132" spans="3:155" x14ac:dyDescent="0.25">
      <c r="C132" s="1"/>
      <c r="G132" s="2"/>
      <c r="H132" s="2"/>
      <c r="I132" s="2"/>
      <c r="K132" s="2"/>
      <c r="L132" s="2"/>
      <c r="M132" s="2"/>
      <c r="N132" s="2"/>
      <c r="P132" s="2"/>
      <c r="R132" s="1"/>
      <c r="S132" s="2"/>
      <c r="W132" s="1"/>
      <c r="X132" s="2"/>
      <c r="Z132" s="1"/>
      <c r="AE132" s="2"/>
      <c r="AJ132" s="2"/>
      <c r="AM132" s="2"/>
      <c r="AR132" s="2"/>
      <c r="AU132" s="2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</row>
    <row r="133" spans="3:155" x14ac:dyDescent="0.25">
      <c r="C133" s="1"/>
      <c r="G133" s="2"/>
      <c r="H133" s="2"/>
      <c r="I133" s="2"/>
      <c r="K133" s="2"/>
      <c r="L133" s="2"/>
      <c r="M133" s="2"/>
      <c r="N133" s="2"/>
      <c r="P133" s="2"/>
      <c r="R133" s="1"/>
      <c r="S133" s="2"/>
      <c r="W133" s="1"/>
      <c r="X133" s="2"/>
      <c r="Z133" s="1"/>
      <c r="AE133" s="2"/>
      <c r="AJ133" s="2"/>
      <c r="AM133" s="2"/>
      <c r="AR133" s="2"/>
      <c r="AU133" s="2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</row>
    <row r="134" spans="3:155" x14ac:dyDescent="0.25">
      <c r="C134" s="1"/>
      <c r="G134" s="2"/>
      <c r="H134" s="2"/>
      <c r="I134" s="2"/>
      <c r="K134" s="2"/>
      <c r="L134" s="2"/>
      <c r="M134" s="2"/>
      <c r="N134" s="2"/>
      <c r="P134" s="2"/>
      <c r="R134" s="1"/>
      <c r="S134" s="2"/>
      <c r="W134" s="1"/>
      <c r="X134" s="2"/>
      <c r="Z134" s="1"/>
      <c r="AE134" s="2"/>
      <c r="AJ134" s="2"/>
      <c r="AM134" s="2"/>
      <c r="AR134" s="2"/>
      <c r="AU134" s="2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</row>
    <row r="135" spans="3:155" x14ac:dyDescent="0.25">
      <c r="C135" s="1"/>
      <c r="G135" s="2"/>
      <c r="H135" s="2"/>
      <c r="I135" s="2"/>
      <c r="K135" s="2"/>
      <c r="L135" s="2"/>
      <c r="M135" s="2"/>
      <c r="N135" s="2"/>
      <c r="P135" s="2"/>
      <c r="R135" s="1"/>
      <c r="S135" s="2"/>
      <c r="W135" s="1"/>
      <c r="X135" s="2"/>
      <c r="Z135" s="1"/>
      <c r="AE135" s="2"/>
      <c r="AJ135" s="2"/>
      <c r="AM135" s="2"/>
      <c r="AR135" s="2"/>
      <c r="AU135" s="2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</row>
    <row r="136" spans="3:155" x14ac:dyDescent="0.25">
      <c r="C136" s="1"/>
      <c r="G136" s="2"/>
      <c r="H136" s="2"/>
      <c r="I136" s="2"/>
      <c r="K136" s="2"/>
      <c r="L136" s="2"/>
      <c r="M136" s="2"/>
      <c r="N136" s="2"/>
      <c r="P136" s="2"/>
      <c r="R136" s="1"/>
      <c r="S136" s="2"/>
      <c r="W136" s="1"/>
      <c r="X136" s="2"/>
      <c r="Z136" s="1"/>
      <c r="AE136" s="2"/>
      <c r="AJ136" s="2"/>
      <c r="AM136" s="2"/>
      <c r="AR136" s="2"/>
      <c r="AU136" s="2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</row>
    <row r="137" spans="3:155" x14ac:dyDescent="0.25">
      <c r="C137" s="1"/>
      <c r="G137" s="2"/>
      <c r="H137" s="2"/>
      <c r="I137" s="2"/>
      <c r="K137" s="2"/>
      <c r="L137" s="2"/>
      <c r="M137" s="2"/>
      <c r="N137" s="2"/>
      <c r="P137" s="2"/>
      <c r="R137" s="1"/>
      <c r="S137" s="2"/>
      <c r="W137" s="1"/>
      <c r="X137" s="2"/>
      <c r="Z137" s="1"/>
      <c r="AE137" s="2"/>
      <c r="AJ137" s="2"/>
      <c r="AM137" s="2"/>
      <c r="AR137" s="2"/>
      <c r="AU137" s="2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</row>
    <row r="138" spans="3:155" x14ac:dyDescent="0.25">
      <c r="C138" s="1"/>
      <c r="G138" s="2"/>
      <c r="H138" s="2"/>
      <c r="I138" s="2"/>
      <c r="K138" s="2"/>
      <c r="L138" s="2"/>
      <c r="M138" s="2"/>
      <c r="N138" s="2"/>
      <c r="P138" s="2"/>
      <c r="R138" s="1"/>
      <c r="S138" s="2"/>
      <c r="W138" s="1"/>
      <c r="X138" s="2"/>
      <c r="Z138" s="1"/>
      <c r="AE138" s="2"/>
      <c r="AJ138" s="2"/>
      <c r="AM138" s="2"/>
      <c r="AR138" s="2"/>
      <c r="AU138" s="2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  <c r="EY138" s="2"/>
    </row>
    <row r="139" spans="3:155" x14ac:dyDescent="0.25">
      <c r="C139" s="1"/>
      <c r="G139" s="2"/>
      <c r="H139" s="2"/>
      <c r="I139" s="2"/>
      <c r="K139" s="2"/>
      <c r="L139" s="2"/>
      <c r="M139" s="2"/>
      <c r="N139" s="2"/>
      <c r="P139" s="2"/>
      <c r="R139" s="1"/>
      <c r="S139" s="2"/>
      <c r="W139" s="1"/>
      <c r="X139" s="2"/>
      <c r="Z139" s="1"/>
      <c r="AE139" s="2"/>
      <c r="AJ139" s="2"/>
      <c r="AM139" s="2"/>
      <c r="AR139" s="2"/>
      <c r="AU139" s="2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  <c r="EY13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2025-03-24T09:25:58Z</dcterms:modified>
</cp:coreProperties>
</file>