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BD5BF088-8BF3-4FC4-9AB1-B98655830924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I2" i="1" l="1"/>
  <c r="I2" i="11"/>
  <c r="I2" i="12"/>
  <c r="I2" i="10"/>
  <c r="N34" i="12" l="1"/>
  <c r="N35" i="12"/>
  <c r="N37" i="12"/>
  <c r="N34" i="11"/>
  <c r="N35" i="11"/>
  <c r="N37" i="11"/>
  <c r="N37" i="1"/>
  <c r="N20" i="1"/>
  <c r="N20" i="11"/>
  <c r="N20" i="12"/>
  <c r="N20" i="10"/>
  <c r="N16" i="1"/>
  <c r="N17" i="1"/>
  <c r="N16" i="11"/>
  <c r="N17" i="11"/>
  <c r="N16" i="12"/>
  <c r="N17" i="12"/>
  <c r="N16" i="10"/>
  <c r="N17" i="10"/>
  <c r="N6" i="1"/>
  <c r="N6" i="11"/>
  <c r="N6" i="12"/>
  <c r="N6" i="10"/>
  <c r="N32" i="11" l="1"/>
  <c r="N12" i="10"/>
  <c r="N32" i="12"/>
  <c r="N33" i="12"/>
  <c r="N36" i="12" s="1"/>
  <c r="N12" i="12"/>
  <c r="N33" i="11"/>
  <c r="N12" i="11"/>
  <c r="N32" i="1"/>
  <c r="N33" i="1"/>
  <c r="N12" i="1"/>
  <c r="N33" i="10"/>
  <c r="N32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D37" i="1"/>
  <c r="E37" i="1"/>
  <c r="F37" i="1"/>
  <c r="G37" i="1"/>
  <c r="H37" i="1"/>
  <c r="I37" i="1"/>
  <c r="J37" i="1"/>
  <c r="K37" i="1"/>
  <c r="L37" i="1"/>
  <c r="M37" i="1"/>
  <c r="M20" i="1"/>
  <c r="M20" i="11"/>
  <c r="M20" i="12"/>
  <c r="M20" i="10"/>
  <c r="M17" i="1"/>
  <c r="M17" i="11"/>
  <c r="M17" i="12"/>
  <c r="M17" i="10"/>
  <c r="M6" i="1"/>
  <c r="M6" i="11"/>
  <c r="M6" i="12"/>
  <c r="M6" i="10"/>
  <c r="N36" i="1" l="1"/>
  <c r="N36" i="10"/>
  <c r="M12" i="11"/>
  <c r="N36" i="11"/>
  <c r="N38" i="12"/>
  <c r="M32" i="11"/>
  <c r="M32" i="1"/>
  <c r="M32" i="10"/>
  <c r="M33" i="12"/>
  <c r="M32" i="12"/>
  <c r="M12" i="12"/>
  <c r="M33" i="11"/>
  <c r="M33" i="1"/>
  <c r="M12" i="1"/>
  <c r="M33" i="10"/>
  <c r="M12" i="10"/>
  <c r="M16" i="1"/>
  <c r="M16" i="11"/>
  <c r="M16" i="12"/>
  <c r="M16" i="10"/>
  <c r="N38" i="11" l="1"/>
  <c r="N38" i="10"/>
  <c r="M36" i="12"/>
  <c r="N38" i="1"/>
  <c r="M36" i="1"/>
  <c r="M36" i="11"/>
  <c r="M38" i="11"/>
  <c r="M38" i="12"/>
  <c r="M36" i="10"/>
  <c r="L6" i="12"/>
  <c r="M38" i="1" l="1"/>
  <c r="M38" i="10"/>
  <c r="C16" i="10"/>
  <c r="D16" i="10"/>
  <c r="E16" i="10"/>
  <c r="F16" i="10"/>
  <c r="G16" i="10"/>
  <c r="H16" i="10"/>
  <c r="I16" i="10"/>
  <c r="J16" i="10"/>
  <c r="K16" i="10"/>
  <c r="L16" i="10"/>
  <c r="C17" i="10"/>
  <c r="D17" i="10"/>
  <c r="E17" i="10"/>
  <c r="F17" i="10"/>
  <c r="G17" i="10"/>
  <c r="H17" i="10"/>
  <c r="I17" i="10"/>
  <c r="J17" i="10"/>
  <c r="K17" i="10"/>
  <c r="L17" i="10"/>
  <c r="L20" i="1"/>
  <c r="L20" i="11"/>
  <c r="L20" i="12"/>
  <c r="L20" i="10"/>
  <c r="L16" i="1"/>
  <c r="L17" i="1"/>
  <c r="L16" i="11"/>
  <c r="L17" i="11"/>
  <c r="L16" i="12"/>
  <c r="L17" i="12"/>
  <c r="L6" i="1"/>
  <c r="L6" i="11"/>
  <c r="L12" i="11" s="1"/>
  <c r="L6" i="10"/>
  <c r="L32" i="12" l="1"/>
  <c r="L33" i="12"/>
  <c r="L36" i="12" s="1"/>
  <c r="L38" i="12" s="1"/>
  <c r="L12" i="12"/>
  <c r="L32" i="11"/>
  <c r="L33" i="11"/>
  <c r="L36" i="11" s="1"/>
  <c r="L38" i="11" s="1"/>
  <c r="L32" i="1"/>
  <c r="L12" i="1"/>
  <c r="L33" i="1"/>
  <c r="L32" i="10"/>
  <c r="L12" i="10"/>
  <c r="L33" i="10"/>
  <c r="L36" i="1" l="1"/>
  <c r="L36" i="10"/>
  <c r="L38" i="1" l="1"/>
  <c r="L38" i="10"/>
  <c r="J20" i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6" i="1"/>
  <c r="K16" i="1"/>
  <c r="J16" i="11"/>
  <c r="K16" i="11"/>
  <c r="J16" i="12"/>
  <c r="K16" i="12"/>
  <c r="J6" i="1"/>
  <c r="K6" i="1"/>
  <c r="J6" i="11"/>
  <c r="K6" i="11"/>
  <c r="K12" i="11" s="1"/>
  <c r="J6" i="12"/>
  <c r="K6" i="12"/>
  <c r="J6" i="10"/>
  <c r="K6" i="10"/>
  <c r="K32" i="12" l="1"/>
  <c r="K33" i="12"/>
  <c r="K36" i="12" s="1"/>
  <c r="K38" i="12" s="1"/>
  <c r="J32" i="12"/>
  <c r="J33" i="12"/>
  <c r="J36" i="12" s="1"/>
  <c r="J38" i="12" s="1"/>
  <c r="K33" i="1"/>
  <c r="K12" i="12"/>
  <c r="K32" i="11"/>
  <c r="J12" i="12"/>
  <c r="K33" i="11"/>
  <c r="K36" i="11" s="1"/>
  <c r="K38" i="11" s="1"/>
  <c r="K32" i="1"/>
  <c r="K12" i="1"/>
  <c r="K32" i="10"/>
  <c r="K12" i="10"/>
  <c r="K33" i="10"/>
  <c r="J32" i="11"/>
  <c r="J33" i="11"/>
  <c r="J36" i="11" s="1"/>
  <c r="J38" i="11" s="1"/>
  <c r="J12" i="11"/>
  <c r="J32" i="1"/>
  <c r="J12" i="1"/>
  <c r="J33" i="1"/>
  <c r="J32" i="10"/>
  <c r="J33" i="10"/>
  <c r="J12" i="10"/>
  <c r="K36" i="1" l="1"/>
  <c r="K36" i="10"/>
  <c r="J36" i="1"/>
  <c r="J36" i="10"/>
  <c r="K38" i="1" l="1"/>
  <c r="K38" i="10"/>
  <c r="J38" i="1"/>
  <c r="J38" i="10"/>
  <c r="H20" i="1"/>
  <c r="I20" i="1"/>
  <c r="H20" i="11"/>
  <c r="I20" i="11"/>
  <c r="H20" i="12"/>
  <c r="I20" i="12"/>
  <c r="H20" i="10"/>
  <c r="I20" i="10"/>
  <c r="I16" i="1"/>
  <c r="I17" i="1"/>
  <c r="I16" i="11"/>
  <c r="I17" i="11"/>
  <c r="I16" i="12"/>
  <c r="I17" i="12"/>
  <c r="I6" i="1"/>
  <c r="I6" i="11"/>
  <c r="I6" i="12"/>
  <c r="I6" i="10"/>
  <c r="I32" i="12" l="1"/>
  <c r="I33" i="12"/>
  <c r="I36" i="12" s="1"/>
  <c r="I38" i="12" s="1"/>
  <c r="I12" i="12"/>
  <c r="I32" i="11"/>
  <c r="I12" i="1"/>
  <c r="I33" i="1"/>
  <c r="I32" i="10"/>
  <c r="I12" i="10"/>
  <c r="I33" i="11"/>
  <c r="I36" i="11" s="1"/>
  <c r="I38" i="11" s="1"/>
  <c r="I12" i="11"/>
  <c r="I32" i="1"/>
  <c r="I33" i="10"/>
  <c r="G20" i="12"/>
  <c r="G20" i="11"/>
  <c r="G20" i="1"/>
  <c r="G20" i="10"/>
  <c r="I36" i="1" l="1"/>
  <c r="I36" i="10"/>
  <c r="G17" i="1"/>
  <c r="H17" i="1"/>
  <c r="G17" i="11"/>
  <c r="H17" i="11"/>
  <c r="G17" i="12"/>
  <c r="G32" i="12" s="1"/>
  <c r="H17" i="12"/>
  <c r="H32" i="12" s="1"/>
  <c r="G16" i="1"/>
  <c r="H16" i="1"/>
  <c r="G16" i="11"/>
  <c r="H16" i="11"/>
  <c r="G16" i="12"/>
  <c r="H16" i="12"/>
  <c r="G6" i="1"/>
  <c r="H6" i="1"/>
  <c r="G6" i="11"/>
  <c r="H6" i="11"/>
  <c r="G6" i="12"/>
  <c r="G33" i="12" s="1"/>
  <c r="G36" i="12" s="1"/>
  <c r="G38" i="12" s="1"/>
  <c r="H6" i="12"/>
  <c r="G6" i="10"/>
  <c r="H6" i="10"/>
  <c r="H33" i="12" l="1"/>
  <c r="H36" i="12" s="1"/>
  <c r="H38" i="12" s="1"/>
  <c r="H32" i="11"/>
  <c r="G32" i="11"/>
  <c r="H12" i="11"/>
  <c r="H32" i="1"/>
  <c r="G32" i="1"/>
  <c r="I38" i="1"/>
  <c r="I38" i="10"/>
  <c r="H32" i="10"/>
  <c r="G32" i="10"/>
  <c r="H12" i="12"/>
  <c r="H33" i="11"/>
  <c r="H36" i="11" s="1"/>
  <c r="H38" i="11" s="1"/>
  <c r="H33" i="1"/>
  <c r="H12" i="1"/>
  <c r="H33" i="10"/>
  <c r="H12" i="10"/>
  <c r="G12" i="10"/>
  <c r="G12" i="12"/>
  <c r="G33" i="1"/>
  <c r="G33" i="11"/>
  <c r="G36" i="11" s="1"/>
  <c r="G38" i="11" s="1"/>
  <c r="G12" i="11"/>
  <c r="G12" i="1"/>
  <c r="G33" i="10"/>
  <c r="C34" i="11"/>
  <c r="C34" i="12"/>
  <c r="C37" i="12"/>
  <c r="C37" i="11"/>
  <c r="H36" i="1" l="1"/>
  <c r="G36" i="1"/>
  <c r="G36" i="10"/>
  <c r="H36" i="10"/>
  <c r="C35" i="12"/>
  <c r="C35" i="11"/>
  <c r="G38" i="1" l="1"/>
  <c r="H38" i="10"/>
  <c r="G38" i="10"/>
  <c r="H38" i="1"/>
  <c r="C37" i="1"/>
  <c r="F20" i="12" l="1"/>
  <c r="E20" i="12"/>
  <c r="D20" i="12"/>
  <c r="C20" i="12"/>
  <c r="F17" i="12"/>
  <c r="E17" i="12"/>
  <c r="E32" i="12" s="1"/>
  <c r="D17" i="12"/>
  <c r="D32" i="12" s="1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6" i="10"/>
  <c r="E20" i="10"/>
  <c r="D20" i="10"/>
  <c r="C20" i="10"/>
  <c r="E6" i="10"/>
  <c r="D6" i="10"/>
  <c r="C6" i="10"/>
  <c r="F33" i="12" l="1"/>
  <c r="F36" i="12" s="1"/>
  <c r="F38" i="12" s="1"/>
  <c r="F32" i="12"/>
  <c r="D33" i="12"/>
  <c r="D36" i="12" s="1"/>
  <c r="D38" i="12" s="1"/>
  <c r="E33" i="12"/>
  <c r="E36" i="12" s="1"/>
  <c r="E38" i="12" s="1"/>
  <c r="E33" i="1"/>
  <c r="E32" i="1"/>
  <c r="E12" i="11"/>
  <c r="E32" i="11"/>
  <c r="E12" i="12"/>
  <c r="F32" i="11"/>
  <c r="D33" i="1"/>
  <c r="F33" i="1"/>
  <c r="F32" i="1"/>
  <c r="F33" i="11"/>
  <c r="F36" i="11" s="1"/>
  <c r="F38" i="11" s="1"/>
  <c r="F32" i="10"/>
  <c r="F33" i="10"/>
  <c r="C12" i="10"/>
  <c r="D33" i="10"/>
  <c r="C33" i="1"/>
  <c r="C32" i="1"/>
  <c r="C33" i="11"/>
  <c r="C32" i="11"/>
  <c r="C33" i="12"/>
  <c r="C32" i="12"/>
  <c r="D32" i="1"/>
  <c r="D33" i="11"/>
  <c r="D36" i="11" s="1"/>
  <c r="D38" i="11" s="1"/>
  <c r="D32" i="11"/>
  <c r="F12" i="10"/>
  <c r="C12" i="12"/>
  <c r="D12" i="12"/>
  <c r="F12" i="12"/>
  <c r="C12" i="11"/>
  <c r="D12" i="11"/>
  <c r="E33" i="11"/>
  <c r="E36" i="11" s="1"/>
  <c r="E38" i="11" s="1"/>
  <c r="F12" i="11"/>
  <c r="D12" i="1"/>
  <c r="C12" i="1"/>
  <c r="E12" i="1"/>
  <c r="F12" i="1"/>
  <c r="D12" i="10"/>
  <c r="C33" i="10"/>
  <c r="D32" i="10"/>
  <c r="E32" i="10"/>
  <c r="E33" i="10"/>
  <c r="C32" i="10"/>
  <c r="E12" i="10"/>
  <c r="C36" i="11" l="1"/>
  <c r="F36" i="1"/>
  <c r="C36" i="1"/>
  <c r="D36" i="1"/>
  <c r="E36" i="1"/>
  <c r="D36" i="10"/>
  <c r="E36" i="10"/>
  <c r="C36" i="10"/>
  <c r="F36" i="10"/>
  <c r="C36" i="12"/>
  <c r="C38" i="1" l="1"/>
  <c r="C38" i="12"/>
  <c r="F38" i="1"/>
  <c r="E38" i="1"/>
  <c r="D38" i="1"/>
  <c r="C38" i="11"/>
  <c r="C38" i="10"/>
  <c r="D38" i="10"/>
  <c r="F38" i="10"/>
  <c r="E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<sst xmlns="http://schemas.openxmlformats.org/spreadsheetml/2006/main" count="280" uniqueCount="76">
  <si>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</si>
  <si>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</si>
  <si>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</si>
  <si>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</si>
  <si>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</si>
  <si>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</si>
  <si>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</si>
  <si>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</si>
  <si>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</si>
  <si>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</si>
  <si>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</si>
  <si>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</si>
  <si>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</si>
  <si>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</si>
  <si>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</si>
  <si>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</si>
  <si>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</si>
  <si>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</si>
  <si>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</si>
  <si>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</si>
  <si>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</si>
  <si>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</si>
  <si>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</si>
  <si>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</si>
  <si>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</si>
  <si>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</si>
  <si>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</si>
  <si>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</si>
  <si>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</si>
  <si>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</si>
  <si>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</si>
  <si>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</si>
  <si>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</si>
  <si>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</si>
  <si>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</si>
  <si>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</si>
  <si>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</si>
  <si>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</si>
  <si>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</si>
  <si>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</si>
  <si>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</si>
  <si>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</si>
  <si>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</si>
  <si>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</si>
  <si>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</si>
  <si>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</si>
  <si>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</si>
  <si>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</si>
  <si>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</si>
  <si>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</si>
  <si>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</si>
  <si>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</si>
  <si>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</si>
  <si>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</si>
  <si>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</si>
  <si>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</si>
  <si>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</si>
  <si>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</si>
  <si>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</si>
  <si>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</si>
  <si>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</si>
  <si>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</si>
  <si>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</si>
  <si>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</si>
  <si>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</si>
  <si>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Tripura</t>
  </si>
  <si>
    <t>Services incidental to transport*</t>
  </si>
  <si>
    <t>*includes 7.2,7.3 &amp; 7.4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</si>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</sst>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0"/>
  <sheetViews>
    <sheetView tabSelected="1" zoomScale="77" zoomScaleNormal="77" zoomScaleSheetLayoutView="100" workbookViewId="0">
      <pane xSplit="2" ySplit="5" topLeftCell="C24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8" width="10.7109375" style="7" customWidth="1"/>
    <col min="9" max="14" width="11.85546875" style="6" customWidth="1"/>
    <col min="15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26.25" x14ac:dyDescent="0.4">
      <c r="A1" s="2" t="s">
        <v>52</v>
      </c>
      <c r="B1" s="33" t="s">
        <v>65</v>
      </c>
    </row>
    <row r="2" spans="1:181" ht="15.75" x14ac:dyDescent="0.25">
      <c r="A2" s="12" t="s">
        <v>47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56</v>
      </c>
      <c r="G4" s="11"/>
      <c r="H4" s="11"/>
    </row>
    <row r="5" spans="1:181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73</v>
      </c>
      <c r="N5" s="32" t="s">
        <v>74</v>
      </c>
    </row>
    <row r="6" spans="1:181" s="17" customFormat="1" ht="15.75" x14ac:dyDescent="0.25">
      <c r="A6" s="15" t="s">
        <v>25</v>
      </c>
      <c r="B6" s="16" t="s">
        <v>2</v>
      </c>
      <c r="C6" s="1">
        <f>SUM(C7:C10)</f>
        <v>511201</v>
      </c>
      <c r="D6" s="1">
        <f t="shared" ref="D6:E6" si="0">SUM(D7:D10)</f>
        <v>567087</v>
      </c>
      <c r="E6" s="1">
        <f t="shared" si="0"/>
        <v>702979</v>
      </c>
      <c r="F6" s="1">
        <f t="shared" ref="F6:N6" si="1">SUM(F7:F10)</f>
        <v>831809</v>
      </c>
      <c r="G6" s="1">
        <f t="shared" si="1"/>
        <v>1134780</v>
      </c>
      <c r="H6" s="1">
        <f t="shared" si="1"/>
        <v>1234078</v>
      </c>
      <c r="I6" s="1">
        <f t="shared" si="1"/>
        <v>1312985</v>
      </c>
      <c r="J6" s="1">
        <f t="shared" si="1"/>
        <v>1536514</v>
      </c>
      <c r="K6" s="1">
        <f t="shared" si="1"/>
        <v>1773315</v>
      </c>
      <c r="L6" s="1">
        <f t="shared" si="1"/>
        <v>2011645</v>
      </c>
      <c r="M6" s="1">
        <f t="shared" si="1"/>
        <v>2098552</v>
      </c>
      <c r="N6" s="1">
        <f t="shared" si="1"/>
        <v>2337337.3988164822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58</v>
      </c>
      <c r="C7" s="4">
        <v>318959</v>
      </c>
      <c r="D7" s="4">
        <v>339064</v>
      </c>
      <c r="E7" s="4">
        <v>375086</v>
      </c>
      <c r="F7" s="4">
        <v>461208</v>
      </c>
      <c r="G7" s="4">
        <v>622218</v>
      </c>
      <c r="H7" s="4">
        <v>738728</v>
      </c>
      <c r="I7" s="1">
        <v>745449</v>
      </c>
      <c r="J7" s="1">
        <v>932024</v>
      </c>
      <c r="K7" s="1">
        <v>1036205</v>
      </c>
      <c r="L7" s="1">
        <v>1181195</v>
      </c>
      <c r="M7" s="1">
        <v>1197863</v>
      </c>
      <c r="N7" s="1">
        <v>1303999.4488353105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59</v>
      </c>
      <c r="C8" s="4">
        <v>33664</v>
      </c>
      <c r="D8" s="4">
        <v>42223</v>
      </c>
      <c r="E8" s="4">
        <v>70541</v>
      </c>
      <c r="F8" s="4">
        <v>73292</v>
      </c>
      <c r="G8" s="4">
        <v>92760</v>
      </c>
      <c r="H8" s="4">
        <v>128974</v>
      </c>
      <c r="I8" s="1">
        <v>169187</v>
      </c>
      <c r="J8" s="1">
        <v>169610</v>
      </c>
      <c r="K8" s="1">
        <v>203171</v>
      </c>
      <c r="L8" s="1">
        <v>240423</v>
      </c>
      <c r="M8" s="1">
        <v>254960</v>
      </c>
      <c r="N8" s="1">
        <v>292497.65813407465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60</v>
      </c>
      <c r="C9" s="4">
        <v>109763</v>
      </c>
      <c r="D9" s="4">
        <v>119262</v>
      </c>
      <c r="E9" s="4">
        <v>133116</v>
      </c>
      <c r="F9" s="4">
        <v>147358</v>
      </c>
      <c r="G9" s="4">
        <v>245404</v>
      </c>
      <c r="H9" s="4">
        <v>180045</v>
      </c>
      <c r="I9" s="1">
        <v>213400</v>
      </c>
      <c r="J9" s="1">
        <v>239239</v>
      </c>
      <c r="K9" s="1">
        <v>327297</v>
      </c>
      <c r="L9" s="1">
        <v>348673</v>
      </c>
      <c r="M9" s="1">
        <v>380259</v>
      </c>
      <c r="N9" s="1">
        <v>446687.895007385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61</v>
      </c>
      <c r="C10" s="4">
        <v>48815</v>
      </c>
      <c r="D10" s="4">
        <v>66538</v>
      </c>
      <c r="E10" s="4">
        <v>124236</v>
      </c>
      <c r="F10" s="4">
        <v>149951</v>
      </c>
      <c r="G10" s="4">
        <v>174398</v>
      </c>
      <c r="H10" s="4">
        <v>186331</v>
      </c>
      <c r="I10" s="1">
        <v>184949</v>
      </c>
      <c r="J10" s="1">
        <v>195641</v>
      </c>
      <c r="K10" s="1">
        <v>206642</v>
      </c>
      <c r="L10" s="1">
        <v>241354</v>
      </c>
      <c r="M10" s="1">
        <v>265470</v>
      </c>
      <c r="N10" s="1">
        <v>294152.39683971211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30</v>
      </c>
      <c r="B11" s="19" t="s">
        <v>3</v>
      </c>
      <c r="C11" s="4">
        <v>118123</v>
      </c>
      <c r="D11" s="4">
        <v>128413</v>
      </c>
      <c r="E11" s="4">
        <v>130634</v>
      </c>
      <c r="F11" s="4">
        <v>358124</v>
      </c>
      <c r="G11" s="4">
        <v>364495</v>
      </c>
      <c r="H11" s="4">
        <v>390133</v>
      </c>
      <c r="I11" s="1">
        <v>387618</v>
      </c>
      <c r="J11" s="1">
        <v>448403</v>
      </c>
      <c r="K11" s="1">
        <v>470190</v>
      </c>
      <c r="L11" s="1">
        <v>355282</v>
      </c>
      <c r="M11" s="1">
        <v>571041</v>
      </c>
      <c r="N11" s="1">
        <v>758307.44596416573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27</v>
      </c>
      <c r="C12" s="26">
        <f>C6+C11</f>
        <v>629324</v>
      </c>
      <c r="D12" s="26">
        <f t="shared" ref="D12:E12" si="2">D6+D11</f>
        <v>695500</v>
      </c>
      <c r="E12" s="26">
        <f t="shared" si="2"/>
        <v>833613</v>
      </c>
      <c r="F12" s="26">
        <f t="shared" ref="F12:N12" si="3">F6+F11</f>
        <v>1189933</v>
      </c>
      <c r="G12" s="26">
        <f t="shared" si="3"/>
        <v>1499275</v>
      </c>
      <c r="H12" s="26">
        <f t="shared" si="3"/>
        <v>1624211</v>
      </c>
      <c r="I12" s="26">
        <f t="shared" si="3"/>
        <v>1700603</v>
      </c>
      <c r="J12" s="26">
        <f t="shared" si="3"/>
        <v>1984917</v>
      </c>
      <c r="K12" s="26">
        <f t="shared" si="3"/>
        <v>2243505</v>
      </c>
      <c r="L12" s="26">
        <f t="shared" si="3"/>
        <v>2366927</v>
      </c>
      <c r="M12" s="26">
        <f t="shared" si="3"/>
        <v>2669593</v>
      </c>
      <c r="N12" s="26">
        <f t="shared" si="3"/>
        <v>3095644.8447806481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31</v>
      </c>
      <c r="B13" s="16" t="s">
        <v>4</v>
      </c>
      <c r="C13" s="1">
        <v>72651</v>
      </c>
      <c r="D13" s="1">
        <v>117529</v>
      </c>
      <c r="E13" s="1">
        <v>125869</v>
      </c>
      <c r="F13" s="1">
        <v>153164</v>
      </c>
      <c r="G13" s="1">
        <v>120890</v>
      </c>
      <c r="H13" s="1">
        <v>150940</v>
      </c>
      <c r="I13" s="1">
        <v>147140</v>
      </c>
      <c r="J13" s="1">
        <v>141287</v>
      </c>
      <c r="K13" s="1">
        <v>157837</v>
      </c>
      <c r="L13" s="1">
        <v>162002</v>
      </c>
      <c r="M13" s="1">
        <v>199471</v>
      </c>
      <c r="N13" s="1">
        <v>224392.42191882167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32</v>
      </c>
      <c r="B14" s="19" t="s">
        <v>5</v>
      </c>
      <c r="C14" s="4">
        <v>44297</v>
      </c>
      <c r="D14" s="4">
        <v>55855</v>
      </c>
      <c r="E14" s="4">
        <v>55022</v>
      </c>
      <c r="F14" s="4">
        <v>129811</v>
      </c>
      <c r="G14" s="4">
        <v>130459</v>
      </c>
      <c r="H14" s="4">
        <v>149092</v>
      </c>
      <c r="I14" s="1">
        <v>173612</v>
      </c>
      <c r="J14" s="1">
        <v>189906</v>
      </c>
      <c r="K14" s="1">
        <v>168177</v>
      </c>
      <c r="L14" s="1">
        <v>184067</v>
      </c>
      <c r="M14" s="1">
        <v>201223</v>
      </c>
      <c r="N14" s="1">
        <v>219477.40908250757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33</v>
      </c>
      <c r="B15" s="19" t="s">
        <v>6</v>
      </c>
      <c r="C15" s="4">
        <v>148327</v>
      </c>
      <c r="D15" s="4">
        <v>151630</v>
      </c>
      <c r="E15" s="4">
        <v>174411</v>
      </c>
      <c r="F15" s="4">
        <v>150174</v>
      </c>
      <c r="G15" s="4">
        <v>198252</v>
      </c>
      <c r="H15" s="4">
        <v>215067</v>
      </c>
      <c r="I15" s="1">
        <v>250384</v>
      </c>
      <c r="J15" s="1">
        <v>312325</v>
      </c>
      <c r="K15" s="1">
        <v>257473</v>
      </c>
      <c r="L15" s="1">
        <v>256487</v>
      </c>
      <c r="M15" s="1">
        <v>274221</v>
      </c>
      <c r="N15" s="1">
        <v>289374.80032855202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28</v>
      </c>
      <c r="C16" s="26">
        <f>+C13+C14+C15</f>
        <v>265275</v>
      </c>
      <c r="D16" s="26">
        <f t="shared" ref="D16:E16" si="4">+D13+D14+D15</f>
        <v>325014</v>
      </c>
      <c r="E16" s="26">
        <f t="shared" si="4"/>
        <v>355302</v>
      </c>
      <c r="F16" s="26">
        <f t="shared" ref="F16:H16" si="5">+F13+F14+F15</f>
        <v>433149</v>
      </c>
      <c r="G16" s="26">
        <f t="shared" si="5"/>
        <v>449601</v>
      </c>
      <c r="H16" s="26">
        <f t="shared" si="5"/>
        <v>515099</v>
      </c>
      <c r="I16" s="26">
        <f t="shared" ref="I16:K16" si="6">+I13+I14+I15</f>
        <v>571136</v>
      </c>
      <c r="J16" s="26">
        <f t="shared" si="6"/>
        <v>643518</v>
      </c>
      <c r="K16" s="26">
        <f t="shared" si="6"/>
        <v>583487</v>
      </c>
      <c r="L16" s="26">
        <f t="shared" ref="L16:M16" si="7">+L13+L14+L15</f>
        <v>602556</v>
      </c>
      <c r="M16" s="26">
        <f t="shared" si="7"/>
        <v>674915</v>
      </c>
      <c r="N16" s="26">
        <f t="shared" ref="N16" si="8">+N13+N14+N15</f>
        <v>733244.63132988126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34</v>
      </c>
      <c r="B17" s="16" t="s">
        <v>7</v>
      </c>
      <c r="C17" s="1">
        <f>C18+C19</f>
        <v>226839</v>
      </c>
      <c r="D17" s="1">
        <f t="shared" ref="D17:E17" si="9">D18+D19</f>
        <v>265292</v>
      </c>
      <c r="E17" s="1">
        <f t="shared" si="9"/>
        <v>333695</v>
      </c>
      <c r="F17" s="1">
        <f t="shared" ref="F17:H17" si="10">F18+F19</f>
        <v>327682</v>
      </c>
      <c r="G17" s="1">
        <f t="shared" si="10"/>
        <v>382389</v>
      </c>
      <c r="H17" s="1">
        <f t="shared" si="10"/>
        <v>409969</v>
      </c>
      <c r="I17" s="1">
        <f t="shared" ref="I17:K17" si="11">I18+I19</f>
        <v>467036</v>
      </c>
      <c r="J17" s="1">
        <f t="shared" si="11"/>
        <v>538393</v>
      </c>
      <c r="K17" s="1">
        <f t="shared" si="11"/>
        <v>582194</v>
      </c>
      <c r="L17" s="1">
        <f t="shared" ref="L17:M17" si="12">L18+L19</f>
        <v>465864</v>
      </c>
      <c r="M17" s="1">
        <f t="shared" si="12"/>
        <v>574537</v>
      </c>
      <c r="N17" s="1">
        <f t="shared" ref="N17" si="13">N18+N19</f>
        <v>665614.41809854365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218359</v>
      </c>
      <c r="D18" s="4">
        <v>255639</v>
      </c>
      <c r="E18" s="4">
        <v>322714</v>
      </c>
      <c r="F18" s="4">
        <v>317026</v>
      </c>
      <c r="G18" s="4">
        <v>370696</v>
      </c>
      <c r="H18" s="4">
        <v>397188</v>
      </c>
      <c r="I18" s="1">
        <v>452769</v>
      </c>
      <c r="J18" s="1">
        <v>522022</v>
      </c>
      <c r="K18" s="1">
        <v>564159</v>
      </c>
      <c r="L18" s="1">
        <v>457625</v>
      </c>
      <c r="M18" s="1">
        <v>560926</v>
      </c>
      <c r="N18" s="1">
        <v>646874.35757101909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8480</v>
      </c>
      <c r="D19" s="4">
        <v>9653</v>
      </c>
      <c r="E19" s="4">
        <v>10981</v>
      </c>
      <c r="F19" s="4">
        <v>10656</v>
      </c>
      <c r="G19" s="4">
        <v>11693</v>
      </c>
      <c r="H19" s="4">
        <v>12781</v>
      </c>
      <c r="I19" s="1">
        <v>14267</v>
      </c>
      <c r="J19" s="1">
        <v>16371</v>
      </c>
      <c r="K19" s="1">
        <v>18035</v>
      </c>
      <c r="L19" s="1">
        <v>8239</v>
      </c>
      <c r="M19" s="1">
        <v>13611</v>
      </c>
      <c r="N19" s="1">
        <v>18740.060527524518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35</v>
      </c>
      <c r="B20" s="23" t="s">
        <v>10</v>
      </c>
      <c r="C20" s="1">
        <f>SUM(C21:C27)</f>
        <v>84316</v>
      </c>
      <c r="D20" s="1">
        <f t="shared" ref="D20:E20" si="14">SUM(D21:D27)</f>
        <v>108895</v>
      </c>
      <c r="E20" s="1">
        <f t="shared" si="14"/>
        <v>121265</v>
      </c>
      <c r="F20" s="1">
        <f t="shared" ref="F20:N20" si="15">SUM(F21:F27)</f>
        <v>125743</v>
      </c>
      <c r="G20" s="1">
        <f t="shared" si="15"/>
        <v>146942</v>
      </c>
      <c r="H20" s="1">
        <f t="shared" si="15"/>
        <v>159684</v>
      </c>
      <c r="I20" s="1">
        <f t="shared" si="15"/>
        <v>171840</v>
      </c>
      <c r="J20" s="1">
        <f t="shared" si="15"/>
        <v>185874</v>
      </c>
      <c r="K20" s="1">
        <f t="shared" si="15"/>
        <v>221812</v>
      </c>
      <c r="L20" s="1">
        <f t="shared" si="15"/>
        <v>190253</v>
      </c>
      <c r="M20" s="1">
        <f t="shared" si="15"/>
        <v>258052</v>
      </c>
      <c r="N20" s="1">
        <f t="shared" si="15"/>
        <v>335739.96936078405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224</v>
      </c>
      <c r="D21" s="4">
        <v>261</v>
      </c>
      <c r="E21" s="4">
        <v>261</v>
      </c>
      <c r="F21" s="4">
        <v>1119</v>
      </c>
      <c r="G21" s="4">
        <v>1303</v>
      </c>
      <c r="H21" s="4">
        <v>910</v>
      </c>
      <c r="I21" s="1">
        <v>1083</v>
      </c>
      <c r="J21" s="1">
        <v>3883</v>
      </c>
      <c r="K21" s="1">
        <v>16380</v>
      </c>
      <c r="L21" s="1">
        <v>8924</v>
      </c>
      <c r="M21" s="1">
        <v>15414</v>
      </c>
      <c r="N21" s="1">
        <v>33347.936942389046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66</v>
      </c>
      <c r="C25" s="4">
        <v>46677</v>
      </c>
      <c r="D25" s="4">
        <v>63696</v>
      </c>
      <c r="E25" s="4">
        <v>65236</v>
      </c>
      <c r="F25" s="4">
        <v>60660</v>
      </c>
      <c r="G25" s="4">
        <v>68609</v>
      </c>
      <c r="H25" s="4">
        <v>80729</v>
      </c>
      <c r="I25" s="1">
        <v>91801</v>
      </c>
      <c r="J25" s="1">
        <v>101631</v>
      </c>
      <c r="K25" s="1">
        <v>114095</v>
      </c>
      <c r="L25" s="1">
        <v>78220</v>
      </c>
      <c r="M25" s="1">
        <v>122879</v>
      </c>
      <c r="N25" s="1">
        <v>165492.25028525299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15</v>
      </c>
      <c r="C26" s="4">
        <v>151</v>
      </c>
      <c r="D26" s="4">
        <v>187</v>
      </c>
      <c r="E26" s="4">
        <v>205</v>
      </c>
      <c r="F26" s="4">
        <v>234</v>
      </c>
      <c r="G26" s="4">
        <v>217</v>
      </c>
      <c r="H26" s="4">
        <v>305</v>
      </c>
      <c r="I26" s="1">
        <v>172</v>
      </c>
      <c r="J26" s="1">
        <v>356</v>
      </c>
      <c r="K26" s="1">
        <v>206</v>
      </c>
      <c r="L26" s="1">
        <v>210</v>
      </c>
      <c r="M26" s="1">
        <v>247</v>
      </c>
      <c r="N26" s="1">
        <v>271.15758206195102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16</v>
      </c>
      <c r="C27" s="4">
        <v>37264</v>
      </c>
      <c r="D27" s="4">
        <v>44751</v>
      </c>
      <c r="E27" s="4">
        <v>55563</v>
      </c>
      <c r="F27" s="4">
        <v>63730</v>
      </c>
      <c r="G27" s="4">
        <v>76813</v>
      </c>
      <c r="H27" s="4">
        <v>77740</v>
      </c>
      <c r="I27" s="1">
        <v>78784</v>
      </c>
      <c r="J27" s="1">
        <v>80004</v>
      </c>
      <c r="K27" s="1">
        <v>91131</v>
      </c>
      <c r="L27" s="1">
        <v>102899</v>
      </c>
      <c r="M27" s="1">
        <v>119512</v>
      </c>
      <c r="N27" s="1">
        <v>136628.62455108002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36</v>
      </c>
      <c r="B28" s="19" t="s">
        <v>17</v>
      </c>
      <c r="C28" s="4">
        <v>57103</v>
      </c>
      <c r="D28" s="4">
        <v>67963</v>
      </c>
      <c r="E28" s="4">
        <v>72348</v>
      </c>
      <c r="F28" s="4">
        <v>85950</v>
      </c>
      <c r="G28" s="4">
        <v>125921</v>
      </c>
      <c r="H28" s="4">
        <v>101476</v>
      </c>
      <c r="I28" s="1">
        <v>135767</v>
      </c>
      <c r="J28" s="1">
        <v>118086</v>
      </c>
      <c r="K28" s="1">
        <v>144055</v>
      </c>
      <c r="L28" s="1">
        <v>144030</v>
      </c>
      <c r="M28" s="1">
        <v>161349</v>
      </c>
      <c r="N28" s="1">
        <v>188791.38116219267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37</v>
      </c>
      <c r="B29" s="19" t="s">
        <v>18</v>
      </c>
      <c r="C29" s="4">
        <v>119572</v>
      </c>
      <c r="D29" s="4">
        <v>135500</v>
      </c>
      <c r="E29" s="4">
        <v>168765</v>
      </c>
      <c r="F29" s="4">
        <v>166248</v>
      </c>
      <c r="G29" s="4">
        <v>178869</v>
      </c>
      <c r="H29" s="4">
        <v>199380</v>
      </c>
      <c r="I29" s="1">
        <v>260240</v>
      </c>
      <c r="J29" s="1">
        <v>281577</v>
      </c>
      <c r="K29" s="1">
        <v>256479</v>
      </c>
      <c r="L29" s="1">
        <v>272686</v>
      </c>
      <c r="M29" s="1">
        <v>308444</v>
      </c>
      <c r="N29" s="1">
        <v>338412.86166509247</v>
      </c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38</v>
      </c>
      <c r="B30" s="19" t="s">
        <v>53</v>
      </c>
      <c r="C30" s="4">
        <v>241678</v>
      </c>
      <c r="D30" s="4">
        <v>270564</v>
      </c>
      <c r="E30" s="4">
        <v>302004</v>
      </c>
      <c r="F30" s="4">
        <v>305548</v>
      </c>
      <c r="G30" s="4">
        <v>351997</v>
      </c>
      <c r="H30" s="4">
        <v>394389</v>
      </c>
      <c r="I30" s="1">
        <v>486964</v>
      </c>
      <c r="J30" s="1">
        <v>618076</v>
      </c>
      <c r="K30" s="1">
        <v>691526</v>
      </c>
      <c r="L30" s="1">
        <v>533686</v>
      </c>
      <c r="M30" s="1">
        <v>679178</v>
      </c>
      <c r="N30" s="1">
        <v>812111.3876248335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39</v>
      </c>
      <c r="B31" s="19" t="s">
        <v>19</v>
      </c>
      <c r="C31" s="4">
        <v>255446</v>
      </c>
      <c r="D31" s="4">
        <v>260210</v>
      </c>
      <c r="E31" s="4">
        <v>316948</v>
      </c>
      <c r="F31" s="4">
        <v>252249</v>
      </c>
      <c r="G31" s="4">
        <v>337331</v>
      </c>
      <c r="H31" s="4">
        <v>368778</v>
      </c>
      <c r="I31" s="1">
        <v>441682</v>
      </c>
      <c r="J31" s="1">
        <v>420821</v>
      </c>
      <c r="K31" s="1">
        <v>464575</v>
      </c>
      <c r="L31" s="1">
        <v>539577</v>
      </c>
      <c r="M31" s="1">
        <v>687381</v>
      </c>
      <c r="N31" s="1">
        <v>810958.54238810204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29</v>
      </c>
      <c r="C32" s="26">
        <f>C17+C20+C28+C29+C30+C31</f>
        <v>984954</v>
      </c>
      <c r="D32" s="26">
        <f t="shared" ref="D32:E32" si="16">D17+D20+D28+D29+D30+D31</f>
        <v>1108424</v>
      </c>
      <c r="E32" s="26">
        <f t="shared" si="16"/>
        <v>1315025</v>
      </c>
      <c r="F32" s="26">
        <f t="shared" ref="F32:G32" si="17">F17+F20+F28+F29+F30+F31</f>
        <v>1263420</v>
      </c>
      <c r="G32" s="26">
        <f t="shared" si="17"/>
        <v>1523449</v>
      </c>
      <c r="H32" s="26">
        <f t="shared" ref="H32:I32" si="18">H17+H20+H28+H29+H30+H31</f>
        <v>1633676</v>
      </c>
      <c r="I32" s="26">
        <f t="shared" si="18"/>
        <v>1963529</v>
      </c>
      <c r="J32" s="26">
        <f t="shared" ref="J32:K32" si="19">J17+J20+J28+J29+J30+J31</f>
        <v>2162827</v>
      </c>
      <c r="K32" s="26">
        <f t="shared" si="19"/>
        <v>2360641</v>
      </c>
      <c r="L32" s="26">
        <f t="shared" ref="L32" si="20">L17+L20+L28+L29+L30+L31</f>
        <v>2146096</v>
      </c>
      <c r="M32" s="26">
        <f t="shared" ref="M32:N32" si="21">M17+M20+M28+M29+M30+M31</f>
        <v>2668941</v>
      </c>
      <c r="N32" s="26">
        <f t="shared" si="21"/>
        <v>3151628.5602995483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26</v>
      </c>
      <c r="B33" s="28" t="s">
        <v>40</v>
      </c>
      <c r="C33" s="29">
        <f>C6+C11+C13+C14+C15+C17+C20+C28+C29+C30+C31</f>
        <v>1879553</v>
      </c>
      <c r="D33" s="29">
        <f>D6+D11+D13+D14+D15+D17+D20+D28+D29+D30+D31</f>
        <v>2128938</v>
      </c>
      <c r="E33" s="29">
        <f>E6+E11+E13+E14+E15+E17+E20+E28+E29+E30+E31</f>
        <v>2503940</v>
      </c>
      <c r="F33" s="29">
        <f>F6+F11+F13+F14+F15+F17+F20+F28+F29+F30+F31</f>
        <v>2886502</v>
      </c>
      <c r="G33" s="29">
        <f t="shared" ref="G33" si="22">G6+G11+G13+G14+G15+G17+G20+G28+G29+G30+G31</f>
        <v>3472325</v>
      </c>
      <c r="H33" s="29">
        <f t="shared" ref="H33:I33" si="23">H6+H11+H13+H14+H15+H17+H20+H28+H29+H30+H31</f>
        <v>3772986</v>
      </c>
      <c r="I33" s="29">
        <f t="shared" si="23"/>
        <v>4235268</v>
      </c>
      <c r="J33" s="29">
        <f t="shared" ref="J33:K33" si="24">J6+J11+J13+J14+J15+J17+J20+J28+J29+J30+J31</f>
        <v>4791262</v>
      </c>
      <c r="K33" s="29">
        <f t="shared" si="24"/>
        <v>5187633</v>
      </c>
      <c r="L33" s="29">
        <f t="shared" ref="L33" si="25">L6+L11+L13+L14+L15+L17+L20+L28+L29+L30+L31</f>
        <v>5115579</v>
      </c>
      <c r="M33" s="29">
        <f t="shared" ref="M33:N33" si="26">M6+M11+M13+M14+M15+M17+M20+M28+M29+M30+M31</f>
        <v>6013449</v>
      </c>
      <c r="N33" s="29">
        <f t="shared" si="26"/>
        <v>6980518.0364100775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42</v>
      </c>
      <c r="B34" s="5" t="s">
        <v>24</v>
      </c>
      <c r="C34" s="3">
        <v>103607</v>
      </c>
      <c r="D34" s="3">
        <v>118636</v>
      </c>
      <c r="E34" s="3">
        <v>149345</v>
      </c>
      <c r="F34" s="3">
        <v>154355</v>
      </c>
      <c r="G34" s="3">
        <v>206549</v>
      </c>
      <c r="H34" s="3">
        <v>234857</v>
      </c>
      <c r="I34" s="32">
        <v>187832</v>
      </c>
      <c r="J34" s="32">
        <v>241642</v>
      </c>
      <c r="K34" s="32">
        <v>276151</v>
      </c>
      <c r="L34" s="32">
        <v>327288</v>
      </c>
      <c r="M34" s="32">
        <v>369284</v>
      </c>
      <c r="N34" s="32">
        <v>425452.49475746677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43</v>
      </c>
      <c r="B35" s="5" t="s">
        <v>23</v>
      </c>
      <c r="C35" s="3">
        <v>62319</v>
      </c>
      <c r="D35" s="3">
        <v>81254</v>
      </c>
      <c r="E35" s="3">
        <v>94002</v>
      </c>
      <c r="F35" s="3">
        <v>87511</v>
      </c>
      <c r="G35" s="3">
        <v>85101</v>
      </c>
      <c r="H35" s="3">
        <v>59903</v>
      </c>
      <c r="I35" s="32">
        <v>51520</v>
      </c>
      <c r="J35" s="32">
        <v>50572</v>
      </c>
      <c r="K35" s="32">
        <v>48672</v>
      </c>
      <c r="L35" s="32">
        <v>92455</v>
      </c>
      <c r="M35" s="32">
        <v>127689</v>
      </c>
      <c r="N35" s="32">
        <v>142408.68396633983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44</v>
      </c>
      <c r="B36" s="31" t="s">
        <v>54</v>
      </c>
      <c r="C36" s="26">
        <f>C33+C34-C35</f>
        <v>1920841</v>
      </c>
      <c r="D36" s="26">
        <f t="shared" ref="D36:N36" si="27">D33+D34-D35</f>
        <v>2166320</v>
      </c>
      <c r="E36" s="26">
        <f t="shared" si="27"/>
        <v>2559283</v>
      </c>
      <c r="F36" s="26">
        <f t="shared" si="27"/>
        <v>2953346</v>
      </c>
      <c r="G36" s="26">
        <f t="shared" si="27"/>
        <v>3593773</v>
      </c>
      <c r="H36" s="26">
        <f t="shared" si="27"/>
        <v>3947940</v>
      </c>
      <c r="I36" s="26">
        <f t="shared" si="27"/>
        <v>4371580</v>
      </c>
      <c r="J36" s="26">
        <f t="shared" si="27"/>
        <v>4982332</v>
      </c>
      <c r="K36" s="26">
        <f t="shared" si="27"/>
        <v>5415112</v>
      </c>
      <c r="L36" s="26">
        <f t="shared" si="27"/>
        <v>5350412</v>
      </c>
      <c r="M36" s="26">
        <f t="shared" si="27"/>
        <v>6255044</v>
      </c>
      <c r="N36" s="26">
        <f t="shared" si="27"/>
        <v>7263561.8472012049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45</v>
      </c>
      <c r="B37" s="5" t="s">
        <v>41</v>
      </c>
      <c r="C37" s="3">
        <v>36940</v>
      </c>
      <c r="D37" s="3">
        <v>37340</v>
      </c>
      <c r="E37" s="3">
        <v>37740</v>
      </c>
      <c r="F37" s="3">
        <v>38140</v>
      </c>
      <c r="G37" s="3">
        <v>38540</v>
      </c>
      <c r="H37" s="3">
        <v>38940</v>
      </c>
      <c r="I37" s="32">
        <v>39330</v>
      </c>
      <c r="J37" s="32">
        <v>39730</v>
      </c>
      <c r="K37" s="32">
        <v>40120</v>
      </c>
      <c r="L37" s="32">
        <v>40510</v>
      </c>
      <c r="M37" s="32">
        <v>40900</v>
      </c>
      <c r="N37" s="32">
        <v>41280</v>
      </c>
      <c r="O37" s="6"/>
      <c r="P37" s="6"/>
    </row>
    <row r="38" spans="1:181" ht="15.75" x14ac:dyDescent="0.25">
      <c r="A38" s="30" t="s">
        <v>46</v>
      </c>
      <c r="B38" s="31" t="s">
        <v>57</v>
      </c>
      <c r="C38" s="26">
        <f>C36/C37*1000</f>
        <v>51998.944233892798</v>
      </c>
      <c r="D38" s="26">
        <f t="shared" ref="D38:E38" si="28">D36/D37*1000</f>
        <v>58016.068559185864</v>
      </c>
      <c r="E38" s="26">
        <f t="shared" si="28"/>
        <v>67813.540010598823</v>
      </c>
      <c r="F38" s="26">
        <f t="shared" ref="F38:N38" si="29">F36/F37*1000</f>
        <v>77434.347142108018</v>
      </c>
      <c r="G38" s="26">
        <f t="shared" si="29"/>
        <v>93247.872340425529</v>
      </c>
      <c r="H38" s="26">
        <f t="shared" si="29"/>
        <v>101385.20801232666</v>
      </c>
      <c r="I38" s="26">
        <f t="shared" si="29"/>
        <v>111151.28400711925</v>
      </c>
      <c r="J38" s="26">
        <f t="shared" si="29"/>
        <v>125404.78228039265</v>
      </c>
      <c r="K38" s="26">
        <f t="shared" si="29"/>
        <v>134972.88135593222</v>
      </c>
      <c r="L38" s="26">
        <f t="shared" si="29"/>
        <v>132076.32683288076</v>
      </c>
      <c r="M38" s="26">
        <f t="shared" si="29"/>
        <v>152935.06112469439</v>
      </c>
      <c r="N38" s="26">
        <f t="shared" si="29"/>
        <v>175958.37808142454</v>
      </c>
      <c r="O38" s="8"/>
      <c r="P38" s="8"/>
      <c r="BQ38" s="9"/>
      <c r="BR38" s="9"/>
      <c r="BS38" s="9"/>
      <c r="BT38" s="9"/>
    </row>
    <row r="39" spans="1:181" x14ac:dyDescent="0.25">
      <c r="B39" s="2" t="s">
        <v>67</v>
      </c>
    </row>
    <row r="40" spans="1:181" x14ac:dyDescent="0.25">
      <c r="A40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U40"/>
  <sheetViews>
    <sheetView zoomScale="77" zoomScaleNormal="77" zoomScaleSheetLayoutView="100" workbookViewId="0">
      <pane xSplit="2" ySplit="5" topLeftCell="C15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8" width="11.140625" style="7" customWidth="1"/>
    <col min="9" max="14" width="11.85546875" style="6" customWidth="1"/>
    <col min="15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3" width="9.140625" style="7"/>
    <col min="174" max="176" width="8.85546875" style="7"/>
    <col min="177" max="177" width="12.7109375" style="7" bestFit="1" customWidth="1"/>
    <col min="178" max="16384" width="8.85546875" style="2"/>
  </cols>
  <sheetData>
    <row r="1" spans="1:177" ht="26.25" x14ac:dyDescent="0.4">
      <c r="A1" s="2" t="s">
        <v>52</v>
      </c>
      <c r="B1" s="33" t="s">
        <v>65</v>
      </c>
    </row>
    <row r="2" spans="1:177" ht="15.75" x14ac:dyDescent="0.25">
      <c r="A2" s="12" t="s">
        <v>48</v>
      </c>
      <c r="I2" s="6" t="str">
        <f>[1]GSVA_cur!$I$3</f>
        <v>As on 15.03.2024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56</v>
      </c>
      <c r="G4" s="11"/>
      <c r="H4" s="11"/>
    </row>
    <row r="5" spans="1:177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73</v>
      </c>
      <c r="N5" s="32" t="s">
        <v>74</v>
      </c>
    </row>
    <row r="6" spans="1:177" s="17" customFormat="1" ht="15.75" x14ac:dyDescent="0.25">
      <c r="A6" s="15" t="s">
        <v>25</v>
      </c>
      <c r="B6" s="16" t="s">
        <v>2</v>
      </c>
      <c r="C6" s="1">
        <f>SUM(C7:C10)</f>
        <v>511201</v>
      </c>
      <c r="D6" s="1">
        <f t="shared" ref="D6:N6" si="0">SUM(D7:D10)</f>
        <v>550569</v>
      </c>
      <c r="E6" s="1">
        <f t="shared" si="0"/>
        <v>646611</v>
      </c>
      <c r="F6" s="1">
        <f t="shared" si="0"/>
        <v>670462</v>
      </c>
      <c r="G6" s="1">
        <f t="shared" si="0"/>
        <v>720113</v>
      </c>
      <c r="H6" s="1">
        <f t="shared" si="0"/>
        <v>748871</v>
      </c>
      <c r="I6" s="1">
        <f t="shared" si="0"/>
        <v>775492</v>
      </c>
      <c r="J6" s="1">
        <f t="shared" si="0"/>
        <v>855217</v>
      </c>
      <c r="K6" s="1">
        <f t="shared" si="0"/>
        <v>903743</v>
      </c>
      <c r="L6" s="1">
        <f t="shared" si="0"/>
        <v>930413</v>
      </c>
      <c r="M6" s="1">
        <f t="shared" si="0"/>
        <v>947491</v>
      </c>
      <c r="N6" s="1">
        <f t="shared" si="0"/>
        <v>986414.30892860959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58</v>
      </c>
      <c r="C7" s="4">
        <v>318959</v>
      </c>
      <c r="D7" s="4">
        <v>337685</v>
      </c>
      <c r="E7" s="4">
        <v>367407</v>
      </c>
      <c r="F7" s="4">
        <v>371854</v>
      </c>
      <c r="G7" s="4">
        <v>368133</v>
      </c>
      <c r="H7" s="4">
        <v>393209</v>
      </c>
      <c r="I7" s="1">
        <v>423660</v>
      </c>
      <c r="J7" s="1">
        <v>471732</v>
      </c>
      <c r="K7" s="1">
        <v>474002</v>
      </c>
      <c r="L7" s="1">
        <v>482982</v>
      </c>
      <c r="M7" s="1">
        <v>483104</v>
      </c>
      <c r="N7" s="1">
        <v>488842.58034405665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59</v>
      </c>
      <c r="C8" s="4">
        <v>33664</v>
      </c>
      <c r="D8" s="4">
        <v>36718</v>
      </c>
      <c r="E8" s="4">
        <v>69506</v>
      </c>
      <c r="F8" s="4">
        <v>50981</v>
      </c>
      <c r="G8" s="4">
        <v>54781</v>
      </c>
      <c r="H8" s="4">
        <v>76956</v>
      </c>
      <c r="I8" s="1">
        <v>75954</v>
      </c>
      <c r="J8" s="1">
        <v>82147</v>
      </c>
      <c r="K8" s="1">
        <v>109060</v>
      </c>
      <c r="L8" s="1">
        <v>114353</v>
      </c>
      <c r="M8" s="1">
        <v>121708</v>
      </c>
      <c r="N8" s="1">
        <v>139577.6269329378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60</v>
      </c>
      <c r="C9" s="4">
        <v>109763</v>
      </c>
      <c r="D9" s="4">
        <v>109650</v>
      </c>
      <c r="E9" s="4">
        <v>131213</v>
      </c>
      <c r="F9" s="4">
        <v>125044</v>
      </c>
      <c r="G9" s="4">
        <v>165183</v>
      </c>
      <c r="H9" s="4">
        <v>142786</v>
      </c>
      <c r="I9" s="1">
        <v>140236</v>
      </c>
      <c r="J9" s="1">
        <v>158861</v>
      </c>
      <c r="K9" s="1">
        <v>175854</v>
      </c>
      <c r="L9" s="1">
        <v>185596</v>
      </c>
      <c r="M9" s="1">
        <v>188771</v>
      </c>
      <c r="N9" s="1">
        <v>200064.0994982073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61</v>
      </c>
      <c r="C10" s="4">
        <v>48815</v>
      </c>
      <c r="D10" s="4">
        <v>66516</v>
      </c>
      <c r="E10" s="4">
        <v>78485</v>
      </c>
      <c r="F10" s="4">
        <v>122583</v>
      </c>
      <c r="G10" s="4">
        <v>132016</v>
      </c>
      <c r="H10" s="4">
        <v>135920</v>
      </c>
      <c r="I10" s="1">
        <v>135642</v>
      </c>
      <c r="J10" s="1">
        <v>142477</v>
      </c>
      <c r="K10" s="1">
        <v>144827</v>
      </c>
      <c r="L10" s="1">
        <v>147482</v>
      </c>
      <c r="M10" s="1">
        <v>153908</v>
      </c>
      <c r="N10" s="1">
        <v>157930.00215340772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30</v>
      </c>
      <c r="B11" s="19" t="s">
        <v>3</v>
      </c>
      <c r="C11" s="4">
        <v>118123</v>
      </c>
      <c r="D11" s="4">
        <v>123568</v>
      </c>
      <c r="E11" s="4">
        <v>124916</v>
      </c>
      <c r="F11" s="4">
        <v>357953</v>
      </c>
      <c r="G11" s="4">
        <v>345942</v>
      </c>
      <c r="H11" s="4">
        <v>372460</v>
      </c>
      <c r="I11" s="1">
        <v>364670</v>
      </c>
      <c r="J11" s="1">
        <v>422308</v>
      </c>
      <c r="K11" s="1">
        <v>387205</v>
      </c>
      <c r="L11" s="1">
        <v>337878</v>
      </c>
      <c r="M11" s="1">
        <v>520316</v>
      </c>
      <c r="N11" s="1">
        <v>577453.29208065814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27</v>
      </c>
      <c r="C12" s="26">
        <f>C6+C11</f>
        <v>629324</v>
      </c>
      <c r="D12" s="26">
        <f t="shared" ref="D12:N12" si="1">D6+D11</f>
        <v>674137</v>
      </c>
      <c r="E12" s="26">
        <f t="shared" si="1"/>
        <v>771527</v>
      </c>
      <c r="F12" s="26">
        <f t="shared" si="1"/>
        <v>1028415</v>
      </c>
      <c r="G12" s="26">
        <f t="shared" si="1"/>
        <v>1066055</v>
      </c>
      <c r="H12" s="26">
        <f t="shared" si="1"/>
        <v>1121331</v>
      </c>
      <c r="I12" s="26">
        <f t="shared" si="1"/>
        <v>1140162</v>
      </c>
      <c r="J12" s="26">
        <f t="shared" si="1"/>
        <v>1277525</v>
      </c>
      <c r="K12" s="26">
        <f t="shared" si="1"/>
        <v>1290948</v>
      </c>
      <c r="L12" s="26">
        <f t="shared" si="1"/>
        <v>1268291</v>
      </c>
      <c r="M12" s="26">
        <f t="shared" si="1"/>
        <v>1467807</v>
      </c>
      <c r="N12" s="26">
        <f t="shared" si="1"/>
        <v>1563867.6010092678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31</v>
      </c>
      <c r="B13" s="16" t="s">
        <v>4</v>
      </c>
      <c r="C13" s="1">
        <v>72651</v>
      </c>
      <c r="D13" s="1">
        <v>115351</v>
      </c>
      <c r="E13" s="1">
        <v>107836</v>
      </c>
      <c r="F13" s="1">
        <v>146293</v>
      </c>
      <c r="G13" s="1">
        <v>110593</v>
      </c>
      <c r="H13" s="1">
        <v>146648</v>
      </c>
      <c r="I13" s="1">
        <v>129820</v>
      </c>
      <c r="J13" s="1">
        <v>120953</v>
      </c>
      <c r="K13" s="1">
        <v>134991</v>
      </c>
      <c r="L13" s="1">
        <v>135246</v>
      </c>
      <c r="M13" s="1">
        <v>149792</v>
      </c>
      <c r="N13" s="1">
        <v>161051.50462671107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32</v>
      </c>
      <c r="B14" s="19" t="s">
        <v>5</v>
      </c>
      <c r="C14" s="4">
        <v>44297</v>
      </c>
      <c r="D14" s="4">
        <v>53862</v>
      </c>
      <c r="E14" s="4">
        <v>45538</v>
      </c>
      <c r="F14" s="4">
        <v>126970</v>
      </c>
      <c r="G14" s="4">
        <v>109633</v>
      </c>
      <c r="H14" s="4">
        <v>134409</v>
      </c>
      <c r="I14" s="1">
        <v>165033</v>
      </c>
      <c r="J14" s="1">
        <v>170698</v>
      </c>
      <c r="K14" s="1">
        <v>146155</v>
      </c>
      <c r="L14" s="1">
        <v>168297</v>
      </c>
      <c r="M14" s="1">
        <v>173438</v>
      </c>
      <c r="N14" s="1">
        <v>188102.05418212578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33</v>
      </c>
      <c r="B15" s="19" t="s">
        <v>6</v>
      </c>
      <c r="C15" s="4">
        <v>148327</v>
      </c>
      <c r="D15" s="4">
        <v>149833</v>
      </c>
      <c r="E15" s="4">
        <v>167203</v>
      </c>
      <c r="F15" s="4">
        <v>134256</v>
      </c>
      <c r="G15" s="4">
        <v>164624</v>
      </c>
      <c r="H15" s="4">
        <v>203153</v>
      </c>
      <c r="I15" s="1">
        <v>206984</v>
      </c>
      <c r="J15" s="1">
        <v>259019</v>
      </c>
      <c r="K15" s="1">
        <v>200494</v>
      </c>
      <c r="L15" s="1">
        <v>195151</v>
      </c>
      <c r="M15" s="1">
        <v>183189</v>
      </c>
      <c r="N15" s="1">
        <v>189520.58964556383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28</v>
      </c>
      <c r="C16" s="26">
        <f>+C13+C14+C15</f>
        <v>265275</v>
      </c>
      <c r="D16" s="26">
        <f t="shared" ref="D16:H16" si="2">+D13+D14+D15</f>
        <v>319046</v>
      </c>
      <c r="E16" s="26">
        <f t="shared" si="2"/>
        <v>320577</v>
      </c>
      <c r="F16" s="26">
        <f t="shared" si="2"/>
        <v>407519</v>
      </c>
      <c r="G16" s="26">
        <f t="shared" si="2"/>
        <v>384850</v>
      </c>
      <c r="H16" s="26">
        <f t="shared" si="2"/>
        <v>484210</v>
      </c>
      <c r="I16" s="26">
        <f t="shared" ref="I16:K16" si="3">+I13+I14+I15</f>
        <v>501837</v>
      </c>
      <c r="J16" s="26">
        <f t="shared" si="3"/>
        <v>550670</v>
      </c>
      <c r="K16" s="26">
        <f t="shared" si="3"/>
        <v>481640</v>
      </c>
      <c r="L16" s="26">
        <f t="shared" ref="L16:M16" si="4">+L13+L14+L15</f>
        <v>498694</v>
      </c>
      <c r="M16" s="26">
        <f t="shared" si="4"/>
        <v>506419</v>
      </c>
      <c r="N16" s="26">
        <f t="shared" ref="N16" si="5">+N13+N14+N15</f>
        <v>538674.14845440071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34</v>
      </c>
      <c r="B17" s="16" t="s">
        <v>7</v>
      </c>
      <c r="C17" s="1">
        <f>C18+C19</f>
        <v>226839</v>
      </c>
      <c r="D17" s="1">
        <f t="shared" ref="D17:H17" si="6">D18+D19</f>
        <v>262147</v>
      </c>
      <c r="E17" s="1">
        <f t="shared" si="6"/>
        <v>250939</v>
      </c>
      <c r="F17" s="1">
        <f t="shared" si="6"/>
        <v>318626</v>
      </c>
      <c r="G17" s="1">
        <f t="shared" si="6"/>
        <v>241102</v>
      </c>
      <c r="H17" s="1">
        <f t="shared" si="6"/>
        <v>279845</v>
      </c>
      <c r="I17" s="1">
        <f t="shared" ref="I17:K17" si="7">I18+I19</f>
        <v>384131</v>
      </c>
      <c r="J17" s="1">
        <f t="shared" si="7"/>
        <v>452552</v>
      </c>
      <c r="K17" s="1">
        <f t="shared" si="7"/>
        <v>525530</v>
      </c>
      <c r="L17" s="1">
        <f t="shared" ref="L17:M17" si="8">L18+L19</f>
        <v>404256</v>
      </c>
      <c r="M17" s="1">
        <f t="shared" si="8"/>
        <v>417559</v>
      </c>
      <c r="N17" s="1">
        <f t="shared" ref="N17" si="9">N18+N19</f>
        <v>458829.50239391066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218359</v>
      </c>
      <c r="D18" s="4">
        <v>252605</v>
      </c>
      <c r="E18" s="4">
        <v>241152</v>
      </c>
      <c r="F18" s="4">
        <v>308161</v>
      </c>
      <c r="G18" s="4">
        <v>233724</v>
      </c>
      <c r="H18" s="4">
        <v>268364</v>
      </c>
      <c r="I18" s="1">
        <v>371657</v>
      </c>
      <c r="J18" s="1">
        <v>438746</v>
      </c>
      <c r="K18" s="1">
        <v>510541</v>
      </c>
      <c r="L18" s="1">
        <v>397413</v>
      </c>
      <c r="M18" s="1">
        <v>407592</v>
      </c>
      <c r="N18" s="1">
        <v>446160.38740548171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>
        <v>8480</v>
      </c>
      <c r="D19" s="4">
        <v>9542</v>
      </c>
      <c r="E19" s="4">
        <v>9787</v>
      </c>
      <c r="F19" s="4">
        <v>10465</v>
      </c>
      <c r="G19" s="4">
        <v>7378</v>
      </c>
      <c r="H19" s="4">
        <v>11481</v>
      </c>
      <c r="I19" s="1">
        <v>12474</v>
      </c>
      <c r="J19" s="1">
        <v>13806</v>
      </c>
      <c r="K19" s="1">
        <v>14989</v>
      </c>
      <c r="L19" s="1">
        <v>6843</v>
      </c>
      <c r="M19" s="1">
        <v>9967</v>
      </c>
      <c r="N19" s="1">
        <v>12669.114988428935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35</v>
      </c>
      <c r="B20" s="23" t="s">
        <v>10</v>
      </c>
      <c r="C20" s="1">
        <f>SUM(C21:C27)</f>
        <v>84316</v>
      </c>
      <c r="D20" s="1">
        <f t="shared" ref="D20:N20" si="10">SUM(D21:D27)</f>
        <v>76271</v>
      </c>
      <c r="E20" s="1">
        <f t="shared" si="10"/>
        <v>79274</v>
      </c>
      <c r="F20" s="1">
        <f t="shared" si="10"/>
        <v>108141</v>
      </c>
      <c r="G20" s="1">
        <f t="shared" si="10"/>
        <v>123047</v>
      </c>
      <c r="H20" s="1">
        <f t="shared" si="10"/>
        <v>135064</v>
      </c>
      <c r="I20" s="1">
        <f t="shared" si="10"/>
        <v>137659</v>
      </c>
      <c r="J20" s="1">
        <f t="shared" si="10"/>
        <v>140930</v>
      </c>
      <c r="K20" s="1">
        <f t="shared" si="10"/>
        <v>160116</v>
      </c>
      <c r="L20" s="1">
        <f t="shared" si="10"/>
        <v>123530</v>
      </c>
      <c r="M20" s="1">
        <f t="shared" si="10"/>
        <v>155163</v>
      </c>
      <c r="N20" s="1">
        <f t="shared" si="10"/>
        <v>187318.2672964505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224</v>
      </c>
      <c r="D21" s="4">
        <v>248</v>
      </c>
      <c r="E21" s="4">
        <v>817</v>
      </c>
      <c r="F21" s="4">
        <v>981</v>
      </c>
      <c r="G21" s="4">
        <v>1109</v>
      </c>
      <c r="H21" s="4">
        <v>700</v>
      </c>
      <c r="I21" s="1">
        <v>819</v>
      </c>
      <c r="J21" s="1">
        <v>2872</v>
      </c>
      <c r="K21" s="1">
        <v>9951</v>
      </c>
      <c r="L21" s="1">
        <v>4524</v>
      </c>
      <c r="M21" s="1">
        <v>8738</v>
      </c>
      <c r="N21" s="1">
        <v>17041.829500998654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66</v>
      </c>
      <c r="C25" s="4">
        <v>46677</v>
      </c>
      <c r="D25" s="4">
        <v>62940</v>
      </c>
      <c r="E25" s="4">
        <v>64414</v>
      </c>
      <c r="F25" s="4">
        <v>51847</v>
      </c>
      <c r="G25" s="4">
        <v>57312</v>
      </c>
      <c r="H25" s="4">
        <v>68177</v>
      </c>
      <c r="I25" s="1">
        <v>73466</v>
      </c>
      <c r="J25" s="1">
        <v>76950</v>
      </c>
      <c r="K25" s="1">
        <v>83159</v>
      </c>
      <c r="L25" s="1">
        <v>51097</v>
      </c>
      <c r="M25" s="1">
        <v>73935</v>
      </c>
      <c r="N25" s="1">
        <v>93440.627513860527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15</v>
      </c>
      <c r="C26" s="4">
        <v>151</v>
      </c>
      <c r="D26" s="4">
        <v>182</v>
      </c>
      <c r="E26" s="4">
        <v>193</v>
      </c>
      <c r="F26" s="4">
        <v>201</v>
      </c>
      <c r="G26" s="4">
        <v>181</v>
      </c>
      <c r="H26" s="4">
        <v>273</v>
      </c>
      <c r="I26" s="1">
        <v>150</v>
      </c>
      <c r="J26" s="1">
        <v>297</v>
      </c>
      <c r="K26" s="1">
        <v>169</v>
      </c>
      <c r="L26" s="1">
        <v>170</v>
      </c>
      <c r="M26" s="1">
        <v>178</v>
      </c>
      <c r="N26" s="1">
        <v>182.71486251305257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16</v>
      </c>
      <c r="C27" s="4">
        <v>37264</v>
      </c>
      <c r="D27" s="4">
        <v>12901</v>
      </c>
      <c r="E27" s="4">
        <v>13850</v>
      </c>
      <c r="F27" s="4">
        <v>55112</v>
      </c>
      <c r="G27" s="4">
        <v>64445</v>
      </c>
      <c r="H27" s="4">
        <v>65914</v>
      </c>
      <c r="I27" s="1">
        <v>63224</v>
      </c>
      <c r="J27" s="1">
        <v>60811</v>
      </c>
      <c r="K27" s="1">
        <v>66837</v>
      </c>
      <c r="L27" s="1">
        <v>67739</v>
      </c>
      <c r="M27" s="1">
        <v>72312</v>
      </c>
      <c r="N27" s="1">
        <v>76653.09541907825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36</v>
      </c>
      <c r="B28" s="19" t="s">
        <v>17</v>
      </c>
      <c r="C28" s="4">
        <v>57103</v>
      </c>
      <c r="D28" s="4">
        <v>65436</v>
      </c>
      <c r="E28" s="4">
        <v>69287</v>
      </c>
      <c r="F28" s="4">
        <v>82174</v>
      </c>
      <c r="G28" s="4">
        <v>116704</v>
      </c>
      <c r="H28" s="4">
        <v>94142</v>
      </c>
      <c r="I28" s="1">
        <v>117322</v>
      </c>
      <c r="J28" s="1">
        <v>94330</v>
      </c>
      <c r="K28" s="1">
        <v>110026</v>
      </c>
      <c r="L28" s="1">
        <v>109364</v>
      </c>
      <c r="M28" s="1">
        <v>114003</v>
      </c>
      <c r="N28" s="1">
        <v>121709.44292576397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37</v>
      </c>
      <c r="B29" s="19" t="s">
        <v>18</v>
      </c>
      <c r="C29" s="4">
        <v>119572</v>
      </c>
      <c r="D29" s="4">
        <v>133892</v>
      </c>
      <c r="E29" s="4">
        <v>144245</v>
      </c>
      <c r="F29" s="4">
        <v>161915</v>
      </c>
      <c r="G29" s="4">
        <v>123383</v>
      </c>
      <c r="H29" s="4">
        <v>144582</v>
      </c>
      <c r="I29" s="1">
        <v>177105</v>
      </c>
      <c r="J29" s="1">
        <v>213854</v>
      </c>
      <c r="K29" s="1">
        <v>230463</v>
      </c>
      <c r="L29" s="1">
        <v>233929</v>
      </c>
      <c r="M29" s="1">
        <v>251093</v>
      </c>
      <c r="N29" s="1">
        <v>264993.26713806315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38</v>
      </c>
      <c r="B30" s="19" t="s">
        <v>53</v>
      </c>
      <c r="C30" s="4">
        <v>241678</v>
      </c>
      <c r="D30" s="4">
        <v>264358</v>
      </c>
      <c r="E30" s="4">
        <v>273604</v>
      </c>
      <c r="F30" s="4">
        <v>297515</v>
      </c>
      <c r="G30" s="4">
        <v>291630</v>
      </c>
      <c r="H30" s="4">
        <v>377456</v>
      </c>
      <c r="I30" s="1">
        <v>385561</v>
      </c>
      <c r="J30" s="1">
        <v>468950</v>
      </c>
      <c r="K30" s="1">
        <v>493947</v>
      </c>
      <c r="L30" s="1">
        <v>352967</v>
      </c>
      <c r="M30" s="1">
        <v>429316</v>
      </c>
      <c r="N30" s="1">
        <v>487190.0572485447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39</v>
      </c>
      <c r="B31" s="19" t="s">
        <v>19</v>
      </c>
      <c r="C31" s="4">
        <v>255446</v>
      </c>
      <c r="D31" s="4">
        <v>257379</v>
      </c>
      <c r="E31" s="4">
        <v>325136</v>
      </c>
      <c r="F31" s="4">
        <v>245756</v>
      </c>
      <c r="G31" s="4">
        <v>240464</v>
      </c>
      <c r="H31" s="4">
        <v>252672</v>
      </c>
      <c r="I31" s="1">
        <v>350457</v>
      </c>
      <c r="J31" s="1">
        <v>320957</v>
      </c>
      <c r="K31" s="1">
        <v>333804</v>
      </c>
      <c r="L31" s="1">
        <v>466077</v>
      </c>
      <c r="M31" s="1">
        <v>437916</v>
      </c>
      <c r="N31" s="1">
        <v>492781.81010776618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29</v>
      </c>
      <c r="C32" s="26">
        <f>C17+C20+C28+C29+C30+C31</f>
        <v>984954</v>
      </c>
      <c r="D32" s="26">
        <f t="shared" ref="D32:F32" si="11">D17+D20+D28+D29+D30+D31</f>
        <v>1059483</v>
      </c>
      <c r="E32" s="26">
        <f t="shared" si="11"/>
        <v>1142485</v>
      </c>
      <c r="F32" s="26">
        <f t="shared" si="11"/>
        <v>1214127</v>
      </c>
      <c r="G32" s="26">
        <f t="shared" ref="G32" si="12">G17+G20+G28+G29+G30+G31</f>
        <v>1136330</v>
      </c>
      <c r="H32" s="26">
        <f t="shared" ref="H32:I32" si="13">H17+H20+H28+H29+H30+H31</f>
        <v>1283761</v>
      </c>
      <c r="I32" s="26">
        <f t="shared" si="13"/>
        <v>1552235</v>
      </c>
      <c r="J32" s="26">
        <f t="shared" ref="J32:K32" si="14">J17+J20+J28+J29+J30+J31</f>
        <v>1691573</v>
      </c>
      <c r="K32" s="26">
        <f t="shared" si="14"/>
        <v>1853886</v>
      </c>
      <c r="L32" s="26">
        <f t="shared" ref="L32" si="15">L17+L20+L28+L29+L30+L31</f>
        <v>1690123</v>
      </c>
      <c r="M32" s="26">
        <f t="shared" ref="M32:N32" si="16">M17+M20+M28+M29+M30+M31</f>
        <v>1805050</v>
      </c>
      <c r="N32" s="26">
        <f t="shared" si="16"/>
        <v>2012822.3471104992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26</v>
      </c>
      <c r="B33" s="28" t="s">
        <v>40</v>
      </c>
      <c r="C33" s="29">
        <f>C6+C11+C13+C14+C15+C17+C20+C28+C29+C30+C31</f>
        <v>1879553</v>
      </c>
      <c r="D33" s="29">
        <f>D6+D11+D13+D14+D15+D17+D20+D28+D29+D30+D31</f>
        <v>2052666</v>
      </c>
      <c r="E33" s="29">
        <f>E6+E11+E13+E14+E15+E17+E20+E28+E29+E30+E31</f>
        <v>2234589</v>
      </c>
      <c r="F33" s="29">
        <f>F6+F11+F13+F14+F15+F17+F20+F28+F29+F30+F31</f>
        <v>2650061</v>
      </c>
      <c r="G33" s="29">
        <f t="shared" ref="G33" si="17">G6+G11+G13+G14+G15+G17+G20+G28+G29+G30+G31</f>
        <v>2587235</v>
      </c>
      <c r="H33" s="29">
        <f t="shared" ref="H33:I33" si="18">H6+H11+H13+H14+H15+H17+H20+H28+H29+H30+H31</f>
        <v>2889302</v>
      </c>
      <c r="I33" s="29">
        <f t="shared" si="18"/>
        <v>3194234</v>
      </c>
      <c r="J33" s="29">
        <f t="shared" ref="J33:K33" si="19">J6+J11+J13+J14+J15+J17+J20+J28+J29+J30+J31</f>
        <v>3519768</v>
      </c>
      <c r="K33" s="29">
        <f t="shared" si="19"/>
        <v>3626474</v>
      </c>
      <c r="L33" s="29">
        <f t="shared" ref="L33" si="20">L6+L11+L13+L14+L15+L17+L20+L28+L29+L30+L31</f>
        <v>3457108</v>
      </c>
      <c r="M33" s="29">
        <f t="shared" ref="M33:N33" si="21">M6+M11+M13+M14+M15+M17+M20+M28+M29+M30+M31</f>
        <v>3779276</v>
      </c>
      <c r="N33" s="29">
        <f t="shared" si="21"/>
        <v>4115364.0965741677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42</v>
      </c>
      <c r="B34" s="5" t="s">
        <v>24</v>
      </c>
      <c r="C34" s="3">
        <v>103607</v>
      </c>
      <c r="D34" s="3">
        <v>109905</v>
      </c>
      <c r="E34" s="3">
        <v>128765</v>
      </c>
      <c r="F34" s="3">
        <v>125375</v>
      </c>
      <c r="G34" s="3">
        <v>168003</v>
      </c>
      <c r="H34" s="3">
        <v>220766</v>
      </c>
      <c r="I34" s="32">
        <v>158525</v>
      </c>
      <c r="J34" s="32">
        <v>196820</v>
      </c>
      <c r="K34" s="32">
        <v>218344</v>
      </c>
      <c r="L34" s="32">
        <v>255435</v>
      </c>
      <c r="M34" s="32">
        <v>258919</v>
      </c>
      <c r="N34" s="32">
        <v>284195.74524894397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43</v>
      </c>
      <c r="B35" s="5" t="s">
        <v>23</v>
      </c>
      <c r="C35" s="3">
        <v>62319</v>
      </c>
      <c r="D35" s="3">
        <v>75274</v>
      </c>
      <c r="E35" s="3">
        <v>81443</v>
      </c>
      <c r="F35" s="3">
        <v>78915</v>
      </c>
      <c r="G35" s="3">
        <v>76548</v>
      </c>
      <c r="H35" s="3">
        <v>56309</v>
      </c>
      <c r="I35" s="32">
        <v>43481</v>
      </c>
      <c r="J35" s="32">
        <v>41192</v>
      </c>
      <c r="K35" s="32">
        <v>38483</v>
      </c>
      <c r="L35" s="32">
        <v>72157</v>
      </c>
      <c r="M35" s="32">
        <v>89527</v>
      </c>
      <c r="N35" s="32">
        <v>99827.229447951657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44</v>
      </c>
      <c r="B36" s="31" t="s">
        <v>54</v>
      </c>
      <c r="C36" s="26">
        <f>C33+C34-C35</f>
        <v>1920841</v>
      </c>
      <c r="D36" s="26">
        <f t="shared" ref="D36:N36" si="22">D33+D34-D35</f>
        <v>2087297</v>
      </c>
      <c r="E36" s="26">
        <f t="shared" si="22"/>
        <v>2281911</v>
      </c>
      <c r="F36" s="26">
        <f t="shared" si="22"/>
        <v>2696521</v>
      </c>
      <c r="G36" s="26">
        <f t="shared" si="22"/>
        <v>2678690</v>
      </c>
      <c r="H36" s="26">
        <f t="shared" si="22"/>
        <v>3053759</v>
      </c>
      <c r="I36" s="26">
        <f t="shared" si="22"/>
        <v>3309278</v>
      </c>
      <c r="J36" s="26">
        <f t="shared" si="22"/>
        <v>3675396</v>
      </c>
      <c r="K36" s="26">
        <f t="shared" si="22"/>
        <v>3806335</v>
      </c>
      <c r="L36" s="26">
        <f t="shared" si="22"/>
        <v>3640386</v>
      </c>
      <c r="M36" s="26">
        <f t="shared" si="22"/>
        <v>3948668</v>
      </c>
      <c r="N36" s="26">
        <f t="shared" si="22"/>
        <v>4299732.6123751597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45</v>
      </c>
      <c r="B37" s="5" t="s">
        <v>41</v>
      </c>
      <c r="C37" s="3">
        <f>GSVA_cur!C37</f>
        <v>36940</v>
      </c>
      <c r="D37" s="3">
        <f>GSVA_cur!D37</f>
        <v>37340</v>
      </c>
      <c r="E37" s="3">
        <f>GSVA_cur!E37</f>
        <v>37740</v>
      </c>
      <c r="F37" s="3">
        <f>GSVA_cur!F37</f>
        <v>38140</v>
      </c>
      <c r="G37" s="3">
        <f>GSVA_cur!G37</f>
        <v>38540</v>
      </c>
      <c r="H37" s="3">
        <f>GSVA_cur!H37</f>
        <v>38940</v>
      </c>
      <c r="I37" s="3">
        <f>GSVA_cur!I37</f>
        <v>39330</v>
      </c>
      <c r="J37" s="3">
        <f>GSVA_cur!J37</f>
        <v>39730</v>
      </c>
      <c r="K37" s="3">
        <f>GSVA_cur!K37</f>
        <v>40120</v>
      </c>
      <c r="L37" s="3">
        <f>GSVA_cur!L37</f>
        <v>40510</v>
      </c>
      <c r="M37" s="3">
        <f>GSVA_cur!M37</f>
        <v>40900</v>
      </c>
      <c r="N37" s="3">
        <f>GSVA_cur!N37</f>
        <v>41280</v>
      </c>
    </row>
    <row r="38" spans="1:177" ht="15.75" x14ac:dyDescent="0.25">
      <c r="A38" s="30" t="s">
        <v>46</v>
      </c>
      <c r="B38" s="31" t="s">
        <v>57</v>
      </c>
      <c r="C38" s="26">
        <f>C36/C37*1000</f>
        <v>51998.944233892798</v>
      </c>
      <c r="D38" s="26">
        <f t="shared" ref="D38:N38" si="23">D36/D37*1000</f>
        <v>55899.758971612217</v>
      </c>
      <c r="E38" s="26">
        <f t="shared" si="23"/>
        <v>60463.990461049281</v>
      </c>
      <c r="F38" s="26">
        <f t="shared" si="23"/>
        <v>70700.603041426322</v>
      </c>
      <c r="G38" s="26">
        <f t="shared" si="23"/>
        <v>69504.151530877003</v>
      </c>
      <c r="H38" s="26">
        <f t="shared" si="23"/>
        <v>78422.162300975862</v>
      </c>
      <c r="I38" s="26">
        <f t="shared" si="23"/>
        <v>84141.317060767862</v>
      </c>
      <c r="J38" s="26">
        <f t="shared" si="23"/>
        <v>92509.338031714069</v>
      </c>
      <c r="K38" s="26">
        <f t="shared" si="23"/>
        <v>94873.753738783649</v>
      </c>
      <c r="L38" s="26">
        <f t="shared" si="23"/>
        <v>89863.885460380145</v>
      </c>
      <c r="M38" s="26">
        <f t="shared" si="23"/>
        <v>96544.449877750609</v>
      </c>
      <c r="N38" s="26">
        <f t="shared" si="23"/>
        <v>104160.18925327422</v>
      </c>
      <c r="BM38" s="9"/>
      <c r="BN38" s="9"/>
      <c r="BO38" s="9"/>
      <c r="BP38" s="9"/>
    </row>
    <row r="39" spans="1:177" x14ac:dyDescent="0.25">
      <c r="B39" s="2" t="s">
        <v>67</v>
      </c>
    </row>
    <row r="40" spans="1:177" x14ac:dyDescent="0.25">
      <c r="A40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Y40"/>
  <sheetViews>
    <sheetView zoomScale="77" zoomScaleNormal="77" zoomScaleSheetLayoutView="100" workbookViewId="0">
      <pane xSplit="2" ySplit="5" topLeftCell="C6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8.85546875" defaultRowHeight="15" x14ac:dyDescent="0.25"/>
  <cols>
    <col min="1" max="1" width="11" style="2" customWidth="1"/>
    <col min="2" max="2" width="27.28515625" style="2" customWidth="1"/>
    <col min="3" max="5" width="11.28515625" style="2" customWidth="1"/>
    <col min="6" max="8" width="11.28515625" style="7" customWidth="1"/>
    <col min="9" max="14" width="11.85546875" style="6" customWidth="1"/>
    <col min="15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26.25" x14ac:dyDescent="0.4">
      <c r="A1" s="2" t="s">
        <v>52</v>
      </c>
      <c r="B1" s="33" t="s">
        <v>65</v>
      </c>
    </row>
    <row r="2" spans="1:181" ht="15.75" x14ac:dyDescent="0.25">
      <c r="A2" s="12" t="s">
        <v>49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56</v>
      </c>
      <c r="G4" s="11"/>
      <c r="H4" s="11"/>
    </row>
    <row r="5" spans="1:181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73</v>
      </c>
      <c r="N5" s="32" t="s">
        <v>74</v>
      </c>
    </row>
    <row r="6" spans="1:181" s="17" customFormat="1" ht="30" x14ac:dyDescent="0.25">
      <c r="A6" s="15" t="s">
        <v>25</v>
      </c>
      <c r="B6" s="16" t="s">
        <v>2</v>
      </c>
      <c r="C6" s="1">
        <f>SUM(C7:C10)</f>
        <v>492245</v>
      </c>
      <c r="D6" s="1">
        <f t="shared" ref="D6:N6" si="0">SUM(D7:D10)</f>
        <v>544703</v>
      </c>
      <c r="E6" s="1">
        <f t="shared" si="0"/>
        <v>672566</v>
      </c>
      <c r="F6" s="1">
        <f t="shared" si="0"/>
        <v>798223</v>
      </c>
      <c r="G6" s="1">
        <f t="shared" si="0"/>
        <v>1097810</v>
      </c>
      <c r="H6" s="1">
        <f t="shared" si="0"/>
        <v>1197178</v>
      </c>
      <c r="I6" s="1">
        <f t="shared" si="0"/>
        <v>1275820</v>
      </c>
      <c r="J6" s="1">
        <f t="shared" si="0"/>
        <v>1497466</v>
      </c>
      <c r="K6" s="1">
        <f t="shared" si="0"/>
        <v>1731338</v>
      </c>
      <c r="L6" s="1">
        <f t="shared" si="0"/>
        <v>1964632</v>
      </c>
      <c r="M6" s="1">
        <f t="shared" si="0"/>
        <v>2046293</v>
      </c>
      <c r="N6" s="1">
        <f t="shared" si="0"/>
        <v>2280923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58</v>
      </c>
      <c r="C7" s="4">
        <v>307680</v>
      </c>
      <c r="D7" s="4">
        <v>326089</v>
      </c>
      <c r="E7" s="4">
        <v>360432</v>
      </c>
      <c r="F7" s="4">
        <v>444503</v>
      </c>
      <c r="G7" s="4">
        <v>604305</v>
      </c>
      <c r="H7" s="4">
        <v>720137</v>
      </c>
      <c r="I7" s="1">
        <v>725687</v>
      </c>
      <c r="J7" s="1">
        <v>911299</v>
      </c>
      <c r="K7" s="1">
        <v>1014006</v>
      </c>
      <c r="L7" s="1">
        <v>1157026</v>
      </c>
      <c r="M7" s="1">
        <v>1171027</v>
      </c>
      <c r="N7" s="1">
        <v>1275029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59</v>
      </c>
      <c r="C8" s="4">
        <v>32929</v>
      </c>
      <c r="D8" s="4">
        <v>41288</v>
      </c>
      <c r="E8" s="4">
        <v>69382</v>
      </c>
      <c r="F8" s="4">
        <v>71964</v>
      </c>
      <c r="G8" s="4">
        <v>91429</v>
      </c>
      <c r="H8" s="4">
        <v>127265</v>
      </c>
      <c r="I8" s="1">
        <v>167188</v>
      </c>
      <c r="J8" s="1">
        <v>167697</v>
      </c>
      <c r="K8" s="1">
        <v>201012</v>
      </c>
      <c r="L8" s="1">
        <v>237971</v>
      </c>
      <c r="M8" s="1">
        <v>252134</v>
      </c>
      <c r="N8" s="1">
        <v>289447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60</v>
      </c>
      <c r="C9" s="4">
        <v>108559</v>
      </c>
      <c r="D9" s="4">
        <v>117928</v>
      </c>
      <c r="E9" s="4">
        <v>131591</v>
      </c>
      <c r="F9" s="4">
        <v>145921</v>
      </c>
      <c r="G9" s="4">
        <v>243110</v>
      </c>
      <c r="H9" s="4">
        <v>178634</v>
      </c>
      <c r="I9" s="1">
        <v>211496</v>
      </c>
      <c r="J9" s="1">
        <v>236694</v>
      </c>
      <c r="K9" s="1">
        <v>324410</v>
      </c>
      <c r="L9" s="1">
        <v>346620</v>
      </c>
      <c r="M9" s="1">
        <v>377609</v>
      </c>
      <c r="N9" s="1">
        <v>443828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61</v>
      </c>
      <c r="C10" s="4">
        <v>43077</v>
      </c>
      <c r="D10" s="4">
        <v>59398</v>
      </c>
      <c r="E10" s="4">
        <v>111161</v>
      </c>
      <c r="F10" s="4">
        <v>135835</v>
      </c>
      <c r="G10" s="4">
        <v>158966</v>
      </c>
      <c r="H10" s="4">
        <v>171142</v>
      </c>
      <c r="I10" s="1">
        <v>171449</v>
      </c>
      <c r="J10" s="1">
        <v>181776</v>
      </c>
      <c r="K10" s="1">
        <v>191910</v>
      </c>
      <c r="L10" s="1">
        <v>223015</v>
      </c>
      <c r="M10" s="1">
        <v>245523</v>
      </c>
      <c r="N10" s="1">
        <v>272619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30</v>
      </c>
      <c r="B11" s="19" t="s">
        <v>3</v>
      </c>
      <c r="C11" s="4">
        <v>103863</v>
      </c>
      <c r="D11" s="4">
        <v>112836</v>
      </c>
      <c r="E11" s="4">
        <v>112707</v>
      </c>
      <c r="F11" s="4">
        <v>335775</v>
      </c>
      <c r="G11" s="4">
        <v>304967</v>
      </c>
      <c r="H11" s="4">
        <v>327594</v>
      </c>
      <c r="I11" s="1">
        <v>327643</v>
      </c>
      <c r="J11" s="1">
        <v>378161</v>
      </c>
      <c r="K11" s="1">
        <v>386903</v>
      </c>
      <c r="L11" s="1">
        <v>285904</v>
      </c>
      <c r="M11" s="1">
        <v>484555</v>
      </c>
      <c r="N11" s="1">
        <v>664941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27</v>
      </c>
      <c r="C12" s="26">
        <f>C6+C11</f>
        <v>596108</v>
      </c>
      <c r="D12" s="26">
        <f t="shared" ref="D12:N12" si="1">D6+D11</f>
        <v>657539</v>
      </c>
      <c r="E12" s="26">
        <f t="shared" si="1"/>
        <v>785273</v>
      </c>
      <c r="F12" s="26">
        <f t="shared" si="1"/>
        <v>1133998</v>
      </c>
      <c r="G12" s="26">
        <f t="shared" si="1"/>
        <v>1402777</v>
      </c>
      <c r="H12" s="26">
        <f t="shared" si="1"/>
        <v>1524772</v>
      </c>
      <c r="I12" s="26">
        <f t="shared" si="1"/>
        <v>1603463</v>
      </c>
      <c r="J12" s="26">
        <f t="shared" si="1"/>
        <v>1875627</v>
      </c>
      <c r="K12" s="26">
        <f t="shared" si="1"/>
        <v>2118241</v>
      </c>
      <c r="L12" s="26">
        <f t="shared" si="1"/>
        <v>2250536</v>
      </c>
      <c r="M12" s="26">
        <f t="shared" si="1"/>
        <v>2530848</v>
      </c>
      <c r="N12" s="26">
        <f t="shared" si="1"/>
        <v>2945864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31</v>
      </c>
      <c r="B13" s="16" t="s">
        <v>4</v>
      </c>
      <c r="C13" s="1">
        <v>62462</v>
      </c>
      <c r="D13" s="1">
        <v>106951</v>
      </c>
      <c r="E13" s="1">
        <v>114857</v>
      </c>
      <c r="F13" s="1">
        <v>140209</v>
      </c>
      <c r="G13" s="1">
        <v>107475</v>
      </c>
      <c r="H13" s="1">
        <v>136802</v>
      </c>
      <c r="I13" s="1">
        <v>132290</v>
      </c>
      <c r="J13" s="1">
        <v>124559</v>
      </c>
      <c r="K13" s="1">
        <v>139478</v>
      </c>
      <c r="L13" s="1">
        <v>143001</v>
      </c>
      <c r="M13" s="1">
        <v>177117</v>
      </c>
      <c r="N13" s="1">
        <v>200260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32</v>
      </c>
      <c r="B14" s="19" t="s">
        <v>5</v>
      </c>
      <c r="C14" s="4">
        <v>29486</v>
      </c>
      <c r="D14" s="4">
        <v>36806</v>
      </c>
      <c r="E14" s="4">
        <v>36313</v>
      </c>
      <c r="F14" s="4">
        <v>84062</v>
      </c>
      <c r="G14" s="4">
        <v>87894</v>
      </c>
      <c r="H14" s="4">
        <v>99305</v>
      </c>
      <c r="I14" s="1">
        <v>120530</v>
      </c>
      <c r="J14" s="1">
        <v>129135</v>
      </c>
      <c r="K14" s="1">
        <v>116757</v>
      </c>
      <c r="L14" s="1">
        <v>123727</v>
      </c>
      <c r="M14" s="1">
        <v>142023</v>
      </c>
      <c r="N14" s="1">
        <v>155568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33</v>
      </c>
      <c r="B15" s="19" t="s">
        <v>6</v>
      </c>
      <c r="C15" s="4">
        <v>142979</v>
      </c>
      <c r="D15" s="4">
        <v>146091</v>
      </c>
      <c r="E15" s="4">
        <v>165932</v>
      </c>
      <c r="F15" s="4">
        <v>141365</v>
      </c>
      <c r="G15" s="4">
        <v>186551</v>
      </c>
      <c r="H15" s="4">
        <v>201877</v>
      </c>
      <c r="I15" s="1">
        <v>238238</v>
      </c>
      <c r="J15" s="1">
        <v>299469</v>
      </c>
      <c r="K15" s="1">
        <v>242442</v>
      </c>
      <c r="L15" s="1">
        <v>237790</v>
      </c>
      <c r="M15" s="1">
        <v>252414</v>
      </c>
      <c r="N15" s="1">
        <v>265833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28</v>
      </c>
      <c r="C16" s="26">
        <f>+C13+C14+C15</f>
        <v>234927</v>
      </c>
      <c r="D16" s="26">
        <f t="shared" ref="D16:H16" si="2">+D13+D14+D15</f>
        <v>289848</v>
      </c>
      <c r="E16" s="26">
        <f t="shared" si="2"/>
        <v>317102</v>
      </c>
      <c r="F16" s="26">
        <f t="shared" si="2"/>
        <v>365636</v>
      </c>
      <c r="G16" s="26">
        <f t="shared" si="2"/>
        <v>381920</v>
      </c>
      <c r="H16" s="26">
        <f t="shared" si="2"/>
        <v>437984</v>
      </c>
      <c r="I16" s="26">
        <f t="shared" ref="I16:K16" si="3">+I13+I14+I15</f>
        <v>491058</v>
      </c>
      <c r="J16" s="26">
        <f t="shared" si="3"/>
        <v>553163</v>
      </c>
      <c r="K16" s="26">
        <f t="shared" si="3"/>
        <v>498677</v>
      </c>
      <c r="L16" s="26">
        <f t="shared" ref="L16:M16" si="4">+L13+L14+L15</f>
        <v>504518</v>
      </c>
      <c r="M16" s="26">
        <f t="shared" si="4"/>
        <v>571554</v>
      </c>
      <c r="N16" s="26">
        <f t="shared" ref="N16" si="5">+N13+N14+N15</f>
        <v>621661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30" x14ac:dyDescent="0.25">
      <c r="A17" s="15" t="s">
        <v>34</v>
      </c>
      <c r="B17" s="16" t="s">
        <v>7</v>
      </c>
      <c r="C17" s="1">
        <f>C18+C19</f>
        <v>211298</v>
      </c>
      <c r="D17" s="1">
        <f t="shared" ref="D17:H17" si="6">D18+D19</f>
        <v>245477</v>
      </c>
      <c r="E17" s="1">
        <f t="shared" si="6"/>
        <v>308508</v>
      </c>
      <c r="F17" s="1">
        <f t="shared" si="6"/>
        <v>299127</v>
      </c>
      <c r="G17" s="1">
        <f t="shared" si="6"/>
        <v>348609</v>
      </c>
      <c r="H17" s="1">
        <f t="shared" si="6"/>
        <v>370783</v>
      </c>
      <c r="I17" s="1">
        <f t="shared" ref="I17:K17" si="7">I18+I19</f>
        <v>419904</v>
      </c>
      <c r="J17" s="1">
        <f t="shared" si="7"/>
        <v>479946</v>
      </c>
      <c r="K17" s="1">
        <f t="shared" si="7"/>
        <v>516163</v>
      </c>
      <c r="L17" s="1">
        <f t="shared" ref="L17:M17" si="8">L18+L19</f>
        <v>392992</v>
      </c>
      <c r="M17" s="1">
        <f t="shared" si="8"/>
        <v>486550</v>
      </c>
      <c r="N17" s="1">
        <f t="shared" ref="N17" si="9">N18+N19</f>
        <v>570628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203030</v>
      </c>
      <c r="D18" s="4">
        <v>236093</v>
      </c>
      <c r="E18" s="4">
        <v>297870</v>
      </c>
      <c r="F18" s="4">
        <v>288824</v>
      </c>
      <c r="G18" s="4">
        <v>337678</v>
      </c>
      <c r="H18" s="4">
        <v>358824</v>
      </c>
      <c r="I18" s="1">
        <v>406113</v>
      </c>
      <c r="J18" s="1">
        <v>464607</v>
      </c>
      <c r="K18" s="1">
        <v>499303</v>
      </c>
      <c r="L18" s="1">
        <v>386009</v>
      </c>
      <c r="M18" s="1">
        <v>474559</v>
      </c>
      <c r="N18" s="1">
        <v>553637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8268</v>
      </c>
      <c r="D19" s="4">
        <v>9384</v>
      </c>
      <c r="E19" s="4">
        <v>10638</v>
      </c>
      <c r="F19" s="4">
        <v>10303</v>
      </c>
      <c r="G19" s="4">
        <v>10931</v>
      </c>
      <c r="H19" s="4">
        <v>11959</v>
      </c>
      <c r="I19" s="1">
        <v>13791</v>
      </c>
      <c r="J19" s="1">
        <v>15339</v>
      </c>
      <c r="K19" s="1">
        <v>16860</v>
      </c>
      <c r="L19" s="1">
        <v>6983</v>
      </c>
      <c r="M19" s="1">
        <v>11991</v>
      </c>
      <c r="N19" s="1">
        <v>16991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45" x14ac:dyDescent="0.25">
      <c r="A20" s="21" t="s">
        <v>35</v>
      </c>
      <c r="B20" s="23" t="s">
        <v>10</v>
      </c>
      <c r="C20" s="1">
        <f>SUM(C21:C27)</f>
        <v>60456</v>
      </c>
      <c r="D20" s="1">
        <f t="shared" ref="D20:N20" si="10">SUM(D21:D27)</f>
        <v>81859</v>
      </c>
      <c r="E20" s="1">
        <f t="shared" si="10"/>
        <v>92847</v>
      </c>
      <c r="F20" s="1">
        <f t="shared" si="10"/>
        <v>86902</v>
      </c>
      <c r="G20" s="1">
        <f t="shared" si="10"/>
        <v>105626</v>
      </c>
      <c r="H20" s="1">
        <f t="shared" si="10"/>
        <v>110720</v>
      </c>
      <c r="I20" s="1">
        <f t="shared" si="10"/>
        <v>110987</v>
      </c>
      <c r="J20" s="1">
        <f t="shared" si="10"/>
        <v>111918</v>
      </c>
      <c r="K20" s="1">
        <f t="shared" si="10"/>
        <v>130903</v>
      </c>
      <c r="L20" s="1">
        <f t="shared" si="10"/>
        <v>83315</v>
      </c>
      <c r="M20" s="1">
        <f t="shared" si="10"/>
        <v>154511</v>
      </c>
      <c r="N20" s="1">
        <f t="shared" si="10"/>
        <v>223963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142</v>
      </c>
      <c r="D21" s="4">
        <v>179</v>
      </c>
      <c r="E21" s="4">
        <v>151</v>
      </c>
      <c r="F21" s="4">
        <v>589</v>
      </c>
      <c r="G21" s="4">
        <v>647</v>
      </c>
      <c r="H21" s="4">
        <v>174</v>
      </c>
      <c r="I21" s="1">
        <v>302</v>
      </c>
      <c r="J21" s="1">
        <v>1037</v>
      </c>
      <c r="K21" s="1">
        <v>9527</v>
      </c>
      <c r="L21" s="1">
        <v>-10274</v>
      </c>
      <c r="M21" s="1">
        <v>8509</v>
      </c>
      <c r="N21" s="1">
        <v>25894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30" x14ac:dyDescent="0.25">
      <c r="A25" s="18">
        <v>7.5</v>
      </c>
      <c r="B25" s="19" t="s">
        <v>66</v>
      </c>
      <c r="C25" s="4">
        <v>29943</v>
      </c>
      <c r="D25" s="4">
        <v>44788</v>
      </c>
      <c r="E25" s="4">
        <v>45722</v>
      </c>
      <c r="F25" s="4">
        <v>37409</v>
      </c>
      <c r="G25" s="4">
        <v>45031</v>
      </c>
      <c r="H25" s="4">
        <v>51700</v>
      </c>
      <c r="I25" s="1">
        <v>55909</v>
      </c>
      <c r="J25" s="1">
        <v>58726</v>
      </c>
      <c r="K25" s="1">
        <v>61896</v>
      </c>
      <c r="L25" s="1">
        <v>26392</v>
      </c>
      <c r="M25" s="1">
        <v>65297</v>
      </c>
      <c r="N25" s="1">
        <v>103330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15</v>
      </c>
      <c r="C26" s="4">
        <v>129</v>
      </c>
      <c r="D26" s="4">
        <v>162</v>
      </c>
      <c r="E26" s="4">
        <v>174</v>
      </c>
      <c r="F26" s="4">
        <v>200</v>
      </c>
      <c r="G26" s="4">
        <v>182</v>
      </c>
      <c r="H26" s="4">
        <v>257</v>
      </c>
      <c r="I26" s="1">
        <v>145</v>
      </c>
      <c r="J26" s="1">
        <v>325</v>
      </c>
      <c r="K26" s="1">
        <v>187</v>
      </c>
      <c r="L26" s="1">
        <v>189</v>
      </c>
      <c r="M26" s="1">
        <v>218</v>
      </c>
      <c r="N26" s="1">
        <v>240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16</v>
      </c>
      <c r="C27" s="4">
        <v>30242</v>
      </c>
      <c r="D27" s="4">
        <v>36730</v>
      </c>
      <c r="E27" s="4">
        <v>46800</v>
      </c>
      <c r="F27" s="4">
        <v>48704</v>
      </c>
      <c r="G27" s="4">
        <v>59766</v>
      </c>
      <c r="H27" s="4">
        <v>58589</v>
      </c>
      <c r="I27" s="1">
        <v>54631</v>
      </c>
      <c r="J27" s="1">
        <v>51830</v>
      </c>
      <c r="K27" s="1">
        <v>59293</v>
      </c>
      <c r="L27" s="1">
        <v>67008</v>
      </c>
      <c r="M27" s="1">
        <v>80487</v>
      </c>
      <c r="N27" s="1">
        <v>94499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36</v>
      </c>
      <c r="B28" s="19" t="s">
        <v>17</v>
      </c>
      <c r="C28" s="4">
        <v>56201</v>
      </c>
      <c r="D28" s="4">
        <v>66780</v>
      </c>
      <c r="E28" s="4">
        <v>70994</v>
      </c>
      <c r="F28" s="4">
        <v>84365</v>
      </c>
      <c r="G28" s="4">
        <v>123347</v>
      </c>
      <c r="H28" s="4">
        <v>99144</v>
      </c>
      <c r="I28" s="1">
        <v>132836</v>
      </c>
      <c r="J28" s="1">
        <v>115398</v>
      </c>
      <c r="K28" s="1">
        <v>140774</v>
      </c>
      <c r="L28" s="1">
        <v>140288</v>
      </c>
      <c r="M28" s="1">
        <v>157045</v>
      </c>
      <c r="N28" s="1">
        <v>184145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45" x14ac:dyDescent="0.25">
      <c r="A29" s="20" t="s">
        <v>37</v>
      </c>
      <c r="B29" s="19" t="s">
        <v>18</v>
      </c>
      <c r="C29" s="4">
        <v>106856</v>
      </c>
      <c r="D29" s="4">
        <v>120198</v>
      </c>
      <c r="E29" s="4">
        <v>151269</v>
      </c>
      <c r="F29" s="4">
        <v>145776</v>
      </c>
      <c r="G29" s="4">
        <v>157262</v>
      </c>
      <c r="H29" s="4">
        <v>175234</v>
      </c>
      <c r="I29" s="1">
        <v>233349</v>
      </c>
      <c r="J29" s="1">
        <v>248777</v>
      </c>
      <c r="K29" s="1">
        <v>219292</v>
      </c>
      <c r="L29" s="1">
        <v>231244</v>
      </c>
      <c r="M29" s="1">
        <v>259684</v>
      </c>
      <c r="N29" s="1">
        <v>285774</v>
      </c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38</v>
      </c>
      <c r="B30" s="19" t="s">
        <v>53</v>
      </c>
      <c r="C30" s="4">
        <v>190140</v>
      </c>
      <c r="D30" s="4">
        <v>215255</v>
      </c>
      <c r="E30" s="4">
        <v>238822</v>
      </c>
      <c r="F30" s="4">
        <v>241702</v>
      </c>
      <c r="G30" s="4">
        <v>283126</v>
      </c>
      <c r="H30" s="4">
        <v>319109</v>
      </c>
      <c r="I30" s="1">
        <v>399293</v>
      </c>
      <c r="J30" s="1">
        <v>510375</v>
      </c>
      <c r="K30" s="1">
        <v>575183</v>
      </c>
      <c r="L30" s="1">
        <v>442422</v>
      </c>
      <c r="M30" s="1">
        <v>562235</v>
      </c>
      <c r="N30" s="1">
        <v>685866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39</v>
      </c>
      <c r="B31" s="19" t="s">
        <v>19</v>
      </c>
      <c r="C31" s="4">
        <v>244631</v>
      </c>
      <c r="D31" s="4">
        <v>248776</v>
      </c>
      <c r="E31" s="4">
        <v>312740</v>
      </c>
      <c r="F31" s="4">
        <v>239985</v>
      </c>
      <c r="G31" s="4">
        <v>323520</v>
      </c>
      <c r="H31" s="4">
        <v>354059</v>
      </c>
      <c r="I31" s="1">
        <v>423261</v>
      </c>
      <c r="J31" s="1">
        <v>403832</v>
      </c>
      <c r="K31" s="1">
        <v>446105</v>
      </c>
      <c r="L31" s="1">
        <v>516278</v>
      </c>
      <c r="M31" s="1">
        <v>658581</v>
      </c>
      <c r="N31" s="1">
        <v>779868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29</v>
      </c>
      <c r="C32" s="26">
        <f>C17+C20+C28+C29+C30+C31</f>
        <v>869582</v>
      </c>
      <c r="D32" s="26">
        <f t="shared" ref="D32:F32" si="11">D17+D20+D28+D29+D30+D31</f>
        <v>978345</v>
      </c>
      <c r="E32" s="26">
        <f t="shared" si="11"/>
        <v>1175180</v>
      </c>
      <c r="F32" s="26">
        <f t="shared" si="11"/>
        <v>1097857</v>
      </c>
      <c r="G32" s="26">
        <f t="shared" ref="G32" si="12">G17+G20+G28+G29+G30+G31</f>
        <v>1341490</v>
      </c>
      <c r="H32" s="26">
        <f t="shared" ref="H32:I32" si="13">H17+H20+H28+H29+H30+H31</f>
        <v>1429049</v>
      </c>
      <c r="I32" s="26">
        <f t="shared" si="13"/>
        <v>1719630</v>
      </c>
      <c r="J32" s="26">
        <f t="shared" ref="J32:K32" si="14">J17+J20+J28+J29+J30+J31</f>
        <v>1870246</v>
      </c>
      <c r="K32" s="26">
        <f t="shared" si="14"/>
        <v>2028420</v>
      </c>
      <c r="L32" s="26">
        <f t="shared" ref="L32:M32" si="15">L17+L20+L28+L29+L30+L31</f>
        <v>1806539</v>
      </c>
      <c r="M32" s="26">
        <f t="shared" si="15"/>
        <v>2278606</v>
      </c>
      <c r="N32" s="26">
        <f t="shared" ref="N32" si="16">N17+N20+N28+N29+N30+N31</f>
        <v>2730244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26</v>
      </c>
      <c r="B33" s="28" t="s">
        <v>50</v>
      </c>
      <c r="C33" s="29">
        <f>C6+C11+C13+C14+C15+C17+C20+C28+C29+C30+C31</f>
        <v>1700617</v>
      </c>
      <c r="D33" s="29">
        <f>D6+D11+D13+D14+D15+D17+D20+D28+D29+D30+D31</f>
        <v>1925732</v>
      </c>
      <c r="E33" s="29">
        <f>E6+E11+E13+E14+E15+E17+E20+E28+E29+E30+E31</f>
        <v>2277555</v>
      </c>
      <c r="F33" s="29">
        <f>F6+F11+F13+F14+F15+F17+F20+F28+F29+F30+F31</f>
        <v>2597491</v>
      </c>
      <c r="G33" s="29">
        <f t="shared" ref="G33" si="17">G6+G11+G13+G14+G15+G17+G20+G28+G29+G30+G31</f>
        <v>3126187</v>
      </c>
      <c r="H33" s="29">
        <f t="shared" ref="H33:I33" si="18">H6+H11+H13+H14+H15+H17+H20+H28+H29+H30+H31</f>
        <v>3391805</v>
      </c>
      <c r="I33" s="29">
        <f t="shared" si="18"/>
        <v>3814151</v>
      </c>
      <c r="J33" s="29">
        <f t="shared" ref="J33:K33" si="19">J6+J11+J13+J14+J15+J17+J20+J28+J29+J30+J31</f>
        <v>4299036</v>
      </c>
      <c r="K33" s="29">
        <f t="shared" si="19"/>
        <v>4645338</v>
      </c>
      <c r="L33" s="29">
        <f t="shared" ref="L33" si="20">L6+L11+L13+L14+L15+L17+L20+L28+L29+L30+L31</f>
        <v>4561593</v>
      </c>
      <c r="M33" s="29">
        <f t="shared" ref="M33:N33" si="21">M6+M11+M13+M14+M15+M17+M20+M28+M29+M30+M31</f>
        <v>5381008</v>
      </c>
      <c r="N33" s="29">
        <f t="shared" si="21"/>
        <v>6297769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42</v>
      </c>
      <c r="B34" s="5" t="s">
        <v>24</v>
      </c>
      <c r="C34" s="3">
        <f>GSVA_cur!C34</f>
        <v>103607</v>
      </c>
      <c r="D34" s="3">
        <f>GSVA_cur!D34</f>
        <v>118636</v>
      </c>
      <c r="E34" s="3">
        <f>GSVA_cur!E34</f>
        <v>149345</v>
      </c>
      <c r="F34" s="3">
        <f>GSVA_cur!F34</f>
        <v>154355</v>
      </c>
      <c r="G34" s="3">
        <f>GSVA_cur!G34</f>
        <v>206549</v>
      </c>
      <c r="H34" s="3">
        <f>GSVA_cur!H34</f>
        <v>234857</v>
      </c>
      <c r="I34" s="3">
        <f>GSVA_cur!I34</f>
        <v>187832</v>
      </c>
      <c r="J34" s="3">
        <f>GSVA_cur!J34</f>
        <v>241642</v>
      </c>
      <c r="K34" s="3">
        <f>GSVA_cur!K34</f>
        <v>276151</v>
      </c>
      <c r="L34" s="3">
        <f>GSVA_cur!L34</f>
        <v>327288</v>
      </c>
      <c r="M34" s="3">
        <f>GSVA_cur!M34</f>
        <v>369284</v>
      </c>
      <c r="N34" s="3">
        <f>GSVA_cur!N34</f>
        <v>425452.49475746677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43</v>
      </c>
      <c r="B35" s="5" t="s">
        <v>23</v>
      </c>
      <c r="C35" s="3">
        <f>GSVA_cur!C35</f>
        <v>62319</v>
      </c>
      <c r="D35" s="3">
        <f>GSVA_cur!D35</f>
        <v>81254</v>
      </c>
      <c r="E35" s="3">
        <f>GSVA_cur!E35</f>
        <v>94002</v>
      </c>
      <c r="F35" s="3">
        <f>GSVA_cur!F35</f>
        <v>87511</v>
      </c>
      <c r="G35" s="3">
        <f>GSVA_cur!G35</f>
        <v>85101</v>
      </c>
      <c r="H35" s="3">
        <f>GSVA_cur!H35</f>
        <v>59903</v>
      </c>
      <c r="I35" s="3">
        <f>GSVA_cur!I35</f>
        <v>51520</v>
      </c>
      <c r="J35" s="3">
        <f>GSVA_cur!J35</f>
        <v>50572</v>
      </c>
      <c r="K35" s="3">
        <f>GSVA_cur!K35</f>
        <v>48672</v>
      </c>
      <c r="L35" s="3">
        <f>GSVA_cur!L35</f>
        <v>92455</v>
      </c>
      <c r="M35" s="3">
        <f>GSVA_cur!M35</f>
        <v>127689</v>
      </c>
      <c r="N35" s="3">
        <f>GSVA_cur!N35</f>
        <v>142408.68396633983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44</v>
      </c>
      <c r="B36" s="31" t="s">
        <v>62</v>
      </c>
      <c r="C36" s="26">
        <f>C33+C34-C35</f>
        <v>1741905</v>
      </c>
      <c r="D36" s="26">
        <f t="shared" ref="D36:M36" si="22">D33+D34-D35</f>
        <v>1963114</v>
      </c>
      <c r="E36" s="26">
        <f t="shared" si="22"/>
        <v>2332898</v>
      </c>
      <c r="F36" s="26">
        <f t="shared" si="22"/>
        <v>2664335</v>
      </c>
      <c r="G36" s="26">
        <f t="shared" si="22"/>
        <v>3247635</v>
      </c>
      <c r="H36" s="26">
        <f t="shared" si="22"/>
        <v>3566759</v>
      </c>
      <c r="I36" s="26">
        <f t="shared" si="22"/>
        <v>3950463</v>
      </c>
      <c r="J36" s="26">
        <f t="shared" si="22"/>
        <v>4490106</v>
      </c>
      <c r="K36" s="26">
        <f t="shared" si="22"/>
        <v>4872817</v>
      </c>
      <c r="L36" s="26">
        <f t="shared" si="22"/>
        <v>4796426</v>
      </c>
      <c r="M36" s="26">
        <f t="shared" si="22"/>
        <v>5622603</v>
      </c>
      <c r="N36" s="26">
        <f t="shared" ref="N36" si="23">N33+N34-N35</f>
        <v>6580812.8107911274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45</v>
      </c>
      <c r="B37" s="5" t="s">
        <v>41</v>
      </c>
      <c r="C37" s="3">
        <f>GSVA_cur!C37</f>
        <v>36940</v>
      </c>
      <c r="D37" s="3">
        <f>GSVA_cur!D37</f>
        <v>37340</v>
      </c>
      <c r="E37" s="3">
        <f>GSVA_cur!E37</f>
        <v>37740</v>
      </c>
      <c r="F37" s="3">
        <f>GSVA_cur!F37</f>
        <v>38140</v>
      </c>
      <c r="G37" s="3">
        <f>GSVA_cur!G37</f>
        <v>38540</v>
      </c>
      <c r="H37" s="3">
        <f>GSVA_cur!H37</f>
        <v>38940</v>
      </c>
      <c r="I37" s="3">
        <f>GSVA_cur!I37</f>
        <v>39330</v>
      </c>
      <c r="J37" s="3">
        <f>GSVA_cur!J37</f>
        <v>39730</v>
      </c>
      <c r="K37" s="3">
        <f>GSVA_cur!K37</f>
        <v>40120</v>
      </c>
      <c r="L37" s="3">
        <f>GSVA_cur!L37</f>
        <v>40510</v>
      </c>
      <c r="M37" s="3">
        <f>GSVA_cur!M37</f>
        <v>40900</v>
      </c>
      <c r="N37" s="3">
        <f>GSVA_cur!N37</f>
        <v>41280</v>
      </c>
      <c r="O37" s="6"/>
      <c r="P37" s="6"/>
    </row>
    <row r="38" spans="1:181" ht="15.75" x14ac:dyDescent="0.25">
      <c r="A38" s="30" t="s">
        <v>46</v>
      </c>
      <c r="B38" s="31" t="s">
        <v>63</v>
      </c>
      <c r="C38" s="26">
        <f>C36/C37*1000</f>
        <v>47154.981050351918</v>
      </c>
      <c r="D38" s="26">
        <f t="shared" ref="D38:M38" si="24">D36/D37*1000</f>
        <v>52574.022495982863</v>
      </c>
      <c r="E38" s="26">
        <f t="shared" si="24"/>
        <v>61814.997350291473</v>
      </c>
      <c r="F38" s="26">
        <f t="shared" si="24"/>
        <v>69856.712113266913</v>
      </c>
      <c r="G38" s="26">
        <f t="shared" si="24"/>
        <v>84266.606123508041</v>
      </c>
      <c r="H38" s="26">
        <f t="shared" si="24"/>
        <v>91596.276322547506</v>
      </c>
      <c r="I38" s="26">
        <f t="shared" si="24"/>
        <v>100444.0122044241</v>
      </c>
      <c r="J38" s="26">
        <f t="shared" si="24"/>
        <v>113015.5046564309</v>
      </c>
      <c r="K38" s="26">
        <f t="shared" si="24"/>
        <v>121456.05682951146</v>
      </c>
      <c r="L38" s="26">
        <f t="shared" si="24"/>
        <v>118401.03678104172</v>
      </c>
      <c r="M38" s="26">
        <f t="shared" si="24"/>
        <v>137471.95599022004</v>
      </c>
      <c r="N38" s="26">
        <f t="shared" ref="N38" si="25">N36/N37*1000</f>
        <v>159418.91499009516</v>
      </c>
      <c r="O38" s="8"/>
      <c r="P38" s="8"/>
      <c r="BQ38" s="9"/>
      <c r="BR38" s="9"/>
      <c r="BS38" s="9"/>
      <c r="BT38" s="9"/>
    </row>
    <row r="39" spans="1:181" x14ac:dyDescent="0.25">
      <c r="B39" s="2" t="s">
        <v>67</v>
      </c>
    </row>
    <row r="40" spans="1:181" x14ac:dyDescent="0.25">
      <c r="A40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U40"/>
  <sheetViews>
    <sheetView zoomScale="77" zoomScaleNormal="77" zoomScaleSheetLayoutView="100" workbookViewId="0">
      <pane xSplit="2" ySplit="5" topLeftCell="C6" activePane="bottomRight" state="frozen"/>
      <selection activeCell="C52" sqref="C52"/>
      <selection pane="topRight" activeCell="C52" sqref="C52"/>
      <selection pane="bottomLeft" activeCell="C52" sqref="C52"/>
      <selection pane="bottomRight" activeCell="P14" sqref="P14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8" width="10.85546875" style="7" customWidth="1"/>
    <col min="9" max="14" width="11.85546875" style="6" customWidth="1"/>
    <col min="15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6" width="8.85546875" style="7"/>
    <col min="177" max="177" width="12.7109375" style="7" bestFit="1" customWidth="1"/>
    <col min="178" max="16384" width="8.85546875" style="2"/>
  </cols>
  <sheetData>
    <row r="1" spans="1:177" ht="26.25" x14ac:dyDescent="0.4">
      <c r="A1" s="2" t="s">
        <v>52</v>
      </c>
      <c r="B1" s="33" t="s">
        <v>65</v>
      </c>
    </row>
    <row r="2" spans="1:177" ht="15.75" x14ac:dyDescent="0.25">
      <c r="A2" s="12" t="s">
        <v>51</v>
      </c>
      <c r="I2" s="6" t="str">
        <f>[1]GSVA_cur!$I$3</f>
        <v>As on 15.03.2024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56</v>
      </c>
      <c r="G4" s="11"/>
      <c r="H4" s="11"/>
    </row>
    <row r="5" spans="1:177" ht="15.75" x14ac:dyDescent="0.25">
      <c r="A5" s="13" t="s">
        <v>0</v>
      </c>
      <c r="B5" s="14" t="s">
        <v>1</v>
      </c>
      <c r="C5" s="3" t="s">
        <v>20</v>
      </c>
      <c r="D5" s="3" t="s">
        <v>21</v>
      </c>
      <c r="E5" s="3" t="s">
        <v>22</v>
      </c>
      <c r="F5" s="3" t="s">
        <v>55</v>
      </c>
      <c r="G5" s="3" t="s">
        <v>64</v>
      </c>
      <c r="H5" s="3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73</v>
      </c>
      <c r="N5" s="32" t="s">
        <v>74</v>
      </c>
    </row>
    <row r="6" spans="1:177" s="17" customFormat="1" ht="15.75" x14ac:dyDescent="0.25">
      <c r="A6" s="15" t="s">
        <v>25</v>
      </c>
      <c r="B6" s="16" t="s">
        <v>2</v>
      </c>
      <c r="C6" s="1">
        <f>SUM(C7:C10)</f>
        <v>492245</v>
      </c>
      <c r="D6" s="1">
        <f t="shared" ref="D6:N6" si="0">SUM(D7:D10)</f>
        <v>529771</v>
      </c>
      <c r="E6" s="1">
        <f t="shared" si="0"/>
        <v>620483</v>
      </c>
      <c r="F6" s="1">
        <f t="shared" si="0"/>
        <v>642173</v>
      </c>
      <c r="G6" s="1">
        <f t="shared" si="0"/>
        <v>689647</v>
      </c>
      <c r="H6" s="1">
        <f t="shared" si="0"/>
        <v>718865</v>
      </c>
      <c r="I6" s="1">
        <f t="shared" si="0"/>
        <v>745988</v>
      </c>
      <c r="J6" s="1">
        <f t="shared" si="0"/>
        <v>825154</v>
      </c>
      <c r="K6" s="1">
        <f t="shared" si="0"/>
        <v>872414</v>
      </c>
      <c r="L6" s="1">
        <f t="shared" si="0"/>
        <v>896233</v>
      </c>
      <c r="M6" s="1">
        <f t="shared" si="0"/>
        <v>911769</v>
      </c>
      <c r="N6" s="1">
        <f t="shared" si="0"/>
        <v>948356.09012860979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58</v>
      </c>
      <c r="C7" s="4">
        <v>307680</v>
      </c>
      <c r="D7" s="4">
        <v>325726</v>
      </c>
      <c r="E7" s="4">
        <v>355107</v>
      </c>
      <c r="F7" s="4">
        <v>358415</v>
      </c>
      <c r="G7" s="4">
        <v>354370</v>
      </c>
      <c r="H7" s="4">
        <v>379442</v>
      </c>
      <c r="I7" s="1">
        <v>409401</v>
      </c>
      <c r="J7" s="1">
        <v>457178</v>
      </c>
      <c r="K7" s="1">
        <v>458961</v>
      </c>
      <c r="L7" s="1">
        <v>467297</v>
      </c>
      <c r="M7" s="1">
        <v>466565</v>
      </c>
      <c r="N7" s="1">
        <v>471221.92974405701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59</v>
      </c>
      <c r="C8" s="4">
        <v>32929</v>
      </c>
      <c r="D8" s="4">
        <v>35852</v>
      </c>
      <c r="E8" s="4">
        <v>68484</v>
      </c>
      <c r="F8" s="4">
        <v>49838</v>
      </c>
      <c r="G8" s="4">
        <v>53588</v>
      </c>
      <c r="H8" s="4">
        <v>75458</v>
      </c>
      <c r="I8" s="1">
        <v>74305</v>
      </c>
      <c r="J8" s="1">
        <v>80666</v>
      </c>
      <c r="K8" s="1">
        <v>107391</v>
      </c>
      <c r="L8" s="1">
        <v>112511</v>
      </c>
      <c r="M8" s="1">
        <v>119839</v>
      </c>
      <c r="N8" s="1">
        <v>137586.39433293781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60</v>
      </c>
      <c r="C9" s="4">
        <v>108559</v>
      </c>
      <c r="D9" s="4">
        <v>108412</v>
      </c>
      <c r="E9" s="4">
        <v>129871</v>
      </c>
      <c r="F9" s="4">
        <v>123810</v>
      </c>
      <c r="G9" s="4">
        <v>163156</v>
      </c>
      <c r="H9" s="4">
        <v>141568</v>
      </c>
      <c r="I9" s="1">
        <v>138682</v>
      </c>
      <c r="J9" s="1">
        <v>156900</v>
      </c>
      <c r="K9" s="1">
        <v>173651</v>
      </c>
      <c r="L9" s="1">
        <v>184071</v>
      </c>
      <c r="M9" s="1">
        <v>187015</v>
      </c>
      <c r="N9" s="1">
        <v>198193.25709820731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61</v>
      </c>
      <c r="C10" s="4">
        <v>43077</v>
      </c>
      <c r="D10" s="4">
        <v>59781</v>
      </c>
      <c r="E10" s="4">
        <v>67021</v>
      </c>
      <c r="F10" s="4">
        <v>110110</v>
      </c>
      <c r="G10" s="4">
        <v>118533</v>
      </c>
      <c r="H10" s="4">
        <v>122397</v>
      </c>
      <c r="I10" s="1">
        <v>123600</v>
      </c>
      <c r="J10" s="1">
        <v>130410</v>
      </c>
      <c r="K10" s="1">
        <v>132411</v>
      </c>
      <c r="L10" s="1">
        <v>132354</v>
      </c>
      <c r="M10" s="1">
        <v>138350</v>
      </c>
      <c r="N10" s="1">
        <v>141354.50895340773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30</v>
      </c>
      <c r="B11" s="19" t="s">
        <v>3</v>
      </c>
      <c r="C11" s="4">
        <v>103863</v>
      </c>
      <c r="D11" s="4">
        <v>108737</v>
      </c>
      <c r="E11" s="4">
        <v>108667</v>
      </c>
      <c r="F11" s="4">
        <v>338706</v>
      </c>
      <c r="G11" s="4">
        <v>296124</v>
      </c>
      <c r="H11" s="4">
        <v>320971</v>
      </c>
      <c r="I11" s="1">
        <v>316541</v>
      </c>
      <c r="J11" s="1">
        <v>367741</v>
      </c>
      <c r="K11" s="1">
        <v>324489</v>
      </c>
      <c r="L11" s="1">
        <v>287280</v>
      </c>
      <c r="M11" s="1">
        <v>460304</v>
      </c>
      <c r="N11" s="1">
        <v>513516.50728065812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27</v>
      </c>
      <c r="C12" s="26">
        <f>C6+C11</f>
        <v>596108</v>
      </c>
      <c r="D12" s="26">
        <f t="shared" ref="D12:N12" si="1">D6+D11</f>
        <v>638508</v>
      </c>
      <c r="E12" s="26">
        <f t="shared" si="1"/>
        <v>729150</v>
      </c>
      <c r="F12" s="26">
        <f t="shared" si="1"/>
        <v>980879</v>
      </c>
      <c r="G12" s="26">
        <f t="shared" si="1"/>
        <v>985771</v>
      </c>
      <c r="H12" s="26">
        <f t="shared" si="1"/>
        <v>1039836</v>
      </c>
      <c r="I12" s="26">
        <f t="shared" si="1"/>
        <v>1062529</v>
      </c>
      <c r="J12" s="26">
        <f t="shared" si="1"/>
        <v>1192895</v>
      </c>
      <c r="K12" s="26">
        <f t="shared" si="1"/>
        <v>1196903</v>
      </c>
      <c r="L12" s="26">
        <f t="shared" si="1"/>
        <v>1183513</v>
      </c>
      <c r="M12" s="26">
        <f t="shared" si="1"/>
        <v>1372073</v>
      </c>
      <c r="N12" s="26">
        <f t="shared" si="1"/>
        <v>1461872.5974092679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31</v>
      </c>
      <c r="B13" s="16" t="s">
        <v>4</v>
      </c>
      <c r="C13" s="1">
        <v>62462</v>
      </c>
      <c r="D13" s="1">
        <v>105242</v>
      </c>
      <c r="E13" s="1">
        <v>96542</v>
      </c>
      <c r="F13" s="1">
        <v>134735</v>
      </c>
      <c r="G13" s="1">
        <v>98503</v>
      </c>
      <c r="H13" s="1">
        <v>133964</v>
      </c>
      <c r="I13" s="1">
        <v>116936</v>
      </c>
      <c r="J13" s="1">
        <v>107009</v>
      </c>
      <c r="K13" s="1">
        <v>119861</v>
      </c>
      <c r="L13" s="1">
        <v>119881</v>
      </c>
      <c r="M13" s="1">
        <v>133310</v>
      </c>
      <c r="N13" s="1">
        <v>143491.58182671107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32</v>
      </c>
      <c r="B14" s="19" t="s">
        <v>5</v>
      </c>
      <c r="C14" s="4">
        <v>29486</v>
      </c>
      <c r="D14" s="4">
        <v>35502</v>
      </c>
      <c r="E14" s="4">
        <v>28047</v>
      </c>
      <c r="F14" s="4">
        <v>86075</v>
      </c>
      <c r="G14" s="4">
        <v>71504</v>
      </c>
      <c r="H14" s="4">
        <v>89800</v>
      </c>
      <c r="I14" s="1">
        <v>118618</v>
      </c>
      <c r="J14" s="1">
        <v>119237</v>
      </c>
      <c r="K14" s="1">
        <v>102872</v>
      </c>
      <c r="L14" s="1">
        <v>118681</v>
      </c>
      <c r="M14" s="1">
        <v>128298</v>
      </c>
      <c r="N14" s="1">
        <v>140009.89818212579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33</v>
      </c>
      <c r="B15" s="19" t="s">
        <v>6</v>
      </c>
      <c r="C15" s="4">
        <v>142979</v>
      </c>
      <c r="D15" s="4">
        <v>144549</v>
      </c>
      <c r="E15" s="4">
        <v>156328</v>
      </c>
      <c r="F15" s="4">
        <v>126086</v>
      </c>
      <c r="G15" s="4">
        <v>153713</v>
      </c>
      <c r="H15" s="4">
        <v>190569</v>
      </c>
      <c r="I15" s="1">
        <v>195452</v>
      </c>
      <c r="J15" s="1">
        <v>247156</v>
      </c>
      <c r="K15" s="1">
        <v>186642</v>
      </c>
      <c r="L15" s="1">
        <v>177922</v>
      </c>
      <c r="M15" s="1">
        <v>164166</v>
      </c>
      <c r="N15" s="1">
        <v>169253.485445564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28</v>
      </c>
      <c r="C16" s="26">
        <f>+C13+C14+C15</f>
        <v>234927</v>
      </c>
      <c r="D16" s="26">
        <f t="shared" ref="D16:H16" si="2">+D13+D14+D15</f>
        <v>285293</v>
      </c>
      <c r="E16" s="26">
        <f t="shared" si="2"/>
        <v>280917</v>
      </c>
      <c r="F16" s="26">
        <f t="shared" si="2"/>
        <v>346896</v>
      </c>
      <c r="G16" s="26">
        <f t="shared" si="2"/>
        <v>323720</v>
      </c>
      <c r="H16" s="26">
        <f t="shared" si="2"/>
        <v>414333</v>
      </c>
      <c r="I16" s="26">
        <f t="shared" ref="I16:K16" si="3">+I13+I14+I15</f>
        <v>431006</v>
      </c>
      <c r="J16" s="26">
        <f t="shared" si="3"/>
        <v>473402</v>
      </c>
      <c r="K16" s="26">
        <f t="shared" si="3"/>
        <v>409375</v>
      </c>
      <c r="L16" s="26">
        <f t="shared" ref="L16:M16" si="4">+L13+L14+L15</f>
        <v>416484</v>
      </c>
      <c r="M16" s="26">
        <f t="shared" si="4"/>
        <v>425774</v>
      </c>
      <c r="N16" s="26">
        <f t="shared" ref="N16" si="5">+N13+N14+N15</f>
        <v>452754.96545440087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34</v>
      </c>
      <c r="B17" s="16" t="s">
        <v>7</v>
      </c>
      <c r="C17" s="1">
        <f>C18+C19</f>
        <v>211298</v>
      </c>
      <c r="D17" s="1">
        <f t="shared" ref="D17:H17" si="6">D18+D19</f>
        <v>243486</v>
      </c>
      <c r="E17" s="1">
        <f t="shared" si="6"/>
        <v>228139</v>
      </c>
      <c r="F17" s="1">
        <f t="shared" si="6"/>
        <v>293559</v>
      </c>
      <c r="G17" s="1">
        <f t="shared" si="6"/>
        <v>210882</v>
      </c>
      <c r="H17" s="1">
        <f t="shared" si="6"/>
        <v>245122</v>
      </c>
      <c r="I17" s="1">
        <f t="shared" ref="I17:K17" si="7">I18+I19</f>
        <v>344132</v>
      </c>
      <c r="J17" s="1">
        <f t="shared" si="7"/>
        <v>405184</v>
      </c>
      <c r="K17" s="1">
        <f t="shared" si="7"/>
        <v>472639</v>
      </c>
      <c r="L17" s="1">
        <f t="shared" ref="L17:M17" si="8">L18+L19</f>
        <v>347292</v>
      </c>
      <c r="M17" s="1">
        <f t="shared" si="8"/>
        <v>354860</v>
      </c>
      <c r="N17" s="1">
        <f t="shared" ref="N17" si="9">N18+N19</f>
        <v>392029.98779391061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203030</v>
      </c>
      <c r="D18" s="4">
        <v>234197</v>
      </c>
      <c r="E18" s="4">
        <v>218662</v>
      </c>
      <c r="F18" s="4">
        <v>283404</v>
      </c>
      <c r="G18" s="4">
        <v>204185</v>
      </c>
      <c r="H18" s="4">
        <v>234367</v>
      </c>
      <c r="I18" s="1">
        <v>332061</v>
      </c>
      <c r="J18" s="1">
        <v>392208</v>
      </c>
      <c r="K18" s="1">
        <v>458586</v>
      </c>
      <c r="L18" s="1">
        <v>341427</v>
      </c>
      <c r="M18" s="1">
        <v>346041</v>
      </c>
      <c r="N18" s="1">
        <v>380583.9520054817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>
        <v>8268</v>
      </c>
      <c r="D19" s="4">
        <v>9289</v>
      </c>
      <c r="E19" s="4">
        <v>9477</v>
      </c>
      <c r="F19" s="4">
        <v>10155</v>
      </c>
      <c r="G19" s="4">
        <v>6697</v>
      </c>
      <c r="H19" s="4">
        <v>10755</v>
      </c>
      <c r="I19" s="1">
        <v>12071</v>
      </c>
      <c r="J19" s="1">
        <v>12976</v>
      </c>
      <c r="K19" s="1">
        <v>14053</v>
      </c>
      <c r="L19" s="1">
        <v>5865</v>
      </c>
      <c r="M19" s="1">
        <v>8819</v>
      </c>
      <c r="N19" s="1">
        <v>11446.035788428935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35</v>
      </c>
      <c r="B20" s="23" t="s">
        <v>10</v>
      </c>
      <c r="C20" s="1">
        <f>SUM(C21:C27)</f>
        <v>60456</v>
      </c>
      <c r="D20" s="1">
        <f t="shared" ref="D20:N20" si="10">SUM(D21:D27)</f>
        <v>42273</v>
      </c>
      <c r="E20" s="1">
        <f t="shared" si="10"/>
        <v>52689</v>
      </c>
      <c r="F20" s="1">
        <f t="shared" si="10"/>
        <v>72917</v>
      </c>
      <c r="G20" s="1">
        <f t="shared" si="10"/>
        <v>86021</v>
      </c>
      <c r="H20" s="1">
        <f t="shared" si="10"/>
        <v>91465</v>
      </c>
      <c r="I20" s="1">
        <f t="shared" si="10"/>
        <v>84518</v>
      </c>
      <c r="J20" s="1">
        <f t="shared" si="10"/>
        <v>77901</v>
      </c>
      <c r="K20" s="1">
        <f t="shared" si="10"/>
        <v>85486</v>
      </c>
      <c r="L20" s="1">
        <f t="shared" si="10"/>
        <v>39417</v>
      </c>
      <c r="M20" s="1">
        <f t="shared" si="10"/>
        <v>77161</v>
      </c>
      <c r="N20" s="1">
        <f t="shared" si="10"/>
        <v>91331.104559736414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142</v>
      </c>
      <c r="D21" s="4">
        <v>158</v>
      </c>
      <c r="E21" s="4">
        <v>718</v>
      </c>
      <c r="F21" s="4">
        <v>520</v>
      </c>
      <c r="G21" s="4">
        <v>538</v>
      </c>
      <c r="H21" s="4">
        <v>68</v>
      </c>
      <c r="I21" s="1">
        <v>170</v>
      </c>
      <c r="J21" s="1">
        <v>606</v>
      </c>
      <c r="K21" s="1">
        <v>4614</v>
      </c>
      <c r="L21" s="1">
        <v>-10058</v>
      </c>
      <c r="M21" s="1">
        <v>3797</v>
      </c>
      <c r="N21" s="1">
        <v>7405.3360740778098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1"/>
      <c r="J23" s="1"/>
      <c r="K23" s="1"/>
      <c r="L23" s="1"/>
      <c r="M23" s="1"/>
      <c r="N23" s="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66</v>
      </c>
      <c r="C25" s="4">
        <v>29943</v>
      </c>
      <c r="D25" s="4">
        <v>36889</v>
      </c>
      <c r="E25" s="4">
        <v>46393</v>
      </c>
      <c r="F25" s="4">
        <v>30189</v>
      </c>
      <c r="G25" s="4">
        <v>35331</v>
      </c>
      <c r="H25" s="4">
        <v>41604</v>
      </c>
      <c r="I25" s="1">
        <v>41410</v>
      </c>
      <c r="J25" s="1">
        <v>39332</v>
      </c>
      <c r="K25" s="1">
        <v>39531</v>
      </c>
      <c r="L25" s="1">
        <v>10294</v>
      </c>
      <c r="M25" s="1">
        <v>31039</v>
      </c>
      <c r="N25" s="1">
        <v>39227.749204067302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15</v>
      </c>
      <c r="C26" s="4">
        <v>129</v>
      </c>
      <c r="D26" s="4">
        <v>158</v>
      </c>
      <c r="E26" s="4">
        <v>165</v>
      </c>
      <c r="F26" s="4">
        <v>171</v>
      </c>
      <c r="G26" s="4">
        <v>150</v>
      </c>
      <c r="H26" s="4">
        <v>230</v>
      </c>
      <c r="I26" s="1">
        <v>127</v>
      </c>
      <c r="J26" s="1">
        <v>272</v>
      </c>
      <c r="K26" s="1">
        <v>154</v>
      </c>
      <c r="L26" s="1">
        <v>153</v>
      </c>
      <c r="M26" s="1">
        <v>158</v>
      </c>
      <c r="N26" s="1">
        <v>161.40686251305257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16</v>
      </c>
      <c r="C27" s="4">
        <v>30242</v>
      </c>
      <c r="D27" s="4">
        <v>5068</v>
      </c>
      <c r="E27" s="4">
        <v>5413</v>
      </c>
      <c r="F27" s="4">
        <v>42037</v>
      </c>
      <c r="G27" s="4">
        <v>50002</v>
      </c>
      <c r="H27" s="4">
        <v>49563</v>
      </c>
      <c r="I27" s="1">
        <v>42811</v>
      </c>
      <c r="J27" s="1">
        <v>37691</v>
      </c>
      <c r="K27" s="1">
        <v>41187</v>
      </c>
      <c r="L27" s="1">
        <v>39028</v>
      </c>
      <c r="M27" s="1">
        <v>42167</v>
      </c>
      <c r="N27" s="1">
        <v>44536.612419078258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36</v>
      </c>
      <c r="B28" s="19" t="s">
        <v>17</v>
      </c>
      <c r="C28" s="4">
        <v>56201</v>
      </c>
      <c r="D28" s="4">
        <v>64289</v>
      </c>
      <c r="E28" s="4">
        <v>67995</v>
      </c>
      <c r="F28" s="4">
        <v>80769</v>
      </c>
      <c r="G28" s="4">
        <v>114469</v>
      </c>
      <c r="H28" s="4">
        <v>92102</v>
      </c>
      <c r="I28" s="1">
        <v>114823</v>
      </c>
      <c r="J28" s="1">
        <v>92125</v>
      </c>
      <c r="K28" s="1">
        <v>107381</v>
      </c>
      <c r="L28" s="1">
        <v>106374</v>
      </c>
      <c r="M28" s="1">
        <v>110735</v>
      </c>
      <c r="N28" s="1">
        <v>118227.71572576398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37</v>
      </c>
      <c r="B29" s="19" t="s">
        <v>18</v>
      </c>
      <c r="C29" s="4">
        <v>106856</v>
      </c>
      <c r="D29" s="4">
        <v>119548</v>
      </c>
      <c r="E29" s="4">
        <v>128499</v>
      </c>
      <c r="F29" s="4">
        <v>144434</v>
      </c>
      <c r="G29" s="4">
        <v>105051</v>
      </c>
      <c r="H29" s="4">
        <v>124284</v>
      </c>
      <c r="I29" s="1">
        <v>155423</v>
      </c>
      <c r="J29" s="1">
        <v>188634</v>
      </c>
      <c r="K29" s="1">
        <v>202139</v>
      </c>
      <c r="L29" s="1">
        <v>202880</v>
      </c>
      <c r="M29" s="1">
        <v>216813</v>
      </c>
      <c r="N29" s="1">
        <v>228471.35513806314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38</v>
      </c>
      <c r="B30" s="19" t="s">
        <v>53</v>
      </c>
      <c r="C30" s="4">
        <v>190140</v>
      </c>
      <c r="D30" s="4">
        <v>211209</v>
      </c>
      <c r="E30" s="4">
        <v>214771</v>
      </c>
      <c r="F30" s="4">
        <v>239770</v>
      </c>
      <c r="G30" s="4">
        <v>228919</v>
      </c>
      <c r="H30" s="4">
        <v>309069</v>
      </c>
      <c r="I30" s="1">
        <v>308204</v>
      </c>
      <c r="J30" s="1">
        <v>377341</v>
      </c>
      <c r="K30" s="1">
        <v>396680</v>
      </c>
      <c r="L30" s="1">
        <v>278239</v>
      </c>
      <c r="M30" s="1">
        <v>341092</v>
      </c>
      <c r="N30" s="1">
        <v>393196.20764854469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39</v>
      </c>
      <c r="B31" s="19" t="s">
        <v>19</v>
      </c>
      <c r="C31" s="4">
        <v>244631</v>
      </c>
      <c r="D31" s="4">
        <v>246484</v>
      </c>
      <c r="E31" s="4">
        <v>312824</v>
      </c>
      <c r="F31" s="4">
        <v>234976</v>
      </c>
      <c r="G31" s="4">
        <v>228243</v>
      </c>
      <c r="H31" s="4">
        <v>239692</v>
      </c>
      <c r="I31" s="1">
        <v>334839</v>
      </c>
      <c r="J31" s="1">
        <v>307205</v>
      </c>
      <c r="K31" s="1">
        <v>319034</v>
      </c>
      <c r="L31" s="1">
        <v>447783</v>
      </c>
      <c r="M31" s="1">
        <v>417183</v>
      </c>
      <c r="N31" s="1">
        <v>469451.20499408158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29</v>
      </c>
      <c r="C32" s="26">
        <f>C17+C20+C28+C29+C30+C31</f>
        <v>869582</v>
      </c>
      <c r="D32" s="26">
        <f t="shared" ref="D32:L32" si="11">D17+D20+D28+D29+D30+D31</f>
        <v>927289</v>
      </c>
      <c r="E32" s="26">
        <f t="shared" si="11"/>
        <v>1004917</v>
      </c>
      <c r="F32" s="26">
        <f t="shared" si="11"/>
        <v>1066425</v>
      </c>
      <c r="G32" s="26">
        <f t="shared" si="11"/>
        <v>973585</v>
      </c>
      <c r="H32" s="26">
        <f t="shared" si="11"/>
        <v>1101734</v>
      </c>
      <c r="I32" s="26">
        <f t="shared" si="11"/>
        <v>1341939</v>
      </c>
      <c r="J32" s="26">
        <f t="shared" si="11"/>
        <v>1448390</v>
      </c>
      <c r="K32" s="26">
        <f t="shared" si="11"/>
        <v>1583359</v>
      </c>
      <c r="L32" s="26">
        <f t="shared" si="11"/>
        <v>1421985</v>
      </c>
      <c r="M32" s="26">
        <f t="shared" ref="M32:N32" si="12">M17+M20+M28+M29+M30+M31</f>
        <v>1517844</v>
      </c>
      <c r="N32" s="26">
        <f t="shared" si="12"/>
        <v>1692707.5758601003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26</v>
      </c>
      <c r="B33" s="28" t="s">
        <v>50</v>
      </c>
      <c r="C33" s="29">
        <f>C6+C11+C13+C14+C15+C17+C20+C28+C29+C30+C31</f>
        <v>1700617</v>
      </c>
      <c r="D33" s="29">
        <f t="shared" ref="D33:K33" si="13">D6+D11+D13+D14+D15+D17+D20+D28+D29+D30+D31</f>
        <v>1851090</v>
      </c>
      <c r="E33" s="29">
        <f t="shared" si="13"/>
        <v>2014984</v>
      </c>
      <c r="F33" s="29">
        <f t="shared" si="13"/>
        <v>2394200</v>
      </c>
      <c r="G33" s="29">
        <f t="shared" si="13"/>
        <v>2283076</v>
      </c>
      <c r="H33" s="29">
        <f t="shared" si="13"/>
        <v>2555903</v>
      </c>
      <c r="I33" s="29">
        <f t="shared" si="13"/>
        <v>2835474</v>
      </c>
      <c r="J33" s="29">
        <f t="shared" si="13"/>
        <v>3114687</v>
      </c>
      <c r="K33" s="29">
        <f t="shared" si="13"/>
        <v>3189637</v>
      </c>
      <c r="L33" s="29">
        <f>L6+L11+L13+L14+L15+L17+L20+L28+L29+L30+L31</f>
        <v>3021982</v>
      </c>
      <c r="M33" s="29">
        <f t="shared" ref="M33:N33" si="14">M6+M11+M13+M14+M15+M17+M20+M28+M29+M30+M31</f>
        <v>3315691</v>
      </c>
      <c r="N33" s="29">
        <f t="shared" si="14"/>
        <v>3607335.1387237688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42</v>
      </c>
      <c r="B34" s="5" t="s">
        <v>24</v>
      </c>
      <c r="C34" s="4">
        <f>GSVA_const!C34</f>
        <v>103607</v>
      </c>
      <c r="D34" s="4">
        <f>GSVA_const!D34</f>
        <v>109905</v>
      </c>
      <c r="E34" s="4">
        <f>GSVA_const!E34</f>
        <v>128765</v>
      </c>
      <c r="F34" s="4">
        <f>GSVA_const!F34</f>
        <v>125375</v>
      </c>
      <c r="G34" s="4">
        <f>GSVA_const!G34</f>
        <v>168003</v>
      </c>
      <c r="H34" s="4">
        <f>GSVA_const!H34</f>
        <v>220766</v>
      </c>
      <c r="I34" s="4">
        <f>GSVA_const!I34</f>
        <v>158525</v>
      </c>
      <c r="J34" s="4">
        <f>GSVA_const!J34</f>
        <v>196820</v>
      </c>
      <c r="K34" s="4">
        <f>GSVA_const!K34</f>
        <v>218344</v>
      </c>
      <c r="L34" s="4">
        <f>GSVA_const!L34</f>
        <v>255435</v>
      </c>
      <c r="M34" s="4">
        <f>GSVA_const!M34</f>
        <v>258919</v>
      </c>
      <c r="N34" s="4">
        <f>GSVA_const!N34</f>
        <v>284195.74524894397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43</v>
      </c>
      <c r="B35" s="5" t="s">
        <v>23</v>
      </c>
      <c r="C35" s="4">
        <f>GSVA_const!C35</f>
        <v>62319</v>
      </c>
      <c r="D35" s="4">
        <f>GSVA_const!D35</f>
        <v>75274</v>
      </c>
      <c r="E35" s="4">
        <f>GSVA_const!E35</f>
        <v>81443</v>
      </c>
      <c r="F35" s="4">
        <f>GSVA_const!F35</f>
        <v>78915</v>
      </c>
      <c r="G35" s="4">
        <f>GSVA_const!G35</f>
        <v>76548</v>
      </c>
      <c r="H35" s="4">
        <f>GSVA_const!H35</f>
        <v>56309</v>
      </c>
      <c r="I35" s="4">
        <f>GSVA_const!I35</f>
        <v>43481</v>
      </c>
      <c r="J35" s="4">
        <f>GSVA_const!J35</f>
        <v>41192</v>
      </c>
      <c r="K35" s="4">
        <f>GSVA_const!K35</f>
        <v>38483</v>
      </c>
      <c r="L35" s="4">
        <f>GSVA_const!L35</f>
        <v>72157</v>
      </c>
      <c r="M35" s="4">
        <f>GSVA_const!M35</f>
        <v>89527</v>
      </c>
      <c r="N35" s="4">
        <f>GSVA_const!N35</f>
        <v>99827.229447951657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44</v>
      </c>
      <c r="B36" s="31" t="s">
        <v>62</v>
      </c>
      <c r="C36" s="26">
        <f>C33+C34-C35</f>
        <v>1741905</v>
      </c>
      <c r="D36" s="26">
        <f t="shared" ref="D36:M36" si="15">D33+D34-D35</f>
        <v>1885721</v>
      </c>
      <c r="E36" s="26">
        <f t="shared" si="15"/>
        <v>2062306</v>
      </c>
      <c r="F36" s="26">
        <f t="shared" si="15"/>
        <v>2440660</v>
      </c>
      <c r="G36" s="26">
        <f t="shared" si="15"/>
        <v>2374531</v>
      </c>
      <c r="H36" s="26">
        <f t="shared" si="15"/>
        <v>2720360</v>
      </c>
      <c r="I36" s="26">
        <f t="shared" si="15"/>
        <v>2950518</v>
      </c>
      <c r="J36" s="26">
        <f t="shared" si="15"/>
        <v>3270315</v>
      </c>
      <c r="K36" s="26">
        <f t="shared" si="15"/>
        <v>3369498</v>
      </c>
      <c r="L36" s="26">
        <f t="shared" si="15"/>
        <v>3205260</v>
      </c>
      <c r="M36" s="26">
        <f t="shared" si="15"/>
        <v>3485083</v>
      </c>
      <c r="N36" s="26">
        <f t="shared" ref="N36" si="16">N33+N34-N35</f>
        <v>3791703.6545247613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45</v>
      </c>
      <c r="B37" s="5" t="s">
        <v>41</v>
      </c>
      <c r="C37" s="3">
        <f>GSVA_cur!C37</f>
        <v>36940</v>
      </c>
      <c r="D37" s="3">
        <f>GSVA_cur!D37</f>
        <v>37340</v>
      </c>
      <c r="E37" s="3">
        <f>GSVA_cur!E37</f>
        <v>37740</v>
      </c>
      <c r="F37" s="3">
        <f>GSVA_cur!F37</f>
        <v>38140</v>
      </c>
      <c r="G37" s="3">
        <f>GSVA_cur!G37</f>
        <v>38540</v>
      </c>
      <c r="H37" s="3">
        <f>GSVA_cur!H37</f>
        <v>38940</v>
      </c>
      <c r="I37" s="3">
        <f>GSVA_cur!I37</f>
        <v>39330</v>
      </c>
      <c r="J37" s="3">
        <f>GSVA_cur!J37</f>
        <v>39730</v>
      </c>
      <c r="K37" s="3">
        <f>GSVA_cur!K37</f>
        <v>40120</v>
      </c>
      <c r="L37" s="3">
        <f>GSVA_cur!L37</f>
        <v>40510</v>
      </c>
      <c r="M37" s="3">
        <f>GSVA_cur!M37</f>
        <v>40900</v>
      </c>
      <c r="N37" s="3">
        <f>GSVA_cur!N37</f>
        <v>41280</v>
      </c>
    </row>
    <row r="38" spans="1:177" ht="15.75" x14ac:dyDescent="0.25">
      <c r="A38" s="30" t="s">
        <v>46</v>
      </c>
      <c r="B38" s="31" t="s">
        <v>63</v>
      </c>
      <c r="C38" s="26">
        <f>C36/C37*1000</f>
        <v>47154.981050351918</v>
      </c>
      <c r="D38" s="26">
        <f t="shared" ref="D38:M38" si="17">D36/D37*1000</f>
        <v>50501.365827530797</v>
      </c>
      <c r="E38" s="26">
        <f t="shared" si="17"/>
        <v>54645.098039215693</v>
      </c>
      <c r="F38" s="26">
        <f t="shared" si="17"/>
        <v>63992.13424226534</v>
      </c>
      <c r="G38" s="26">
        <f t="shared" si="17"/>
        <v>61612.117280747276</v>
      </c>
      <c r="H38" s="26">
        <f t="shared" si="17"/>
        <v>69860.297894196192</v>
      </c>
      <c r="I38" s="26">
        <f t="shared" si="17"/>
        <v>75019.527078565981</v>
      </c>
      <c r="J38" s="26">
        <f t="shared" si="17"/>
        <v>82313.491064686634</v>
      </c>
      <c r="K38" s="26">
        <f t="shared" si="17"/>
        <v>83985.493519441676</v>
      </c>
      <c r="L38" s="26">
        <f t="shared" si="17"/>
        <v>79122.6857566033</v>
      </c>
      <c r="M38" s="26">
        <f t="shared" si="17"/>
        <v>85209.853300733506</v>
      </c>
      <c r="N38" s="26">
        <f t="shared" ref="N38" si="18">N36/N37*1000</f>
        <v>91853.286204572709</v>
      </c>
      <c r="BM38" s="9"/>
      <c r="BN38" s="9"/>
      <c r="BO38" s="9"/>
      <c r="BP38" s="9"/>
    </row>
    <row r="39" spans="1:177" x14ac:dyDescent="0.25">
      <c r="B39" s="2" t="s">
        <v>67</v>
      </c>
    </row>
    <row r="40" spans="1:177" x14ac:dyDescent="0.25">
      <c r="A40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2024-04-12T11:36:41Z</dcterms:modified>
</cp:coreProperties>
</file>