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64F7A8F7-33CA-4B8F-9FF3-FDCCFD29AA2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12" i="1" s="1"/>
  <c r="P6" i="11"/>
  <c r="P12" i="11" s="1"/>
  <c r="P6" i="12"/>
  <c r="P6" i="10"/>
  <c r="P12" i="10" s="1"/>
  <c r="P32" i="12" l="1"/>
  <c r="P33" i="12"/>
  <c r="P12" i="12"/>
  <c r="P32" i="11"/>
  <c r="P33" i="11"/>
  <c r="P36" i="12"/>
  <c r="P38" i="12" s="1"/>
  <c r="P32" i="1"/>
  <c r="P33" i="1"/>
  <c r="P32" i="10"/>
  <c r="P33" i="10"/>
  <c r="P36" i="10" s="1"/>
  <c r="O6" i="1"/>
  <c r="O16" i="1"/>
  <c r="O17" i="1"/>
  <c r="O20" i="1"/>
  <c r="O37" i="1"/>
  <c r="O6" i="11"/>
  <c r="O16" i="11"/>
  <c r="O17" i="11"/>
  <c r="O20" i="11"/>
  <c r="O34" i="11"/>
  <c r="O35" i="11"/>
  <c r="O37" i="11"/>
  <c r="O6" i="12"/>
  <c r="O16" i="12"/>
  <c r="O17" i="12"/>
  <c r="O20" i="12"/>
  <c r="O34" i="12"/>
  <c r="O35" i="12"/>
  <c r="O37" i="12"/>
  <c r="O6" i="10"/>
  <c r="O16" i="10"/>
  <c r="O17" i="10"/>
  <c r="O20" i="10"/>
  <c r="O32" i="1" l="1"/>
  <c r="P36" i="11"/>
  <c r="P36" i="1"/>
  <c r="P38" i="10"/>
  <c r="O32" i="12"/>
  <c r="O33" i="12"/>
  <c r="O36" i="12" s="1"/>
  <c r="O12" i="12"/>
  <c r="O32" i="11"/>
  <c r="O33" i="11"/>
  <c r="O36" i="11" s="1"/>
  <c r="O12" i="11"/>
  <c r="O33" i="1"/>
  <c r="O36" i="1" s="1"/>
  <c r="O12" i="1"/>
  <c r="O32" i="10"/>
  <c r="O33" i="10"/>
  <c r="O36" i="10" s="1"/>
  <c r="O12" i="10"/>
  <c r="P38" i="11" l="1"/>
  <c r="P38" i="1"/>
  <c r="O38" i="12"/>
  <c r="O38" i="1"/>
  <c r="O38" i="10"/>
  <c r="O38" i="11"/>
  <c r="I2" i="1"/>
  <c r="I2" i="11"/>
  <c r="I2" i="12"/>
  <c r="I2" i="10"/>
  <c r="D37" i="12" l="1"/>
  <c r="E37" i="12"/>
  <c r="F37" i="12"/>
  <c r="G37" i="12"/>
  <c r="H37" i="12"/>
  <c r="I37" i="12"/>
  <c r="J37" i="12"/>
  <c r="K37" i="12"/>
  <c r="L37" i="12"/>
  <c r="M37" i="12"/>
  <c r="N37" i="12"/>
  <c r="D34" i="12"/>
  <c r="E34" i="12"/>
  <c r="F34" i="12"/>
  <c r="G34" i="12"/>
  <c r="H34" i="12"/>
  <c r="I34" i="12"/>
  <c r="J34" i="12"/>
  <c r="K34" i="12"/>
  <c r="L34" i="12"/>
  <c r="M34" i="12"/>
  <c r="N34" i="12"/>
  <c r="D35" i="12"/>
  <c r="E35" i="12"/>
  <c r="F35" i="12"/>
  <c r="G35" i="12"/>
  <c r="H35" i="12"/>
  <c r="I35" i="12"/>
  <c r="J35" i="12"/>
  <c r="K35" i="12"/>
  <c r="L35" i="12"/>
  <c r="M35" i="12"/>
  <c r="N35" i="12"/>
  <c r="D34" i="11"/>
  <c r="E34" i="11"/>
  <c r="F34" i="11"/>
  <c r="G34" i="11"/>
  <c r="H34" i="11"/>
  <c r="I34" i="11"/>
  <c r="J34" i="11"/>
  <c r="K34" i="11"/>
  <c r="L34" i="11"/>
  <c r="M34" i="11"/>
  <c r="N34" i="11"/>
  <c r="D35" i="11"/>
  <c r="E35" i="11"/>
  <c r="F35" i="11"/>
  <c r="G35" i="11"/>
  <c r="H35" i="11"/>
  <c r="I35" i="11"/>
  <c r="J35" i="11"/>
  <c r="K35" i="11"/>
  <c r="L35" i="11"/>
  <c r="M35" i="11"/>
  <c r="N35" i="11"/>
  <c r="D37" i="11"/>
  <c r="E37" i="11"/>
  <c r="F37" i="11"/>
  <c r="G37" i="11"/>
  <c r="H37" i="11"/>
  <c r="I37" i="11"/>
  <c r="J37" i="11"/>
  <c r="K37" i="11"/>
  <c r="L37" i="11"/>
  <c r="M37" i="11"/>
  <c r="N37" i="11"/>
  <c r="D20" i="11"/>
  <c r="E20" i="11"/>
  <c r="F20" i="11"/>
  <c r="G20" i="11"/>
  <c r="H20" i="11"/>
  <c r="I20" i="11"/>
  <c r="J20" i="11"/>
  <c r="K20" i="11"/>
  <c r="L20" i="11"/>
  <c r="M20" i="11"/>
  <c r="N20" i="11"/>
  <c r="D16" i="11"/>
  <c r="E16" i="11"/>
  <c r="F16" i="11"/>
  <c r="G16" i="11"/>
  <c r="H16" i="11"/>
  <c r="I16" i="11"/>
  <c r="J16" i="11"/>
  <c r="K16" i="11"/>
  <c r="L16" i="11"/>
  <c r="M16" i="11"/>
  <c r="N16" i="11"/>
  <c r="D17" i="11"/>
  <c r="E17" i="11"/>
  <c r="F17" i="11"/>
  <c r="G17" i="11"/>
  <c r="G32" i="11" s="1"/>
  <c r="H17" i="11"/>
  <c r="I17" i="11"/>
  <c r="J17" i="11"/>
  <c r="K17" i="11"/>
  <c r="L17" i="11"/>
  <c r="M17" i="11"/>
  <c r="N17" i="11"/>
  <c r="D6" i="11"/>
  <c r="D12" i="11" s="1"/>
  <c r="E6" i="11"/>
  <c r="E12" i="11" s="1"/>
  <c r="F6" i="11"/>
  <c r="G6" i="11"/>
  <c r="H6" i="11"/>
  <c r="I6" i="11"/>
  <c r="I12" i="11" s="1"/>
  <c r="J6" i="11"/>
  <c r="J12" i="11" s="1"/>
  <c r="K6" i="11"/>
  <c r="K12" i="11" s="1"/>
  <c r="L6" i="11"/>
  <c r="L12" i="11" s="1"/>
  <c r="M6" i="11"/>
  <c r="N6" i="11"/>
  <c r="C37" i="11"/>
  <c r="N37" i="1"/>
  <c r="D17" i="10"/>
  <c r="E17" i="10"/>
  <c r="F17" i="10"/>
  <c r="G17" i="10"/>
  <c r="H17" i="10"/>
  <c r="I17" i="10"/>
  <c r="J17" i="10"/>
  <c r="K17" i="10"/>
  <c r="L17" i="10"/>
  <c r="M17" i="10"/>
  <c r="N17" i="10"/>
  <c r="E32" i="11" l="1"/>
  <c r="D32" i="11"/>
  <c r="F32" i="11"/>
  <c r="J32" i="11"/>
  <c r="M33" i="11"/>
  <c r="M32" i="11"/>
  <c r="L32" i="11"/>
  <c r="K32" i="11"/>
  <c r="E33" i="11"/>
  <c r="E36" i="11" s="1"/>
  <c r="E38" i="11" s="1"/>
  <c r="D33" i="11"/>
  <c r="D36" i="11" s="1"/>
  <c r="D38" i="11" s="1"/>
  <c r="N32" i="11"/>
  <c r="I32" i="11"/>
  <c r="H32" i="11"/>
  <c r="N33" i="11"/>
  <c r="F33" i="11"/>
  <c r="F36" i="11" s="1"/>
  <c r="F38" i="11" s="1"/>
  <c r="H33" i="11"/>
  <c r="H36" i="11" s="1"/>
  <c r="H38" i="11" s="1"/>
  <c r="G33" i="11"/>
  <c r="G36" i="11" s="1"/>
  <c r="G38" i="11" s="1"/>
  <c r="L33" i="11"/>
  <c r="K33" i="11"/>
  <c r="K36" i="11" s="1"/>
  <c r="K38" i="11" s="1"/>
  <c r="G12" i="11"/>
  <c r="I33" i="11"/>
  <c r="I36" i="11" s="1"/>
  <c r="I38" i="11" s="1"/>
  <c r="H12" i="11"/>
  <c r="J33" i="11"/>
  <c r="J36" i="11" s="1"/>
  <c r="J38" i="11" s="1"/>
  <c r="N12" i="11"/>
  <c r="F12" i="11"/>
  <c r="M12" i="11"/>
  <c r="M36" i="11" l="1"/>
  <c r="N36" i="11"/>
  <c r="N38" i="11" s="1"/>
  <c r="L36" i="11"/>
  <c r="L38" i="11" s="1"/>
  <c r="M38" i="11"/>
  <c r="N20" i="1"/>
  <c r="N20" i="12"/>
  <c r="N20" i="10"/>
  <c r="N16" i="1"/>
  <c r="N17" i="1"/>
  <c r="N16" i="12"/>
  <c r="N17" i="12"/>
  <c r="N16" i="10"/>
  <c r="N6" i="1"/>
  <c r="N6" i="12"/>
  <c r="N6" i="10"/>
  <c r="N32" i="1" l="1"/>
  <c r="N32" i="10"/>
  <c r="N12" i="10"/>
  <c r="N33" i="10"/>
  <c r="N32" i="12"/>
  <c r="N33" i="12"/>
  <c r="N12" i="12"/>
  <c r="N33" i="1"/>
  <c r="N36" i="1" s="1"/>
  <c r="N12" i="1"/>
  <c r="C35" i="11"/>
  <c r="C34" i="11"/>
  <c r="D37" i="1"/>
  <c r="E37" i="1"/>
  <c r="F37" i="1"/>
  <c r="G37" i="1"/>
  <c r="H37" i="1"/>
  <c r="I37" i="1"/>
  <c r="J37" i="1"/>
  <c r="K37" i="1"/>
  <c r="L37" i="1"/>
  <c r="M37" i="1"/>
  <c r="N36" i="12" l="1"/>
  <c r="N36" i="10"/>
  <c r="N38" i="1"/>
  <c r="L20" i="1"/>
  <c r="M20" i="1"/>
  <c r="L20" i="12"/>
  <c r="M20" i="12"/>
  <c r="L20" i="10"/>
  <c r="M20" i="10"/>
  <c r="L16" i="1"/>
  <c r="M16" i="1"/>
  <c r="L17" i="1"/>
  <c r="M17" i="1"/>
  <c r="L16" i="12"/>
  <c r="M16" i="12"/>
  <c r="L17" i="12"/>
  <c r="M17" i="12"/>
  <c r="L16" i="10"/>
  <c r="M16" i="10"/>
  <c r="L6" i="1"/>
  <c r="M6" i="1"/>
  <c r="L6" i="12"/>
  <c r="M6" i="12"/>
  <c r="L6" i="10"/>
  <c r="L12" i="10" s="1"/>
  <c r="M6" i="10"/>
  <c r="N38" i="12" l="1"/>
  <c r="M12" i="1"/>
  <c r="N38" i="10"/>
  <c r="L33" i="12"/>
  <c r="L36" i="12" s="1"/>
  <c r="L38" i="12" s="1"/>
  <c r="M33" i="12"/>
  <c r="M12" i="12"/>
  <c r="L33" i="10"/>
  <c r="L32" i="10"/>
  <c r="M32" i="10"/>
  <c r="M33" i="10"/>
  <c r="M32" i="12"/>
  <c r="M32" i="1"/>
  <c r="M33" i="1"/>
  <c r="M12" i="10"/>
  <c r="L32" i="12"/>
  <c r="L12" i="12"/>
  <c r="L32" i="1"/>
  <c r="L33" i="1"/>
  <c r="L36" i="1" s="1"/>
  <c r="L12" i="1"/>
  <c r="M36" i="12" l="1"/>
  <c r="M36" i="10"/>
  <c r="M36" i="1"/>
  <c r="L38" i="1"/>
  <c r="L36" i="10"/>
  <c r="M38" i="12" l="1"/>
  <c r="M38" i="10"/>
  <c r="M38" i="1"/>
  <c r="L38" i="10"/>
  <c r="J20" i="1" l="1"/>
  <c r="K20" i="1"/>
  <c r="J20" i="12"/>
  <c r="K20" i="12"/>
  <c r="J20" i="10"/>
  <c r="K20" i="10"/>
  <c r="J16" i="1"/>
  <c r="K16" i="1"/>
  <c r="J17" i="1"/>
  <c r="K17" i="1"/>
  <c r="J16" i="12"/>
  <c r="K16" i="12"/>
  <c r="J17" i="12"/>
  <c r="K17" i="12"/>
  <c r="J16" i="10"/>
  <c r="K16" i="10"/>
  <c r="J6" i="1"/>
  <c r="K6" i="1"/>
  <c r="J6" i="12"/>
  <c r="K6" i="12"/>
  <c r="J6" i="10"/>
  <c r="K6" i="10"/>
  <c r="J33" i="12" l="1"/>
  <c r="J36" i="12" s="1"/>
  <c r="J38" i="12" s="1"/>
  <c r="K33" i="12"/>
  <c r="K36" i="12" s="1"/>
  <c r="K38" i="12" s="1"/>
  <c r="K32" i="12"/>
  <c r="J32" i="12"/>
  <c r="K32" i="10"/>
  <c r="K33" i="10"/>
  <c r="J33" i="10"/>
  <c r="J32" i="10"/>
  <c r="K32" i="1"/>
  <c r="K12" i="1"/>
  <c r="K12" i="12"/>
  <c r="J12" i="12"/>
  <c r="K12" i="10"/>
  <c r="J12" i="10"/>
  <c r="J12" i="1"/>
  <c r="K33" i="1"/>
  <c r="K36" i="1" s="1"/>
  <c r="J32" i="1"/>
  <c r="J33" i="1"/>
  <c r="J36" i="1" s="1"/>
  <c r="J38" i="1" s="1"/>
  <c r="K38" i="1" l="1"/>
  <c r="J36" i="10"/>
  <c r="K36" i="10"/>
  <c r="J38" i="10" l="1"/>
  <c r="K38" i="10"/>
  <c r="I6" i="1"/>
  <c r="I6" i="12"/>
  <c r="I6" i="10"/>
  <c r="I17" i="1"/>
  <c r="I17" i="12"/>
  <c r="I20" i="1"/>
  <c r="I20" i="12"/>
  <c r="I20" i="10"/>
  <c r="I16" i="1"/>
  <c r="I16" i="12"/>
  <c r="I16" i="10"/>
  <c r="I33" i="12" l="1"/>
  <c r="I36" i="12" s="1"/>
  <c r="I38" i="12" s="1"/>
  <c r="I32" i="10"/>
  <c r="I33" i="10"/>
  <c r="I32" i="12"/>
  <c r="I12" i="12"/>
  <c r="I12" i="10"/>
  <c r="I32" i="1"/>
  <c r="I33" i="1"/>
  <c r="I36" i="1" s="1"/>
  <c r="I38" i="1" s="1"/>
  <c r="I12" i="1"/>
  <c r="I36" i="10" l="1"/>
  <c r="I38" i="10" l="1"/>
  <c r="H6" i="1"/>
  <c r="H17" i="1"/>
  <c r="H20" i="1"/>
  <c r="H6" i="12"/>
  <c r="H17" i="12"/>
  <c r="H20" i="12"/>
  <c r="H6" i="10"/>
  <c r="H20" i="10"/>
  <c r="H16" i="1"/>
  <c r="H16" i="12"/>
  <c r="H16" i="10"/>
  <c r="C37" i="12"/>
  <c r="C37" i="1"/>
  <c r="C35" i="12"/>
  <c r="C34" i="12"/>
  <c r="G6" i="1"/>
  <c r="G16" i="1"/>
  <c r="G17" i="1"/>
  <c r="G20" i="1"/>
  <c r="G6" i="12"/>
  <c r="G16" i="12"/>
  <c r="G17" i="12"/>
  <c r="G20" i="12"/>
  <c r="G6" i="10"/>
  <c r="G16" i="10"/>
  <c r="G20" i="10"/>
  <c r="F20" i="10"/>
  <c r="F20" i="12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C6" i="12"/>
  <c r="C20" i="11"/>
  <c r="C17" i="11"/>
  <c r="C1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16" i="10"/>
  <c r="F6" i="10"/>
  <c r="E20" i="10"/>
  <c r="D20" i="10"/>
  <c r="C20" i="10"/>
  <c r="C17" i="10"/>
  <c r="E16" i="10"/>
  <c r="D16" i="10"/>
  <c r="C16" i="10"/>
  <c r="E6" i="10"/>
  <c r="D6" i="10"/>
  <c r="C6" i="10"/>
  <c r="E33" i="12" l="1"/>
  <c r="E36" i="12" s="1"/>
  <c r="E38" i="12" s="1"/>
  <c r="D33" i="12"/>
  <c r="D36" i="12" s="1"/>
  <c r="D38" i="12" s="1"/>
  <c r="G33" i="12"/>
  <c r="G36" i="12" s="1"/>
  <c r="G38" i="12" s="1"/>
  <c r="F33" i="12"/>
  <c r="F36" i="12" s="1"/>
  <c r="F38" i="12" s="1"/>
  <c r="H33" i="12"/>
  <c r="H36" i="12" s="1"/>
  <c r="H38" i="12" s="1"/>
  <c r="C33" i="11"/>
  <c r="C36" i="11" s="1"/>
  <c r="C32" i="11"/>
  <c r="E32" i="10"/>
  <c r="E33" i="10"/>
  <c r="F33" i="10"/>
  <c r="F32" i="10"/>
  <c r="D32" i="10"/>
  <c r="D33" i="10"/>
  <c r="G32" i="10"/>
  <c r="G33" i="10"/>
  <c r="H32" i="10"/>
  <c r="H33" i="10"/>
  <c r="C33" i="10"/>
  <c r="C32" i="10"/>
  <c r="D32" i="12"/>
  <c r="E32" i="12"/>
  <c r="G12" i="12"/>
  <c r="F33" i="1"/>
  <c r="F36" i="1" s="1"/>
  <c r="F38" i="1" s="1"/>
  <c r="F32" i="12"/>
  <c r="G32" i="12"/>
  <c r="H32" i="12"/>
  <c r="C32" i="12"/>
  <c r="C12" i="12"/>
  <c r="C33" i="12"/>
  <c r="C36" i="12" s="1"/>
  <c r="F32" i="1"/>
  <c r="G32" i="1"/>
  <c r="D12" i="1"/>
  <c r="D33" i="1"/>
  <c r="D36" i="1" s="1"/>
  <c r="D38" i="1" s="1"/>
  <c r="E12" i="1"/>
  <c r="F12" i="1"/>
  <c r="C12" i="1"/>
  <c r="G12" i="1"/>
  <c r="H12" i="10"/>
  <c r="H32" i="1"/>
  <c r="C32" i="1"/>
  <c r="D32" i="1"/>
  <c r="C33" i="1"/>
  <c r="H12" i="12"/>
  <c r="E12" i="12"/>
  <c r="D12" i="12"/>
  <c r="C12" i="11"/>
  <c r="G33" i="1"/>
  <c r="G36" i="1" s="1"/>
  <c r="G38" i="1" s="1"/>
  <c r="H33" i="1"/>
  <c r="H36" i="1" s="1"/>
  <c r="H38" i="1" s="1"/>
  <c r="E33" i="1"/>
  <c r="E36" i="1" s="1"/>
  <c r="E38" i="1" s="1"/>
  <c r="E32" i="1"/>
  <c r="H12" i="1"/>
  <c r="F12" i="12"/>
  <c r="D12" i="10"/>
  <c r="F12" i="10"/>
  <c r="G12" i="10"/>
  <c r="E12" i="10"/>
  <c r="C12" i="10"/>
  <c r="C36" i="1" l="1"/>
  <c r="E36" i="10"/>
  <c r="D36" i="10"/>
  <c r="H36" i="10"/>
  <c r="C38" i="12"/>
  <c r="C36" i="10"/>
  <c r="F36" i="10"/>
  <c r="G36" i="10"/>
  <c r="F38" i="10" l="1"/>
  <c r="C38" i="1"/>
  <c r="E38" i="10"/>
  <c r="D38" i="10"/>
  <c r="H38" i="10"/>
  <c r="C38" i="11"/>
  <c r="C38" i="10"/>
  <c r="G38" i="10"/>
</calcChain>
</file>

<file path=xl/sharedStrings.xml><?xml version="1.0" encoding="utf-8"?>
<sst xmlns="http://schemas.openxmlformats.org/spreadsheetml/2006/main" count="285" uniqueCount="79">
  <si>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</si>
  <si>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</si>
  <si>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</si>
  <si>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</si>
  <si>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</si>
  <si>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</si>
  <si>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</si>
  <si>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</si>
  <si>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</si>
  <si>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</si>
  <si>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</si>
  <si>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</si>
  <si>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</si>
  <si>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</si>
  <si>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</si>
  <si>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</si>
  <si>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</si>
  <si>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</si>
  <si>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</si>
  <si>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</si>
  <si>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</si>
  <si>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</si>
  <si>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</si>
  <si>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</si>
  <si>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</si>
  <si>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</si>
  <si>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</si>
  <si>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</si>
  <si>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</si>
  <si>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</si>
  <si>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</si>
  <si>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</si>
  <si>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</si>
  <si>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</si>
  <si>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</si>
  <si>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</si>
  <si>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</si>
  <si>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</si>
  <si>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</si>
  <si>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</si>
  <si>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</si>
  <si>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</si>
  <si>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</si>
  <si>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</si>
  <si>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</si>
  <si>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</si>
  <si>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</si>
  <si>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</si>
  <si>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</si>
  <si>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</si>
  <si>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</si>
  <si>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</si>
  <si>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</si>
  <si>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</si>
  <si>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</si>
  <si>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</si>
  <si>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</si>
  <si>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</si>
  <si>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</si>
  <si>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</si>
  <si>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</si>
  <si>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</si>
  <si>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</si>
  <si>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</si>
  <si>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</si>
  <si>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Uttarakhand</t>
  </si>
  <si>
    <t>Road transport*</t>
  </si>
  <si>
    <t>*including water,air &amp; serv.inc. to transport</t>
  </si>
  <si>
    <t>2016-17</t>
  </si>
  <si>
    <t>Road transport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</si>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</sst>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11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38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1" fontId="7" fillId="3" borderId="0" xfId="0" applyNumberFormat="1" applyFont="1" applyFill="1"/>
    <xf numFmtId="0" fontId="7" fillId="3" borderId="0" xfId="0" applyFont="1" applyFill="1"/>
    <xf numFmtId="0" fontId="7" fillId="3" borderId="0" xfId="0" applyFont="1" applyFill="1" applyProtection="1">
      <protection locked="0"/>
    </xf>
    <xf numFmtId="1" fontId="7" fillId="3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17" fillId="0" borderId="2" xfId="0" applyNumberFormat="1" applyFont="1" applyBorder="1" applyAlignment="1">
      <alignment horizontal="right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center" wrapText="1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  <xf numFmtId="0" fontId="17" fillId="0" borderId="2" xfId="0" applyFont="1" applyBorder="1" applyAlignment="1">
      <alignment horizontal="right"/>
    </xf>
    <xf numFmtId="0" fontId="7" fillId="3" borderId="2" xfId="0" applyFont="1" applyFill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2"/>
  <sheetViews>
    <sheetView tabSelected="1" zoomScale="78" zoomScaleNormal="78" zoomScaleSheetLayoutView="100" workbookViewId="0">
      <pane xSplit="2" ySplit="5" topLeftCell="C6" activePane="bottomRight" state="frozen"/>
      <selection activeCell="K49" sqref="K49"/>
      <selection pane="topRight" activeCell="K49" sqref="K49"/>
      <selection pane="bottomLeft" activeCell="K49" sqref="K49"/>
      <selection pane="bottomRight" activeCell="R27" sqref="R27"/>
    </sheetView>
  </sheetViews>
  <sheetFormatPr defaultColWidth="8.85546875" defaultRowHeight="15" x14ac:dyDescent="0.25"/>
  <cols>
    <col min="1" max="1" width="11" style="2" customWidth="1"/>
    <col min="2" max="2" width="33.7109375" style="2" customWidth="1"/>
    <col min="3" max="6" width="10.710937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52</v>
      </c>
      <c r="B1" s="6" t="s">
        <v>65</v>
      </c>
      <c r="AX1" s="3"/>
    </row>
    <row r="2" spans="1:193" ht="15.75" x14ac:dyDescent="0.25">
      <c r="A2" s="7" t="s">
        <v>47</v>
      </c>
      <c r="I2" s="1" t="str">
        <f>[1]GSVA_cur!$I$3</f>
        <v>As on 17.03.2025</v>
      </c>
    </row>
    <row r="3" spans="1:193" ht="15.75" x14ac:dyDescent="0.25">
      <c r="A3" s="7"/>
    </row>
    <row r="4" spans="1:193" ht="15.75" x14ac:dyDescent="0.25">
      <c r="A4" s="7"/>
      <c r="E4" s="8"/>
      <c r="F4" s="8" t="s">
        <v>56</v>
      </c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3" t="s">
        <v>0</v>
      </c>
      <c r="B5" s="14" t="s">
        <v>1</v>
      </c>
      <c r="C5" s="15" t="s">
        <v>20</v>
      </c>
      <c r="D5" s="15" t="s">
        <v>21</v>
      </c>
      <c r="E5" s="15" t="s">
        <v>22</v>
      </c>
      <c r="F5" s="15" t="s">
        <v>55</v>
      </c>
      <c r="G5" s="16" t="s">
        <v>64</v>
      </c>
      <c r="H5" s="16" t="s">
        <v>68</v>
      </c>
      <c r="I5" s="16" t="s">
        <v>70</v>
      </c>
      <c r="J5" s="16" t="s">
        <v>71</v>
      </c>
      <c r="K5" s="16" t="s">
        <v>72</v>
      </c>
      <c r="L5" s="16" t="s">
        <v>73</v>
      </c>
      <c r="M5" s="16" t="s">
        <v>74</v>
      </c>
      <c r="N5" s="16" t="s">
        <v>75</v>
      </c>
      <c r="O5" s="16" t="s">
        <v>76</v>
      </c>
      <c r="P5" s="16" t="s">
        <v>78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10" customFormat="1" ht="15.75" x14ac:dyDescent="0.25">
      <c r="A6" s="17" t="s">
        <v>25</v>
      </c>
      <c r="B6" s="18" t="s">
        <v>2</v>
      </c>
      <c r="C6" s="19">
        <f>SUM(C7:C10)</f>
        <v>1330209</v>
      </c>
      <c r="D6" s="19">
        <f t="shared" ref="D6:E6" si="0">SUM(D7:D10)</f>
        <v>1536643</v>
      </c>
      <c r="E6" s="19">
        <f t="shared" si="0"/>
        <v>1579096</v>
      </c>
      <c r="F6" s="19">
        <f t="shared" ref="F6:N6" si="1">SUM(F7:F10)</f>
        <v>1611420</v>
      </c>
      <c r="G6" s="19">
        <f t="shared" si="1"/>
        <v>1628381</v>
      </c>
      <c r="H6" s="19">
        <f t="shared" si="1"/>
        <v>1694580</v>
      </c>
      <c r="I6" s="19">
        <f t="shared" si="1"/>
        <v>1916829</v>
      </c>
      <c r="J6" s="19">
        <f t="shared" si="1"/>
        <v>1989857</v>
      </c>
      <c r="K6" s="19">
        <f t="shared" si="1"/>
        <v>2338841</v>
      </c>
      <c r="L6" s="19">
        <f t="shared" si="1"/>
        <v>2691741</v>
      </c>
      <c r="M6" s="19">
        <f t="shared" si="1"/>
        <v>2660295</v>
      </c>
      <c r="N6" s="19">
        <f t="shared" si="1"/>
        <v>2524966</v>
      </c>
      <c r="O6" s="19">
        <f t="shared" ref="O6:P6" si="2">SUM(O7:O10)</f>
        <v>2638308</v>
      </c>
      <c r="P6" s="19">
        <f t="shared" si="2"/>
        <v>2805965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K6" s="11"/>
    </row>
    <row r="7" spans="1:193" ht="15.75" x14ac:dyDescent="0.25">
      <c r="A7" s="20">
        <v>1.1000000000000001</v>
      </c>
      <c r="B7" s="21" t="s">
        <v>58</v>
      </c>
      <c r="C7" s="22">
        <v>764026</v>
      </c>
      <c r="D7" s="22">
        <v>901730</v>
      </c>
      <c r="E7" s="22">
        <v>850163</v>
      </c>
      <c r="F7" s="22">
        <v>862131</v>
      </c>
      <c r="G7" s="22">
        <v>834909</v>
      </c>
      <c r="H7" s="22">
        <v>858452</v>
      </c>
      <c r="I7" s="22">
        <v>1016543</v>
      </c>
      <c r="J7" s="22">
        <v>1006270</v>
      </c>
      <c r="K7" s="22">
        <v>1184536</v>
      </c>
      <c r="L7" s="22">
        <v>1281998</v>
      </c>
      <c r="M7" s="22">
        <v>1311638</v>
      </c>
      <c r="N7" s="22">
        <v>997348</v>
      </c>
      <c r="O7" s="22">
        <v>1093322</v>
      </c>
      <c r="P7" s="22">
        <v>1175446</v>
      </c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20">
        <v>1.2</v>
      </c>
      <c r="B8" s="21" t="s">
        <v>59</v>
      </c>
      <c r="C8" s="22">
        <v>287788</v>
      </c>
      <c r="D8" s="22">
        <v>313744</v>
      </c>
      <c r="E8" s="22">
        <v>351373</v>
      </c>
      <c r="F8" s="22">
        <v>400880</v>
      </c>
      <c r="G8" s="22">
        <v>450418</v>
      </c>
      <c r="H8" s="22">
        <v>490497</v>
      </c>
      <c r="I8" s="22">
        <v>534367</v>
      </c>
      <c r="J8" s="22">
        <v>589272</v>
      </c>
      <c r="K8" s="22">
        <v>626905</v>
      </c>
      <c r="L8" s="22">
        <v>630203</v>
      </c>
      <c r="M8" s="22">
        <v>659062</v>
      </c>
      <c r="N8" s="22">
        <v>699917</v>
      </c>
      <c r="O8" s="22">
        <v>758216</v>
      </c>
      <c r="P8" s="22">
        <v>808202</v>
      </c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20">
        <v>1.3</v>
      </c>
      <c r="B9" s="21" t="s">
        <v>60</v>
      </c>
      <c r="C9" s="22">
        <v>274833</v>
      </c>
      <c r="D9" s="22">
        <v>317354</v>
      </c>
      <c r="E9" s="22">
        <v>373063</v>
      </c>
      <c r="F9" s="22">
        <v>343612</v>
      </c>
      <c r="G9" s="22">
        <v>337931</v>
      </c>
      <c r="H9" s="22">
        <v>340194</v>
      </c>
      <c r="I9" s="22">
        <v>359874</v>
      </c>
      <c r="J9" s="22">
        <v>387628</v>
      </c>
      <c r="K9" s="22">
        <v>520117</v>
      </c>
      <c r="L9" s="22">
        <v>772561</v>
      </c>
      <c r="M9" s="22">
        <v>681946</v>
      </c>
      <c r="N9" s="22">
        <v>817104</v>
      </c>
      <c r="O9" s="22">
        <v>773152</v>
      </c>
      <c r="P9" s="22">
        <v>806992</v>
      </c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20">
        <v>1.4</v>
      </c>
      <c r="B10" s="21" t="s">
        <v>61</v>
      </c>
      <c r="C10" s="22">
        <v>3562</v>
      </c>
      <c r="D10" s="22">
        <v>3815</v>
      </c>
      <c r="E10" s="22">
        <v>4497</v>
      </c>
      <c r="F10" s="22">
        <v>4797</v>
      </c>
      <c r="G10" s="22">
        <v>5123</v>
      </c>
      <c r="H10" s="22">
        <v>5437</v>
      </c>
      <c r="I10" s="22">
        <v>6045</v>
      </c>
      <c r="J10" s="22">
        <v>6687</v>
      </c>
      <c r="K10" s="22">
        <v>7283</v>
      </c>
      <c r="L10" s="22">
        <v>6979</v>
      </c>
      <c r="M10" s="22">
        <v>7649</v>
      </c>
      <c r="N10" s="22">
        <v>10597</v>
      </c>
      <c r="O10" s="22">
        <v>13618</v>
      </c>
      <c r="P10" s="22">
        <v>15325</v>
      </c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23" t="s">
        <v>30</v>
      </c>
      <c r="B11" s="21" t="s">
        <v>3</v>
      </c>
      <c r="C11" s="22">
        <v>186083</v>
      </c>
      <c r="D11" s="22">
        <v>205725</v>
      </c>
      <c r="E11" s="22">
        <v>354844</v>
      </c>
      <c r="F11" s="22">
        <v>236697</v>
      </c>
      <c r="G11" s="22">
        <v>202791</v>
      </c>
      <c r="H11" s="22">
        <v>253822</v>
      </c>
      <c r="I11" s="22">
        <v>302687</v>
      </c>
      <c r="J11" s="22">
        <v>341086</v>
      </c>
      <c r="K11" s="22">
        <v>286113</v>
      </c>
      <c r="L11" s="22">
        <v>222394</v>
      </c>
      <c r="M11" s="22">
        <v>295665</v>
      </c>
      <c r="N11" s="22">
        <v>344026</v>
      </c>
      <c r="O11" s="22">
        <v>378573</v>
      </c>
      <c r="P11" s="22">
        <v>416556</v>
      </c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11" customFormat="1" ht="15.75" x14ac:dyDescent="0.25">
      <c r="A12" s="24"/>
      <c r="B12" s="25" t="s">
        <v>27</v>
      </c>
      <c r="C12" s="26">
        <f>C6+C11</f>
        <v>1516292</v>
      </c>
      <c r="D12" s="26">
        <f t="shared" ref="D12:E12" si="3">D6+D11</f>
        <v>1742368</v>
      </c>
      <c r="E12" s="26">
        <f t="shared" si="3"/>
        <v>1933940</v>
      </c>
      <c r="F12" s="26">
        <f t="shared" ref="F12:N12" si="4">F6+F11</f>
        <v>1848117</v>
      </c>
      <c r="G12" s="26">
        <f t="shared" si="4"/>
        <v>1831172</v>
      </c>
      <c r="H12" s="26">
        <f t="shared" si="4"/>
        <v>1948402</v>
      </c>
      <c r="I12" s="26">
        <f t="shared" si="4"/>
        <v>2219516</v>
      </c>
      <c r="J12" s="26">
        <f t="shared" si="4"/>
        <v>2330943</v>
      </c>
      <c r="K12" s="26">
        <f t="shared" si="4"/>
        <v>2624954</v>
      </c>
      <c r="L12" s="26">
        <f t="shared" si="4"/>
        <v>2914135</v>
      </c>
      <c r="M12" s="26">
        <f t="shared" si="4"/>
        <v>2955960</v>
      </c>
      <c r="N12" s="26">
        <f t="shared" si="4"/>
        <v>2868992</v>
      </c>
      <c r="O12" s="26">
        <f t="shared" ref="O12:P12" si="5">O6+O11</f>
        <v>3016881</v>
      </c>
      <c r="P12" s="26">
        <f t="shared" si="5"/>
        <v>3222521</v>
      </c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0"/>
      <c r="GI12" s="10"/>
      <c r="GJ12" s="10"/>
    </row>
    <row r="13" spans="1:193" s="1" customFormat="1" ht="15.75" x14ac:dyDescent="0.25">
      <c r="A13" s="27" t="s">
        <v>31</v>
      </c>
      <c r="B13" s="28" t="s">
        <v>4</v>
      </c>
      <c r="C13" s="22">
        <v>4365135</v>
      </c>
      <c r="D13" s="22">
        <v>5082899</v>
      </c>
      <c r="E13" s="22">
        <v>5440406</v>
      </c>
      <c r="F13" s="22">
        <v>5874343</v>
      </c>
      <c r="G13" s="22">
        <v>6369703</v>
      </c>
      <c r="H13" s="22">
        <v>7031813</v>
      </c>
      <c r="I13" s="22">
        <v>7597807</v>
      </c>
      <c r="J13" s="22">
        <v>7786975</v>
      </c>
      <c r="K13" s="22">
        <v>7743996</v>
      </c>
      <c r="L13" s="22">
        <v>6721580</v>
      </c>
      <c r="M13" s="22">
        <v>6745521</v>
      </c>
      <c r="N13" s="22">
        <v>7112553</v>
      </c>
      <c r="O13" s="22">
        <v>8051853</v>
      </c>
      <c r="P13" s="22">
        <v>9023778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23" t="s">
        <v>32</v>
      </c>
      <c r="B14" s="21" t="s">
        <v>5</v>
      </c>
      <c r="C14" s="22">
        <v>398079</v>
      </c>
      <c r="D14" s="22">
        <v>416111</v>
      </c>
      <c r="E14" s="22">
        <v>375058</v>
      </c>
      <c r="F14" s="22">
        <v>431295</v>
      </c>
      <c r="G14" s="22">
        <v>556863</v>
      </c>
      <c r="H14" s="22">
        <v>579225</v>
      </c>
      <c r="I14" s="22">
        <v>667288</v>
      </c>
      <c r="J14" s="22">
        <v>714205</v>
      </c>
      <c r="K14" s="22">
        <v>741333</v>
      </c>
      <c r="L14" s="22">
        <v>761755</v>
      </c>
      <c r="M14" s="22">
        <v>902313</v>
      </c>
      <c r="N14" s="22">
        <v>866470</v>
      </c>
      <c r="O14" s="22">
        <v>977311</v>
      </c>
      <c r="P14" s="22">
        <v>1097268</v>
      </c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23" t="s">
        <v>33</v>
      </c>
      <c r="B15" s="21" t="s">
        <v>6</v>
      </c>
      <c r="C15" s="22">
        <v>883766</v>
      </c>
      <c r="D15" s="22">
        <v>936950</v>
      </c>
      <c r="E15" s="22">
        <v>1242406</v>
      </c>
      <c r="F15" s="22">
        <v>1297607</v>
      </c>
      <c r="G15" s="22">
        <v>1313471</v>
      </c>
      <c r="H15" s="22">
        <v>1416292</v>
      </c>
      <c r="I15" s="22">
        <v>1592085</v>
      </c>
      <c r="J15" s="22">
        <v>1786955</v>
      </c>
      <c r="K15" s="22">
        <v>1801386</v>
      </c>
      <c r="L15" s="22">
        <v>1773944</v>
      </c>
      <c r="M15" s="22">
        <v>2411833</v>
      </c>
      <c r="N15" s="22">
        <v>3579208</v>
      </c>
      <c r="O15" s="22">
        <v>4311835</v>
      </c>
      <c r="P15" s="22">
        <v>5288170</v>
      </c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11" customFormat="1" ht="15.75" x14ac:dyDescent="0.25">
      <c r="A16" s="24"/>
      <c r="B16" s="25" t="s">
        <v>28</v>
      </c>
      <c r="C16" s="26">
        <f>+C13+C14+C15</f>
        <v>5646980</v>
      </c>
      <c r="D16" s="26">
        <f t="shared" ref="D16:E16" si="6">+D13+D14+D15</f>
        <v>6435960</v>
      </c>
      <c r="E16" s="26">
        <f t="shared" si="6"/>
        <v>7057870</v>
      </c>
      <c r="F16" s="26">
        <f t="shared" ref="F16:I16" si="7">+F13+F14+F15</f>
        <v>7603245</v>
      </c>
      <c r="G16" s="26">
        <f t="shared" si="7"/>
        <v>8240037</v>
      </c>
      <c r="H16" s="26">
        <f t="shared" si="7"/>
        <v>9027330</v>
      </c>
      <c r="I16" s="26">
        <f t="shared" si="7"/>
        <v>9857180</v>
      </c>
      <c r="J16" s="26">
        <f t="shared" ref="J16:K16" si="8">+J13+J14+J15</f>
        <v>10288135</v>
      </c>
      <c r="K16" s="26">
        <f t="shared" si="8"/>
        <v>10286715</v>
      </c>
      <c r="L16" s="26">
        <f t="shared" ref="L16:M16" si="9">+L13+L14+L15</f>
        <v>9257279</v>
      </c>
      <c r="M16" s="26">
        <f t="shared" si="9"/>
        <v>10059667</v>
      </c>
      <c r="N16" s="26">
        <f t="shared" ref="N16" si="10">+N13+N14+N15</f>
        <v>11558231</v>
      </c>
      <c r="O16" s="26">
        <f t="shared" ref="O16:P16" si="11">+O13+O14+O15</f>
        <v>13340999</v>
      </c>
      <c r="P16" s="26">
        <f t="shared" si="11"/>
        <v>15409216</v>
      </c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9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9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9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0"/>
      <c r="GI16" s="10"/>
      <c r="GJ16" s="10"/>
    </row>
    <row r="17" spans="1:193" s="10" customFormat="1" ht="15.75" x14ac:dyDescent="0.25">
      <c r="A17" s="17" t="s">
        <v>34</v>
      </c>
      <c r="B17" s="18" t="s">
        <v>7</v>
      </c>
      <c r="C17" s="19">
        <f>C18+C19</f>
        <v>1192896</v>
      </c>
      <c r="D17" s="19">
        <f t="shared" ref="D17:N17" si="12">D18+D19</f>
        <v>1408869</v>
      </c>
      <c r="E17" s="19">
        <f t="shared" si="12"/>
        <v>1613980</v>
      </c>
      <c r="F17" s="19">
        <f t="shared" si="12"/>
        <v>1788266</v>
      </c>
      <c r="G17" s="19">
        <f t="shared" si="12"/>
        <v>2038604</v>
      </c>
      <c r="H17" s="19">
        <f t="shared" si="12"/>
        <v>2427074</v>
      </c>
      <c r="I17" s="19">
        <f t="shared" si="12"/>
        <v>2852400</v>
      </c>
      <c r="J17" s="19">
        <f t="shared" si="12"/>
        <v>3347891</v>
      </c>
      <c r="K17" s="19">
        <f t="shared" si="12"/>
        <v>3689725</v>
      </c>
      <c r="L17" s="19">
        <f t="shared" si="12"/>
        <v>2925294</v>
      </c>
      <c r="M17" s="19">
        <f t="shared" si="12"/>
        <v>3838870</v>
      </c>
      <c r="N17" s="19">
        <f t="shared" si="12"/>
        <v>4909535</v>
      </c>
      <c r="O17" s="19">
        <f t="shared" ref="O17:P17" si="13">O18+O19</f>
        <v>5577596</v>
      </c>
      <c r="P17" s="19">
        <f t="shared" si="13"/>
        <v>6059419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K17" s="11"/>
    </row>
    <row r="18" spans="1:193" ht="15.75" x14ac:dyDescent="0.25">
      <c r="A18" s="20">
        <v>6.1</v>
      </c>
      <c r="B18" s="21" t="s">
        <v>8</v>
      </c>
      <c r="C18" s="22">
        <v>1013998</v>
      </c>
      <c r="D18" s="22">
        <v>1218821</v>
      </c>
      <c r="E18" s="22">
        <v>1426253</v>
      </c>
      <c r="F18" s="22">
        <v>1590891</v>
      </c>
      <c r="G18" s="22">
        <v>1811067</v>
      </c>
      <c r="H18" s="22">
        <v>2173907</v>
      </c>
      <c r="I18" s="22">
        <v>2567864</v>
      </c>
      <c r="J18" s="22">
        <v>3014319</v>
      </c>
      <c r="K18" s="22">
        <v>3345571</v>
      </c>
      <c r="L18" s="22">
        <v>2773251</v>
      </c>
      <c r="M18" s="22">
        <v>3552023</v>
      </c>
      <c r="N18" s="22">
        <v>4399533</v>
      </c>
      <c r="O18" s="22">
        <v>4989703</v>
      </c>
      <c r="P18" s="22">
        <v>5429039</v>
      </c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20">
        <v>6.2</v>
      </c>
      <c r="B19" s="21" t="s">
        <v>9</v>
      </c>
      <c r="C19" s="22">
        <v>178898</v>
      </c>
      <c r="D19" s="22">
        <v>190048</v>
      </c>
      <c r="E19" s="22">
        <v>187727</v>
      </c>
      <c r="F19" s="22">
        <v>197375</v>
      </c>
      <c r="G19" s="22">
        <v>227537</v>
      </c>
      <c r="H19" s="22">
        <v>253167</v>
      </c>
      <c r="I19" s="22">
        <v>284536</v>
      </c>
      <c r="J19" s="22">
        <v>333572</v>
      </c>
      <c r="K19" s="22">
        <v>344154</v>
      </c>
      <c r="L19" s="22">
        <v>152043</v>
      </c>
      <c r="M19" s="22">
        <v>286847</v>
      </c>
      <c r="N19" s="22">
        <v>510002</v>
      </c>
      <c r="O19" s="22">
        <v>587893</v>
      </c>
      <c r="P19" s="22">
        <v>630380</v>
      </c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10" customFormat="1" ht="30" x14ac:dyDescent="0.25">
      <c r="A20" s="29" t="s">
        <v>35</v>
      </c>
      <c r="B20" s="30" t="s">
        <v>10</v>
      </c>
      <c r="C20" s="19">
        <f>SUM(C21:C27)</f>
        <v>691812</v>
      </c>
      <c r="D20" s="19">
        <f t="shared" ref="D20:E20" si="14">SUM(D21:D27)</f>
        <v>811658</v>
      </c>
      <c r="E20" s="19">
        <f t="shared" si="14"/>
        <v>934918</v>
      </c>
      <c r="F20" s="19">
        <f t="shared" ref="F20:N20" si="15">SUM(F21:F27)</f>
        <v>1066333</v>
      </c>
      <c r="G20" s="19">
        <f t="shared" si="15"/>
        <v>1279863</v>
      </c>
      <c r="H20" s="19">
        <f t="shared" si="15"/>
        <v>1300142</v>
      </c>
      <c r="I20" s="19">
        <f t="shared" si="15"/>
        <v>1239123</v>
      </c>
      <c r="J20" s="19">
        <f t="shared" si="15"/>
        <v>1316963</v>
      </c>
      <c r="K20" s="19">
        <f t="shared" si="15"/>
        <v>1527024</v>
      </c>
      <c r="L20" s="19">
        <f t="shared" si="15"/>
        <v>1633705</v>
      </c>
      <c r="M20" s="19">
        <f t="shared" si="15"/>
        <v>2071100</v>
      </c>
      <c r="N20" s="19">
        <f t="shared" si="15"/>
        <v>2419088</v>
      </c>
      <c r="O20" s="19">
        <f t="shared" ref="O20:P20" si="16">SUM(O21:O27)</f>
        <v>2691772</v>
      </c>
      <c r="P20" s="19">
        <f t="shared" si="16"/>
        <v>2996527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K20" s="11"/>
    </row>
    <row r="21" spans="1:193" ht="15.75" x14ac:dyDescent="0.25">
      <c r="A21" s="20">
        <v>7.1</v>
      </c>
      <c r="B21" s="21" t="s">
        <v>11</v>
      </c>
      <c r="C21" s="22">
        <v>14143</v>
      </c>
      <c r="D21" s="22">
        <v>16517</v>
      </c>
      <c r="E21" s="22">
        <v>17200</v>
      </c>
      <c r="F21" s="22">
        <v>21899</v>
      </c>
      <c r="G21" s="22">
        <v>26150</v>
      </c>
      <c r="H21" s="22">
        <v>28697</v>
      </c>
      <c r="I21" s="22">
        <v>29326</v>
      </c>
      <c r="J21" s="22">
        <v>31272</v>
      </c>
      <c r="K21" s="22">
        <v>45468</v>
      </c>
      <c r="L21" s="22">
        <v>42771</v>
      </c>
      <c r="M21" s="22">
        <v>26206</v>
      </c>
      <c r="N21" s="22">
        <v>44937</v>
      </c>
      <c r="O21" s="22">
        <v>53049</v>
      </c>
      <c r="P21" s="22">
        <v>59000</v>
      </c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20">
        <v>7.2</v>
      </c>
      <c r="B22" s="21" t="s">
        <v>69</v>
      </c>
      <c r="C22" s="22">
        <v>218488</v>
      </c>
      <c r="D22" s="22">
        <v>259840</v>
      </c>
      <c r="E22" s="22">
        <v>287156</v>
      </c>
      <c r="F22" s="22">
        <v>307003</v>
      </c>
      <c r="G22" s="22">
        <v>332684</v>
      </c>
      <c r="H22" s="22">
        <v>367267</v>
      </c>
      <c r="I22" s="22">
        <v>397192</v>
      </c>
      <c r="J22" s="22">
        <v>434382</v>
      </c>
      <c r="K22" s="22">
        <v>454836</v>
      </c>
      <c r="L22" s="22">
        <v>384895</v>
      </c>
      <c r="M22" s="22">
        <v>594116</v>
      </c>
      <c r="N22" s="22">
        <v>614367</v>
      </c>
      <c r="O22" s="22">
        <v>652040</v>
      </c>
      <c r="P22" s="22">
        <v>703493</v>
      </c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20">
        <v>7.3</v>
      </c>
      <c r="B23" s="21" t="s">
        <v>12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20">
        <v>7.4</v>
      </c>
      <c r="B24" s="21" t="s">
        <v>13</v>
      </c>
      <c r="C24" s="22">
        <v>652</v>
      </c>
      <c r="D24" s="22">
        <v>1229</v>
      </c>
      <c r="E24" s="22">
        <v>2158</v>
      </c>
      <c r="F24" s="22">
        <v>2281</v>
      </c>
      <c r="G24" s="22">
        <v>4357</v>
      </c>
      <c r="H24" s="22">
        <v>7513</v>
      </c>
      <c r="I24" s="22">
        <v>8347</v>
      </c>
      <c r="J24" s="22">
        <v>4645</v>
      </c>
      <c r="K24" s="22">
        <v>8972</v>
      </c>
      <c r="L24" s="22">
        <v>6200</v>
      </c>
      <c r="M24" s="22">
        <v>5509</v>
      </c>
      <c r="N24" s="22">
        <v>8482</v>
      </c>
      <c r="O24" s="22">
        <v>10633</v>
      </c>
      <c r="P24" s="22">
        <v>13360</v>
      </c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20">
        <v>7.5</v>
      </c>
      <c r="B25" s="21" t="s">
        <v>14</v>
      </c>
      <c r="C25" s="22">
        <v>0</v>
      </c>
      <c r="D25" s="22">
        <v>0</v>
      </c>
      <c r="E25" s="22">
        <v>0</v>
      </c>
      <c r="F25" s="22">
        <v>-76</v>
      </c>
      <c r="G25" s="22">
        <v>-34</v>
      </c>
      <c r="H25" s="22">
        <v>7492</v>
      </c>
      <c r="I25" s="22">
        <v>7919</v>
      </c>
      <c r="J25" s="22">
        <v>4774</v>
      </c>
      <c r="K25" s="22">
        <v>11362</v>
      </c>
      <c r="L25" s="22">
        <v>2546</v>
      </c>
      <c r="M25" s="22">
        <v>5784</v>
      </c>
      <c r="N25" s="22">
        <v>14421</v>
      </c>
      <c r="O25" s="22">
        <v>15271</v>
      </c>
      <c r="P25" s="22">
        <v>16476</v>
      </c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20">
        <v>7.6</v>
      </c>
      <c r="B26" s="21" t="s">
        <v>15</v>
      </c>
      <c r="C26" s="22">
        <v>579</v>
      </c>
      <c r="D26" s="22">
        <v>678</v>
      </c>
      <c r="E26" s="22">
        <v>735</v>
      </c>
      <c r="F26" s="22">
        <v>646</v>
      </c>
      <c r="G26" s="22">
        <v>712</v>
      </c>
      <c r="H26" s="22">
        <v>1437</v>
      </c>
      <c r="I26" s="22">
        <v>191</v>
      </c>
      <c r="J26" s="22">
        <v>2265</v>
      </c>
      <c r="K26" s="22">
        <v>1120</v>
      </c>
      <c r="L26" s="22">
        <v>712</v>
      </c>
      <c r="M26" s="22">
        <v>1112</v>
      </c>
      <c r="N26" s="22">
        <v>1060</v>
      </c>
      <c r="O26" s="22">
        <v>1106</v>
      </c>
      <c r="P26" s="22">
        <v>1195</v>
      </c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20">
        <v>7.7</v>
      </c>
      <c r="B27" s="21" t="s">
        <v>16</v>
      </c>
      <c r="C27" s="22">
        <v>457950</v>
      </c>
      <c r="D27" s="22">
        <v>533394</v>
      </c>
      <c r="E27" s="22">
        <v>627669</v>
      </c>
      <c r="F27" s="22">
        <v>734580</v>
      </c>
      <c r="G27" s="22">
        <v>915994</v>
      </c>
      <c r="H27" s="22">
        <v>887736</v>
      </c>
      <c r="I27" s="22">
        <v>796148</v>
      </c>
      <c r="J27" s="22">
        <v>839625</v>
      </c>
      <c r="K27" s="22">
        <v>1005266</v>
      </c>
      <c r="L27" s="22">
        <v>1196581</v>
      </c>
      <c r="M27" s="22">
        <v>1438373</v>
      </c>
      <c r="N27" s="22">
        <v>1735821</v>
      </c>
      <c r="O27" s="22">
        <v>1959673</v>
      </c>
      <c r="P27" s="22">
        <v>2203003</v>
      </c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23" t="s">
        <v>36</v>
      </c>
      <c r="B28" s="21" t="s">
        <v>17</v>
      </c>
      <c r="C28" s="22">
        <v>293318</v>
      </c>
      <c r="D28" s="22">
        <v>320421</v>
      </c>
      <c r="E28" s="22">
        <v>359123</v>
      </c>
      <c r="F28" s="22">
        <v>402327</v>
      </c>
      <c r="G28" s="22">
        <v>447958</v>
      </c>
      <c r="H28" s="22">
        <v>453355</v>
      </c>
      <c r="I28" s="22">
        <v>531140</v>
      </c>
      <c r="J28" s="22">
        <v>590718</v>
      </c>
      <c r="K28" s="22">
        <v>643719</v>
      </c>
      <c r="L28" s="22">
        <v>755033</v>
      </c>
      <c r="M28" s="22">
        <v>731616</v>
      </c>
      <c r="N28" s="22">
        <v>874840</v>
      </c>
      <c r="O28" s="22">
        <v>961449</v>
      </c>
      <c r="P28" s="22">
        <v>1103150</v>
      </c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30" x14ac:dyDescent="0.25">
      <c r="A29" s="23" t="s">
        <v>37</v>
      </c>
      <c r="B29" s="21" t="s">
        <v>18</v>
      </c>
      <c r="C29" s="22">
        <v>588825</v>
      </c>
      <c r="D29" s="22">
        <v>671182</v>
      </c>
      <c r="E29" s="22">
        <v>739177</v>
      </c>
      <c r="F29" s="22">
        <v>814718</v>
      </c>
      <c r="G29" s="22">
        <v>843880</v>
      </c>
      <c r="H29" s="22">
        <v>911476</v>
      </c>
      <c r="I29" s="22">
        <v>1009473</v>
      </c>
      <c r="J29" s="22">
        <v>1107176</v>
      </c>
      <c r="K29" s="22">
        <v>1162775</v>
      </c>
      <c r="L29" s="22">
        <v>1177717</v>
      </c>
      <c r="M29" s="22">
        <v>1346078</v>
      </c>
      <c r="N29" s="22">
        <v>1502299</v>
      </c>
      <c r="O29" s="22">
        <v>1723962</v>
      </c>
      <c r="P29" s="22">
        <v>1932467</v>
      </c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23" t="s">
        <v>38</v>
      </c>
      <c r="B30" s="21" t="s">
        <v>53</v>
      </c>
      <c r="C30" s="22">
        <v>404304</v>
      </c>
      <c r="D30" s="22">
        <v>315475</v>
      </c>
      <c r="E30" s="22">
        <v>483906</v>
      </c>
      <c r="F30" s="22">
        <v>609171</v>
      </c>
      <c r="G30" s="22">
        <v>666095</v>
      </c>
      <c r="H30" s="22">
        <v>758235</v>
      </c>
      <c r="I30" s="22">
        <v>942142</v>
      </c>
      <c r="J30" s="22">
        <v>904938</v>
      </c>
      <c r="K30" s="22">
        <v>845292</v>
      </c>
      <c r="L30" s="22">
        <v>967103</v>
      </c>
      <c r="M30" s="22">
        <v>1095936</v>
      </c>
      <c r="N30" s="22">
        <v>1155663</v>
      </c>
      <c r="O30" s="22">
        <v>1291082</v>
      </c>
      <c r="P30" s="22">
        <v>1481653</v>
      </c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23" t="s">
        <v>39</v>
      </c>
      <c r="B31" s="21" t="s">
        <v>19</v>
      </c>
      <c r="C31" s="22">
        <v>498856</v>
      </c>
      <c r="D31" s="22">
        <v>668947</v>
      </c>
      <c r="E31" s="22">
        <v>827478</v>
      </c>
      <c r="F31" s="22">
        <v>916516</v>
      </c>
      <c r="G31" s="22">
        <v>1011892</v>
      </c>
      <c r="H31" s="22">
        <v>1157852</v>
      </c>
      <c r="I31" s="22">
        <v>1385774</v>
      </c>
      <c r="J31" s="22">
        <v>1449594</v>
      </c>
      <c r="K31" s="22">
        <v>1565015</v>
      </c>
      <c r="L31" s="22">
        <v>1588028</v>
      </c>
      <c r="M31" s="22">
        <v>1801231</v>
      </c>
      <c r="N31" s="22">
        <v>1896536</v>
      </c>
      <c r="O31" s="22">
        <v>2090183</v>
      </c>
      <c r="P31" s="22">
        <v>2307994</v>
      </c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11" customFormat="1" ht="15.75" x14ac:dyDescent="0.25">
      <c r="A32" s="24"/>
      <c r="B32" s="25" t="s">
        <v>29</v>
      </c>
      <c r="C32" s="26">
        <f>C17+C20+C28+C29+C30+C31</f>
        <v>3670011</v>
      </c>
      <c r="D32" s="26">
        <f t="shared" ref="D32:N32" si="17">D17+D20+D28+D29+D30+D31</f>
        <v>4196552</v>
      </c>
      <c r="E32" s="26">
        <f t="shared" si="17"/>
        <v>4958582</v>
      </c>
      <c r="F32" s="26">
        <f t="shared" si="17"/>
        <v>5597331</v>
      </c>
      <c r="G32" s="26">
        <f t="shared" si="17"/>
        <v>6288292</v>
      </c>
      <c r="H32" s="26">
        <f t="shared" si="17"/>
        <v>7008134</v>
      </c>
      <c r="I32" s="26">
        <f t="shared" si="17"/>
        <v>7960052</v>
      </c>
      <c r="J32" s="26">
        <f t="shared" si="17"/>
        <v>8717280</v>
      </c>
      <c r="K32" s="26">
        <f t="shared" si="17"/>
        <v>9433550</v>
      </c>
      <c r="L32" s="26">
        <f t="shared" si="17"/>
        <v>9046880</v>
      </c>
      <c r="M32" s="26">
        <f t="shared" si="17"/>
        <v>10884831</v>
      </c>
      <c r="N32" s="26">
        <f t="shared" si="17"/>
        <v>12757961</v>
      </c>
      <c r="O32" s="26">
        <f t="shared" ref="O32:P32" si="18">O17+O20+O28+O29+O30+O31</f>
        <v>14336044</v>
      </c>
      <c r="P32" s="26">
        <f t="shared" si="18"/>
        <v>15881210</v>
      </c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0"/>
      <c r="GI32" s="10"/>
      <c r="GJ32" s="10"/>
    </row>
    <row r="33" spans="1:193" s="10" customFormat="1" ht="15.75" x14ac:dyDescent="0.25">
      <c r="A33" s="17" t="s">
        <v>26</v>
      </c>
      <c r="B33" s="31" t="s">
        <v>40</v>
      </c>
      <c r="C33" s="19">
        <f t="shared" ref="C33:N33" si="19">C6+C11+C13+C14+C15+C17+C20+C28+C29+C30+C31</f>
        <v>10833283</v>
      </c>
      <c r="D33" s="19">
        <f t="shared" si="19"/>
        <v>12374880</v>
      </c>
      <c r="E33" s="19">
        <f t="shared" si="19"/>
        <v>13950392</v>
      </c>
      <c r="F33" s="19">
        <f t="shared" si="19"/>
        <v>15048693</v>
      </c>
      <c r="G33" s="19">
        <f t="shared" si="19"/>
        <v>16359501</v>
      </c>
      <c r="H33" s="19">
        <f t="shared" si="19"/>
        <v>17983866</v>
      </c>
      <c r="I33" s="19">
        <f t="shared" si="19"/>
        <v>20036748</v>
      </c>
      <c r="J33" s="19">
        <f t="shared" si="19"/>
        <v>21336358</v>
      </c>
      <c r="K33" s="19">
        <f t="shared" si="19"/>
        <v>22345219</v>
      </c>
      <c r="L33" s="19">
        <f t="shared" si="19"/>
        <v>21218294</v>
      </c>
      <c r="M33" s="19">
        <f t="shared" si="19"/>
        <v>23900458</v>
      </c>
      <c r="N33" s="19">
        <f t="shared" si="19"/>
        <v>27185184</v>
      </c>
      <c r="O33" s="19">
        <f t="shared" ref="O33:P33" si="20">O6+O11+O13+O14+O15+O17+O20+O28+O29+O30+O31</f>
        <v>30693924</v>
      </c>
      <c r="P33" s="19">
        <f t="shared" si="20"/>
        <v>34512947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K33" s="11"/>
    </row>
    <row r="34" spans="1:193" ht="15.75" x14ac:dyDescent="0.25">
      <c r="A34" s="32" t="s">
        <v>42</v>
      </c>
      <c r="B34" s="33" t="s">
        <v>24</v>
      </c>
      <c r="C34" s="22">
        <v>919682</v>
      </c>
      <c r="D34" s="22">
        <v>1067367</v>
      </c>
      <c r="E34" s="22">
        <v>1217857</v>
      </c>
      <c r="F34" s="22">
        <v>1392111</v>
      </c>
      <c r="G34" s="22">
        <v>1633720</v>
      </c>
      <c r="H34" s="22">
        <v>1757054</v>
      </c>
      <c r="I34" s="22">
        <v>2232084</v>
      </c>
      <c r="J34" s="22">
        <v>1890978</v>
      </c>
      <c r="K34" s="22">
        <v>1824252</v>
      </c>
      <c r="L34" s="22">
        <v>1751462</v>
      </c>
      <c r="M34" s="22">
        <v>2141050</v>
      </c>
      <c r="N34" s="22">
        <v>2598158</v>
      </c>
      <c r="O34" s="22">
        <v>3176226</v>
      </c>
      <c r="P34" s="22">
        <v>3896777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</row>
    <row r="35" spans="1:193" ht="15.75" x14ac:dyDescent="0.25">
      <c r="A35" s="32" t="s">
        <v>43</v>
      </c>
      <c r="B35" s="33" t="s">
        <v>23</v>
      </c>
      <c r="C35" s="22">
        <v>220207</v>
      </c>
      <c r="D35" s="22">
        <v>280963</v>
      </c>
      <c r="E35" s="22">
        <v>260811</v>
      </c>
      <c r="F35" s="22">
        <v>296913</v>
      </c>
      <c r="G35" s="22">
        <v>276921</v>
      </c>
      <c r="H35" s="22">
        <v>228434</v>
      </c>
      <c r="I35" s="22">
        <v>246620</v>
      </c>
      <c r="J35" s="22">
        <v>194592</v>
      </c>
      <c r="K35" s="22">
        <v>243181</v>
      </c>
      <c r="L35" s="22">
        <v>408080</v>
      </c>
      <c r="M35" s="22">
        <v>544860</v>
      </c>
      <c r="N35" s="22">
        <v>516348</v>
      </c>
      <c r="O35" s="22">
        <v>570362</v>
      </c>
      <c r="P35" s="22">
        <v>585271</v>
      </c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</row>
    <row r="36" spans="1:193" s="11" customFormat="1" ht="15.75" x14ac:dyDescent="0.25">
      <c r="A36" s="34" t="s">
        <v>44</v>
      </c>
      <c r="B36" s="35" t="s">
        <v>54</v>
      </c>
      <c r="C36" s="26">
        <f>C33+C34-C35</f>
        <v>11532758</v>
      </c>
      <c r="D36" s="26">
        <f t="shared" ref="D36:E36" si="21">D33+D34-D35</f>
        <v>13161284</v>
      </c>
      <c r="E36" s="26">
        <f t="shared" si="21"/>
        <v>14907438</v>
      </c>
      <c r="F36" s="26">
        <f t="shared" ref="F36:N36" si="22">F33+F34-F35</f>
        <v>16143891</v>
      </c>
      <c r="G36" s="26">
        <f t="shared" si="22"/>
        <v>17716300</v>
      </c>
      <c r="H36" s="26">
        <f t="shared" si="22"/>
        <v>19512486</v>
      </c>
      <c r="I36" s="26">
        <f t="shared" si="22"/>
        <v>22022212</v>
      </c>
      <c r="J36" s="26">
        <f t="shared" si="22"/>
        <v>23032744</v>
      </c>
      <c r="K36" s="26">
        <f t="shared" si="22"/>
        <v>23926290</v>
      </c>
      <c r="L36" s="26">
        <f t="shared" si="22"/>
        <v>22561676</v>
      </c>
      <c r="M36" s="26">
        <f t="shared" si="22"/>
        <v>25496648</v>
      </c>
      <c r="N36" s="26">
        <f t="shared" si="22"/>
        <v>29266994</v>
      </c>
      <c r="O36" s="26">
        <f t="shared" ref="O36:P36" si="23">O33+O34-O35</f>
        <v>33299788</v>
      </c>
      <c r="P36" s="26">
        <f t="shared" si="23"/>
        <v>37824453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</row>
    <row r="37" spans="1:193" ht="15.75" x14ac:dyDescent="0.25">
      <c r="A37" s="32" t="s">
        <v>45</v>
      </c>
      <c r="B37" s="33" t="s">
        <v>41</v>
      </c>
      <c r="C37" s="36">
        <v>101640</v>
      </c>
      <c r="D37" s="36">
        <v>102980</v>
      </c>
      <c r="E37" s="36">
        <v>104320</v>
      </c>
      <c r="F37" s="36">
        <v>105650</v>
      </c>
      <c r="G37" s="36">
        <v>106990</v>
      </c>
      <c r="H37" s="36">
        <v>108300</v>
      </c>
      <c r="I37" s="36">
        <v>109590</v>
      </c>
      <c r="J37" s="36">
        <v>110880</v>
      </c>
      <c r="K37" s="36">
        <v>112170</v>
      </c>
      <c r="L37" s="36">
        <v>113460</v>
      </c>
      <c r="M37" s="36">
        <v>114680</v>
      </c>
      <c r="N37" s="36">
        <v>115870</v>
      </c>
      <c r="O37" s="36">
        <v>117060</v>
      </c>
      <c r="P37" s="36">
        <v>118240</v>
      </c>
      <c r="S37" s="2"/>
      <c r="U37" s="1"/>
      <c r="X37" s="1"/>
      <c r="Y37" s="1"/>
      <c r="Z37" s="1"/>
      <c r="AA37" s="1"/>
      <c r="AB37" s="1"/>
      <c r="AF37" s="2"/>
      <c r="AI37" s="2"/>
      <c r="AN37" s="2"/>
      <c r="AQ37" s="2"/>
      <c r="AV37" s="2"/>
      <c r="AY37" s="2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3" s="11" customFormat="1" ht="15.75" x14ac:dyDescent="0.25">
      <c r="A38" s="34" t="s">
        <v>46</v>
      </c>
      <c r="B38" s="35" t="s">
        <v>57</v>
      </c>
      <c r="C38" s="26">
        <f>C36/C37*1000</f>
        <v>113466.72569854389</v>
      </c>
      <c r="D38" s="26">
        <f t="shared" ref="D38:E38" si="24">D36/D37*1000</f>
        <v>127804.2726743057</v>
      </c>
      <c r="E38" s="26">
        <f t="shared" si="24"/>
        <v>142901.05444785277</v>
      </c>
      <c r="F38" s="26">
        <f t="shared" ref="F38:N38" si="25">F36/F37*1000</f>
        <v>152805.40463795551</v>
      </c>
      <c r="G38" s="26">
        <f t="shared" si="25"/>
        <v>165588.37274511639</v>
      </c>
      <c r="H38" s="26">
        <f t="shared" si="25"/>
        <v>180170.69252077563</v>
      </c>
      <c r="I38" s="26">
        <f t="shared" si="25"/>
        <v>200950.92617939593</v>
      </c>
      <c r="J38" s="26">
        <f t="shared" si="25"/>
        <v>207726.76767676769</v>
      </c>
      <c r="K38" s="26">
        <f t="shared" si="25"/>
        <v>213303.82455201924</v>
      </c>
      <c r="L38" s="26">
        <f t="shared" si="25"/>
        <v>198851.36612021859</v>
      </c>
      <c r="M38" s="26">
        <f t="shared" si="25"/>
        <v>222328.63620509245</v>
      </c>
      <c r="N38" s="26">
        <f t="shared" si="25"/>
        <v>252584.74152066972</v>
      </c>
      <c r="O38" s="26">
        <f t="shared" ref="O38:P38" si="26">O36/O37*1000</f>
        <v>284467.69178199215</v>
      </c>
      <c r="P38" s="26">
        <f t="shared" si="26"/>
        <v>319895.57679296349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CC38" s="12"/>
      <c r="CD38" s="12"/>
      <c r="CE38" s="12"/>
      <c r="CF38" s="12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</row>
    <row r="39" spans="1:193" x14ac:dyDescent="0.25">
      <c r="A39" s="2" t="s">
        <v>77</v>
      </c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s="11" customFormat="1" x14ac:dyDescent="0.25">
      <c r="A40" s="2"/>
      <c r="B40" s="2"/>
      <c r="C40" s="2"/>
      <c r="D40" s="1"/>
      <c r="E40" s="2"/>
      <c r="F40" s="2"/>
      <c r="G40" s="1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  <c r="DI40" s="10"/>
      <c r="DJ40" s="10"/>
      <c r="DK40" s="10"/>
    </row>
    <row r="41" spans="1:193" s="11" customFormat="1" x14ac:dyDescent="0.25">
      <c r="A41" s="2"/>
      <c r="B41" s="2"/>
      <c r="C41" s="2"/>
      <c r="D41" s="1"/>
      <c r="E41" s="2"/>
      <c r="F41" s="2"/>
      <c r="G41" s="1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</row>
    <row r="42" spans="1:193" x14ac:dyDescent="0.25">
      <c r="D42" s="1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B43" s="1"/>
      <c r="G43" s="2"/>
      <c r="H43" s="2"/>
      <c r="I43" s="2"/>
      <c r="J43" s="2"/>
      <c r="K43" s="2"/>
      <c r="L43" s="2"/>
      <c r="M43" s="2"/>
      <c r="N43" s="2"/>
      <c r="P43" s="2"/>
      <c r="R43" s="1"/>
      <c r="S43" s="2"/>
      <c r="W43" s="1"/>
      <c r="Z43" s="1"/>
      <c r="AE43" s="1"/>
      <c r="AF43" s="2"/>
      <c r="AH43" s="1"/>
      <c r="AI43" s="2"/>
      <c r="AN43" s="2"/>
      <c r="AQ43" s="2"/>
      <c r="AV43" s="2"/>
      <c r="AY43" s="2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x14ac:dyDescent="0.25">
      <c r="B44" s="1"/>
      <c r="G44" s="2"/>
      <c r="H44" s="2"/>
      <c r="I44" s="2"/>
      <c r="J44" s="2"/>
      <c r="K44" s="2"/>
      <c r="L44" s="2"/>
      <c r="M44" s="2"/>
      <c r="N44" s="2"/>
      <c r="P44" s="2"/>
      <c r="R44" s="1"/>
      <c r="S44" s="2"/>
      <c r="W44" s="1"/>
      <c r="Z44" s="1"/>
      <c r="AE44" s="1"/>
      <c r="AF44" s="2"/>
      <c r="AH44" s="1"/>
      <c r="AI44" s="2"/>
      <c r="AN44" s="2"/>
      <c r="AQ44" s="2"/>
      <c r="AV44" s="2"/>
      <c r="AY44" s="2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3" x14ac:dyDescent="0.25">
      <c r="B45" s="1"/>
      <c r="G45" s="2"/>
      <c r="H45" s="2"/>
      <c r="I45" s="2"/>
      <c r="J45" s="2"/>
      <c r="K45" s="2"/>
      <c r="L45" s="2"/>
      <c r="M45" s="2"/>
      <c r="N45" s="2"/>
      <c r="P45" s="2"/>
      <c r="R45" s="1"/>
      <c r="S45" s="2"/>
      <c r="W45" s="1"/>
      <c r="Z45" s="1"/>
      <c r="AE45" s="1"/>
      <c r="AF45" s="2"/>
      <c r="AH45" s="1"/>
      <c r="AI45" s="2"/>
      <c r="AN45" s="2"/>
      <c r="AQ45" s="2"/>
      <c r="AV45" s="2"/>
      <c r="AY45" s="2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3" x14ac:dyDescent="0.25">
      <c r="B46" s="1"/>
      <c r="G46" s="2"/>
      <c r="H46" s="2"/>
      <c r="I46" s="2"/>
      <c r="J46" s="2"/>
      <c r="K46" s="2"/>
      <c r="L46" s="2"/>
      <c r="M46" s="2"/>
      <c r="N46" s="2"/>
      <c r="P46" s="2"/>
      <c r="R46" s="1"/>
      <c r="S46" s="2"/>
      <c r="W46" s="1"/>
      <c r="Z46" s="1"/>
      <c r="AE46" s="1"/>
      <c r="AF46" s="2"/>
      <c r="AH46" s="1"/>
      <c r="AI46" s="2"/>
      <c r="AN46" s="2"/>
      <c r="AQ46" s="2"/>
      <c r="AV46" s="2"/>
      <c r="AY46" s="2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3" x14ac:dyDescent="0.25">
      <c r="B47" s="1"/>
      <c r="G47" s="2"/>
      <c r="H47" s="2"/>
      <c r="I47" s="2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B48" s="1"/>
      <c r="G48" s="2"/>
      <c r="H48" s="2"/>
      <c r="I48" s="2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G49" s="2"/>
      <c r="H49" s="2"/>
      <c r="I49" s="2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G50" s="2"/>
      <c r="H50" s="2"/>
      <c r="I50" s="2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G51" s="2"/>
      <c r="H51" s="2"/>
      <c r="I51" s="2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G52" s="2"/>
      <c r="H52" s="2"/>
      <c r="I52" s="2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G53" s="2"/>
      <c r="H53" s="2"/>
      <c r="I53" s="2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G54" s="2"/>
      <c r="H54" s="2"/>
      <c r="I54" s="2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G55" s="2"/>
      <c r="H55" s="2"/>
      <c r="I55" s="2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G56" s="2"/>
      <c r="H56" s="2"/>
      <c r="I56" s="2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G57" s="2"/>
      <c r="H57" s="2"/>
      <c r="I57" s="2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G58" s="2"/>
      <c r="H58" s="2"/>
      <c r="I58" s="2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G59" s="2"/>
      <c r="H59" s="2"/>
      <c r="I59" s="2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G60" s="2"/>
      <c r="H60" s="2"/>
      <c r="I60" s="2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G61" s="2"/>
      <c r="H61" s="2"/>
      <c r="I61" s="2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G62" s="2"/>
      <c r="H62" s="2"/>
      <c r="I62" s="2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G63" s="2"/>
      <c r="H63" s="2"/>
      <c r="I63" s="2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G64" s="2"/>
      <c r="H64" s="2"/>
      <c r="I64" s="2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G65" s="2"/>
      <c r="H65" s="2"/>
      <c r="I65" s="2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G66" s="2"/>
      <c r="H66" s="2"/>
      <c r="I66" s="2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G67" s="2"/>
      <c r="H67" s="2"/>
      <c r="I67" s="2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G68" s="2"/>
      <c r="H68" s="2"/>
      <c r="I68" s="2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G69" s="2"/>
      <c r="H69" s="2"/>
      <c r="I69" s="2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G70" s="2"/>
      <c r="H70" s="2"/>
      <c r="I70" s="2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G71" s="2"/>
      <c r="H71" s="2"/>
      <c r="I71" s="2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G72" s="2"/>
      <c r="H72" s="2"/>
      <c r="I72" s="2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G73" s="2"/>
      <c r="H73" s="2"/>
      <c r="I73" s="2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G74" s="2"/>
      <c r="H74" s="2"/>
      <c r="I74" s="2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G75" s="2"/>
      <c r="H75" s="2"/>
      <c r="I75" s="2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G76" s="2"/>
      <c r="H76" s="2"/>
      <c r="I76" s="2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G77" s="2"/>
      <c r="H77" s="2"/>
      <c r="I77" s="2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G78" s="2"/>
      <c r="H78" s="2"/>
      <c r="I78" s="2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G79" s="2"/>
      <c r="H79" s="2"/>
      <c r="I79" s="2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G80" s="2"/>
      <c r="H80" s="2"/>
      <c r="I80" s="2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G81" s="2"/>
      <c r="H81" s="2"/>
      <c r="I81" s="2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G82" s="2"/>
      <c r="H82" s="2"/>
      <c r="I82" s="2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G83" s="2"/>
      <c r="H83" s="2"/>
      <c r="I83" s="2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G84" s="2"/>
      <c r="H84" s="2"/>
      <c r="I84" s="2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G85" s="2"/>
      <c r="H85" s="2"/>
      <c r="I85" s="2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G86" s="2"/>
      <c r="H86" s="2"/>
      <c r="I86" s="2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G87" s="2"/>
      <c r="H87" s="2"/>
      <c r="I87" s="2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G88" s="2"/>
      <c r="H88" s="2"/>
      <c r="I88" s="2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G89" s="2"/>
      <c r="H89" s="2"/>
      <c r="I89" s="2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G90" s="2"/>
      <c r="H90" s="2"/>
      <c r="I90" s="2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G91" s="2"/>
      <c r="H91" s="2"/>
      <c r="I91" s="2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G92" s="2"/>
      <c r="H92" s="2"/>
      <c r="I92" s="2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G93" s="2"/>
      <c r="H93" s="2"/>
      <c r="I93" s="2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G94" s="2"/>
      <c r="H94" s="2"/>
      <c r="I94" s="2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G95" s="2"/>
      <c r="H95" s="2"/>
      <c r="I95" s="2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G96" s="2"/>
      <c r="H96" s="2"/>
      <c r="I96" s="2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G97" s="2"/>
      <c r="H97" s="2"/>
      <c r="I97" s="2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G98" s="2"/>
      <c r="H98" s="2"/>
      <c r="I98" s="2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G99" s="2"/>
      <c r="H99" s="2"/>
      <c r="I99" s="2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G100" s="2"/>
      <c r="H100" s="2"/>
      <c r="I100" s="2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G101" s="2"/>
      <c r="H101" s="2"/>
      <c r="I101" s="2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G102" s="2"/>
      <c r="H102" s="2"/>
      <c r="I102" s="2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G103" s="2"/>
      <c r="H103" s="2"/>
      <c r="I103" s="2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G104" s="2"/>
      <c r="H104" s="2"/>
      <c r="I104" s="2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G105" s="2"/>
      <c r="H105" s="2"/>
      <c r="I105" s="2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G106" s="2"/>
      <c r="H106" s="2"/>
      <c r="I106" s="2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G107" s="2"/>
      <c r="H107" s="2"/>
      <c r="I107" s="2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G108" s="2"/>
      <c r="H108" s="2"/>
      <c r="I108" s="2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G109" s="2"/>
      <c r="H109" s="2"/>
      <c r="I109" s="2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G110" s="2"/>
      <c r="H110" s="2"/>
      <c r="I110" s="2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G111" s="2"/>
      <c r="H111" s="2"/>
      <c r="I111" s="2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G112" s="2"/>
      <c r="H112" s="2"/>
      <c r="I112" s="2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G113" s="2"/>
      <c r="H113" s="2"/>
      <c r="I113" s="2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G114" s="2"/>
      <c r="H114" s="2"/>
      <c r="I114" s="2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G115" s="2"/>
      <c r="H115" s="2"/>
      <c r="I115" s="2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G116" s="2"/>
      <c r="H116" s="2"/>
      <c r="I116" s="2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G117" s="2"/>
      <c r="H117" s="2"/>
      <c r="I117" s="2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G118" s="2"/>
      <c r="H118" s="2"/>
      <c r="I118" s="2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G119" s="2"/>
      <c r="H119" s="2"/>
      <c r="I119" s="2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G120" s="2"/>
      <c r="H120" s="2"/>
      <c r="I120" s="2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G121" s="2"/>
      <c r="H121" s="2"/>
      <c r="I121" s="2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G122" s="2"/>
      <c r="H122" s="2"/>
      <c r="I122" s="2"/>
      <c r="J122" s="2"/>
      <c r="K122" s="2"/>
      <c r="L122" s="2"/>
      <c r="M122" s="2"/>
      <c r="N122" s="2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2"/>
  <sheetViews>
    <sheetView zoomScale="78" zoomScaleNormal="78" zoomScaleSheetLayoutView="100" workbookViewId="0">
      <pane xSplit="2" ySplit="5" topLeftCell="C6" activePane="bottomRight" state="frozen"/>
      <selection activeCell="R27" sqref="R27"/>
      <selection pane="topRight" activeCell="R27" sqref="R27"/>
      <selection pane="bottomLeft" activeCell="R27" sqref="R27"/>
      <selection pane="bottomRight" activeCell="R27" sqref="R27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52</v>
      </c>
      <c r="B1" s="6" t="s">
        <v>65</v>
      </c>
      <c r="AT1" s="3"/>
    </row>
    <row r="2" spans="1:189" ht="15.75" x14ac:dyDescent="0.25">
      <c r="A2" s="7" t="s">
        <v>48</v>
      </c>
      <c r="I2" s="1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56</v>
      </c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3" t="s">
        <v>0</v>
      </c>
      <c r="B5" s="14" t="s">
        <v>1</v>
      </c>
      <c r="C5" s="15" t="s">
        <v>20</v>
      </c>
      <c r="D5" s="15" t="s">
        <v>21</v>
      </c>
      <c r="E5" s="15" t="s">
        <v>22</v>
      </c>
      <c r="F5" s="15" t="s">
        <v>55</v>
      </c>
      <c r="G5" s="16" t="s">
        <v>64</v>
      </c>
      <c r="H5" s="16" t="s">
        <v>68</v>
      </c>
      <c r="I5" s="16" t="s">
        <v>70</v>
      </c>
      <c r="J5" s="16" t="s">
        <v>71</v>
      </c>
      <c r="K5" s="16" t="s">
        <v>72</v>
      </c>
      <c r="L5" s="16" t="s">
        <v>73</v>
      </c>
      <c r="M5" s="16" t="s">
        <v>74</v>
      </c>
      <c r="N5" s="16" t="s">
        <v>75</v>
      </c>
      <c r="O5" s="16" t="s">
        <v>76</v>
      </c>
      <c r="P5" s="16" t="s">
        <v>78</v>
      </c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10" customFormat="1" ht="15.75" x14ac:dyDescent="0.25">
      <c r="A6" s="17" t="s">
        <v>25</v>
      </c>
      <c r="B6" s="18" t="s">
        <v>2</v>
      </c>
      <c r="C6" s="19">
        <f>SUM(C7:C10)</f>
        <v>1330210</v>
      </c>
      <c r="D6" s="19">
        <f t="shared" ref="D6:F6" si="0">SUM(D7:D10)</f>
        <v>1355632</v>
      </c>
      <c r="E6" s="19">
        <f t="shared" si="0"/>
        <v>1339655</v>
      </c>
      <c r="F6" s="19">
        <f t="shared" si="0"/>
        <v>1335730</v>
      </c>
      <c r="G6" s="19">
        <f t="shared" ref="G6:N6" si="1">SUM(G7:G10)</f>
        <v>1312631</v>
      </c>
      <c r="H6" s="19">
        <f t="shared" si="1"/>
        <v>1366212</v>
      </c>
      <c r="I6" s="19">
        <f t="shared" si="1"/>
        <v>1367992</v>
      </c>
      <c r="J6" s="19">
        <f t="shared" si="1"/>
        <v>1405076</v>
      </c>
      <c r="K6" s="19">
        <f t="shared" si="1"/>
        <v>1467874</v>
      </c>
      <c r="L6" s="19">
        <f t="shared" si="1"/>
        <v>1489996</v>
      </c>
      <c r="M6" s="19">
        <f t="shared" si="1"/>
        <v>1510230</v>
      </c>
      <c r="N6" s="19">
        <f t="shared" si="1"/>
        <v>1416086</v>
      </c>
      <c r="O6" s="19">
        <f t="shared" ref="O6:P6" si="2">SUM(O7:O10)</f>
        <v>1475914</v>
      </c>
      <c r="P6" s="19">
        <f t="shared" si="2"/>
        <v>1469812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G6" s="11"/>
    </row>
    <row r="7" spans="1:189" ht="15.75" x14ac:dyDescent="0.25">
      <c r="A7" s="20">
        <v>1.1000000000000001</v>
      </c>
      <c r="B7" s="21" t="s">
        <v>58</v>
      </c>
      <c r="C7" s="22">
        <v>764026</v>
      </c>
      <c r="D7" s="22">
        <v>772456</v>
      </c>
      <c r="E7" s="22">
        <v>725587</v>
      </c>
      <c r="F7" s="22">
        <v>715033</v>
      </c>
      <c r="G7" s="22">
        <v>652182</v>
      </c>
      <c r="H7" s="22">
        <v>692683</v>
      </c>
      <c r="I7" s="22">
        <v>698175</v>
      </c>
      <c r="J7" s="22">
        <v>691749</v>
      </c>
      <c r="K7" s="22">
        <v>716739</v>
      </c>
      <c r="L7" s="22">
        <v>754278</v>
      </c>
      <c r="M7" s="22">
        <v>777668</v>
      </c>
      <c r="N7" s="22">
        <v>664331</v>
      </c>
      <c r="O7" s="22">
        <v>695428</v>
      </c>
      <c r="P7" s="22">
        <v>667174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20">
        <v>1.2</v>
      </c>
      <c r="B8" s="21" t="s">
        <v>59</v>
      </c>
      <c r="C8" s="22">
        <v>287788</v>
      </c>
      <c r="D8" s="22">
        <v>308814</v>
      </c>
      <c r="E8" s="22">
        <v>328325</v>
      </c>
      <c r="F8" s="22">
        <v>333707</v>
      </c>
      <c r="G8" s="22">
        <v>356442</v>
      </c>
      <c r="H8" s="22">
        <v>366563</v>
      </c>
      <c r="I8" s="22">
        <v>374376</v>
      </c>
      <c r="J8" s="22">
        <v>383036</v>
      </c>
      <c r="K8" s="22">
        <v>390993</v>
      </c>
      <c r="L8" s="22">
        <v>378060</v>
      </c>
      <c r="M8" s="22">
        <v>387061</v>
      </c>
      <c r="N8" s="22">
        <v>397215</v>
      </c>
      <c r="O8" s="22">
        <v>406890</v>
      </c>
      <c r="P8" s="22">
        <v>419380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20">
        <v>1.3</v>
      </c>
      <c r="B9" s="21" t="s">
        <v>60</v>
      </c>
      <c r="C9" s="22">
        <v>274834</v>
      </c>
      <c r="D9" s="22">
        <v>270748</v>
      </c>
      <c r="E9" s="22">
        <v>282085</v>
      </c>
      <c r="F9" s="22">
        <v>283253</v>
      </c>
      <c r="G9" s="22">
        <v>300161</v>
      </c>
      <c r="H9" s="22">
        <v>302972</v>
      </c>
      <c r="I9" s="22">
        <v>291186</v>
      </c>
      <c r="J9" s="22">
        <v>325688</v>
      </c>
      <c r="K9" s="22">
        <v>355374</v>
      </c>
      <c r="L9" s="22">
        <v>352670</v>
      </c>
      <c r="M9" s="22">
        <v>339841</v>
      </c>
      <c r="N9" s="22">
        <v>347733</v>
      </c>
      <c r="O9" s="22">
        <v>365317</v>
      </c>
      <c r="P9" s="22">
        <v>374202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20">
        <v>1.4</v>
      </c>
      <c r="B10" s="21" t="s">
        <v>61</v>
      </c>
      <c r="C10" s="22">
        <v>3562</v>
      </c>
      <c r="D10" s="22">
        <v>3614</v>
      </c>
      <c r="E10" s="22">
        <v>3658</v>
      </c>
      <c r="F10" s="22">
        <v>3737</v>
      </c>
      <c r="G10" s="22">
        <v>3846</v>
      </c>
      <c r="H10" s="22">
        <v>3994</v>
      </c>
      <c r="I10" s="22">
        <v>4255</v>
      </c>
      <c r="J10" s="22">
        <v>4603</v>
      </c>
      <c r="K10" s="22">
        <v>4768</v>
      </c>
      <c r="L10" s="22">
        <v>4988</v>
      </c>
      <c r="M10" s="22">
        <v>5660</v>
      </c>
      <c r="N10" s="22">
        <v>6807</v>
      </c>
      <c r="O10" s="22">
        <v>8279</v>
      </c>
      <c r="P10" s="22">
        <v>9056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23" t="s">
        <v>30</v>
      </c>
      <c r="B11" s="21" t="s">
        <v>3</v>
      </c>
      <c r="C11" s="22">
        <v>186083</v>
      </c>
      <c r="D11" s="22">
        <v>181554</v>
      </c>
      <c r="E11" s="22">
        <v>296810</v>
      </c>
      <c r="F11" s="22">
        <v>218174</v>
      </c>
      <c r="G11" s="22">
        <v>191875</v>
      </c>
      <c r="H11" s="22">
        <v>255701</v>
      </c>
      <c r="I11" s="22">
        <v>325180</v>
      </c>
      <c r="J11" s="22">
        <v>311424</v>
      </c>
      <c r="K11" s="22">
        <v>288049</v>
      </c>
      <c r="L11" s="22">
        <v>230545</v>
      </c>
      <c r="M11" s="22">
        <v>209796</v>
      </c>
      <c r="N11" s="22">
        <v>175250</v>
      </c>
      <c r="O11" s="22">
        <v>186324</v>
      </c>
      <c r="P11" s="22">
        <v>200292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11" customFormat="1" ht="15.75" x14ac:dyDescent="0.25">
      <c r="A12" s="24"/>
      <c r="B12" s="25" t="s">
        <v>27</v>
      </c>
      <c r="C12" s="26">
        <f>C6+C11</f>
        <v>1516293</v>
      </c>
      <c r="D12" s="26">
        <f t="shared" ref="D12:F12" si="3">D6+D11</f>
        <v>1537186</v>
      </c>
      <c r="E12" s="26">
        <f t="shared" si="3"/>
        <v>1636465</v>
      </c>
      <c r="F12" s="26">
        <f t="shared" si="3"/>
        <v>1553904</v>
      </c>
      <c r="G12" s="26">
        <f t="shared" ref="G12:N12" si="4">G6+G11</f>
        <v>1504506</v>
      </c>
      <c r="H12" s="26">
        <f t="shared" si="4"/>
        <v>1621913</v>
      </c>
      <c r="I12" s="26">
        <f t="shared" si="4"/>
        <v>1693172</v>
      </c>
      <c r="J12" s="26">
        <f t="shared" si="4"/>
        <v>1716500</v>
      </c>
      <c r="K12" s="26">
        <f t="shared" si="4"/>
        <v>1755923</v>
      </c>
      <c r="L12" s="26">
        <f t="shared" si="4"/>
        <v>1720541</v>
      </c>
      <c r="M12" s="26">
        <f t="shared" si="4"/>
        <v>1720026</v>
      </c>
      <c r="N12" s="26">
        <f t="shared" si="4"/>
        <v>1591336</v>
      </c>
      <c r="O12" s="26">
        <f t="shared" ref="O12:P12" si="5">O6+O11</f>
        <v>1662238</v>
      </c>
      <c r="P12" s="26">
        <f t="shared" si="5"/>
        <v>1670104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0"/>
      <c r="GE12" s="10"/>
      <c r="GF12" s="10"/>
    </row>
    <row r="13" spans="1:189" s="1" customFormat="1" ht="15.75" x14ac:dyDescent="0.25">
      <c r="A13" s="27" t="s">
        <v>31</v>
      </c>
      <c r="B13" s="28" t="s">
        <v>4</v>
      </c>
      <c r="C13" s="22">
        <v>4365135</v>
      </c>
      <c r="D13" s="22">
        <v>4869750</v>
      </c>
      <c r="E13" s="22">
        <v>5050710</v>
      </c>
      <c r="F13" s="22">
        <v>5288415</v>
      </c>
      <c r="G13" s="22">
        <v>5796017</v>
      </c>
      <c r="H13" s="22">
        <v>6345624</v>
      </c>
      <c r="I13" s="22">
        <v>6772170</v>
      </c>
      <c r="J13" s="22">
        <v>6733288</v>
      </c>
      <c r="K13" s="22">
        <v>6645436</v>
      </c>
      <c r="L13" s="22">
        <v>5654961</v>
      </c>
      <c r="M13" s="22">
        <v>5241092</v>
      </c>
      <c r="N13" s="22">
        <v>5263334</v>
      </c>
      <c r="O13" s="22">
        <v>5665354</v>
      </c>
      <c r="P13" s="22">
        <v>6024226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23" t="s">
        <v>32</v>
      </c>
      <c r="B14" s="21" t="s">
        <v>5</v>
      </c>
      <c r="C14" s="22">
        <v>398079</v>
      </c>
      <c r="D14" s="22">
        <v>427949</v>
      </c>
      <c r="E14" s="22">
        <v>431792</v>
      </c>
      <c r="F14" s="22">
        <v>466887</v>
      </c>
      <c r="G14" s="22">
        <v>505301</v>
      </c>
      <c r="H14" s="22">
        <v>540975</v>
      </c>
      <c r="I14" s="22">
        <v>604845</v>
      </c>
      <c r="J14" s="22">
        <v>642989</v>
      </c>
      <c r="K14" s="22">
        <v>665978</v>
      </c>
      <c r="L14" s="22">
        <v>627331</v>
      </c>
      <c r="M14" s="22">
        <v>728035</v>
      </c>
      <c r="N14" s="22">
        <v>801016</v>
      </c>
      <c r="O14" s="22">
        <v>852983</v>
      </c>
      <c r="P14" s="22">
        <v>896039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23" t="s">
        <v>33</v>
      </c>
      <c r="B15" s="21" t="s">
        <v>6</v>
      </c>
      <c r="C15" s="22">
        <v>883766</v>
      </c>
      <c r="D15" s="22">
        <v>852422</v>
      </c>
      <c r="E15" s="22">
        <v>1080655</v>
      </c>
      <c r="F15" s="22">
        <v>1094865</v>
      </c>
      <c r="G15" s="22">
        <v>1092495</v>
      </c>
      <c r="H15" s="22">
        <v>1213594</v>
      </c>
      <c r="I15" s="22">
        <v>1284062</v>
      </c>
      <c r="J15" s="22">
        <v>1354812</v>
      </c>
      <c r="K15" s="22">
        <v>1355760</v>
      </c>
      <c r="L15" s="22">
        <v>1298723</v>
      </c>
      <c r="M15" s="22">
        <v>1579513</v>
      </c>
      <c r="N15" s="22">
        <v>2176195</v>
      </c>
      <c r="O15" s="22">
        <v>2374094</v>
      </c>
      <c r="P15" s="22">
        <v>2660928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11" customFormat="1" ht="15.75" x14ac:dyDescent="0.25">
      <c r="A16" s="24"/>
      <c r="B16" s="25" t="s">
        <v>28</v>
      </c>
      <c r="C16" s="26">
        <f>+C13+C14+C15</f>
        <v>5646980</v>
      </c>
      <c r="D16" s="26">
        <f t="shared" ref="D16:F16" si="6">+D13+D14+D15</f>
        <v>6150121</v>
      </c>
      <c r="E16" s="26">
        <f t="shared" si="6"/>
        <v>6563157</v>
      </c>
      <c r="F16" s="26">
        <f t="shared" si="6"/>
        <v>6850167</v>
      </c>
      <c r="G16" s="26">
        <f t="shared" ref="G16:I16" si="7">+G13+G14+G15</f>
        <v>7393813</v>
      </c>
      <c r="H16" s="26">
        <f t="shared" si="7"/>
        <v>8100193</v>
      </c>
      <c r="I16" s="26">
        <f t="shared" si="7"/>
        <v>8661077</v>
      </c>
      <c r="J16" s="26">
        <f t="shared" ref="J16:K16" si="8">+J13+J14+J15</f>
        <v>8731089</v>
      </c>
      <c r="K16" s="26">
        <f t="shared" si="8"/>
        <v>8667174</v>
      </c>
      <c r="L16" s="26">
        <f t="shared" ref="L16:M16" si="9">+L13+L14+L15</f>
        <v>7581015</v>
      </c>
      <c r="M16" s="26">
        <f t="shared" si="9"/>
        <v>7548640</v>
      </c>
      <c r="N16" s="26">
        <f t="shared" ref="N16" si="10">+N13+N14+N15</f>
        <v>8240545</v>
      </c>
      <c r="O16" s="26">
        <f t="shared" ref="O16:P16" si="11">+O13+O14+O15</f>
        <v>8892431</v>
      </c>
      <c r="P16" s="26">
        <f t="shared" si="11"/>
        <v>9581193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9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9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9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0"/>
      <c r="GE16" s="10"/>
      <c r="GF16" s="10"/>
    </row>
    <row r="17" spans="1:189" s="10" customFormat="1" ht="15.75" x14ac:dyDescent="0.25">
      <c r="A17" s="17" t="s">
        <v>34</v>
      </c>
      <c r="B17" s="18" t="s">
        <v>7</v>
      </c>
      <c r="C17" s="19">
        <f>C18+C19</f>
        <v>1192896</v>
      </c>
      <c r="D17" s="19">
        <f t="shared" ref="D17:F17" si="12">D18+D19</f>
        <v>1306187</v>
      </c>
      <c r="E17" s="19">
        <f t="shared" si="12"/>
        <v>1418883</v>
      </c>
      <c r="F17" s="19">
        <f t="shared" si="12"/>
        <v>1518569</v>
      </c>
      <c r="G17" s="19">
        <f t="shared" ref="G17:I17" si="13">G18+G19</f>
        <v>1691788</v>
      </c>
      <c r="H17" s="19">
        <f t="shared" si="13"/>
        <v>1955352</v>
      </c>
      <c r="I17" s="19">
        <f t="shared" si="13"/>
        <v>2222555</v>
      </c>
      <c r="J17" s="19">
        <f t="shared" ref="J17:K17" si="14">J18+J19</f>
        <v>2480838</v>
      </c>
      <c r="K17" s="19">
        <f t="shared" si="14"/>
        <v>2646355</v>
      </c>
      <c r="L17" s="19">
        <f t="shared" ref="L17:M17" si="15">L18+L19</f>
        <v>1931675</v>
      </c>
      <c r="M17" s="19">
        <f t="shared" si="15"/>
        <v>2388250</v>
      </c>
      <c r="N17" s="19">
        <f t="shared" ref="N17" si="16">N18+N19</f>
        <v>2885557</v>
      </c>
      <c r="O17" s="19">
        <f t="shared" ref="O17:P17" si="17">O18+O19</f>
        <v>3172405</v>
      </c>
      <c r="P17" s="19">
        <f t="shared" si="17"/>
        <v>3322050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G17" s="11"/>
    </row>
    <row r="18" spans="1:189" ht="15.75" x14ac:dyDescent="0.25">
      <c r="A18" s="20">
        <v>6.1</v>
      </c>
      <c r="B18" s="21" t="s">
        <v>8</v>
      </c>
      <c r="C18" s="22">
        <v>1013998</v>
      </c>
      <c r="D18" s="22">
        <v>1129990</v>
      </c>
      <c r="E18" s="22">
        <v>1253849</v>
      </c>
      <c r="F18" s="22">
        <v>1350961</v>
      </c>
      <c r="G18" s="22">
        <v>1502961</v>
      </c>
      <c r="H18" s="22">
        <v>1755841</v>
      </c>
      <c r="I18" s="22">
        <v>2000848</v>
      </c>
      <c r="J18" s="22">
        <v>2233656</v>
      </c>
      <c r="K18" s="22">
        <v>2399520</v>
      </c>
      <c r="L18" s="22">
        <v>1831276</v>
      </c>
      <c r="M18" s="22">
        <v>2208590</v>
      </c>
      <c r="N18" s="22">
        <v>2585167</v>
      </c>
      <c r="O18" s="22">
        <v>2833713</v>
      </c>
      <c r="P18" s="22">
        <v>2970562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20">
        <v>6.2</v>
      </c>
      <c r="B19" s="21" t="s">
        <v>9</v>
      </c>
      <c r="C19" s="22">
        <v>178898</v>
      </c>
      <c r="D19" s="22">
        <v>176197</v>
      </c>
      <c r="E19" s="22">
        <v>165034</v>
      </c>
      <c r="F19" s="22">
        <v>167608</v>
      </c>
      <c r="G19" s="22">
        <v>188827</v>
      </c>
      <c r="H19" s="22">
        <v>199511</v>
      </c>
      <c r="I19" s="22">
        <v>221707</v>
      </c>
      <c r="J19" s="22">
        <v>247182</v>
      </c>
      <c r="K19" s="22">
        <v>246835</v>
      </c>
      <c r="L19" s="22">
        <v>100399</v>
      </c>
      <c r="M19" s="22">
        <v>179660</v>
      </c>
      <c r="N19" s="22">
        <v>300390</v>
      </c>
      <c r="O19" s="22">
        <v>338692</v>
      </c>
      <c r="P19" s="22">
        <v>351488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10" customFormat="1" ht="30" x14ac:dyDescent="0.25">
      <c r="A20" s="29" t="s">
        <v>35</v>
      </c>
      <c r="B20" s="30" t="s">
        <v>10</v>
      </c>
      <c r="C20" s="19">
        <f>SUM(C21:C27)</f>
        <v>691812</v>
      </c>
      <c r="D20" s="19">
        <f t="shared" ref="D20:F20" si="18">SUM(D21:D27)</f>
        <v>754203</v>
      </c>
      <c r="E20" s="19">
        <f t="shared" si="18"/>
        <v>823750</v>
      </c>
      <c r="F20" s="19">
        <f t="shared" si="18"/>
        <v>928595</v>
      </c>
      <c r="G20" s="19">
        <f t="shared" ref="G20:N20" si="19">SUM(G21:G27)</f>
        <v>1110298</v>
      </c>
      <c r="H20" s="19">
        <f t="shared" si="19"/>
        <v>1106664</v>
      </c>
      <c r="I20" s="19">
        <f t="shared" si="19"/>
        <v>1043747</v>
      </c>
      <c r="J20" s="19">
        <f t="shared" si="19"/>
        <v>1049469</v>
      </c>
      <c r="K20" s="19">
        <f t="shared" si="19"/>
        <v>1188573</v>
      </c>
      <c r="L20" s="19">
        <f t="shared" si="19"/>
        <v>1098541</v>
      </c>
      <c r="M20" s="19">
        <f t="shared" si="19"/>
        <v>1280563</v>
      </c>
      <c r="N20" s="19">
        <f t="shared" si="19"/>
        <v>1419015</v>
      </c>
      <c r="O20" s="19">
        <f t="shared" ref="O20:P20" si="20">SUM(O21:O27)</f>
        <v>1529954</v>
      </c>
      <c r="P20" s="19">
        <f t="shared" si="20"/>
        <v>1646855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G20" s="11"/>
    </row>
    <row r="21" spans="1:189" ht="15.75" x14ac:dyDescent="0.25">
      <c r="A21" s="20">
        <v>7.1</v>
      </c>
      <c r="B21" s="21" t="s">
        <v>11</v>
      </c>
      <c r="C21" s="22">
        <v>14143</v>
      </c>
      <c r="D21" s="22">
        <v>15801</v>
      </c>
      <c r="E21" s="22">
        <v>16099</v>
      </c>
      <c r="F21" s="22">
        <v>19208</v>
      </c>
      <c r="G21" s="22">
        <v>22249</v>
      </c>
      <c r="H21" s="22">
        <v>22892</v>
      </c>
      <c r="I21" s="22">
        <v>22107</v>
      </c>
      <c r="J21" s="22">
        <v>23131</v>
      </c>
      <c r="K21" s="22">
        <v>27622</v>
      </c>
      <c r="L21" s="22">
        <v>21681</v>
      </c>
      <c r="M21" s="22">
        <v>14378</v>
      </c>
      <c r="N21" s="22">
        <v>25914</v>
      </c>
      <c r="O21" s="22">
        <v>28794</v>
      </c>
      <c r="P21" s="22">
        <v>31397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20">
        <v>7.2</v>
      </c>
      <c r="B22" s="21" t="s">
        <v>69</v>
      </c>
      <c r="C22" s="22">
        <v>218488</v>
      </c>
      <c r="D22" s="22">
        <v>241308</v>
      </c>
      <c r="E22" s="22">
        <v>252711</v>
      </c>
      <c r="F22" s="22">
        <v>267447</v>
      </c>
      <c r="G22" s="22">
        <v>288864</v>
      </c>
      <c r="H22" s="22">
        <v>313368</v>
      </c>
      <c r="I22" s="22">
        <v>335949</v>
      </c>
      <c r="J22" s="22">
        <v>347200</v>
      </c>
      <c r="K22" s="22">
        <v>375504</v>
      </c>
      <c r="L22" s="22">
        <v>260434</v>
      </c>
      <c r="M22" s="22">
        <v>367758</v>
      </c>
      <c r="N22" s="22">
        <v>360468</v>
      </c>
      <c r="O22" s="22">
        <v>371414</v>
      </c>
      <c r="P22" s="22">
        <v>387762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20">
        <v>7.3</v>
      </c>
      <c r="B23" s="21" t="s">
        <v>12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20">
        <v>7.4</v>
      </c>
      <c r="B24" s="21" t="s">
        <v>13</v>
      </c>
      <c r="C24" s="22">
        <v>652</v>
      </c>
      <c r="D24" s="22">
        <v>1142</v>
      </c>
      <c r="E24" s="22">
        <v>1900</v>
      </c>
      <c r="F24" s="22">
        <v>1987</v>
      </c>
      <c r="G24" s="22">
        <v>3783</v>
      </c>
      <c r="H24" s="22">
        <v>6410</v>
      </c>
      <c r="I24" s="22">
        <v>7060</v>
      </c>
      <c r="J24" s="22">
        <v>3713</v>
      </c>
      <c r="K24" s="22">
        <v>6868</v>
      </c>
      <c r="L24" s="22">
        <v>4195</v>
      </c>
      <c r="M24" s="22">
        <v>3410</v>
      </c>
      <c r="N24" s="22">
        <v>4976</v>
      </c>
      <c r="O24" s="22">
        <v>6057</v>
      </c>
      <c r="P24" s="22">
        <v>7364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20">
        <v>7.5</v>
      </c>
      <c r="B25" s="21" t="s">
        <v>14</v>
      </c>
      <c r="C25" s="22">
        <v>0</v>
      </c>
      <c r="D25" s="22">
        <v>0</v>
      </c>
      <c r="E25" s="22">
        <v>0</v>
      </c>
      <c r="F25" s="22">
        <v>-66</v>
      </c>
      <c r="G25" s="22">
        <v>-29</v>
      </c>
      <c r="H25" s="22">
        <v>6392</v>
      </c>
      <c r="I25" s="22">
        <v>6698</v>
      </c>
      <c r="J25" s="22">
        <v>3816</v>
      </c>
      <c r="K25" s="22">
        <v>8699</v>
      </c>
      <c r="L25" s="22">
        <v>1723</v>
      </c>
      <c r="M25" s="22">
        <v>3580</v>
      </c>
      <c r="N25" s="22">
        <v>8461</v>
      </c>
      <c r="O25" s="22">
        <v>8699</v>
      </c>
      <c r="P25" s="22">
        <v>9081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20">
        <v>7.6</v>
      </c>
      <c r="B26" s="21" t="s">
        <v>15</v>
      </c>
      <c r="C26" s="22">
        <v>579</v>
      </c>
      <c r="D26" s="22">
        <v>629</v>
      </c>
      <c r="E26" s="22">
        <v>647</v>
      </c>
      <c r="F26" s="22">
        <v>563</v>
      </c>
      <c r="G26" s="22">
        <v>618</v>
      </c>
      <c r="H26" s="22">
        <v>1226</v>
      </c>
      <c r="I26" s="22">
        <v>161</v>
      </c>
      <c r="J26" s="22">
        <v>1810</v>
      </c>
      <c r="K26" s="22">
        <v>857</v>
      </c>
      <c r="L26" s="22">
        <v>482</v>
      </c>
      <c r="M26" s="22">
        <v>686</v>
      </c>
      <c r="N26" s="22">
        <v>619</v>
      </c>
      <c r="O26" s="22">
        <v>626</v>
      </c>
      <c r="P26" s="22">
        <v>653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20">
        <v>7.7</v>
      </c>
      <c r="B27" s="21" t="s">
        <v>16</v>
      </c>
      <c r="C27" s="22">
        <v>457950</v>
      </c>
      <c r="D27" s="22">
        <v>495323</v>
      </c>
      <c r="E27" s="22">
        <v>552393</v>
      </c>
      <c r="F27" s="22">
        <v>639456</v>
      </c>
      <c r="G27" s="22">
        <v>794813</v>
      </c>
      <c r="H27" s="22">
        <v>756376</v>
      </c>
      <c r="I27" s="22">
        <v>671772</v>
      </c>
      <c r="J27" s="22">
        <v>669799</v>
      </c>
      <c r="K27" s="22">
        <v>769023</v>
      </c>
      <c r="L27" s="22">
        <v>810026</v>
      </c>
      <c r="M27" s="22">
        <v>890751</v>
      </c>
      <c r="N27" s="22">
        <v>1018577</v>
      </c>
      <c r="O27" s="22">
        <v>1114364</v>
      </c>
      <c r="P27" s="22">
        <v>1210598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23" t="s">
        <v>36</v>
      </c>
      <c r="B28" s="21" t="s">
        <v>17</v>
      </c>
      <c r="C28" s="22">
        <v>293318</v>
      </c>
      <c r="D28" s="22">
        <v>316227</v>
      </c>
      <c r="E28" s="22">
        <v>346284</v>
      </c>
      <c r="F28" s="22">
        <v>384652</v>
      </c>
      <c r="G28" s="22">
        <v>415169</v>
      </c>
      <c r="H28" s="22">
        <v>421254</v>
      </c>
      <c r="I28" s="22">
        <v>457372</v>
      </c>
      <c r="J28" s="22">
        <v>471881</v>
      </c>
      <c r="K28" s="22">
        <v>491657</v>
      </c>
      <c r="L28" s="22">
        <v>573307</v>
      </c>
      <c r="M28" s="22">
        <v>518391</v>
      </c>
      <c r="N28" s="22">
        <v>542560</v>
      </c>
      <c r="O28" s="22">
        <v>590848</v>
      </c>
      <c r="P28" s="22">
        <v>630914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23" t="s">
        <v>37</v>
      </c>
      <c r="B29" s="21" t="s">
        <v>18</v>
      </c>
      <c r="C29" s="22">
        <v>588825</v>
      </c>
      <c r="D29" s="22">
        <v>639825</v>
      </c>
      <c r="E29" s="22">
        <v>625463</v>
      </c>
      <c r="F29" s="22">
        <v>717356</v>
      </c>
      <c r="G29" s="22">
        <v>734252</v>
      </c>
      <c r="H29" s="22">
        <v>790987</v>
      </c>
      <c r="I29" s="22">
        <v>848212</v>
      </c>
      <c r="J29" s="22">
        <v>914525</v>
      </c>
      <c r="K29" s="22">
        <v>993820</v>
      </c>
      <c r="L29" s="22">
        <v>974834</v>
      </c>
      <c r="M29" s="22">
        <v>1068179</v>
      </c>
      <c r="N29" s="22">
        <v>1123482</v>
      </c>
      <c r="O29" s="22">
        <v>1171307</v>
      </c>
      <c r="P29" s="22">
        <v>1229878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23" t="s">
        <v>38</v>
      </c>
      <c r="B30" s="21" t="s">
        <v>53</v>
      </c>
      <c r="C30" s="22">
        <v>404304</v>
      </c>
      <c r="D30" s="22">
        <v>287555</v>
      </c>
      <c r="E30" s="22">
        <v>413007</v>
      </c>
      <c r="F30" s="22">
        <v>492779</v>
      </c>
      <c r="G30" s="22">
        <v>541212</v>
      </c>
      <c r="H30" s="22">
        <v>594707</v>
      </c>
      <c r="I30" s="22">
        <v>704436</v>
      </c>
      <c r="J30" s="22">
        <v>654718</v>
      </c>
      <c r="K30" s="22">
        <v>577913</v>
      </c>
      <c r="L30" s="22">
        <v>655458</v>
      </c>
      <c r="M30" s="22">
        <v>728775</v>
      </c>
      <c r="N30" s="22">
        <v>754982</v>
      </c>
      <c r="O30" s="22">
        <v>827768</v>
      </c>
      <c r="P30" s="22">
        <v>940188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23" t="s">
        <v>39</v>
      </c>
      <c r="B31" s="21" t="s">
        <v>19</v>
      </c>
      <c r="C31" s="22">
        <v>498856</v>
      </c>
      <c r="D31" s="22">
        <v>619019</v>
      </c>
      <c r="E31" s="22">
        <v>727454</v>
      </c>
      <c r="F31" s="22">
        <v>778844</v>
      </c>
      <c r="G31" s="22">
        <v>839745</v>
      </c>
      <c r="H31" s="22">
        <v>935185</v>
      </c>
      <c r="I31" s="22">
        <v>1079778</v>
      </c>
      <c r="J31" s="22">
        <v>1074171</v>
      </c>
      <c r="K31" s="22">
        <v>1122464</v>
      </c>
      <c r="L31" s="22">
        <v>1048631</v>
      </c>
      <c r="M31" s="22">
        <v>1115433</v>
      </c>
      <c r="N31" s="22">
        <v>1108804</v>
      </c>
      <c r="O31" s="22">
        <v>1179091</v>
      </c>
      <c r="P31" s="22">
        <v>1252994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11" customFormat="1" ht="15.75" x14ac:dyDescent="0.25">
      <c r="A32" s="24"/>
      <c r="B32" s="25" t="s">
        <v>29</v>
      </c>
      <c r="C32" s="26">
        <f>C17+C20+C28+C29+C30+C31</f>
        <v>3670011</v>
      </c>
      <c r="D32" s="26">
        <f t="shared" ref="D32:F32" si="21">D17+D20+D28+D29+D30+D31</f>
        <v>3923016</v>
      </c>
      <c r="E32" s="26">
        <f t="shared" si="21"/>
        <v>4354841</v>
      </c>
      <c r="F32" s="26">
        <f t="shared" si="21"/>
        <v>4820795</v>
      </c>
      <c r="G32" s="26">
        <f t="shared" ref="G32:H32" si="22">G17+G20+G28+G29+G30+G31</f>
        <v>5332464</v>
      </c>
      <c r="H32" s="26">
        <f t="shared" si="22"/>
        <v>5804149</v>
      </c>
      <c r="I32" s="26">
        <f t="shared" ref="I32:K32" si="23">I17+I20+I28+I29+I30+I31</f>
        <v>6356100</v>
      </c>
      <c r="J32" s="26">
        <f t="shared" si="23"/>
        <v>6645602</v>
      </c>
      <c r="K32" s="26">
        <f t="shared" si="23"/>
        <v>7020782</v>
      </c>
      <c r="L32" s="26">
        <f t="shared" ref="L32:M32" si="24">L17+L20+L28+L29+L30+L31</f>
        <v>6282446</v>
      </c>
      <c r="M32" s="26">
        <f t="shared" si="24"/>
        <v>7099591</v>
      </c>
      <c r="N32" s="26">
        <f t="shared" ref="N32" si="25">N17+N20+N28+N29+N30+N31</f>
        <v>7834400</v>
      </c>
      <c r="O32" s="26">
        <f t="shared" ref="O32:P32" si="26">O17+O20+O28+O29+O30+O31</f>
        <v>8471373</v>
      </c>
      <c r="P32" s="26">
        <f t="shared" si="26"/>
        <v>9022879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0"/>
      <c r="GE32" s="10"/>
      <c r="GF32" s="10"/>
    </row>
    <row r="33" spans="1:189" s="10" customFormat="1" ht="15.75" x14ac:dyDescent="0.25">
      <c r="A33" s="17" t="s">
        <v>26</v>
      </c>
      <c r="B33" s="31" t="s">
        <v>40</v>
      </c>
      <c r="C33" s="19">
        <f t="shared" ref="C33:H33" si="27">C6+C11+C13+C14+C15+C17+C20+C28+C29+C30+C31</f>
        <v>10833284</v>
      </c>
      <c r="D33" s="19">
        <f t="shared" si="27"/>
        <v>11610323</v>
      </c>
      <c r="E33" s="19">
        <f t="shared" si="27"/>
        <v>12554463</v>
      </c>
      <c r="F33" s="19">
        <f t="shared" si="27"/>
        <v>13224866</v>
      </c>
      <c r="G33" s="19">
        <f t="shared" si="27"/>
        <v>14230783</v>
      </c>
      <c r="H33" s="19">
        <f t="shared" si="27"/>
        <v>15526255</v>
      </c>
      <c r="I33" s="19">
        <f t="shared" ref="I33:K33" si="28">I6+I11+I13+I14+I15+I17+I20+I28+I29+I30+I31</f>
        <v>16710349</v>
      </c>
      <c r="J33" s="19">
        <f t="shared" si="28"/>
        <v>17093191</v>
      </c>
      <c r="K33" s="19">
        <f t="shared" si="28"/>
        <v>17443879</v>
      </c>
      <c r="L33" s="19">
        <f t="shared" ref="L33:M33" si="29">L6+L11+L13+L14+L15+L17+L20+L28+L29+L30+L31</f>
        <v>15584002</v>
      </c>
      <c r="M33" s="19">
        <f t="shared" si="29"/>
        <v>16368257</v>
      </c>
      <c r="N33" s="19">
        <f t="shared" ref="N33" si="30">N6+N11+N13+N14+N15+N17+N20+N28+N29+N30+N31</f>
        <v>17666281</v>
      </c>
      <c r="O33" s="19">
        <f t="shared" ref="O33:P33" si="31">O6+O11+O13+O14+O15+O17+O20+O28+O29+O30+O31</f>
        <v>19026042</v>
      </c>
      <c r="P33" s="19">
        <f t="shared" si="31"/>
        <v>20274176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G33" s="11"/>
    </row>
    <row r="34" spans="1:189" ht="15.75" x14ac:dyDescent="0.25">
      <c r="A34" s="32" t="s">
        <v>42</v>
      </c>
      <c r="B34" s="33" t="s">
        <v>24</v>
      </c>
      <c r="C34" s="22">
        <v>919682</v>
      </c>
      <c r="D34" s="22">
        <v>1024286</v>
      </c>
      <c r="E34" s="22">
        <v>1098486</v>
      </c>
      <c r="F34" s="22">
        <v>1163827</v>
      </c>
      <c r="G34" s="22">
        <v>1279978</v>
      </c>
      <c r="H34" s="22">
        <v>1441287</v>
      </c>
      <c r="I34" s="22">
        <v>1590940</v>
      </c>
      <c r="J34" s="22">
        <v>1670976</v>
      </c>
      <c r="K34" s="22">
        <v>1720000</v>
      </c>
      <c r="L34" s="22">
        <v>1394341</v>
      </c>
      <c r="M34" s="22">
        <v>1468372</v>
      </c>
      <c r="N34" s="22">
        <v>1616595</v>
      </c>
      <c r="O34" s="22">
        <v>1758989</v>
      </c>
      <c r="P34" s="22">
        <v>1851315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</row>
    <row r="35" spans="1:189" ht="15.75" x14ac:dyDescent="0.25">
      <c r="A35" s="32" t="s">
        <v>43</v>
      </c>
      <c r="B35" s="33" t="s">
        <v>23</v>
      </c>
      <c r="C35" s="22">
        <v>220207</v>
      </c>
      <c r="D35" s="22">
        <v>263604</v>
      </c>
      <c r="E35" s="22">
        <v>234713</v>
      </c>
      <c r="F35" s="22">
        <v>260929</v>
      </c>
      <c r="G35" s="22">
        <v>240888</v>
      </c>
      <c r="H35" s="22">
        <v>197217</v>
      </c>
      <c r="I35" s="22">
        <v>205677</v>
      </c>
      <c r="J35" s="22">
        <v>155893</v>
      </c>
      <c r="K35" s="22">
        <v>189840</v>
      </c>
      <c r="L35" s="22">
        <v>299719</v>
      </c>
      <c r="M35" s="22">
        <v>373148</v>
      </c>
      <c r="N35" s="22">
        <v>335549</v>
      </c>
      <c r="O35" s="22">
        <v>353547</v>
      </c>
      <c r="P35" s="22">
        <v>343810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</row>
    <row r="36" spans="1:189" s="11" customFormat="1" ht="15.75" x14ac:dyDescent="0.25">
      <c r="A36" s="34" t="s">
        <v>44</v>
      </c>
      <c r="B36" s="35" t="s">
        <v>54</v>
      </c>
      <c r="C36" s="26">
        <f>C33+C34-C35</f>
        <v>11532759</v>
      </c>
      <c r="D36" s="26">
        <f t="shared" ref="D36:N36" si="32">D33+D34-D35</f>
        <v>12371005</v>
      </c>
      <c r="E36" s="26">
        <f t="shared" si="32"/>
        <v>13418236</v>
      </c>
      <c r="F36" s="26">
        <f t="shared" si="32"/>
        <v>14127764</v>
      </c>
      <c r="G36" s="26">
        <f t="shared" si="32"/>
        <v>15269873</v>
      </c>
      <c r="H36" s="26">
        <f t="shared" si="32"/>
        <v>16770325</v>
      </c>
      <c r="I36" s="26">
        <f t="shared" si="32"/>
        <v>18095612</v>
      </c>
      <c r="J36" s="26">
        <f t="shared" si="32"/>
        <v>18608274</v>
      </c>
      <c r="K36" s="26">
        <f t="shared" si="32"/>
        <v>18974039</v>
      </c>
      <c r="L36" s="26">
        <f t="shared" si="32"/>
        <v>16678624</v>
      </c>
      <c r="M36" s="26">
        <f t="shared" si="32"/>
        <v>17463481</v>
      </c>
      <c r="N36" s="26">
        <f t="shared" si="32"/>
        <v>18947327</v>
      </c>
      <c r="O36" s="26">
        <f t="shared" ref="O36" si="33">O33+O34-O35</f>
        <v>20431484</v>
      </c>
      <c r="P36" s="26">
        <f t="shared" ref="P36" si="34">P33+P34-P35</f>
        <v>21781681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</row>
    <row r="37" spans="1:189" s="11" customFormat="1" ht="15.75" x14ac:dyDescent="0.25">
      <c r="A37" s="34" t="s">
        <v>45</v>
      </c>
      <c r="B37" s="35" t="s">
        <v>41</v>
      </c>
      <c r="C37" s="37">
        <f>GSVA_cur!C37</f>
        <v>101640</v>
      </c>
      <c r="D37" s="37">
        <f>GSVA_cur!D37</f>
        <v>102980</v>
      </c>
      <c r="E37" s="37">
        <f>GSVA_cur!E37</f>
        <v>104320</v>
      </c>
      <c r="F37" s="37">
        <f>GSVA_cur!F37</f>
        <v>105650</v>
      </c>
      <c r="G37" s="37">
        <f>GSVA_cur!G37</f>
        <v>106990</v>
      </c>
      <c r="H37" s="37">
        <f>GSVA_cur!H37</f>
        <v>108300</v>
      </c>
      <c r="I37" s="37">
        <f>GSVA_cur!I37</f>
        <v>109590</v>
      </c>
      <c r="J37" s="37">
        <f>GSVA_cur!J37</f>
        <v>110880</v>
      </c>
      <c r="K37" s="37">
        <f>GSVA_cur!K37</f>
        <v>112170</v>
      </c>
      <c r="L37" s="37">
        <f>GSVA_cur!L37</f>
        <v>113460</v>
      </c>
      <c r="M37" s="37">
        <f>GSVA_cur!M37</f>
        <v>114680</v>
      </c>
      <c r="N37" s="37">
        <f>GSVA_cur!N37</f>
        <v>115870</v>
      </c>
      <c r="O37" s="37">
        <f>GSVA_cur!O37</f>
        <v>117060</v>
      </c>
      <c r="P37" s="37">
        <f>GSVA_cur!P37</f>
        <v>118240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</row>
    <row r="38" spans="1:189" s="11" customFormat="1" ht="15.75" x14ac:dyDescent="0.25">
      <c r="A38" s="34" t="s">
        <v>46</v>
      </c>
      <c r="B38" s="35" t="s">
        <v>57</v>
      </c>
      <c r="C38" s="26">
        <f>C36/C37*1000</f>
        <v>113466.73553719009</v>
      </c>
      <c r="D38" s="26">
        <f t="shared" ref="D38:N38" si="35">D36/D37*1000</f>
        <v>120130.17090697223</v>
      </c>
      <c r="E38" s="26">
        <f t="shared" si="35"/>
        <v>128625.72852760735</v>
      </c>
      <c r="F38" s="26">
        <f t="shared" si="35"/>
        <v>133722.32844297207</v>
      </c>
      <c r="G38" s="26">
        <f t="shared" si="35"/>
        <v>142722.43200299091</v>
      </c>
      <c r="H38" s="26">
        <f t="shared" si="35"/>
        <v>154850.64635272391</v>
      </c>
      <c r="I38" s="26">
        <f t="shared" si="35"/>
        <v>165121.01469112144</v>
      </c>
      <c r="J38" s="26">
        <f t="shared" si="35"/>
        <v>167823.53896103895</v>
      </c>
      <c r="K38" s="26">
        <f t="shared" si="35"/>
        <v>169154.31042168138</v>
      </c>
      <c r="L38" s="26">
        <f t="shared" si="35"/>
        <v>147000.03525471533</v>
      </c>
      <c r="M38" s="26">
        <f t="shared" si="35"/>
        <v>152280.09243111266</v>
      </c>
      <c r="N38" s="26">
        <f t="shared" si="35"/>
        <v>163522.28359368257</v>
      </c>
      <c r="O38" s="26">
        <f t="shared" ref="O38" si="36">O36/O37*1000</f>
        <v>174538.56142149324</v>
      </c>
      <c r="P38" s="26">
        <f t="shared" ref="P38" si="37">P36/P37*1000</f>
        <v>184215.84066305816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Y38" s="12"/>
      <c r="BZ38" s="12"/>
      <c r="CA38" s="12"/>
      <c r="CB38" s="12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</row>
    <row r="39" spans="1:189" x14ac:dyDescent="0.25">
      <c r="A39" s="2" t="s">
        <v>77</v>
      </c>
      <c r="C39" s="4"/>
      <c r="D39" s="4"/>
      <c r="E39" s="4"/>
      <c r="F39" s="4"/>
      <c r="G39" s="3"/>
      <c r="H39" s="3"/>
      <c r="I39" s="3"/>
      <c r="J39" s="3"/>
      <c r="K39" s="3"/>
      <c r="L39" s="3"/>
      <c r="M39" s="3"/>
      <c r="N39" s="3"/>
      <c r="O39" s="3"/>
      <c r="P39" s="3"/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s="11" customFormat="1" x14ac:dyDescent="0.25">
      <c r="A40" s="2"/>
      <c r="B40" s="2"/>
      <c r="C40" s="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CO40" s="10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</row>
    <row r="41" spans="1:189" s="11" customFormat="1" x14ac:dyDescent="0.25">
      <c r="A41" s="2"/>
      <c r="B41" s="2"/>
      <c r="C41" s="1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CO41" s="10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</row>
    <row r="42" spans="1:189" x14ac:dyDescent="0.25">
      <c r="C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B43" s="1"/>
      <c r="H43" s="2"/>
      <c r="I43" s="2"/>
      <c r="J43" s="2"/>
      <c r="K43" s="2"/>
      <c r="L43" s="2"/>
      <c r="M43" s="2"/>
      <c r="O43" s="2"/>
      <c r="P43" s="2"/>
      <c r="V43" s="1"/>
      <c r="X43" s="2"/>
      <c r="AA43" s="1"/>
      <c r="AD43" s="1"/>
      <c r="AE43" s="2"/>
      <c r="AJ43" s="2"/>
      <c r="AM43" s="2"/>
      <c r="AR43" s="2"/>
      <c r="AU43" s="2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x14ac:dyDescent="0.25">
      <c r="B44" s="1"/>
      <c r="H44" s="2"/>
      <c r="I44" s="2"/>
      <c r="J44" s="2"/>
      <c r="K44" s="2"/>
      <c r="L44" s="2"/>
      <c r="M44" s="2"/>
      <c r="O44" s="2"/>
      <c r="P44" s="2"/>
      <c r="V44" s="1"/>
      <c r="X44" s="2"/>
      <c r="AA44" s="1"/>
      <c r="AD44" s="1"/>
      <c r="AE44" s="2"/>
      <c r="AJ44" s="2"/>
      <c r="AM44" s="2"/>
      <c r="AR44" s="2"/>
      <c r="AU44" s="2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9" x14ac:dyDescent="0.25">
      <c r="B45" s="1"/>
      <c r="H45" s="2"/>
      <c r="I45" s="2"/>
      <c r="J45" s="2"/>
      <c r="K45" s="2"/>
      <c r="L45" s="2"/>
      <c r="M45" s="2"/>
      <c r="O45" s="2"/>
      <c r="P45" s="2"/>
      <c r="V45" s="1"/>
      <c r="X45" s="2"/>
      <c r="AA45" s="1"/>
      <c r="AD45" s="1"/>
      <c r="AE45" s="2"/>
      <c r="AJ45" s="2"/>
      <c r="AM45" s="2"/>
      <c r="AR45" s="2"/>
      <c r="AU45" s="2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9" x14ac:dyDescent="0.25">
      <c r="B46" s="1"/>
      <c r="H46" s="2"/>
      <c r="I46" s="2"/>
      <c r="J46" s="2"/>
      <c r="K46" s="2"/>
      <c r="L46" s="2"/>
      <c r="M46" s="2"/>
      <c r="O46" s="2"/>
      <c r="P46" s="2"/>
      <c r="V46" s="1"/>
      <c r="X46" s="2"/>
      <c r="AA46" s="1"/>
      <c r="AD46" s="1"/>
      <c r="AE46" s="2"/>
      <c r="AJ46" s="2"/>
      <c r="AM46" s="2"/>
      <c r="AR46" s="2"/>
      <c r="AU46" s="2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9" x14ac:dyDescent="0.25">
      <c r="B47" s="1"/>
      <c r="H47" s="2"/>
      <c r="I47" s="2"/>
      <c r="J47" s="2"/>
      <c r="K47" s="2"/>
      <c r="L47" s="2"/>
      <c r="M47" s="2"/>
      <c r="O47" s="2"/>
      <c r="P47" s="2"/>
      <c r="V47" s="1"/>
      <c r="X47" s="2"/>
      <c r="AA47" s="1"/>
      <c r="AD47" s="1"/>
      <c r="AE47" s="2"/>
      <c r="AJ47" s="2"/>
      <c r="AM47" s="2"/>
      <c r="AR47" s="2"/>
      <c r="AU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B48" s="1"/>
      <c r="H48" s="2"/>
      <c r="I48" s="2"/>
      <c r="J48" s="2"/>
      <c r="K48" s="2"/>
      <c r="L48" s="2"/>
      <c r="M48" s="2"/>
      <c r="O48" s="2"/>
      <c r="P48" s="2"/>
      <c r="V48" s="1"/>
      <c r="X48" s="2"/>
      <c r="AA48" s="1"/>
      <c r="AD48" s="1"/>
      <c r="AE48" s="2"/>
      <c r="AJ48" s="2"/>
      <c r="AM48" s="2"/>
      <c r="AR48" s="2"/>
      <c r="AU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1"/>
      <c r="H49" s="2"/>
      <c r="I49" s="2"/>
      <c r="J49" s="2"/>
      <c r="K49" s="2"/>
      <c r="L49" s="2"/>
      <c r="M49" s="2"/>
      <c r="O49" s="2"/>
      <c r="P49" s="2"/>
      <c r="V49" s="1"/>
      <c r="X49" s="2"/>
      <c r="AA49" s="1"/>
      <c r="AD49" s="1"/>
      <c r="AE49" s="2"/>
      <c r="AJ49" s="2"/>
      <c r="AM49" s="2"/>
      <c r="AR49" s="2"/>
      <c r="AU49" s="2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1"/>
      <c r="H50" s="2"/>
      <c r="I50" s="2"/>
      <c r="J50" s="2"/>
      <c r="K50" s="2"/>
      <c r="L50" s="2"/>
      <c r="M50" s="2"/>
      <c r="O50" s="2"/>
      <c r="P50" s="2"/>
      <c r="V50" s="1"/>
      <c r="X50" s="2"/>
      <c r="AA50" s="1"/>
      <c r="AD50" s="1"/>
      <c r="AE50" s="2"/>
      <c r="AJ50" s="2"/>
      <c r="AM50" s="2"/>
      <c r="AR50" s="2"/>
      <c r="AU50" s="2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1"/>
      <c r="H51" s="2"/>
      <c r="I51" s="2"/>
      <c r="J51" s="2"/>
      <c r="K51" s="2"/>
      <c r="L51" s="2"/>
      <c r="M51" s="2"/>
      <c r="O51" s="2"/>
      <c r="P51" s="2"/>
      <c r="V51" s="1"/>
      <c r="X51" s="2"/>
      <c r="AA51" s="1"/>
      <c r="AD51" s="1"/>
      <c r="AE51" s="2"/>
      <c r="AJ51" s="2"/>
      <c r="AM51" s="2"/>
      <c r="AR51" s="2"/>
      <c r="AU51" s="2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1"/>
      <c r="H52" s="2"/>
      <c r="I52" s="2"/>
      <c r="J52" s="2"/>
      <c r="K52" s="2"/>
      <c r="L52" s="2"/>
      <c r="M52" s="2"/>
      <c r="O52" s="2"/>
      <c r="P52" s="2"/>
      <c r="V52" s="1"/>
      <c r="X52" s="2"/>
      <c r="AA52" s="1"/>
      <c r="AD52" s="1"/>
      <c r="AE52" s="2"/>
      <c r="AJ52" s="2"/>
      <c r="AM52" s="2"/>
      <c r="AR52" s="2"/>
      <c r="AU52" s="2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1"/>
      <c r="H53" s="2"/>
      <c r="I53" s="2"/>
      <c r="J53" s="2"/>
      <c r="K53" s="2"/>
      <c r="L53" s="2"/>
      <c r="M53" s="2"/>
      <c r="O53" s="2"/>
      <c r="P53" s="2"/>
      <c r="V53" s="1"/>
      <c r="X53" s="2"/>
      <c r="AA53" s="1"/>
      <c r="AD53" s="1"/>
      <c r="AE53" s="2"/>
      <c r="AJ53" s="2"/>
      <c r="AM53" s="2"/>
      <c r="AR53" s="2"/>
      <c r="AU53" s="2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1"/>
      <c r="H54" s="2"/>
      <c r="I54" s="2"/>
      <c r="J54" s="2"/>
      <c r="K54" s="2"/>
      <c r="L54" s="2"/>
      <c r="M54" s="2"/>
      <c r="O54" s="2"/>
      <c r="P54" s="2"/>
      <c r="V54" s="1"/>
      <c r="X54" s="2"/>
      <c r="AA54" s="1"/>
      <c r="AD54" s="1"/>
      <c r="AE54" s="2"/>
      <c r="AJ54" s="2"/>
      <c r="AM54" s="2"/>
      <c r="AR54" s="2"/>
      <c r="AU54" s="2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1"/>
      <c r="H55" s="2"/>
      <c r="I55" s="2"/>
      <c r="J55" s="2"/>
      <c r="K55" s="2"/>
      <c r="L55" s="2"/>
      <c r="M55" s="2"/>
      <c r="O55" s="2"/>
      <c r="P55" s="2"/>
      <c r="V55" s="1"/>
      <c r="X55" s="2"/>
      <c r="AA55" s="1"/>
      <c r="AD55" s="1"/>
      <c r="AE55" s="2"/>
      <c r="AJ55" s="2"/>
      <c r="AM55" s="2"/>
      <c r="AR55" s="2"/>
      <c r="AU55" s="2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1"/>
      <c r="H56" s="2"/>
      <c r="I56" s="2"/>
      <c r="J56" s="2"/>
      <c r="K56" s="2"/>
      <c r="L56" s="2"/>
      <c r="M56" s="2"/>
      <c r="O56" s="2"/>
      <c r="P56" s="2"/>
      <c r="V56" s="1"/>
      <c r="X56" s="2"/>
      <c r="AA56" s="1"/>
      <c r="AD56" s="1"/>
      <c r="AE56" s="2"/>
      <c r="AJ56" s="2"/>
      <c r="AM56" s="2"/>
      <c r="AR56" s="2"/>
      <c r="AU56" s="2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1"/>
      <c r="H57" s="2"/>
      <c r="I57" s="2"/>
      <c r="J57" s="2"/>
      <c r="K57" s="2"/>
      <c r="L57" s="2"/>
      <c r="M57" s="2"/>
      <c r="O57" s="2"/>
      <c r="P57" s="2"/>
      <c r="V57" s="1"/>
      <c r="X57" s="2"/>
      <c r="AA57" s="1"/>
      <c r="AD57" s="1"/>
      <c r="AE57" s="2"/>
      <c r="AJ57" s="2"/>
      <c r="AM57" s="2"/>
      <c r="AR57" s="2"/>
      <c r="AU57" s="2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1"/>
      <c r="H58" s="2"/>
      <c r="I58" s="2"/>
      <c r="J58" s="2"/>
      <c r="K58" s="2"/>
      <c r="L58" s="2"/>
      <c r="M58" s="2"/>
      <c r="O58" s="2"/>
      <c r="P58" s="2"/>
      <c r="V58" s="1"/>
      <c r="X58" s="2"/>
      <c r="AA58" s="1"/>
      <c r="AD58" s="1"/>
      <c r="AE58" s="2"/>
      <c r="AJ58" s="2"/>
      <c r="AM58" s="2"/>
      <c r="AR58" s="2"/>
      <c r="AU58" s="2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1"/>
      <c r="H59" s="2"/>
      <c r="I59" s="2"/>
      <c r="J59" s="2"/>
      <c r="K59" s="2"/>
      <c r="L59" s="2"/>
      <c r="M59" s="2"/>
      <c r="O59" s="2"/>
      <c r="P59" s="2"/>
      <c r="V59" s="1"/>
      <c r="X59" s="2"/>
      <c r="AA59" s="1"/>
      <c r="AD59" s="1"/>
      <c r="AE59" s="2"/>
      <c r="AJ59" s="2"/>
      <c r="AM59" s="2"/>
      <c r="AR59" s="2"/>
      <c r="AU59" s="2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1"/>
      <c r="H60" s="2"/>
      <c r="I60" s="2"/>
      <c r="J60" s="2"/>
      <c r="K60" s="2"/>
      <c r="L60" s="2"/>
      <c r="M60" s="2"/>
      <c r="O60" s="2"/>
      <c r="P60" s="2"/>
      <c r="V60" s="1"/>
      <c r="X60" s="2"/>
      <c r="AA60" s="1"/>
      <c r="AD60" s="1"/>
      <c r="AE60" s="2"/>
      <c r="AJ60" s="2"/>
      <c r="AM60" s="2"/>
      <c r="AR60" s="2"/>
      <c r="AU60" s="2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1"/>
      <c r="H61" s="2"/>
      <c r="I61" s="2"/>
      <c r="J61" s="2"/>
      <c r="K61" s="2"/>
      <c r="L61" s="2"/>
      <c r="M61" s="2"/>
      <c r="O61" s="2"/>
      <c r="P61" s="2"/>
      <c r="V61" s="1"/>
      <c r="X61" s="2"/>
      <c r="AA61" s="1"/>
      <c r="AD61" s="1"/>
      <c r="AE61" s="2"/>
      <c r="AJ61" s="2"/>
      <c r="AM61" s="2"/>
      <c r="AR61" s="2"/>
      <c r="AU61" s="2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1"/>
      <c r="H62" s="2"/>
      <c r="I62" s="2"/>
      <c r="J62" s="2"/>
      <c r="K62" s="2"/>
      <c r="L62" s="2"/>
      <c r="M62" s="2"/>
      <c r="O62" s="2"/>
      <c r="P62" s="2"/>
      <c r="V62" s="1"/>
      <c r="X62" s="2"/>
      <c r="AA62" s="1"/>
      <c r="AD62" s="1"/>
      <c r="AE62" s="2"/>
      <c r="AJ62" s="2"/>
      <c r="AM62" s="2"/>
      <c r="AR62" s="2"/>
      <c r="AU62" s="2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1"/>
      <c r="H63" s="2"/>
      <c r="I63" s="2"/>
      <c r="J63" s="2"/>
      <c r="K63" s="2"/>
      <c r="L63" s="2"/>
      <c r="M63" s="2"/>
      <c r="O63" s="2"/>
      <c r="P63" s="2"/>
      <c r="V63" s="1"/>
      <c r="X63" s="2"/>
      <c r="AA63" s="1"/>
      <c r="AD63" s="1"/>
      <c r="AE63" s="2"/>
      <c r="AJ63" s="2"/>
      <c r="AM63" s="2"/>
      <c r="AR63" s="2"/>
      <c r="AU63" s="2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1"/>
      <c r="H64" s="2"/>
      <c r="I64" s="2"/>
      <c r="J64" s="2"/>
      <c r="K64" s="2"/>
      <c r="L64" s="2"/>
      <c r="M64" s="2"/>
      <c r="O64" s="2"/>
      <c r="P64" s="2"/>
      <c r="V64" s="1"/>
      <c r="X64" s="2"/>
      <c r="AA64" s="1"/>
      <c r="AD64" s="1"/>
      <c r="AE64" s="2"/>
      <c r="AJ64" s="2"/>
      <c r="AM64" s="2"/>
      <c r="AR64" s="2"/>
      <c r="AU64" s="2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1"/>
      <c r="H65" s="2"/>
      <c r="I65" s="2"/>
      <c r="J65" s="2"/>
      <c r="K65" s="2"/>
      <c r="L65" s="2"/>
      <c r="M65" s="2"/>
      <c r="O65" s="2"/>
      <c r="P65" s="2"/>
      <c r="V65" s="1"/>
      <c r="X65" s="2"/>
      <c r="AA65" s="1"/>
      <c r="AD65" s="1"/>
      <c r="AE65" s="2"/>
      <c r="AJ65" s="2"/>
      <c r="AM65" s="2"/>
      <c r="AR65" s="2"/>
      <c r="AU65" s="2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1"/>
      <c r="H66" s="2"/>
      <c r="I66" s="2"/>
      <c r="J66" s="2"/>
      <c r="K66" s="2"/>
      <c r="L66" s="2"/>
      <c r="M66" s="2"/>
      <c r="O66" s="2"/>
      <c r="P66" s="2"/>
      <c r="V66" s="1"/>
      <c r="X66" s="2"/>
      <c r="AA66" s="1"/>
      <c r="AD66" s="1"/>
      <c r="AE66" s="2"/>
      <c r="AJ66" s="2"/>
      <c r="AM66" s="2"/>
      <c r="AR66" s="2"/>
      <c r="AU66" s="2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1"/>
      <c r="H67" s="2"/>
      <c r="I67" s="2"/>
      <c r="J67" s="2"/>
      <c r="K67" s="2"/>
      <c r="L67" s="2"/>
      <c r="M67" s="2"/>
      <c r="O67" s="2"/>
      <c r="P67" s="2"/>
      <c r="V67" s="1"/>
      <c r="X67" s="2"/>
      <c r="AA67" s="1"/>
      <c r="AD67" s="1"/>
      <c r="AE67" s="2"/>
      <c r="AJ67" s="2"/>
      <c r="AM67" s="2"/>
      <c r="AR67" s="2"/>
      <c r="AU67" s="2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1"/>
      <c r="H68" s="2"/>
      <c r="I68" s="2"/>
      <c r="J68" s="2"/>
      <c r="K68" s="2"/>
      <c r="L68" s="2"/>
      <c r="M68" s="2"/>
      <c r="O68" s="2"/>
      <c r="P68" s="2"/>
      <c r="V68" s="1"/>
      <c r="X68" s="2"/>
      <c r="AA68" s="1"/>
      <c r="AD68" s="1"/>
      <c r="AE68" s="2"/>
      <c r="AJ68" s="2"/>
      <c r="AM68" s="2"/>
      <c r="AR68" s="2"/>
      <c r="AU68" s="2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1"/>
      <c r="H69" s="2"/>
      <c r="I69" s="2"/>
      <c r="J69" s="2"/>
      <c r="K69" s="2"/>
      <c r="L69" s="2"/>
      <c r="M69" s="2"/>
      <c r="O69" s="2"/>
      <c r="P69" s="2"/>
      <c r="V69" s="1"/>
      <c r="X69" s="2"/>
      <c r="AA69" s="1"/>
      <c r="AD69" s="1"/>
      <c r="AE69" s="2"/>
      <c r="AJ69" s="2"/>
      <c r="AM69" s="2"/>
      <c r="AR69" s="2"/>
      <c r="AU69" s="2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1"/>
      <c r="H70" s="2"/>
      <c r="I70" s="2"/>
      <c r="J70" s="2"/>
      <c r="K70" s="2"/>
      <c r="L70" s="2"/>
      <c r="M70" s="2"/>
      <c r="O70" s="2"/>
      <c r="P70" s="2"/>
      <c r="V70" s="1"/>
      <c r="X70" s="2"/>
      <c r="AA70" s="1"/>
      <c r="AD70" s="1"/>
      <c r="AE70" s="2"/>
      <c r="AJ70" s="2"/>
      <c r="AM70" s="2"/>
      <c r="AR70" s="2"/>
      <c r="AU70" s="2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1"/>
      <c r="H71" s="2"/>
      <c r="I71" s="2"/>
      <c r="J71" s="2"/>
      <c r="K71" s="2"/>
      <c r="L71" s="2"/>
      <c r="M71" s="2"/>
      <c r="O71" s="2"/>
      <c r="P71" s="2"/>
      <c r="V71" s="1"/>
      <c r="X71" s="2"/>
      <c r="AA71" s="1"/>
      <c r="AD71" s="1"/>
      <c r="AE71" s="2"/>
      <c r="AJ71" s="2"/>
      <c r="AM71" s="2"/>
      <c r="AR71" s="2"/>
      <c r="AU71" s="2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1"/>
      <c r="H72" s="2"/>
      <c r="I72" s="2"/>
      <c r="J72" s="2"/>
      <c r="K72" s="2"/>
      <c r="L72" s="2"/>
      <c r="M72" s="2"/>
      <c r="O72" s="2"/>
      <c r="P72" s="2"/>
      <c r="V72" s="1"/>
      <c r="X72" s="2"/>
      <c r="AA72" s="1"/>
      <c r="AD72" s="1"/>
      <c r="AE72" s="2"/>
      <c r="AJ72" s="2"/>
      <c r="AM72" s="2"/>
      <c r="AR72" s="2"/>
      <c r="AU72" s="2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1"/>
      <c r="H73" s="2"/>
      <c r="I73" s="2"/>
      <c r="J73" s="2"/>
      <c r="K73" s="2"/>
      <c r="L73" s="2"/>
      <c r="M73" s="2"/>
      <c r="O73" s="2"/>
      <c r="P73" s="2"/>
      <c r="V73" s="1"/>
      <c r="X73" s="2"/>
      <c r="AA73" s="1"/>
      <c r="AD73" s="1"/>
      <c r="AE73" s="2"/>
      <c r="AJ73" s="2"/>
      <c r="AM73" s="2"/>
      <c r="AR73" s="2"/>
      <c r="AU73" s="2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1"/>
      <c r="H74" s="2"/>
      <c r="I74" s="2"/>
      <c r="J74" s="2"/>
      <c r="K74" s="2"/>
      <c r="L74" s="2"/>
      <c r="M74" s="2"/>
      <c r="O74" s="2"/>
      <c r="P74" s="2"/>
      <c r="V74" s="1"/>
      <c r="X74" s="2"/>
      <c r="AA74" s="1"/>
      <c r="AD74" s="1"/>
      <c r="AE74" s="2"/>
      <c r="AJ74" s="2"/>
      <c r="AM74" s="2"/>
      <c r="AR74" s="2"/>
      <c r="AU74" s="2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1"/>
      <c r="H75" s="2"/>
      <c r="I75" s="2"/>
      <c r="J75" s="2"/>
      <c r="K75" s="2"/>
      <c r="L75" s="2"/>
      <c r="M75" s="2"/>
      <c r="O75" s="2"/>
      <c r="P75" s="2"/>
      <c r="V75" s="1"/>
      <c r="X75" s="2"/>
      <c r="AA75" s="1"/>
      <c r="AD75" s="1"/>
      <c r="AE75" s="2"/>
      <c r="AJ75" s="2"/>
      <c r="AM75" s="2"/>
      <c r="AR75" s="2"/>
      <c r="AU75" s="2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1"/>
      <c r="H76" s="2"/>
      <c r="I76" s="2"/>
      <c r="J76" s="2"/>
      <c r="K76" s="2"/>
      <c r="L76" s="2"/>
      <c r="M76" s="2"/>
      <c r="O76" s="2"/>
      <c r="P76" s="2"/>
      <c r="V76" s="1"/>
      <c r="X76" s="2"/>
      <c r="AA76" s="1"/>
      <c r="AD76" s="1"/>
      <c r="AE76" s="2"/>
      <c r="AJ76" s="2"/>
      <c r="AM76" s="2"/>
      <c r="AR76" s="2"/>
      <c r="AU76" s="2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1"/>
      <c r="H77" s="2"/>
      <c r="I77" s="2"/>
      <c r="J77" s="2"/>
      <c r="K77" s="2"/>
      <c r="L77" s="2"/>
      <c r="M77" s="2"/>
      <c r="O77" s="2"/>
      <c r="P77" s="2"/>
      <c r="V77" s="1"/>
      <c r="X77" s="2"/>
      <c r="AA77" s="1"/>
      <c r="AD77" s="1"/>
      <c r="AE77" s="2"/>
      <c r="AJ77" s="2"/>
      <c r="AM77" s="2"/>
      <c r="AR77" s="2"/>
      <c r="AU77" s="2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1"/>
      <c r="H78" s="2"/>
      <c r="I78" s="2"/>
      <c r="J78" s="2"/>
      <c r="K78" s="2"/>
      <c r="L78" s="2"/>
      <c r="M78" s="2"/>
      <c r="O78" s="2"/>
      <c r="P78" s="2"/>
      <c r="V78" s="1"/>
      <c r="X78" s="2"/>
      <c r="AA78" s="1"/>
      <c r="AD78" s="1"/>
      <c r="AE78" s="2"/>
      <c r="AJ78" s="2"/>
      <c r="AM78" s="2"/>
      <c r="AR78" s="2"/>
      <c r="AU78" s="2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1"/>
      <c r="H79" s="2"/>
      <c r="I79" s="2"/>
      <c r="J79" s="2"/>
      <c r="K79" s="2"/>
      <c r="L79" s="2"/>
      <c r="M79" s="2"/>
      <c r="O79" s="2"/>
      <c r="P79" s="2"/>
      <c r="V79" s="1"/>
      <c r="X79" s="2"/>
      <c r="AA79" s="1"/>
      <c r="AD79" s="1"/>
      <c r="AE79" s="2"/>
      <c r="AJ79" s="2"/>
      <c r="AM79" s="2"/>
      <c r="AR79" s="2"/>
      <c r="AU79" s="2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1"/>
      <c r="H80" s="2"/>
      <c r="I80" s="2"/>
      <c r="J80" s="2"/>
      <c r="K80" s="2"/>
      <c r="L80" s="2"/>
      <c r="M80" s="2"/>
      <c r="O80" s="2"/>
      <c r="P80" s="2"/>
      <c r="V80" s="1"/>
      <c r="X80" s="2"/>
      <c r="AA80" s="1"/>
      <c r="AD80" s="1"/>
      <c r="AE80" s="2"/>
      <c r="AJ80" s="2"/>
      <c r="AM80" s="2"/>
      <c r="AR80" s="2"/>
      <c r="AU80" s="2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1"/>
      <c r="H81" s="2"/>
      <c r="I81" s="2"/>
      <c r="J81" s="2"/>
      <c r="K81" s="2"/>
      <c r="L81" s="2"/>
      <c r="M81" s="2"/>
      <c r="O81" s="2"/>
      <c r="P81" s="2"/>
      <c r="V81" s="1"/>
      <c r="X81" s="2"/>
      <c r="AA81" s="1"/>
      <c r="AD81" s="1"/>
      <c r="AE81" s="2"/>
      <c r="AJ81" s="2"/>
      <c r="AM81" s="2"/>
      <c r="AR81" s="2"/>
      <c r="AU81" s="2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1"/>
      <c r="H82" s="2"/>
      <c r="I82" s="2"/>
      <c r="J82" s="2"/>
      <c r="K82" s="2"/>
      <c r="L82" s="2"/>
      <c r="M82" s="2"/>
      <c r="O82" s="2"/>
      <c r="P82" s="2"/>
      <c r="V82" s="1"/>
      <c r="X82" s="2"/>
      <c r="AA82" s="1"/>
      <c r="AD82" s="1"/>
      <c r="AE82" s="2"/>
      <c r="AJ82" s="2"/>
      <c r="AM82" s="2"/>
      <c r="AR82" s="2"/>
      <c r="AU82" s="2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1"/>
      <c r="H83" s="2"/>
      <c r="I83" s="2"/>
      <c r="J83" s="2"/>
      <c r="K83" s="2"/>
      <c r="L83" s="2"/>
      <c r="M83" s="2"/>
      <c r="O83" s="2"/>
      <c r="P83" s="2"/>
      <c r="V83" s="1"/>
      <c r="X83" s="2"/>
      <c r="AA83" s="1"/>
      <c r="AD83" s="1"/>
      <c r="AE83" s="2"/>
      <c r="AJ83" s="2"/>
      <c r="AM83" s="2"/>
      <c r="AR83" s="2"/>
      <c r="AU83" s="2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1"/>
      <c r="H84" s="2"/>
      <c r="I84" s="2"/>
      <c r="J84" s="2"/>
      <c r="K84" s="2"/>
      <c r="L84" s="2"/>
      <c r="M84" s="2"/>
      <c r="O84" s="2"/>
      <c r="P84" s="2"/>
      <c r="V84" s="1"/>
      <c r="X84" s="2"/>
      <c r="AA84" s="1"/>
      <c r="AD84" s="1"/>
      <c r="AE84" s="2"/>
      <c r="AJ84" s="2"/>
      <c r="AM84" s="2"/>
      <c r="AR84" s="2"/>
      <c r="AU84" s="2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1"/>
      <c r="H85" s="2"/>
      <c r="I85" s="2"/>
      <c r="J85" s="2"/>
      <c r="K85" s="2"/>
      <c r="L85" s="2"/>
      <c r="M85" s="2"/>
      <c r="O85" s="2"/>
      <c r="P85" s="2"/>
      <c r="V85" s="1"/>
      <c r="X85" s="2"/>
      <c r="AA85" s="1"/>
      <c r="AD85" s="1"/>
      <c r="AE85" s="2"/>
      <c r="AJ85" s="2"/>
      <c r="AM85" s="2"/>
      <c r="AR85" s="2"/>
      <c r="AU85" s="2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1"/>
      <c r="H86" s="2"/>
      <c r="I86" s="2"/>
      <c r="J86" s="2"/>
      <c r="K86" s="2"/>
      <c r="L86" s="2"/>
      <c r="M86" s="2"/>
      <c r="O86" s="2"/>
      <c r="P86" s="2"/>
      <c r="V86" s="1"/>
      <c r="X86" s="2"/>
      <c r="AA86" s="1"/>
      <c r="AD86" s="1"/>
      <c r="AE86" s="2"/>
      <c r="AJ86" s="2"/>
      <c r="AM86" s="2"/>
      <c r="AR86" s="2"/>
      <c r="AU86" s="2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1"/>
      <c r="H87" s="2"/>
      <c r="I87" s="2"/>
      <c r="J87" s="2"/>
      <c r="K87" s="2"/>
      <c r="L87" s="2"/>
      <c r="M87" s="2"/>
      <c r="O87" s="2"/>
      <c r="P87" s="2"/>
      <c r="V87" s="1"/>
      <c r="X87" s="2"/>
      <c r="AA87" s="1"/>
      <c r="AD87" s="1"/>
      <c r="AE87" s="2"/>
      <c r="AJ87" s="2"/>
      <c r="AM87" s="2"/>
      <c r="AR87" s="2"/>
      <c r="AU87" s="2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1"/>
      <c r="H88" s="2"/>
      <c r="I88" s="2"/>
      <c r="J88" s="2"/>
      <c r="K88" s="2"/>
      <c r="L88" s="2"/>
      <c r="M88" s="2"/>
      <c r="O88" s="2"/>
      <c r="P88" s="2"/>
      <c r="V88" s="1"/>
      <c r="X88" s="2"/>
      <c r="AA88" s="1"/>
      <c r="AD88" s="1"/>
      <c r="AE88" s="2"/>
      <c r="AJ88" s="2"/>
      <c r="AM88" s="2"/>
      <c r="AR88" s="2"/>
      <c r="AU88" s="2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1"/>
      <c r="H89" s="2"/>
      <c r="I89" s="2"/>
      <c r="J89" s="2"/>
      <c r="K89" s="2"/>
      <c r="L89" s="2"/>
      <c r="M89" s="2"/>
      <c r="O89" s="2"/>
      <c r="P89" s="2"/>
      <c r="V89" s="1"/>
      <c r="X89" s="2"/>
      <c r="AA89" s="1"/>
      <c r="AD89" s="1"/>
      <c r="AE89" s="2"/>
      <c r="AJ89" s="2"/>
      <c r="AM89" s="2"/>
      <c r="AR89" s="2"/>
      <c r="AU89" s="2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1"/>
      <c r="H90" s="2"/>
      <c r="I90" s="2"/>
      <c r="J90" s="2"/>
      <c r="K90" s="2"/>
      <c r="L90" s="2"/>
      <c r="M90" s="2"/>
      <c r="O90" s="2"/>
      <c r="P90" s="2"/>
      <c r="V90" s="1"/>
      <c r="X90" s="2"/>
      <c r="AA90" s="1"/>
      <c r="AD90" s="1"/>
      <c r="AE90" s="2"/>
      <c r="AJ90" s="2"/>
      <c r="AM90" s="2"/>
      <c r="AR90" s="2"/>
      <c r="AU90" s="2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1"/>
      <c r="H91" s="2"/>
      <c r="I91" s="2"/>
      <c r="J91" s="2"/>
      <c r="K91" s="2"/>
      <c r="L91" s="2"/>
      <c r="M91" s="2"/>
      <c r="O91" s="2"/>
      <c r="P91" s="2"/>
      <c r="V91" s="1"/>
      <c r="X91" s="2"/>
      <c r="AA91" s="1"/>
      <c r="AD91" s="1"/>
      <c r="AE91" s="2"/>
      <c r="AJ91" s="2"/>
      <c r="AM91" s="2"/>
      <c r="AR91" s="2"/>
      <c r="AU91" s="2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1"/>
      <c r="H92" s="2"/>
      <c r="I92" s="2"/>
      <c r="J92" s="2"/>
      <c r="K92" s="2"/>
      <c r="L92" s="2"/>
      <c r="M92" s="2"/>
      <c r="O92" s="2"/>
      <c r="P92" s="2"/>
      <c r="V92" s="1"/>
      <c r="X92" s="2"/>
      <c r="AA92" s="1"/>
      <c r="AD92" s="1"/>
      <c r="AE92" s="2"/>
      <c r="AJ92" s="2"/>
      <c r="AM92" s="2"/>
      <c r="AR92" s="2"/>
      <c r="AU92" s="2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1"/>
      <c r="H93" s="2"/>
      <c r="I93" s="2"/>
      <c r="J93" s="2"/>
      <c r="K93" s="2"/>
      <c r="L93" s="2"/>
      <c r="M93" s="2"/>
      <c r="O93" s="2"/>
      <c r="P93" s="2"/>
      <c r="V93" s="1"/>
      <c r="X93" s="2"/>
      <c r="AA93" s="1"/>
      <c r="AD93" s="1"/>
      <c r="AE93" s="2"/>
      <c r="AJ93" s="2"/>
      <c r="AM93" s="2"/>
      <c r="AR93" s="2"/>
      <c r="AU93" s="2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1"/>
      <c r="H94" s="2"/>
      <c r="I94" s="2"/>
      <c r="J94" s="2"/>
      <c r="K94" s="2"/>
      <c r="L94" s="2"/>
      <c r="M94" s="2"/>
      <c r="O94" s="2"/>
      <c r="P94" s="2"/>
      <c r="V94" s="1"/>
      <c r="X94" s="2"/>
      <c r="AA94" s="1"/>
      <c r="AD94" s="1"/>
      <c r="AE94" s="2"/>
      <c r="AJ94" s="2"/>
      <c r="AM94" s="2"/>
      <c r="AR94" s="2"/>
      <c r="AU94" s="2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1"/>
      <c r="H95" s="2"/>
      <c r="I95" s="2"/>
      <c r="J95" s="2"/>
      <c r="K95" s="2"/>
      <c r="L95" s="2"/>
      <c r="M95" s="2"/>
      <c r="O95" s="2"/>
      <c r="P95" s="2"/>
      <c r="V95" s="1"/>
      <c r="X95" s="2"/>
      <c r="AA95" s="1"/>
      <c r="AD95" s="1"/>
      <c r="AE95" s="2"/>
      <c r="AJ95" s="2"/>
      <c r="AM95" s="2"/>
      <c r="AR95" s="2"/>
      <c r="AU95" s="2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1"/>
      <c r="H96" s="2"/>
      <c r="I96" s="2"/>
      <c r="J96" s="2"/>
      <c r="K96" s="2"/>
      <c r="L96" s="2"/>
      <c r="M96" s="2"/>
      <c r="O96" s="2"/>
      <c r="P96" s="2"/>
      <c r="V96" s="1"/>
      <c r="X96" s="2"/>
      <c r="AA96" s="1"/>
      <c r="AD96" s="1"/>
      <c r="AE96" s="2"/>
      <c r="AJ96" s="2"/>
      <c r="AM96" s="2"/>
      <c r="AR96" s="2"/>
      <c r="AU96" s="2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1"/>
      <c r="H97" s="2"/>
      <c r="I97" s="2"/>
      <c r="J97" s="2"/>
      <c r="K97" s="2"/>
      <c r="L97" s="2"/>
      <c r="M97" s="2"/>
      <c r="O97" s="2"/>
      <c r="P97" s="2"/>
      <c r="V97" s="1"/>
      <c r="X97" s="2"/>
      <c r="AA97" s="1"/>
      <c r="AD97" s="1"/>
      <c r="AE97" s="2"/>
      <c r="AJ97" s="2"/>
      <c r="AM97" s="2"/>
      <c r="AR97" s="2"/>
      <c r="AU97" s="2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1"/>
      <c r="H98" s="2"/>
      <c r="I98" s="2"/>
      <c r="J98" s="2"/>
      <c r="K98" s="2"/>
      <c r="L98" s="2"/>
      <c r="M98" s="2"/>
      <c r="O98" s="2"/>
      <c r="P98" s="2"/>
      <c r="V98" s="1"/>
      <c r="X98" s="2"/>
      <c r="AA98" s="1"/>
      <c r="AD98" s="1"/>
      <c r="AE98" s="2"/>
      <c r="AJ98" s="2"/>
      <c r="AM98" s="2"/>
      <c r="AR98" s="2"/>
      <c r="AU98" s="2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1"/>
      <c r="H99" s="2"/>
      <c r="I99" s="2"/>
      <c r="J99" s="2"/>
      <c r="K99" s="2"/>
      <c r="L99" s="2"/>
      <c r="M99" s="2"/>
      <c r="O99" s="2"/>
      <c r="P99" s="2"/>
      <c r="V99" s="1"/>
      <c r="X99" s="2"/>
      <c r="AA99" s="1"/>
      <c r="AD99" s="1"/>
      <c r="AE99" s="2"/>
      <c r="AJ99" s="2"/>
      <c r="AM99" s="2"/>
      <c r="AR99" s="2"/>
      <c r="AU99" s="2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1"/>
      <c r="H100" s="2"/>
      <c r="I100" s="2"/>
      <c r="J100" s="2"/>
      <c r="K100" s="2"/>
      <c r="L100" s="2"/>
      <c r="M100" s="2"/>
      <c r="O100" s="2"/>
      <c r="P100" s="2"/>
      <c r="V100" s="1"/>
      <c r="X100" s="2"/>
      <c r="AA100" s="1"/>
      <c r="AD100" s="1"/>
      <c r="AE100" s="2"/>
      <c r="AJ100" s="2"/>
      <c r="AM100" s="2"/>
      <c r="AR100" s="2"/>
      <c r="AU100" s="2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1"/>
      <c r="H101" s="2"/>
      <c r="I101" s="2"/>
      <c r="J101" s="2"/>
      <c r="K101" s="2"/>
      <c r="L101" s="2"/>
      <c r="M101" s="2"/>
      <c r="O101" s="2"/>
      <c r="P101" s="2"/>
      <c r="V101" s="1"/>
      <c r="X101" s="2"/>
      <c r="AA101" s="1"/>
      <c r="AD101" s="1"/>
      <c r="AE101" s="2"/>
      <c r="AJ101" s="2"/>
      <c r="AM101" s="2"/>
      <c r="AR101" s="2"/>
      <c r="AU101" s="2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1"/>
      <c r="H102" s="2"/>
      <c r="I102" s="2"/>
      <c r="J102" s="2"/>
      <c r="K102" s="2"/>
      <c r="L102" s="2"/>
      <c r="M102" s="2"/>
      <c r="O102" s="2"/>
      <c r="P102" s="2"/>
      <c r="V102" s="1"/>
      <c r="X102" s="2"/>
      <c r="AA102" s="1"/>
      <c r="AD102" s="1"/>
      <c r="AE102" s="2"/>
      <c r="AJ102" s="2"/>
      <c r="AM102" s="2"/>
      <c r="AR102" s="2"/>
      <c r="AU102" s="2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1"/>
      <c r="H103" s="2"/>
      <c r="I103" s="2"/>
      <c r="J103" s="2"/>
      <c r="K103" s="2"/>
      <c r="L103" s="2"/>
      <c r="M103" s="2"/>
      <c r="O103" s="2"/>
      <c r="P103" s="2"/>
      <c r="V103" s="1"/>
      <c r="X103" s="2"/>
      <c r="AA103" s="1"/>
      <c r="AD103" s="1"/>
      <c r="AE103" s="2"/>
      <c r="AJ103" s="2"/>
      <c r="AM103" s="2"/>
      <c r="AR103" s="2"/>
      <c r="AU103" s="2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1"/>
      <c r="H104" s="2"/>
      <c r="I104" s="2"/>
      <c r="J104" s="2"/>
      <c r="K104" s="2"/>
      <c r="L104" s="2"/>
      <c r="M104" s="2"/>
      <c r="O104" s="2"/>
      <c r="P104" s="2"/>
      <c r="V104" s="1"/>
      <c r="X104" s="2"/>
      <c r="AA104" s="1"/>
      <c r="AD104" s="1"/>
      <c r="AE104" s="2"/>
      <c r="AJ104" s="2"/>
      <c r="AM104" s="2"/>
      <c r="AR104" s="2"/>
      <c r="AU104" s="2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1"/>
      <c r="H105" s="2"/>
      <c r="I105" s="2"/>
      <c r="J105" s="2"/>
      <c r="K105" s="2"/>
      <c r="L105" s="2"/>
      <c r="M105" s="2"/>
      <c r="O105" s="2"/>
      <c r="P105" s="2"/>
      <c r="V105" s="1"/>
      <c r="X105" s="2"/>
      <c r="AA105" s="1"/>
      <c r="AD105" s="1"/>
      <c r="AE105" s="2"/>
      <c r="AJ105" s="2"/>
      <c r="AM105" s="2"/>
      <c r="AR105" s="2"/>
      <c r="AU105" s="2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1"/>
      <c r="H106" s="2"/>
      <c r="I106" s="2"/>
      <c r="J106" s="2"/>
      <c r="K106" s="2"/>
      <c r="L106" s="2"/>
      <c r="M106" s="2"/>
      <c r="O106" s="2"/>
      <c r="P106" s="2"/>
      <c r="V106" s="1"/>
      <c r="X106" s="2"/>
      <c r="AA106" s="1"/>
      <c r="AD106" s="1"/>
      <c r="AE106" s="2"/>
      <c r="AJ106" s="2"/>
      <c r="AM106" s="2"/>
      <c r="AR106" s="2"/>
      <c r="AU106" s="2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1"/>
      <c r="H107" s="2"/>
      <c r="I107" s="2"/>
      <c r="J107" s="2"/>
      <c r="K107" s="2"/>
      <c r="L107" s="2"/>
      <c r="M107" s="2"/>
      <c r="O107" s="2"/>
      <c r="P107" s="2"/>
      <c r="V107" s="1"/>
      <c r="X107" s="2"/>
      <c r="AA107" s="1"/>
      <c r="AD107" s="1"/>
      <c r="AE107" s="2"/>
      <c r="AJ107" s="2"/>
      <c r="AM107" s="2"/>
      <c r="AR107" s="2"/>
      <c r="AU107" s="2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1"/>
      <c r="H108" s="2"/>
      <c r="I108" s="2"/>
      <c r="J108" s="2"/>
      <c r="K108" s="2"/>
      <c r="L108" s="2"/>
      <c r="M108" s="2"/>
      <c r="O108" s="2"/>
      <c r="P108" s="2"/>
      <c r="V108" s="1"/>
      <c r="X108" s="2"/>
      <c r="AA108" s="1"/>
      <c r="AD108" s="1"/>
      <c r="AE108" s="2"/>
      <c r="AJ108" s="2"/>
      <c r="AM108" s="2"/>
      <c r="AR108" s="2"/>
      <c r="AU108" s="2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1"/>
      <c r="H109" s="2"/>
      <c r="I109" s="2"/>
      <c r="J109" s="2"/>
      <c r="K109" s="2"/>
      <c r="L109" s="2"/>
      <c r="M109" s="2"/>
      <c r="O109" s="2"/>
      <c r="P109" s="2"/>
      <c r="V109" s="1"/>
      <c r="X109" s="2"/>
      <c r="AA109" s="1"/>
      <c r="AD109" s="1"/>
      <c r="AE109" s="2"/>
      <c r="AJ109" s="2"/>
      <c r="AM109" s="2"/>
      <c r="AR109" s="2"/>
      <c r="AU109" s="2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1"/>
      <c r="H110" s="2"/>
      <c r="I110" s="2"/>
      <c r="J110" s="2"/>
      <c r="K110" s="2"/>
      <c r="L110" s="2"/>
      <c r="M110" s="2"/>
      <c r="O110" s="2"/>
      <c r="P110" s="2"/>
      <c r="V110" s="1"/>
      <c r="X110" s="2"/>
      <c r="AA110" s="1"/>
      <c r="AD110" s="1"/>
      <c r="AE110" s="2"/>
      <c r="AJ110" s="2"/>
      <c r="AM110" s="2"/>
      <c r="AR110" s="2"/>
      <c r="AU110" s="2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1"/>
      <c r="H111" s="2"/>
      <c r="I111" s="2"/>
      <c r="J111" s="2"/>
      <c r="K111" s="2"/>
      <c r="L111" s="2"/>
      <c r="M111" s="2"/>
      <c r="O111" s="2"/>
      <c r="P111" s="2"/>
      <c r="V111" s="1"/>
      <c r="X111" s="2"/>
      <c r="AA111" s="1"/>
      <c r="AD111" s="1"/>
      <c r="AE111" s="2"/>
      <c r="AJ111" s="2"/>
      <c r="AM111" s="2"/>
      <c r="AR111" s="2"/>
      <c r="AU111" s="2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1"/>
      <c r="H112" s="2"/>
      <c r="I112" s="2"/>
      <c r="J112" s="2"/>
      <c r="K112" s="2"/>
      <c r="L112" s="2"/>
      <c r="M112" s="2"/>
      <c r="O112" s="2"/>
      <c r="P112" s="2"/>
      <c r="V112" s="1"/>
      <c r="X112" s="2"/>
      <c r="AA112" s="1"/>
      <c r="AD112" s="1"/>
      <c r="AE112" s="2"/>
      <c r="AJ112" s="2"/>
      <c r="AM112" s="2"/>
      <c r="AR112" s="2"/>
      <c r="AU112" s="2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1"/>
      <c r="H113" s="2"/>
      <c r="I113" s="2"/>
      <c r="J113" s="2"/>
      <c r="K113" s="2"/>
      <c r="L113" s="2"/>
      <c r="M113" s="2"/>
      <c r="O113" s="2"/>
      <c r="P113" s="2"/>
      <c r="V113" s="1"/>
      <c r="X113" s="2"/>
      <c r="AA113" s="1"/>
      <c r="AD113" s="1"/>
      <c r="AE113" s="2"/>
      <c r="AJ113" s="2"/>
      <c r="AM113" s="2"/>
      <c r="AR113" s="2"/>
      <c r="AU113" s="2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1"/>
      <c r="H114" s="2"/>
      <c r="I114" s="2"/>
      <c r="J114" s="2"/>
      <c r="K114" s="2"/>
      <c r="L114" s="2"/>
      <c r="M114" s="2"/>
      <c r="O114" s="2"/>
      <c r="P114" s="2"/>
      <c r="V114" s="1"/>
      <c r="X114" s="2"/>
      <c r="AA114" s="1"/>
      <c r="AD114" s="1"/>
      <c r="AE114" s="2"/>
      <c r="AJ114" s="2"/>
      <c r="AM114" s="2"/>
      <c r="AR114" s="2"/>
      <c r="AU114" s="2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1"/>
      <c r="H115" s="2"/>
      <c r="I115" s="2"/>
      <c r="J115" s="2"/>
      <c r="K115" s="2"/>
      <c r="L115" s="2"/>
      <c r="M115" s="2"/>
      <c r="O115" s="2"/>
      <c r="P115" s="2"/>
      <c r="V115" s="1"/>
      <c r="X115" s="2"/>
      <c r="AA115" s="1"/>
      <c r="AD115" s="1"/>
      <c r="AE115" s="2"/>
      <c r="AJ115" s="2"/>
      <c r="AM115" s="2"/>
      <c r="AR115" s="2"/>
      <c r="AU115" s="2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1"/>
      <c r="H116" s="2"/>
      <c r="I116" s="2"/>
      <c r="J116" s="2"/>
      <c r="K116" s="2"/>
      <c r="L116" s="2"/>
      <c r="M116" s="2"/>
      <c r="O116" s="2"/>
      <c r="P116" s="2"/>
      <c r="V116" s="1"/>
      <c r="X116" s="2"/>
      <c r="AA116" s="1"/>
      <c r="AD116" s="1"/>
      <c r="AE116" s="2"/>
      <c r="AJ116" s="2"/>
      <c r="AM116" s="2"/>
      <c r="AR116" s="2"/>
      <c r="AU116" s="2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1"/>
      <c r="H117" s="2"/>
      <c r="I117" s="2"/>
      <c r="J117" s="2"/>
      <c r="K117" s="2"/>
      <c r="L117" s="2"/>
      <c r="M117" s="2"/>
      <c r="O117" s="2"/>
      <c r="P117" s="2"/>
      <c r="V117" s="1"/>
      <c r="X117" s="2"/>
      <c r="AA117" s="1"/>
      <c r="AD117" s="1"/>
      <c r="AE117" s="2"/>
      <c r="AJ117" s="2"/>
      <c r="AM117" s="2"/>
      <c r="AR117" s="2"/>
      <c r="AU117" s="2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1"/>
      <c r="H118" s="2"/>
      <c r="I118" s="2"/>
      <c r="J118" s="2"/>
      <c r="K118" s="2"/>
      <c r="L118" s="2"/>
      <c r="M118" s="2"/>
      <c r="O118" s="2"/>
      <c r="P118" s="2"/>
      <c r="V118" s="1"/>
      <c r="X118" s="2"/>
      <c r="AA118" s="1"/>
      <c r="AD118" s="1"/>
      <c r="AE118" s="2"/>
      <c r="AJ118" s="2"/>
      <c r="AM118" s="2"/>
      <c r="AR118" s="2"/>
      <c r="AU118" s="2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1"/>
      <c r="H119" s="2"/>
      <c r="I119" s="2"/>
      <c r="J119" s="2"/>
      <c r="K119" s="2"/>
      <c r="L119" s="2"/>
      <c r="M119" s="2"/>
      <c r="O119" s="2"/>
      <c r="P119" s="2"/>
      <c r="V119" s="1"/>
      <c r="X119" s="2"/>
      <c r="AA119" s="1"/>
      <c r="AD119" s="1"/>
      <c r="AE119" s="2"/>
      <c r="AJ119" s="2"/>
      <c r="AM119" s="2"/>
      <c r="AR119" s="2"/>
      <c r="AU119" s="2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1"/>
      <c r="H120" s="2"/>
      <c r="I120" s="2"/>
      <c r="J120" s="2"/>
      <c r="K120" s="2"/>
      <c r="L120" s="2"/>
      <c r="M120" s="2"/>
      <c r="O120" s="2"/>
      <c r="P120" s="2"/>
      <c r="V120" s="1"/>
      <c r="X120" s="2"/>
      <c r="AA120" s="1"/>
      <c r="AD120" s="1"/>
      <c r="AE120" s="2"/>
      <c r="AJ120" s="2"/>
      <c r="AM120" s="2"/>
      <c r="AR120" s="2"/>
      <c r="AU120" s="2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1"/>
      <c r="H121" s="2"/>
      <c r="I121" s="2"/>
      <c r="J121" s="2"/>
      <c r="K121" s="2"/>
      <c r="L121" s="2"/>
      <c r="M121" s="2"/>
      <c r="O121" s="2"/>
      <c r="P121" s="2"/>
      <c r="V121" s="1"/>
      <c r="X121" s="2"/>
      <c r="AA121" s="1"/>
      <c r="AD121" s="1"/>
      <c r="AE121" s="2"/>
      <c r="AJ121" s="2"/>
      <c r="AM121" s="2"/>
      <c r="AR121" s="2"/>
      <c r="AU121" s="2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1"/>
      <c r="H122" s="2"/>
      <c r="I122" s="2"/>
      <c r="J122" s="2"/>
      <c r="K122" s="2"/>
      <c r="L122" s="2"/>
      <c r="M122" s="2"/>
      <c r="O122" s="2"/>
      <c r="P122" s="2"/>
      <c r="V122" s="1"/>
      <c r="X122" s="2"/>
      <c r="AA122" s="1"/>
      <c r="AD122" s="1"/>
      <c r="AE122" s="2"/>
      <c r="AJ122" s="2"/>
      <c r="AM122" s="2"/>
      <c r="AR122" s="2"/>
      <c r="AU122" s="2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2"/>
  <sheetViews>
    <sheetView zoomScale="78" zoomScaleNormal="78" zoomScaleSheetLayoutView="100" workbookViewId="0">
      <pane xSplit="2" ySplit="5" topLeftCell="C6" activePane="bottomRight" state="frozen"/>
      <selection activeCell="R27" sqref="R27"/>
      <selection pane="topRight" activeCell="R27" sqref="R27"/>
      <selection pane="bottomLeft" activeCell="R27" sqref="R27"/>
      <selection pane="bottomRight" activeCell="R27" sqref="R27"/>
    </sheetView>
  </sheetViews>
  <sheetFormatPr defaultColWidth="8.85546875" defaultRowHeight="15" x14ac:dyDescent="0.25"/>
  <cols>
    <col min="1" max="1" width="11" style="2" customWidth="1"/>
    <col min="2" max="2" width="32.710937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52</v>
      </c>
      <c r="B1" s="6" t="s">
        <v>65</v>
      </c>
      <c r="AX1" s="3"/>
    </row>
    <row r="2" spans="1:193" ht="15.75" x14ac:dyDescent="0.25">
      <c r="A2" s="7" t="s">
        <v>49</v>
      </c>
      <c r="I2" s="1" t="str">
        <f>[1]GSVA_cur!$I$3</f>
        <v>As on 17.03.2025</v>
      </c>
    </row>
    <row r="3" spans="1:193" ht="15.75" x14ac:dyDescent="0.25">
      <c r="A3" s="7"/>
    </row>
    <row r="4" spans="1:193" ht="15.75" x14ac:dyDescent="0.25">
      <c r="A4" s="7"/>
      <c r="E4" s="8"/>
      <c r="F4" s="8" t="s">
        <v>56</v>
      </c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3" t="s">
        <v>0</v>
      </c>
      <c r="B5" s="14" t="s">
        <v>1</v>
      </c>
      <c r="C5" s="15" t="s">
        <v>20</v>
      </c>
      <c r="D5" s="15" t="s">
        <v>21</v>
      </c>
      <c r="E5" s="15" t="s">
        <v>22</v>
      </c>
      <c r="F5" s="15" t="s">
        <v>55</v>
      </c>
      <c r="G5" s="16" t="s">
        <v>64</v>
      </c>
      <c r="H5" s="16" t="s">
        <v>68</v>
      </c>
      <c r="I5" s="16" t="s">
        <v>70</v>
      </c>
      <c r="J5" s="16" t="s">
        <v>71</v>
      </c>
      <c r="K5" s="16" t="s">
        <v>72</v>
      </c>
      <c r="L5" s="16" t="s">
        <v>73</v>
      </c>
      <c r="M5" s="16" t="s">
        <v>74</v>
      </c>
      <c r="N5" s="16" t="s">
        <v>75</v>
      </c>
      <c r="O5" s="16" t="s">
        <v>76</v>
      </c>
      <c r="P5" s="16" t="s">
        <v>78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10" customFormat="1" ht="15.75" x14ac:dyDescent="0.25">
      <c r="A6" s="17" t="s">
        <v>25</v>
      </c>
      <c r="B6" s="18" t="s">
        <v>2</v>
      </c>
      <c r="C6" s="19">
        <f>SUM(C7:C10)</f>
        <v>1213170</v>
      </c>
      <c r="D6" s="19">
        <f t="shared" ref="D6:N6" si="0">SUM(D7:D10)</f>
        <v>1401550</v>
      </c>
      <c r="E6" s="19">
        <f t="shared" si="0"/>
        <v>1419465</v>
      </c>
      <c r="F6" s="19">
        <f t="shared" si="0"/>
        <v>1432575</v>
      </c>
      <c r="G6" s="19">
        <f t="shared" si="0"/>
        <v>1436512</v>
      </c>
      <c r="H6" s="19">
        <f t="shared" si="0"/>
        <v>1487936</v>
      </c>
      <c r="I6" s="19">
        <f t="shared" si="0"/>
        <v>1695787</v>
      </c>
      <c r="J6" s="19">
        <f t="shared" si="0"/>
        <v>1751565</v>
      </c>
      <c r="K6" s="19">
        <f t="shared" si="0"/>
        <v>2079594</v>
      </c>
      <c r="L6" s="19">
        <f t="shared" si="0"/>
        <v>2404110</v>
      </c>
      <c r="M6" s="19">
        <f t="shared" si="0"/>
        <v>2331785</v>
      </c>
      <c r="N6" s="19">
        <f t="shared" si="0"/>
        <v>2155740</v>
      </c>
      <c r="O6" s="19">
        <f t="shared" ref="O6:P6" si="1">SUM(O7:O10)</f>
        <v>2224367</v>
      </c>
      <c r="P6" s="19">
        <f t="shared" si="1"/>
        <v>2341264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K6" s="11"/>
    </row>
    <row r="7" spans="1:193" ht="15.75" x14ac:dyDescent="0.25">
      <c r="A7" s="20">
        <v>1.1000000000000001</v>
      </c>
      <c r="B7" s="21" t="s">
        <v>58</v>
      </c>
      <c r="C7" s="22">
        <v>654767</v>
      </c>
      <c r="D7" s="22">
        <v>775511</v>
      </c>
      <c r="E7" s="22">
        <v>700763</v>
      </c>
      <c r="F7" s="22">
        <v>692967</v>
      </c>
      <c r="G7" s="22">
        <v>652381</v>
      </c>
      <c r="H7" s="22">
        <v>660791</v>
      </c>
      <c r="I7" s="22">
        <v>805380</v>
      </c>
      <c r="J7" s="22">
        <v>778793</v>
      </c>
      <c r="K7" s="22">
        <v>937238</v>
      </c>
      <c r="L7" s="22">
        <v>1009004</v>
      </c>
      <c r="M7" s="22">
        <v>998953</v>
      </c>
      <c r="N7" s="22">
        <v>646811</v>
      </c>
      <c r="O7" s="22">
        <v>700351</v>
      </c>
      <c r="P7" s="22">
        <v>734906</v>
      </c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20">
        <v>1.2</v>
      </c>
      <c r="B8" s="21" t="s">
        <v>59</v>
      </c>
      <c r="C8" s="22">
        <v>283437</v>
      </c>
      <c r="D8" s="22">
        <v>308835</v>
      </c>
      <c r="E8" s="22">
        <v>345879</v>
      </c>
      <c r="F8" s="22">
        <v>395013</v>
      </c>
      <c r="G8" s="22">
        <v>444688</v>
      </c>
      <c r="H8" s="22">
        <v>484616</v>
      </c>
      <c r="I8" s="22">
        <v>528121</v>
      </c>
      <c r="J8" s="22">
        <v>582477</v>
      </c>
      <c r="K8" s="22">
        <v>620061</v>
      </c>
      <c r="L8" s="22">
        <v>623375</v>
      </c>
      <c r="M8" s="22">
        <v>651136</v>
      </c>
      <c r="N8" s="22">
        <v>690921</v>
      </c>
      <c r="O8" s="22">
        <v>748607</v>
      </c>
      <c r="P8" s="22">
        <v>797881</v>
      </c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20">
        <v>1.3</v>
      </c>
      <c r="B9" s="21" t="s">
        <v>60</v>
      </c>
      <c r="C9" s="22">
        <v>271823</v>
      </c>
      <c r="D9" s="22">
        <v>313817</v>
      </c>
      <c r="E9" s="22">
        <v>368801</v>
      </c>
      <c r="F9" s="22">
        <v>340250</v>
      </c>
      <c r="G9" s="22">
        <v>334778</v>
      </c>
      <c r="H9" s="22">
        <v>337535</v>
      </c>
      <c r="I9" s="22">
        <v>356682</v>
      </c>
      <c r="J9" s="22">
        <v>384082</v>
      </c>
      <c r="K9" s="22">
        <v>515531</v>
      </c>
      <c r="L9" s="22">
        <v>765282</v>
      </c>
      <c r="M9" s="22">
        <v>674613</v>
      </c>
      <c r="N9" s="22">
        <v>808201</v>
      </c>
      <c r="O9" s="22">
        <v>762651</v>
      </c>
      <c r="P9" s="22">
        <v>794102</v>
      </c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20">
        <v>1.4</v>
      </c>
      <c r="B10" s="21" t="s">
        <v>61</v>
      </c>
      <c r="C10" s="22">
        <v>3143</v>
      </c>
      <c r="D10" s="22">
        <v>3387</v>
      </c>
      <c r="E10" s="22">
        <v>4022</v>
      </c>
      <c r="F10" s="22">
        <v>4345</v>
      </c>
      <c r="G10" s="22">
        <v>4665</v>
      </c>
      <c r="H10" s="22">
        <v>4994</v>
      </c>
      <c r="I10" s="22">
        <v>5604</v>
      </c>
      <c r="J10" s="22">
        <v>6213</v>
      </c>
      <c r="K10" s="22">
        <v>6764</v>
      </c>
      <c r="L10" s="22">
        <v>6449</v>
      </c>
      <c r="M10" s="22">
        <v>7083</v>
      </c>
      <c r="N10" s="22">
        <v>9807</v>
      </c>
      <c r="O10" s="22">
        <v>12758</v>
      </c>
      <c r="P10" s="22">
        <v>14375</v>
      </c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23" t="s">
        <v>30</v>
      </c>
      <c r="B11" s="21" t="s">
        <v>3</v>
      </c>
      <c r="C11" s="22">
        <v>154792</v>
      </c>
      <c r="D11" s="22">
        <v>161095</v>
      </c>
      <c r="E11" s="22">
        <v>256450</v>
      </c>
      <c r="F11" s="22">
        <v>200940</v>
      </c>
      <c r="G11" s="22">
        <v>169672</v>
      </c>
      <c r="H11" s="22">
        <v>213134</v>
      </c>
      <c r="I11" s="22">
        <v>248671</v>
      </c>
      <c r="J11" s="22">
        <v>287658</v>
      </c>
      <c r="K11" s="22">
        <v>235431</v>
      </c>
      <c r="L11" s="22">
        <v>174869</v>
      </c>
      <c r="M11" s="22">
        <v>246982</v>
      </c>
      <c r="N11" s="22">
        <v>292560</v>
      </c>
      <c r="O11" s="22">
        <v>323335</v>
      </c>
      <c r="P11" s="22">
        <v>358493</v>
      </c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11" customFormat="1" ht="15.75" x14ac:dyDescent="0.25">
      <c r="A12" s="24"/>
      <c r="B12" s="25" t="s">
        <v>27</v>
      </c>
      <c r="C12" s="26">
        <f>C6+C11</f>
        <v>1367962</v>
      </c>
      <c r="D12" s="26">
        <f t="shared" ref="D12:N12" si="2">D6+D11</f>
        <v>1562645</v>
      </c>
      <c r="E12" s="26">
        <f t="shared" si="2"/>
        <v>1675915</v>
      </c>
      <c r="F12" s="26">
        <f t="shared" si="2"/>
        <v>1633515</v>
      </c>
      <c r="G12" s="26">
        <f t="shared" si="2"/>
        <v>1606184</v>
      </c>
      <c r="H12" s="26">
        <f t="shared" si="2"/>
        <v>1701070</v>
      </c>
      <c r="I12" s="26">
        <f t="shared" si="2"/>
        <v>1944458</v>
      </c>
      <c r="J12" s="26">
        <f t="shared" si="2"/>
        <v>2039223</v>
      </c>
      <c r="K12" s="26">
        <f t="shared" si="2"/>
        <v>2315025</v>
      </c>
      <c r="L12" s="26">
        <f t="shared" si="2"/>
        <v>2578979</v>
      </c>
      <c r="M12" s="26">
        <f t="shared" si="2"/>
        <v>2578767</v>
      </c>
      <c r="N12" s="26">
        <f t="shared" si="2"/>
        <v>2448300</v>
      </c>
      <c r="O12" s="26">
        <f t="shared" ref="O12:P12" si="3">O6+O11</f>
        <v>2547702</v>
      </c>
      <c r="P12" s="26">
        <f t="shared" si="3"/>
        <v>2699757</v>
      </c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0"/>
      <c r="GI12" s="10"/>
      <c r="GJ12" s="10"/>
    </row>
    <row r="13" spans="1:193" s="1" customFormat="1" ht="15.75" x14ac:dyDescent="0.25">
      <c r="A13" s="27" t="s">
        <v>31</v>
      </c>
      <c r="B13" s="28" t="s">
        <v>4</v>
      </c>
      <c r="C13" s="22">
        <v>3741191</v>
      </c>
      <c r="D13" s="22">
        <v>4442738</v>
      </c>
      <c r="E13" s="22">
        <v>4790836</v>
      </c>
      <c r="F13" s="22">
        <v>5242331</v>
      </c>
      <c r="G13" s="22">
        <v>5740501</v>
      </c>
      <c r="H13" s="22">
        <v>6419260</v>
      </c>
      <c r="I13" s="22">
        <v>6965287</v>
      </c>
      <c r="J13" s="22">
        <v>7150837</v>
      </c>
      <c r="K13" s="22">
        <v>7086507</v>
      </c>
      <c r="L13" s="22">
        <v>6075824</v>
      </c>
      <c r="M13" s="22">
        <v>6011948</v>
      </c>
      <c r="N13" s="22">
        <v>6215987</v>
      </c>
      <c r="O13" s="22">
        <v>6994720</v>
      </c>
      <c r="P13" s="22">
        <v>7754542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23" t="s">
        <v>32</v>
      </c>
      <c r="B14" s="21" t="s">
        <v>5</v>
      </c>
      <c r="C14" s="22">
        <v>275878</v>
      </c>
      <c r="D14" s="22">
        <v>281177</v>
      </c>
      <c r="E14" s="22">
        <v>247257</v>
      </c>
      <c r="F14" s="22">
        <v>280188</v>
      </c>
      <c r="G14" s="22">
        <v>374982</v>
      </c>
      <c r="H14" s="22">
        <v>385802</v>
      </c>
      <c r="I14" s="22">
        <v>463359</v>
      </c>
      <c r="J14" s="22">
        <v>482789</v>
      </c>
      <c r="K14" s="22">
        <v>514697</v>
      </c>
      <c r="L14" s="22">
        <v>512032</v>
      </c>
      <c r="M14" s="22">
        <v>610956</v>
      </c>
      <c r="N14" s="22">
        <v>575992</v>
      </c>
      <c r="O14" s="22">
        <v>663057</v>
      </c>
      <c r="P14" s="22">
        <v>770626</v>
      </c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23" t="s">
        <v>33</v>
      </c>
      <c r="B15" s="21" t="s">
        <v>6</v>
      </c>
      <c r="C15" s="22">
        <v>841393</v>
      </c>
      <c r="D15" s="22">
        <v>887346</v>
      </c>
      <c r="E15" s="22">
        <v>1166721</v>
      </c>
      <c r="F15" s="22">
        <v>1221319</v>
      </c>
      <c r="G15" s="22">
        <v>1235382</v>
      </c>
      <c r="H15" s="22">
        <v>1329432</v>
      </c>
      <c r="I15" s="22">
        <v>1460067</v>
      </c>
      <c r="J15" s="22">
        <v>1668761</v>
      </c>
      <c r="K15" s="22">
        <v>1665487</v>
      </c>
      <c r="L15" s="22">
        <v>1618749</v>
      </c>
      <c r="M15" s="22">
        <v>2230983</v>
      </c>
      <c r="N15" s="22">
        <v>3248976</v>
      </c>
      <c r="O15" s="22">
        <v>3817921</v>
      </c>
      <c r="P15" s="22">
        <v>4467863</v>
      </c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11" customFormat="1" ht="15.75" x14ac:dyDescent="0.25">
      <c r="A16" s="24"/>
      <c r="B16" s="25" t="s">
        <v>28</v>
      </c>
      <c r="C16" s="26">
        <f>+C13+C14+C15</f>
        <v>4858462</v>
      </c>
      <c r="D16" s="26">
        <f t="shared" ref="D16:N16" si="4">+D13+D14+D15</f>
        <v>5611261</v>
      </c>
      <c r="E16" s="26">
        <f t="shared" si="4"/>
        <v>6204814</v>
      </c>
      <c r="F16" s="26">
        <f t="shared" si="4"/>
        <v>6743838</v>
      </c>
      <c r="G16" s="26">
        <f t="shared" si="4"/>
        <v>7350865</v>
      </c>
      <c r="H16" s="26">
        <f t="shared" si="4"/>
        <v>8134494</v>
      </c>
      <c r="I16" s="26">
        <f t="shared" si="4"/>
        <v>8888713</v>
      </c>
      <c r="J16" s="26">
        <f t="shared" si="4"/>
        <v>9302387</v>
      </c>
      <c r="K16" s="26">
        <f t="shared" si="4"/>
        <v>9266691</v>
      </c>
      <c r="L16" s="26">
        <f t="shared" si="4"/>
        <v>8206605</v>
      </c>
      <c r="M16" s="26">
        <f t="shared" si="4"/>
        <v>8853887</v>
      </c>
      <c r="N16" s="26">
        <f t="shared" si="4"/>
        <v>10040955</v>
      </c>
      <c r="O16" s="26">
        <f t="shared" ref="O16:P16" si="5">+O13+O14+O15</f>
        <v>11475698</v>
      </c>
      <c r="P16" s="26">
        <f t="shared" si="5"/>
        <v>12993031</v>
      </c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9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9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9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0"/>
      <c r="GI16" s="10"/>
      <c r="GJ16" s="10"/>
    </row>
    <row r="17" spans="1:193" s="10" customFormat="1" ht="30" x14ac:dyDescent="0.25">
      <c r="A17" s="17" t="s">
        <v>34</v>
      </c>
      <c r="B17" s="18" t="s">
        <v>7</v>
      </c>
      <c r="C17" s="19">
        <f>C18+C19</f>
        <v>1136811</v>
      </c>
      <c r="D17" s="19">
        <f t="shared" ref="D17:N17" si="6">D18+D19</f>
        <v>1344055</v>
      </c>
      <c r="E17" s="19">
        <f t="shared" si="6"/>
        <v>1542920</v>
      </c>
      <c r="F17" s="19">
        <f t="shared" si="6"/>
        <v>1708605</v>
      </c>
      <c r="G17" s="19">
        <f t="shared" si="6"/>
        <v>1933088</v>
      </c>
      <c r="H17" s="19">
        <f t="shared" si="6"/>
        <v>2305561</v>
      </c>
      <c r="I17" s="19">
        <f t="shared" si="6"/>
        <v>2727162</v>
      </c>
      <c r="J17" s="19">
        <f t="shared" si="6"/>
        <v>3176930</v>
      </c>
      <c r="K17" s="19">
        <f t="shared" si="6"/>
        <v>3498950</v>
      </c>
      <c r="L17" s="19">
        <f t="shared" si="6"/>
        <v>2714531</v>
      </c>
      <c r="M17" s="19">
        <f t="shared" si="6"/>
        <v>3578482</v>
      </c>
      <c r="N17" s="19">
        <f t="shared" si="6"/>
        <v>4586517</v>
      </c>
      <c r="O17" s="19">
        <f t="shared" ref="O17:P17" si="7">O18+O19</f>
        <v>5196336</v>
      </c>
      <c r="P17" s="19">
        <f t="shared" si="7"/>
        <v>5607791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K17" s="11"/>
    </row>
    <row r="18" spans="1:193" ht="15.75" x14ac:dyDescent="0.25">
      <c r="A18" s="20">
        <v>6.1</v>
      </c>
      <c r="B18" s="21" t="s">
        <v>8</v>
      </c>
      <c r="C18" s="22">
        <v>966324</v>
      </c>
      <c r="D18" s="22">
        <v>1162750</v>
      </c>
      <c r="E18" s="22">
        <v>1378222</v>
      </c>
      <c r="F18" s="22">
        <v>1535833</v>
      </c>
      <c r="G18" s="22">
        <v>1733167</v>
      </c>
      <c r="H18" s="22">
        <v>2083147</v>
      </c>
      <c r="I18" s="22">
        <v>2479062</v>
      </c>
      <c r="J18" s="22">
        <v>2883681</v>
      </c>
      <c r="K18" s="22">
        <v>3199362</v>
      </c>
      <c r="L18" s="22">
        <v>2612229</v>
      </c>
      <c r="M18" s="22">
        <v>3358991</v>
      </c>
      <c r="N18" s="22">
        <v>4166514</v>
      </c>
      <c r="O18" s="22">
        <v>4715370</v>
      </c>
      <c r="P18" s="22">
        <v>5105589</v>
      </c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20">
        <v>6.2</v>
      </c>
      <c r="B19" s="21" t="s">
        <v>9</v>
      </c>
      <c r="C19" s="22">
        <v>170487</v>
      </c>
      <c r="D19" s="22">
        <v>181305</v>
      </c>
      <c r="E19" s="22">
        <v>164698</v>
      </c>
      <c r="F19" s="22">
        <v>172772</v>
      </c>
      <c r="G19" s="22">
        <v>199921</v>
      </c>
      <c r="H19" s="22">
        <v>222414</v>
      </c>
      <c r="I19" s="22">
        <v>248100</v>
      </c>
      <c r="J19" s="22">
        <v>293249</v>
      </c>
      <c r="K19" s="22">
        <v>299588</v>
      </c>
      <c r="L19" s="22">
        <v>102302</v>
      </c>
      <c r="M19" s="22">
        <v>219491</v>
      </c>
      <c r="N19" s="22">
        <v>420003</v>
      </c>
      <c r="O19" s="22">
        <v>480966</v>
      </c>
      <c r="P19" s="22">
        <v>502202</v>
      </c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10" customFormat="1" ht="30" x14ac:dyDescent="0.25">
      <c r="A20" s="29" t="s">
        <v>35</v>
      </c>
      <c r="B20" s="30" t="s">
        <v>10</v>
      </c>
      <c r="C20" s="19">
        <f>SUM(C21:C27)</f>
        <v>527892</v>
      </c>
      <c r="D20" s="19">
        <f t="shared" ref="D20:N20" si="8">SUM(D21:D27)</f>
        <v>636477</v>
      </c>
      <c r="E20" s="19">
        <f t="shared" si="8"/>
        <v>734391</v>
      </c>
      <c r="F20" s="19">
        <f t="shared" si="8"/>
        <v>844065</v>
      </c>
      <c r="G20" s="19">
        <f t="shared" si="8"/>
        <v>1018349</v>
      </c>
      <c r="H20" s="19">
        <f t="shared" si="8"/>
        <v>1012301</v>
      </c>
      <c r="I20" s="19">
        <f t="shared" si="8"/>
        <v>919433</v>
      </c>
      <c r="J20" s="19">
        <f t="shared" si="8"/>
        <v>925323</v>
      </c>
      <c r="K20" s="19">
        <f t="shared" si="8"/>
        <v>1056872</v>
      </c>
      <c r="L20" s="19">
        <f t="shared" si="8"/>
        <v>1093691</v>
      </c>
      <c r="M20" s="19">
        <f t="shared" si="8"/>
        <v>1470945</v>
      </c>
      <c r="N20" s="19">
        <f t="shared" si="8"/>
        <v>1708176</v>
      </c>
      <c r="O20" s="19">
        <f t="shared" ref="O20:P20" si="9">SUM(O21:O27)</f>
        <v>1872080</v>
      </c>
      <c r="P20" s="19">
        <f t="shared" si="9"/>
        <v>2050041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K20" s="11"/>
    </row>
    <row r="21" spans="1:193" ht="15.75" x14ac:dyDescent="0.25">
      <c r="A21" s="20">
        <v>7.1</v>
      </c>
      <c r="B21" s="21" t="s">
        <v>11</v>
      </c>
      <c r="C21" s="22">
        <v>9539</v>
      </c>
      <c r="D21" s="22">
        <v>11306</v>
      </c>
      <c r="E21" s="22">
        <v>10973</v>
      </c>
      <c r="F21" s="22">
        <v>13349</v>
      </c>
      <c r="G21" s="22">
        <v>16823</v>
      </c>
      <c r="H21" s="22">
        <v>16357</v>
      </c>
      <c r="I21" s="22">
        <v>14623</v>
      </c>
      <c r="J21" s="22">
        <v>12601</v>
      </c>
      <c r="K21" s="22">
        <v>18363</v>
      </c>
      <c r="L21" s="22">
        <v>15192</v>
      </c>
      <c r="M21" s="22">
        <v>9823</v>
      </c>
      <c r="N21" s="22">
        <v>16564</v>
      </c>
      <c r="O21" s="22">
        <v>20053</v>
      </c>
      <c r="P21" s="22">
        <v>26003</v>
      </c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20">
        <v>7.2</v>
      </c>
      <c r="B22" s="21" t="s">
        <v>69</v>
      </c>
      <c r="C22" s="22">
        <v>190572</v>
      </c>
      <c r="D22" s="22">
        <v>228072</v>
      </c>
      <c r="E22" s="22">
        <v>247857</v>
      </c>
      <c r="F22" s="22">
        <v>267337</v>
      </c>
      <c r="G22" s="22">
        <v>289761</v>
      </c>
      <c r="H22" s="22">
        <v>315397</v>
      </c>
      <c r="I22" s="22">
        <v>337890</v>
      </c>
      <c r="J22" s="22">
        <v>359163</v>
      </c>
      <c r="K22" s="22">
        <v>368441</v>
      </c>
      <c r="L22" s="22">
        <v>295424</v>
      </c>
      <c r="M22" s="22">
        <v>495292</v>
      </c>
      <c r="N22" s="22">
        <v>499192</v>
      </c>
      <c r="O22" s="22">
        <v>521316</v>
      </c>
      <c r="P22" s="22">
        <v>553131</v>
      </c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20">
        <v>7.3</v>
      </c>
      <c r="B23" s="21" t="s">
        <v>12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20">
        <v>7.4</v>
      </c>
      <c r="B24" s="21" t="s">
        <v>13</v>
      </c>
      <c r="C24" s="22">
        <v>569</v>
      </c>
      <c r="D24" s="22">
        <v>1079</v>
      </c>
      <c r="E24" s="22">
        <v>1863</v>
      </c>
      <c r="F24" s="22">
        <v>1524</v>
      </c>
      <c r="G24" s="22">
        <v>3591</v>
      </c>
      <c r="H24" s="22">
        <v>6330</v>
      </c>
      <c r="I24" s="22">
        <v>7011</v>
      </c>
      <c r="J24" s="22">
        <v>3281</v>
      </c>
      <c r="K24" s="22">
        <v>5468</v>
      </c>
      <c r="L24" s="22">
        <v>807</v>
      </c>
      <c r="M24" s="22">
        <v>393</v>
      </c>
      <c r="N24" s="22">
        <v>2683</v>
      </c>
      <c r="O24" s="22">
        <v>4597</v>
      </c>
      <c r="P24" s="22">
        <v>6797</v>
      </c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20">
        <v>7.5</v>
      </c>
      <c r="B25" s="21" t="s">
        <v>14</v>
      </c>
      <c r="C25" s="22">
        <v>0</v>
      </c>
      <c r="D25" s="22">
        <v>0</v>
      </c>
      <c r="E25" s="22">
        <v>0</v>
      </c>
      <c r="F25" s="22">
        <v>-76</v>
      </c>
      <c r="G25" s="22">
        <v>-34</v>
      </c>
      <c r="H25" s="22">
        <v>6512</v>
      </c>
      <c r="I25" s="22">
        <v>6827</v>
      </c>
      <c r="J25" s="22">
        <v>4030</v>
      </c>
      <c r="K25" s="22">
        <v>9439</v>
      </c>
      <c r="L25" s="22">
        <v>2034</v>
      </c>
      <c r="M25" s="22">
        <v>4793</v>
      </c>
      <c r="N25" s="22">
        <v>12143</v>
      </c>
      <c r="O25" s="22">
        <v>12993</v>
      </c>
      <c r="P25" s="22">
        <v>13148</v>
      </c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20">
        <v>7.6</v>
      </c>
      <c r="B26" s="21" t="s">
        <v>15</v>
      </c>
      <c r="C26" s="22">
        <v>496</v>
      </c>
      <c r="D26" s="22">
        <v>587</v>
      </c>
      <c r="E26" s="22">
        <v>622</v>
      </c>
      <c r="F26" s="22">
        <v>544</v>
      </c>
      <c r="G26" s="22">
        <v>598</v>
      </c>
      <c r="H26" s="22">
        <v>1207</v>
      </c>
      <c r="I26" s="22">
        <v>160</v>
      </c>
      <c r="J26" s="22">
        <v>2065</v>
      </c>
      <c r="K26" s="22">
        <v>1015</v>
      </c>
      <c r="L26" s="22">
        <v>639</v>
      </c>
      <c r="M26" s="22">
        <v>984</v>
      </c>
      <c r="N26" s="22">
        <v>934</v>
      </c>
      <c r="O26" s="22">
        <v>980</v>
      </c>
      <c r="P26" s="22">
        <v>1069</v>
      </c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20">
        <v>7.7</v>
      </c>
      <c r="B27" s="21" t="s">
        <v>16</v>
      </c>
      <c r="C27" s="22">
        <v>326716</v>
      </c>
      <c r="D27" s="22">
        <v>395433</v>
      </c>
      <c r="E27" s="22">
        <v>473076</v>
      </c>
      <c r="F27" s="22">
        <v>561387</v>
      </c>
      <c r="G27" s="22">
        <v>707610</v>
      </c>
      <c r="H27" s="22">
        <v>666498</v>
      </c>
      <c r="I27" s="22">
        <v>552922</v>
      </c>
      <c r="J27" s="22">
        <v>544183</v>
      </c>
      <c r="K27" s="22">
        <v>654146</v>
      </c>
      <c r="L27" s="22">
        <v>779595</v>
      </c>
      <c r="M27" s="22">
        <v>959660</v>
      </c>
      <c r="N27" s="22">
        <v>1176660</v>
      </c>
      <c r="O27" s="22">
        <v>1312141</v>
      </c>
      <c r="P27" s="22">
        <v>1449893</v>
      </c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23" t="s">
        <v>36</v>
      </c>
      <c r="B28" s="21" t="s">
        <v>17</v>
      </c>
      <c r="C28" s="22">
        <v>288686</v>
      </c>
      <c r="D28" s="22">
        <v>314745</v>
      </c>
      <c r="E28" s="22">
        <v>353151</v>
      </c>
      <c r="F28" s="22">
        <v>394906</v>
      </c>
      <c r="G28" s="22">
        <v>438799</v>
      </c>
      <c r="H28" s="22">
        <v>443352</v>
      </c>
      <c r="I28" s="22">
        <v>519771</v>
      </c>
      <c r="J28" s="22">
        <v>577273</v>
      </c>
      <c r="K28" s="22">
        <v>629057</v>
      </c>
      <c r="L28" s="22">
        <v>735415</v>
      </c>
      <c r="M28" s="22">
        <v>712352</v>
      </c>
      <c r="N28" s="22">
        <v>854150</v>
      </c>
      <c r="O28" s="22">
        <v>938112</v>
      </c>
      <c r="P28" s="22">
        <v>1076706</v>
      </c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30" x14ac:dyDescent="0.25">
      <c r="A29" s="23" t="s">
        <v>37</v>
      </c>
      <c r="B29" s="21" t="s">
        <v>18</v>
      </c>
      <c r="C29" s="22">
        <v>458980</v>
      </c>
      <c r="D29" s="22">
        <v>519027</v>
      </c>
      <c r="E29" s="22">
        <v>563330</v>
      </c>
      <c r="F29" s="22">
        <v>619845</v>
      </c>
      <c r="G29" s="22">
        <v>643928</v>
      </c>
      <c r="H29" s="22">
        <v>697363</v>
      </c>
      <c r="I29" s="22">
        <v>778264</v>
      </c>
      <c r="J29" s="22">
        <v>848885</v>
      </c>
      <c r="K29" s="22">
        <v>892013</v>
      </c>
      <c r="L29" s="22">
        <v>890729</v>
      </c>
      <c r="M29" s="22">
        <v>1015937</v>
      </c>
      <c r="N29" s="22">
        <v>1128711</v>
      </c>
      <c r="O29" s="22">
        <v>1297704</v>
      </c>
      <c r="P29" s="22">
        <v>1448112</v>
      </c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23" t="s">
        <v>38</v>
      </c>
      <c r="B30" s="21" t="s">
        <v>53</v>
      </c>
      <c r="C30" s="22">
        <v>396607</v>
      </c>
      <c r="D30" s="22">
        <v>307267</v>
      </c>
      <c r="E30" s="22">
        <v>378633</v>
      </c>
      <c r="F30" s="22">
        <v>486807</v>
      </c>
      <c r="G30" s="22">
        <v>540161</v>
      </c>
      <c r="H30" s="22">
        <v>620647</v>
      </c>
      <c r="I30" s="22">
        <v>772522</v>
      </c>
      <c r="J30" s="22">
        <v>747178</v>
      </c>
      <c r="K30" s="22">
        <v>702942</v>
      </c>
      <c r="L30" s="22">
        <v>801708</v>
      </c>
      <c r="M30" s="22">
        <v>904437</v>
      </c>
      <c r="N30" s="22">
        <v>950757</v>
      </c>
      <c r="O30" s="22">
        <v>1062833</v>
      </c>
      <c r="P30" s="22">
        <v>1232414</v>
      </c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23" t="s">
        <v>39</v>
      </c>
      <c r="B31" s="21" t="s">
        <v>19</v>
      </c>
      <c r="C31" s="22">
        <v>461087</v>
      </c>
      <c r="D31" s="22">
        <v>622245</v>
      </c>
      <c r="E31" s="22">
        <v>771210</v>
      </c>
      <c r="F31" s="22">
        <v>852108</v>
      </c>
      <c r="G31" s="22">
        <v>939549</v>
      </c>
      <c r="H31" s="22">
        <v>1074345</v>
      </c>
      <c r="I31" s="22">
        <v>1284386</v>
      </c>
      <c r="J31" s="22">
        <v>1333070</v>
      </c>
      <c r="K31" s="22">
        <v>1432256</v>
      </c>
      <c r="L31" s="22">
        <v>1436733</v>
      </c>
      <c r="M31" s="22">
        <v>1613733</v>
      </c>
      <c r="N31" s="22">
        <v>1674607</v>
      </c>
      <c r="O31" s="22">
        <v>1821325</v>
      </c>
      <c r="P31" s="22">
        <v>1986025</v>
      </c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11" customFormat="1" ht="15.75" x14ac:dyDescent="0.25">
      <c r="A32" s="24"/>
      <c r="B32" s="25" t="s">
        <v>29</v>
      </c>
      <c r="C32" s="26">
        <f>C17+C20+C28+C29+C30+C31</f>
        <v>3270063</v>
      </c>
      <c r="D32" s="26">
        <f t="shared" ref="D32:M32" si="10">D17+D20+D28+D29+D30+D31</f>
        <v>3743816</v>
      </c>
      <c r="E32" s="26">
        <f t="shared" si="10"/>
        <v>4343635</v>
      </c>
      <c r="F32" s="26">
        <f t="shared" si="10"/>
        <v>4906336</v>
      </c>
      <c r="G32" s="26">
        <f t="shared" si="10"/>
        <v>5513874</v>
      </c>
      <c r="H32" s="26">
        <f t="shared" si="10"/>
        <v>6153569</v>
      </c>
      <c r="I32" s="26">
        <f t="shared" si="10"/>
        <v>7001538</v>
      </c>
      <c r="J32" s="26">
        <f t="shared" si="10"/>
        <v>7608659</v>
      </c>
      <c r="K32" s="26">
        <f t="shared" si="10"/>
        <v>8212090</v>
      </c>
      <c r="L32" s="26">
        <f t="shared" si="10"/>
        <v>7672807</v>
      </c>
      <c r="M32" s="26">
        <f t="shared" si="10"/>
        <v>9295886</v>
      </c>
      <c r="N32" s="26">
        <f t="shared" ref="N32" si="11">N17+N20+N28+N29+N30+N31</f>
        <v>10902918</v>
      </c>
      <c r="O32" s="26">
        <f t="shared" ref="O32" si="12">O17+O20+O28+O29+O30+O31</f>
        <v>12188390</v>
      </c>
      <c r="P32" s="26">
        <f t="shared" ref="P32" si="13">P17+P20+P28+P29+P30+P31</f>
        <v>13401089</v>
      </c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0"/>
      <c r="GI32" s="10"/>
      <c r="GJ32" s="10"/>
    </row>
    <row r="33" spans="1:193" s="10" customFormat="1" ht="15.75" x14ac:dyDescent="0.25">
      <c r="A33" s="17" t="s">
        <v>26</v>
      </c>
      <c r="B33" s="31" t="s">
        <v>50</v>
      </c>
      <c r="C33" s="19">
        <f t="shared" ref="C33:M33" si="14">C6+C11+C13+C14+C15+C17+C20+C28+C29+C30+C31</f>
        <v>9496487</v>
      </c>
      <c r="D33" s="19">
        <f t="shared" si="14"/>
        <v>10917722</v>
      </c>
      <c r="E33" s="19">
        <f t="shared" si="14"/>
        <v>12224364</v>
      </c>
      <c r="F33" s="19">
        <f t="shared" si="14"/>
        <v>13283689</v>
      </c>
      <c r="G33" s="19">
        <f t="shared" si="14"/>
        <v>14470923</v>
      </c>
      <c r="H33" s="19">
        <f t="shared" si="14"/>
        <v>15989133</v>
      </c>
      <c r="I33" s="19">
        <f t="shared" si="14"/>
        <v>17834709</v>
      </c>
      <c r="J33" s="19">
        <f t="shared" si="14"/>
        <v>18950269</v>
      </c>
      <c r="K33" s="19">
        <f t="shared" si="14"/>
        <v>19793806</v>
      </c>
      <c r="L33" s="19">
        <f t="shared" si="14"/>
        <v>18458391</v>
      </c>
      <c r="M33" s="19">
        <f t="shared" si="14"/>
        <v>20728540</v>
      </c>
      <c r="N33" s="19">
        <f t="shared" ref="N33" si="15">N6+N11+N13+N14+N15+N17+N20+N28+N29+N30+N31</f>
        <v>23392173</v>
      </c>
      <c r="O33" s="19">
        <f t="shared" ref="O33" si="16">O6+O11+O13+O14+O15+O17+O20+O28+O29+O30+O31</f>
        <v>26211790</v>
      </c>
      <c r="P33" s="19">
        <f t="shared" ref="P33" si="17">P6+P11+P13+P14+P15+P17+P20+P28+P29+P30+P31</f>
        <v>29093877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K33" s="11"/>
    </row>
    <row r="34" spans="1:193" s="11" customFormat="1" ht="15.75" x14ac:dyDescent="0.25">
      <c r="A34" s="34" t="s">
        <v>42</v>
      </c>
      <c r="B34" s="35" t="s">
        <v>24</v>
      </c>
      <c r="C34" s="37">
        <f>GSVA_cur!C34</f>
        <v>919682</v>
      </c>
      <c r="D34" s="37">
        <f>GSVA_cur!D34</f>
        <v>1067367</v>
      </c>
      <c r="E34" s="37">
        <f>GSVA_cur!E34</f>
        <v>1217857</v>
      </c>
      <c r="F34" s="37">
        <f>GSVA_cur!F34</f>
        <v>1392111</v>
      </c>
      <c r="G34" s="37">
        <f>GSVA_cur!G34</f>
        <v>1633720</v>
      </c>
      <c r="H34" s="37">
        <f>GSVA_cur!H34</f>
        <v>1757054</v>
      </c>
      <c r="I34" s="37">
        <f>GSVA_cur!I34</f>
        <v>2232084</v>
      </c>
      <c r="J34" s="37">
        <f>GSVA_cur!J34</f>
        <v>1890978</v>
      </c>
      <c r="K34" s="37">
        <f>GSVA_cur!K34</f>
        <v>1824252</v>
      </c>
      <c r="L34" s="37">
        <f>GSVA_cur!L34</f>
        <v>1751462</v>
      </c>
      <c r="M34" s="37">
        <f>GSVA_cur!M34</f>
        <v>2141050</v>
      </c>
      <c r="N34" s="37">
        <f>GSVA_cur!N34</f>
        <v>2598158</v>
      </c>
      <c r="O34" s="37">
        <f>GSVA_cur!O34</f>
        <v>3176226</v>
      </c>
      <c r="P34" s="37">
        <f>GSVA_cur!P34</f>
        <v>3896777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</row>
    <row r="35" spans="1:193" s="11" customFormat="1" ht="15.75" x14ac:dyDescent="0.25">
      <c r="A35" s="34" t="s">
        <v>43</v>
      </c>
      <c r="B35" s="35" t="s">
        <v>23</v>
      </c>
      <c r="C35" s="37">
        <f>GSVA_cur!C35</f>
        <v>220207</v>
      </c>
      <c r="D35" s="37">
        <f>GSVA_cur!D35</f>
        <v>280963</v>
      </c>
      <c r="E35" s="37">
        <f>GSVA_cur!E35</f>
        <v>260811</v>
      </c>
      <c r="F35" s="37">
        <f>GSVA_cur!F35</f>
        <v>296913</v>
      </c>
      <c r="G35" s="37">
        <f>GSVA_cur!G35</f>
        <v>276921</v>
      </c>
      <c r="H35" s="37">
        <f>GSVA_cur!H35</f>
        <v>228434</v>
      </c>
      <c r="I35" s="37">
        <f>GSVA_cur!I35</f>
        <v>246620</v>
      </c>
      <c r="J35" s="37">
        <f>GSVA_cur!J35</f>
        <v>194592</v>
      </c>
      <c r="K35" s="37">
        <f>GSVA_cur!K35</f>
        <v>243181</v>
      </c>
      <c r="L35" s="37">
        <f>GSVA_cur!L35</f>
        <v>408080</v>
      </c>
      <c r="M35" s="37">
        <f>GSVA_cur!M35</f>
        <v>544860</v>
      </c>
      <c r="N35" s="37">
        <f>GSVA_cur!N35</f>
        <v>516348</v>
      </c>
      <c r="O35" s="37">
        <f>GSVA_cur!O35</f>
        <v>570362</v>
      </c>
      <c r="P35" s="37">
        <f>GSVA_cur!P35</f>
        <v>585271</v>
      </c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</row>
    <row r="36" spans="1:193" s="11" customFormat="1" ht="15.75" x14ac:dyDescent="0.25">
      <c r="A36" s="34" t="s">
        <v>44</v>
      </c>
      <c r="B36" s="35" t="s">
        <v>62</v>
      </c>
      <c r="C36" s="26">
        <f>C33+C34-C35</f>
        <v>10195962</v>
      </c>
      <c r="D36" s="26">
        <f t="shared" ref="D36:N36" si="18">D33+D34-D35</f>
        <v>11704126</v>
      </c>
      <c r="E36" s="26">
        <f t="shared" si="18"/>
        <v>13181410</v>
      </c>
      <c r="F36" s="26">
        <f t="shared" si="18"/>
        <v>14378887</v>
      </c>
      <c r="G36" s="26">
        <f t="shared" si="18"/>
        <v>15827722</v>
      </c>
      <c r="H36" s="26">
        <f t="shared" si="18"/>
        <v>17517753</v>
      </c>
      <c r="I36" s="26">
        <f t="shared" si="18"/>
        <v>19820173</v>
      </c>
      <c r="J36" s="26">
        <f t="shared" si="18"/>
        <v>20646655</v>
      </c>
      <c r="K36" s="26">
        <f t="shared" si="18"/>
        <v>21374877</v>
      </c>
      <c r="L36" s="26">
        <f t="shared" si="18"/>
        <v>19801773</v>
      </c>
      <c r="M36" s="26">
        <f t="shared" si="18"/>
        <v>22324730</v>
      </c>
      <c r="N36" s="26">
        <f t="shared" si="18"/>
        <v>25473983</v>
      </c>
      <c r="O36" s="26">
        <f t="shared" ref="O36" si="19">O33+O34-O35</f>
        <v>28817654</v>
      </c>
      <c r="P36" s="26">
        <f t="shared" ref="P36" si="20">P33+P34-P35</f>
        <v>32405383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</row>
    <row r="37" spans="1:193" s="11" customFormat="1" ht="15.75" x14ac:dyDescent="0.25">
      <c r="A37" s="34" t="s">
        <v>45</v>
      </c>
      <c r="B37" s="35" t="s">
        <v>41</v>
      </c>
      <c r="C37" s="37">
        <f>GSVA_cur!C37</f>
        <v>101640</v>
      </c>
      <c r="D37" s="37">
        <f>GSVA_cur!D37</f>
        <v>102980</v>
      </c>
      <c r="E37" s="37">
        <f>GSVA_cur!E37</f>
        <v>104320</v>
      </c>
      <c r="F37" s="37">
        <f>GSVA_cur!F37</f>
        <v>105650</v>
      </c>
      <c r="G37" s="37">
        <f>GSVA_cur!G37</f>
        <v>106990</v>
      </c>
      <c r="H37" s="37">
        <f>GSVA_cur!H37</f>
        <v>108300</v>
      </c>
      <c r="I37" s="37">
        <f>GSVA_cur!I37</f>
        <v>109590</v>
      </c>
      <c r="J37" s="37">
        <f>GSVA_cur!J37</f>
        <v>110880</v>
      </c>
      <c r="K37" s="37">
        <f>GSVA_cur!K37</f>
        <v>112170</v>
      </c>
      <c r="L37" s="37">
        <f>GSVA_cur!L37</f>
        <v>113460</v>
      </c>
      <c r="M37" s="37">
        <f>GSVA_cur!M37</f>
        <v>114680</v>
      </c>
      <c r="N37" s="37">
        <f>GSVA_cur!N37</f>
        <v>115870</v>
      </c>
      <c r="O37" s="37">
        <f>GSVA_cur!O37</f>
        <v>117060</v>
      </c>
      <c r="P37" s="37">
        <f>GSVA_cur!P37</f>
        <v>118240</v>
      </c>
      <c r="Q37" s="2"/>
      <c r="R37" s="2"/>
      <c r="S37" s="2"/>
      <c r="T37" s="2"/>
      <c r="U37" s="1"/>
      <c r="V37" s="2"/>
      <c r="W37" s="2"/>
      <c r="X37" s="1"/>
      <c r="Y37" s="1"/>
      <c r="Z37" s="1"/>
      <c r="AA37" s="1"/>
      <c r="AB37" s="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</row>
    <row r="38" spans="1:193" s="11" customFormat="1" ht="15.75" x14ac:dyDescent="0.25">
      <c r="A38" s="34" t="s">
        <v>46</v>
      </c>
      <c r="B38" s="35" t="s">
        <v>63</v>
      </c>
      <c r="C38" s="26">
        <f>C36/C37*1000</f>
        <v>100314.46280991736</v>
      </c>
      <c r="D38" s="26">
        <f t="shared" ref="D38:L38" si="21">D36/D37*1000</f>
        <v>113654.3600699165</v>
      </c>
      <c r="E38" s="26">
        <f t="shared" si="21"/>
        <v>126355.54064417178</v>
      </c>
      <c r="F38" s="26">
        <f t="shared" si="21"/>
        <v>136099.26171320397</v>
      </c>
      <c r="G38" s="26">
        <f t="shared" si="21"/>
        <v>147936.46135152818</v>
      </c>
      <c r="H38" s="26">
        <f t="shared" si="21"/>
        <v>161752.10526315789</v>
      </c>
      <c r="I38" s="26">
        <f t="shared" si="21"/>
        <v>180857.49612190892</v>
      </c>
      <c r="J38" s="26">
        <f t="shared" si="21"/>
        <v>186207.205988456</v>
      </c>
      <c r="K38" s="26">
        <f t="shared" si="21"/>
        <v>190557.87643755015</v>
      </c>
      <c r="L38" s="26">
        <f t="shared" si="21"/>
        <v>174526.46747752512</v>
      </c>
      <c r="M38" s="26">
        <f t="shared" ref="M38:N38" si="22">M36/M37*1000</f>
        <v>194669.77677014301</v>
      </c>
      <c r="N38" s="26">
        <f t="shared" si="22"/>
        <v>219849.68499180116</v>
      </c>
      <c r="O38" s="26">
        <f t="shared" ref="O38" si="23">O36/O37*1000</f>
        <v>246178.48966342048</v>
      </c>
      <c r="P38" s="26">
        <f t="shared" ref="P38" si="24">P36/P37*1000</f>
        <v>274064.47056833562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CC38" s="12"/>
      <c r="CD38" s="12"/>
      <c r="CE38" s="12"/>
      <c r="CF38" s="12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</row>
    <row r="39" spans="1:193" x14ac:dyDescent="0.25">
      <c r="A39" s="2" t="s">
        <v>77</v>
      </c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s="11" customFormat="1" x14ac:dyDescent="0.25">
      <c r="A40" s="2"/>
      <c r="B40" s="2"/>
      <c r="C40" s="2"/>
      <c r="D40" s="1"/>
      <c r="E40" s="2"/>
      <c r="F40" s="2"/>
      <c r="G40" s="1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  <c r="DI40" s="10"/>
      <c r="DJ40" s="10"/>
      <c r="DK40" s="10"/>
    </row>
    <row r="41" spans="1:193" s="11" customFormat="1" x14ac:dyDescent="0.25">
      <c r="A41" s="2"/>
      <c r="B41" s="2"/>
      <c r="C41" s="2"/>
      <c r="D41" s="1"/>
      <c r="E41" s="2"/>
      <c r="F41" s="2"/>
      <c r="G41" s="1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</row>
    <row r="42" spans="1:193" x14ac:dyDescent="0.25">
      <c r="D42" s="1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B43" s="1"/>
      <c r="G43" s="2"/>
      <c r="H43" s="2"/>
      <c r="I43" s="2"/>
      <c r="J43" s="2"/>
      <c r="K43" s="2"/>
      <c r="L43" s="2"/>
      <c r="M43" s="2"/>
      <c r="N43" s="2"/>
      <c r="P43" s="2"/>
      <c r="R43" s="1"/>
      <c r="S43" s="2"/>
      <c r="W43" s="1"/>
      <c r="Z43" s="1"/>
      <c r="AE43" s="1"/>
      <c r="AF43" s="2"/>
      <c r="AH43" s="1"/>
      <c r="AI43" s="2"/>
      <c r="AN43" s="2"/>
      <c r="AQ43" s="2"/>
      <c r="AV43" s="2"/>
      <c r="AY43" s="2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x14ac:dyDescent="0.25">
      <c r="B44" s="1"/>
      <c r="G44" s="2"/>
      <c r="H44" s="2"/>
      <c r="I44" s="2"/>
      <c r="J44" s="2"/>
      <c r="K44" s="2"/>
      <c r="L44" s="2"/>
      <c r="M44" s="2"/>
      <c r="N44" s="2"/>
      <c r="P44" s="2"/>
      <c r="R44" s="1"/>
      <c r="S44" s="2"/>
      <c r="W44" s="1"/>
      <c r="Z44" s="1"/>
      <c r="AE44" s="1"/>
      <c r="AF44" s="2"/>
      <c r="AH44" s="1"/>
      <c r="AI44" s="2"/>
      <c r="AN44" s="2"/>
      <c r="AQ44" s="2"/>
      <c r="AV44" s="2"/>
      <c r="AY44" s="2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3" x14ac:dyDescent="0.25">
      <c r="B45" s="1"/>
      <c r="G45" s="2"/>
      <c r="H45" s="2"/>
      <c r="I45" s="2"/>
      <c r="J45" s="2"/>
      <c r="K45" s="2"/>
      <c r="L45" s="2"/>
      <c r="M45" s="2"/>
      <c r="N45" s="2"/>
      <c r="P45" s="2"/>
      <c r="R45" s="1"/>
      <c r="S45" s="2"/>
      <c r="W45" s="1"/>
      <c r="Z45" s="1"/>
      <c r="AE45" s="1"/>
      <c r="AF45" s="2"/>
      <c r="AH45" s="1"/>
      <c r="AI45" s="2"/>
      <c r="AN45" s="2"/>
      <c r="AQ45" s="2"/>
      <c r="AV45" s="2"/>
      <c r="AY45" s="2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3" x14ac:dyDescent="0.25">
      <c r="B46" s="1"/>
      <c r="G46" s="2"/>
      <c r="H46" s="2"/>
      <c r="I46" s="2"/>
      <c r="J46" s="2"/>
      <c r="K46" s="2"/>
      <c r="L46" s="2"/>
      <c r="M46" s="2"/>
      <c r="N46" s="2"/>
      <c r="P46" s="2"/>
      <c r="R46" s="1"/>
      <c r="S46" s="2"/>
      <c r="W46" s="1"/>
      <c r="Z46" s="1"/>
      <c r="AE46" s="1"/>
      <c r="AF46" s="2"/>
      <c r="AH46" s="1"/>
      <c r="AI46" s="2"/>
      <c r="AN46" s="2"/>
      <c r="AQ46" s="2"/>
      <c r="AV46" s="2"/>
      <c r="AY46" s="2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3" x14ac:dyDescent="0.25">
      <c r="B47" s="1"/>
      <c r="G47" s="2"/>
      <c r="H47" s="2"/>
      <c r="I47" s="2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B48" s="1"/>
      <c r="G48" s="2"/>
      <c r="H48" s="2"/>
      <c r="I48" s="2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G49" s="2"/>
      <c r="H49" s="2"/>
      <c r="I49" s="2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G50" s="2"/>
      <c r="H50" s="2"/>
      <c r="I50" s="2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G51" s="2"/>
      <c r="H51" s="2"/>
      <c r="I51" s="2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G52" s="2"/>
      <c r="H52" s="2"/>
      <c r="I52" s="2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G53" s="2"/>
      <c r="H53" s="2"/>
      <c r="I53" s="2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G54" s="2"/>
      <c r="H54" s="2"/>
      <c r="I54" s="2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G55" s="2"/>
      <c r="H55" s="2"/>
      <c r="I55" s="2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G56" s="2"/>
      <c r="H56" s="2"/>
      <c r="I56" s="2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G57" s="2"/>
      <c r="H57" s="2"/>
      <c r="I57" s="2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G58" s="2"/>
      <c r="H58" s="2"/>
      <c r="I58" s="2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G59" s="2"/>
      <c r="H59" s="2"/>
      <c r="I59" s="2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G60" s="2"/>
      <c r="H60" s="2"/>
      <c r="I60" s="2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G61" s="2"/>
      <c r="H61" s="2"/>
      <c r="I61" s="2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G62" s="2"/>
      <c r="H62" s="2"/>
      <c r="I62" s="2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G63" s="2"/>
      <c r="H63" s="2"/>
      <c r="I63" s="2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G64" s="2"/>
      <c r="H64" s="2"/>
      <c r="I64" s="2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G65" s="2"/>
      <c r="H65" s="2"/>
      <c r="I65" s="2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G66" s="2"/>
      <c r="H66" s="2"/>
      <c r="I66" s="2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G67" s="2"/>
      <c r="H67" s="2"/>
      <c r="I67" s="2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G68" s="2"/>
      <c r="H68" s="2"/>
      <c r="I68" s="2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G69" s="2"/>
      <c r="H69" s="2"/>
      <c r="I69" s="2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G70" s="2"/>
      <c r="H70" s="2"/>
      <c r="I70" s="2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G71" s="2"/>
      <c r="H71" s="2"/>
      <c r="I71" s="2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G72" s="2"/>
      <c r="H72" s="2"/>
      <c r="I72" s="2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G73" s="2"/>
      <c r="H73" s="2"/>
      <c r="I73" s="2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G74" s="2"/>
      <c r="H74" s="2"/>
      <c r="I74" s="2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G75" s="2"/>
      <c r="H75" s="2"/>
      <c r="I75" s="2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G76" s="2"/>
      <c r="H76" s="2"/>
      <c r="I76" s="2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G77" s="2"/>
      <c r="H77" s="2"/>
      <c r="I77" s="2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G78" s="2"/>
      <c r="H78" s="2"/>
      <c r="I78" s="2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G79" s="2"/>
      <c r="H79" s="2"/>
      <c r="I79" s="2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G80" s="2"/>
      <c r="H80" s="2"/>
      <c r="I80" s="2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G81" s="2"/>
      <c r="H81" s="2"/>
      <c r="I81" s="2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G82" s="2"/>
      <c r="H82" s="2"/>
      <c r="I82" s="2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G83" s="2"/>
      <c r="H83" s="2"/>
      <c r="I83" s="2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G84" s="2"/>
      <c r="H84" s="2"/>
      <c r="I84" s="2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G85" s="2"/>
      <c r="H85" s="2"/>
      <c r="I85" s="2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G86" s="2"/>
      <c r="H86" s="2"/>
      <c r="I86" s="2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G87" s="2"/>
      <c r="H87" s="2"/>
      <c r="I87" s="2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G88" s="2"/>
      <c r="H88" s="2"/>
      <c r="I88" s="2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G89" s="2"/>
      <c r="H89" s="2"/>
      <c r="I89" s="2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G90" s="2"/>
      <c r="H90" s="2"/>
      <c r="I90" s="2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G91" s="2"/>
      <c r="H91" s="2"/>
      <c r="I91" s="2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G92" s="2"/>
      <c r="H92" s="2"/>
      <c r="I92" s="2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G93" s="2"/>
      <c r="H93" s="2"/>
      <c r="I93" s="2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G94" s="2"/>
      <c r="H94" s="2"/>
      <c r="I94" s="2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G95" s="2"/>
      <c r="H95" s="2"/>
      <c r="I95" s="2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G96" s="2"/>
      <c r="H96" s="2"/>
      <c r="I96" s="2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G97" s="2"/>
      <c r="H97" s="2"/>
      <c r="I97" s="2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G98" s="2"/>
      <c r="H98" s="2"/>
      <c r="I98" s="2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G99" s="2"/>
      <c r="H99" s="2"/>
      <c r="I99" s="2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G100" s="2"/>
      <c r="H100" s="2"/>
      <c r="I100" s="2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G101" s="2"/>
      <c r="H101" s="2"/>
      <c r="I101" s="2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G102" s="2"/>
      <c r="H102" s="2"/>
      <c r="I102" s="2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G103" s="2"/>
      <c r="H103" s="2"/>
      <c r="I103" s="2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G104" s="2"/>
      <c r="H104" s="2"/>
      <c r="I104" s="2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G105" s="2"/>
      <c r="H105" s="2"/>
      <c r="I105" s="2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G106" s="2"/>
      <c r="H106" s="2"/>
      <c r="I106" s="2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G107" s="2"/>
      <c r="H107" s="2"/>
      <c r="I107" s="2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G108" s="2"/>
      <c r="H108" s="2"/>
      <c r="I108" s="2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G109" s="2"/>
      <c r="H109" s="2"/>
      <c r="I109" s="2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G110" s="2"/>
      <c r="H110" s="2"/>
      <c r="I110" s="2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G111" s="2"/>
      <c r="H111" s="2"/>
      <c r="I111" s="2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G112" s="2"/>
      <c r="H112" s="2"/>
      <c r="I112" s="2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G113" s="2"/>
      <c r="H113" s="2"/>
      <c r="I113" s="2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G114" s="2"/>
      <c r="H114" s="2"/>
      <c r="I114" s="2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G115" s="2"/>
      <c r="H115" s="2"/>
      <c r="I115" s="2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G116" s="2"/>
      <c r="H116" s="2"/>
      <c r="I116" s="2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G117" s="2"/>
      <c r="H117" s="2"/>
      <c r="I117" s="2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G118" s="2"/>
      <c r="H118" s="2"/>
      <c r="I118" s="2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G119" s="2"/>
      <c r="H119" s="2"/>
      <c r="I119" s="2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G120" s="2"/>
      <c r="H120" s="2"/>
      <c r="I120" s="2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G121" s="2"/>
      <c r="H121" s="2"/>
      <c r="I121" s="2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G122" s="2"/>
      <c r="H122" s="2"/>
      <c r="I122" s="2"/>
      <c r="J122" s="2"/>
      <c r="K122" s="2"/>
      <c r="L122" s="2"/>
      <c r="M122" s="2"/>
      <c r="N122" s="2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2"/>
  <sheetViews>
    <sheetView zoomScale="78" zoomScaleNormal="78" zoomScaleSheetLayoutView="100" workbookViewId="0">
      <pane xSplit="2" ySplit="5" topLeftCell="C6" activePane="bottomRight" state="frozen"/>
      <selection activeCell="R27" sqref="R27"/>
      <selection pane="topRight" activeCell="R27" sqref="R27"/>
      <selection pane="bottomLeft" activeCell="R27" sqref="R27"/>
      <selection pane="bottomRight" activeCell="R27" sqref="R27"/>
    </sheetView>
  </sheetViews>
  <sheetFormatPr defaultColWidth="8.85546875" defaultRowHeight="15" x14ac:dyDescent="0.25"/>
  <cols>
    <col min="1" max="1" width="11" style="2" customWidth="1"/>
    <col min="2" max="2" width="22.7109375" style="2" customWidth="1"/>
    <col min="3" max="6" width="10" style="2" customWidth="1"/>
    <col min="7" max="16" width="10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52</v>
      </c>
      <c r="B1" s="6" t="s">
        <v>65</v>
      </c>
      <c r="AT1" s="3"/>
    </row>
    <row r="2" spans="1:189" ht="15.75" x14ac:dyDescent="0.25">
      <c r="A2" s="7" t="s">
        <v>51</v>
      </c>
      <c r="I2" s="1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56</v>
      </c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3" t="s">
        <v>0</v>
      </c>
      <c r="B5" s="14" t="s">
        <v>1</v>
      </c>
      <c r="C5" s="15" t="s">
        <v>20</v>
      </c>
      <c r="D5" s="15" t="s">
        <v>21</v>
      </c>
      <c r="E5" s="15" t="s">
        <v>22</v>
      </c>
      <c r="F5" s="15" t="s">
        <v>55</v>
      </c>
      <c r="G5" s="16" t="s">
        <v>64</v>
      </c>
      <c r="H5" s="16" t="s">
        <v>68</v>
      </c>
      <c r="I5" s="16" t="s">
        <v>70</v>
      </c>
      <c r="J5" s="16" t="s">
        <v>71</v>
      </c>
      <c r="K5" s="16" t="s">
        <v>72</v>
      </c>
      <c r="L5" s="16" t="s">
        <v>73</v>
      </c>
      <c r="M5" s="16" t="s">
        <v>74</v>
      </c>
      <c r="N5" s="16" t="s">
        <v>75</v>
      </c>
      <c r="O5" s="16" t="s">
        <v>76</v>
      </c>
      <c r="P5" s="16" t="s">
        <v>78</v>
      </c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10" customFormat="1" ht="30" x14ac:dyDescent="0.25">
      <c r="A6" s="17" t="s">
        <v>25</v>
      </c>
      <c r="B6" s="18" t="s">
        <v>2</v>
      </c>
      <c r="C6" s="19">
        <f>SUM(C7:C10)</f>
        <v>1213171</v>
      </c>
      <c r="D6" s="19">
        <f t="shared" ref="D6:F6" si="0">SUM(D7:D10)</f>
        <v>1230430</v>
      </c>
      <c r="E6" s="19">
        <f t="shared" si="0"/>
        <v>1202748</v>
      </c>
      <c r="F6" s="19">
        <f t="shared" si="0"/>
        <v>1189556</v>
      </c>
      <c r="G6" s="19">
        <f t="shared" ref="G6:N6" si="1">SUM(G7:G10)</f>
        <v>1161853</v>
      </c>
      <c r="H6" s="19">
        <f t="shared" si="1"/>
        <v>1209502</v>
      </c>
      <c r="I6" s="19">
        <f t="shared" si="1"/>
        <v>1204443</v>
      </c>
      <c r="J6" s="19">
        <f t="shared" si="1"/>
        <v>1233933</v>
      </c>
      <c r="K6" s="19">
        <f t="shared" si="1"/>
        <v>1287877</v>
      </c>
      <c r="L6" s="19">
        <f t="shared" si="1"/>
        <v>1298018</v>
      </c>
      <c r="M6" s="19">
        <f t="shared" si="1"/>
        <v>1303256</v>
      </c>
      <c r="N6" s="19">
        <f t="shared" si="1"/>
        <v>1186250</v>
      </c>
      <c r="O6" s="19">
        <f t="shared" ref="O6:P6" si="2">SUM(O7:O10)</f>
        <v>1231536</v>
      </c>
      <c r="P6" s="19">
        <f t="shared" si="2"/>
        <v>1209065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G6" s="11"/>
    </row>
    <row r="7" spans="1:189" ht="15.75" x14ac:dyDescent="0.25">
      <c r="A7" s="20">
        <v>1.1000000000000001</v>
      </c>
      <c r="B7" s="21" t="s">
        <v>58</v>
      </c>
      <c r="C7" s="22">
        <v>654767</v>
      </c>
      <c r="D7" s="22">
        <v>655489</v>
      </c>
      <c r="E7" s="22">
        <v>597741</v>
      </c>
      <c r="F7" s="22">
        <v>577197</v>
      </c>
      <c r="G7" s="22">
        <v>509725</v>
      </c>
      <c r="H7" s="22">
        <v>543819</v>
      </c>
      <c r="I7" s="22">
        <v>542775</v>
      </c>
      <c r="J7" s="22">
        <v>529012</v>
      </c>
      <c r="K7" s="22">
        <v>545956</v>
      </c>
      <c r="L7" s="22">
        <v>573273</v>
      </c>
      <c r="M7" s="22">
        <v>581246</v>
      </c>
      <c r="N7" s="22">
        <v>446001</v>
      </c>
      <c r="O7" s="22">
        <v>463309</v>
      </c>
      <c r="P7" s="22">
        <v>419792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20">
        <v>1.2</v>
      </c>
      <c r="B8" s="21" t="s">
        <v>59</v>
      </c>
      <c r="C8" s="22">
        <v>283437</v>
      </c>
      <c r="D8" s="22">
        <v>304267</v>
      </c>
      <c r="E8" s="22">
        <v>323455</v>
      </c>
      <c r="F8" s="22">
        <v>328656</v>
      </c>
      <c r="G8" s="22">
        <v>351308</v>
      </c>
      <c r="H8" s="22">
        <v>361407</v>
      </c>
      <c r="I8" s="22">
        <v>369226</v>
      </c>
      <c r="J8" s="22">
        <v>377775</v>
      </c>
      <c r="K8" s="22">
        <v>385717</v>
      </c>
      <c r="L8" s="22">
        <v>372931</v>
      </c>
      <c r="M8" s="22">
        <v>381819</v>
      </c>
      <c r="N8" s="22">
        <v>391752</v>
      </c>
      <c r="O8" s="22">
        <v>401377</v>
      </c>
      <c r="P8" s="22">
        <v>413813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20">
        <v>1.3</v>
      </c>
      <c r="B9" s="21" t="s">
        <v>60</v>
      </c>
      <c r="C9" s="22">
        <v>271824</v>
      </c>
      <c r="D9" s="22">
        <v>267464</v>
      </c>
      <c r="E9" s="22">
        <v>278311</v>
      </c>
      <c r="F9" s="22">
        <v>280365</v>
      </c>
      <c r="G9" s="22">
        <v>297375</v>
      </c>
      <c r="H9" s="22">
        <v>300677</v>
      </c>
      <c r="I9" s="22">
        <v>288581</v>
      </c>
      <c r="J9" s="22">
        <v>322956</v>
      </c>
      <c r="K9" s="22">
        <v>351874</v>
      </c>
      <c r="L9" s="22">
        <v>347263</v>
      </c>
      <c r="M9" s="22">
        <v>334981</v>
      </c>
      <c r="N9" s="22">
        <v>342289</v>
      </c>
      <c r="O9" s="22">
        <v>359210</v>
      </c>
      <c r="P9" s="22">
        <v>367091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20">
        <v>1.4</v>
      </c>
      <c r="B10" s="21" t="s">
        <v>61</v>
      </c>
      <c r="C10" s="22">
        <v>3143</v>
      </c>
      <c r="D10" s="22">
        <v>3210</v>
      </c>
      <c r="E10" s="22">
        <v>3241</v>
      </c>
      <c r="F10" s="22">
        <v>3338</v>
      </c>
      <c r="G10" s="22">
        <v>3445</v>
      </c>
      <c r="H10" s="22">
        <v>3599</v>
      </c>
      <c r="I10" s="22">
        <v>3861</v>
      </c>
      <c r="J10" s="22">
        <v>4190</v>
      </c>
      <c r="K10" s="22">
        <v>4330</v>
      </c>
      <c r="L10" s="22">
        <v>4551</v>
      </c>
      <c r="M10" s="22">
        <v>5210</v>
      </c>
      <c r="N10" s="22">
        <v>6208</v>
      </c>
      <c r="O10" s="22">
        <v>7640</v>
      </c>
      <c r="P10" s="22">
        <v>8369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23" t="s">
        <v>30</v>
      </c>
      <c r="B11" s="21" t="s">
        <v>3</v>
      </c>
      <c r="C11" s="22">
        <v>154792</v>
      </c>
      <c r="D11" s="22">
        <v>139063</v>
      </c>
      <c r="E11" s="22">
        <v>206698</v>
      </c>
      <c r="F11" s="22">
        <v>187381</v>
      </c>
      <c r="G11" s="22">
        <v>164158</v>
      </c>
      <c r="H11" s="22">
        <v>222202</v>
      </c>
      <c r="I11" s="22">
        <v>281833</v>
      </c>
      <c r="J11" s="22">
        <v>269919</v>
      </c>
      <c r="K11" s="22">
        <v>249885</v>
      </c>
      <c r="L11" s="22">
        <v>195885</v>
      </c>
      <c r="M11" s="22">
        <v>175997</v>
      </c>
      <c r="N11" s="22">
        <v>141184</v>
      </c>
      <c r="O11" s="22">
        <v>150941</v>
      </c>
      <c r="P11" s="22">
        <v>164398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11" customFormat="1" ht="15.75" x14ac:dyDescent="0.25">
      <c r="A12" s="24"/>
      <c r="B12" s="25" t="s">
        <v>27</v>
      </c>
      <c r="C12" s="26">
        <f>C6+C11</f>
        <v>1367963</v>
      </c>
      <c r="D12" s="26">
        <f t="shared" ref="D12:F12" si="3">D6+D11</f>
        <v>1369493</v>
      </c>
      <c r="E12" s="26">
        <f t="shared" si="3"/>
        <v>1409446</v>
      </c>
      <c r="F12" s="26">
        <f t="shared" si="3"/>
        <v>1376937</v>
      </c>
      <c r="G12" s="26">
        <f t="shared" ref="G12:N12" si="4">G6+G11</f>
        <v>1326011</v>
      </c>
      <c r="H12" s="26">
        <f t="shared" si="4"/>
        <v>1431704</v>
      </c>
      <c r="I12" s="26">
        <f t="shared" si="4"/>
        <v>1486276</v>
      </c>
      <c r="J12" s="26">
        <f t="shared" si="4"/>
        <v>1503852</v>
      </c>
      <c r="K12" s="26">
        <f t="shared" si="4"/>
        <v>1537762</v>
      </c>
      <c r="L12" s="26">
        <f t="shared" si="4"/>
        <v>1493903</v>
      </c>
      <c r="M12" s="26">
        <f t="shared" si="4"/>
        <v>1479253</v>
      </c>
      <c r="N12" s="26">
        <f t="shared" si="4"/>
        <v>1327434</v>
      </c>
      <c r="O12" s="26">
        <f t="shared" ref="O12:P12" si="5">O6+O11</f>
        <v>1382477</v>
      </c>
      <c r="P12" s="26">
        <f t="shared" si="5"/>
        <v>1373463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0"/>
      <c r="GE12" s="10"/>
      <c r="GF12" s="10"/>
    </row>
    <row r="13" spans="1:189" s="1" customFormat="1" ht="15.75" x14ac:dyDescent="0.25">
      <c r="A13" s="27" t="s">
        <v>31</v>
      </c>
      <c r="B13" s="28" t="s">
        <v>4</v>
      </c>
      <c r="C13" s="22">
        <v>3741191</v>
      </c>
      <c r="D13" s="22">
        <v>4229589</v>
      </c>
      <c r="E13" s="22">
        <v>4401140</v>
      </c>
      <c r="F13" s="22">
        <v>4719555</v>
      </c>
      <c r="G13" s="22">
        <v>5233268</v>
      </c>
      <c r="H13" s="22">
        <v>5796529</v>
      </c>
      <c r="I13" s="22">
        <v>6216712</v>
      </c>
      <c r="J13" s="22">
        <v>6193203</v>
      </c>
      <c r="K13" s="22">
        <v>6097016</v>
      </c>
      <c r="L13" s="22">
        <v>5123892</v>
      </c>
      <c r="M13" s="22">
        <v>4672446</v>
      </c>
      <c r="N13" s="22">
        <v>4668669</v>
      </c>
      <c r="O13" s="22">
        <v>5043480</v>
      </c>
      <c r="P13" s="22">
        <v>5373898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45" x14ac:dyDescent="0.25">
      <c r="A14" s="23" t="s">
        <v>32</v>
      </c>
      <c r="B14" s="21" t="s">
        <v>5</v>
      </c>
      <c r="C14" s="22">
        <v>275878</v>
      </c>
      <c r="D14" s="22">
        <v>297896</v>
      </c>
      <c r="E14" s="22">
        <v>311918</v>
      </c>
      <c r="F14" s="22">
        <v>331812</v>
      </c>
      <c r="G14" s="22">
        <v>342376</v>
      </c>
      <c r="H14" s="22">
        <v>367668</v>
      </c>
      <c r="I14" s="22">
        <v>426527</v>
      </c>
      <c r="J14" s="22">
        <v>447030</v>
      </c>
      <c r="K14" s="22">
        <v>475209</v>
      </c>
      <c r="L14" s="22">
        <v>421985</v>
      </c>
      <c r="M14" s="22">
        <v>505903</v>
      </c>
      <c r="N14" s="22">
        <v>591002</v>
      </c>
      <c r="O14" s="22">
        <v>634909</v>
      </c>
      <c r="P14" s="22">
        <v>670384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23" t="s">
        <v>33</v>
      </c>
      <c r="B15" s="21" t="s">
        <v>6</v>
      </c>
      <c r="C15" s="22">
        <v>841393</v>
      </c>
      <c r="D15" s="22">
        <v>802818</v>
      </c>
      <c r="E15" s="22">
        <v>1004970</v>
      </c>
      <c r="F15" s="22">
        <v>1024113</v>
      </c>
      <c r="G15" s="22">
        <v>1019679</v>
      </c>
      <c r="H15" s="22">
        <v>1130722</v>
      </c>
      <c r="I15" s="22">
        <v>1158719</v>
      </c>
      <c r="J15" s="22">
        <v>1245750</v>
      </c>
      <c r="K15" s="22">
        <v>1230515</v>
      </c>
      <c r="L15" s="22">
        <v>1155713</v>
      </c>
      <c r="M15" s="22">
        <v>1420938</v>
      </c>
      <c r="N15" s="22">
        <v>1961844</v>
      </c>
      <c r="O15" s="22">
        <v>2120807</v>
      </c>
      <c r="P15" s="22">
        <v>2360058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11" customFormat="1" ht="15.75" x14ac:dyDescent="0.25">
      <c r="A16" s="24"/>
      <c r="B16" s="25" t="s">
        <v>28</v>
      </c>
      <c r="C16" s="26">
        <f>+C13+C14+C15</f>
        <v>4858462</v>
      </c>
      <c r="D16" s="26">
        <f t="shared" ref="D16:F16" si="6">+D13+D14+D15</f>
        <v>5330303</v>
      </c>
      <c r="E16" s="26">
        <f t="shared" si="6"/>
        <v>5718028</v>
      </c>
      <c r="F16" s="26">
        <f t="shared" si="6"/>
        <v>6075480</v>
      </c>
      <c r="G16" s="26">
        <f t="shared" ref="G16:I16" si="7">+G13+G14+G15</f>
        <v>6595323</v>
      </c>
      <c r="H16" s="26">
        <f t="shared" si="7"/>
        <v>7294919</v>
      </c>
      <c r="I16" s="26">
        <f t="shared" si="7"/>
        <v>7801958</v>
      </c>
      <c r="J16" s="26">
        <f t="shared" ref="J16:K16" si="8">+J13+J14+J15</f>
        <v>7885983</v>
      </c>
      <c r="K16" s="26">
        <f t="shared" si="8"/>
        <v>7802740</v>
      </c>
      <c r="L16" s="26">
        <f t="shared" ref="L16:M16" si="9">+L13+L14+L15</f>
        <v>6701590</v>
      </c>
      <c r="M16" s="26">
        <f t="shared" si="9"/>
        <v>6599287</v>
      </c>
      <c r="N16" s="26">
        <f t="shared" ref="N16" si="10">+N13+N14+N15</f>
        <v>7221515</v>
      </c>
      <c r="O16" s="26">
        <f t="shared" ref="O16:P16" si="11">+O13+O14+O15</f>
        <v>7799196</v>
      </c>
      <c r="P16" s="26">
        <f t="shared" si="11"/>
        <v>8404340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9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9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9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0"/>
      <c r="GE16" s="10"/>
      <c r="GF16" s="10"/>
    </row>
    <row r="17" spans="1:189" s="10" customFormat="1" ht="30" x14ac:dyDescent="0.25">
      <c r="A17" s="17" t="s">
        <v>34</v>
      </c>
      <c r="B17" s="18" t="s">
        <v>7</v>
      </c>
      <c r="C17" s="19">
        <f>C18+C19</f>
        <v>1136811</v>
      </c>
      <c r="D17" s="19">
        <f t="shared" ref="D17:F17" si="12">D18+D19</f>
        <v>1245014</v>
      </c>
      <c r="E17" s="19">
        <f t="shared" si="12"/>
        <v>1354072</v>
      </c>
      <c r="F17" s="19">
        <f t="shared" si="12"/>
        <v>1448615</v>
      </c>
      <c r="G17" s="19">
        <f t="shared" ref="G17:I17" si="13">G18+G19</f>
        <v>1597423</v>
      </c>
      <c r="H17" s="19">
        <f t="shared" si="13"/>
        <v>1847745</v>
      </c>
      <c r="I17" s="19">
        <f t="shared" si="13"/>
        <v>2116386</v>
      </c>
      <c r="J17" s="19">
        <f t="shared" ref="J17:K17" si="14">J18+J19</f>
        <v>2342519</v>
      </c>
      <c r="K17" s="19">
        <f t="shared" si="14"/>
        <v>2493739</v>
      </c>
      <c r="L17" s="19">
        <f t="shared" ref="L17:M17" si="15">L18+L19</f>
        <v>1767045</v>
      </c>
      <c r="M17" s="19">
        <f t="shared" si="15"/>
        <v>2202758</v>
      </c>
      <c r="N17" s="19">
        <f t="shared" ref="N17" si="16">N18+N19</f>
        <v>2676606</v>
      </c>
      <c r="O17" s="19">
        <f t="shared" ref="O17:P17" si="17">O18+O19</f>
        <v>2937118</v>
      </c>
      <c r="P17" s="19">
        <f t="shared" si="17"/>
        <v>3057549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G17" s="11"/>
    </row>
    <row r="18" spans="1:189" ht="15.75" x14ac:dyDescent="0.25">
      <c r="A18" s="20">
        <v>6.1</v>
      </c>
      <c r="B18" s="21" t="s">
        <v>8</v>
      </c>
      <c r="C18" s="22">
        <v>966324</v>
      </c>
      <c r="D18" s="22">
        <v>1077069</v>
      </c>
      <c r="E18" s="22">
        <v>1210160</v>
      </c>
      <c r="F18" s="22">
        <v>1302628</v>
      </c>
      <c r="G18" s="22">
        <v>1433270</v>
      </c>
      <c r="H18" s="22">
        <v>1675413</v>
      </c>
      <c r="I18" s="22">
        <v>1925484</v>
      </c>
      <c r="J18" s="22">
        <v>2127767</v>
      </c>
      <c r="K18" s="22">
        <v>2282395</v>
      </c>
      <c r="L18" s="22">
        <v>1705398</v>
      </c>
      <c r="M18" s="22">
        <v>2070798</v>
      </c>
      <c r="N18" s="22">
        <v>2434495</v>
      </c>
      <c r="O18" s="22">
        <v>2664419</v>
      </c>
      <c r="P18" s="22">
        <v>2781082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20">
        <v>6.2</v>
      </c>
      <c r="B19" s="21" t="s">
        <v>9</v>
      </c>
      <c r="C19" s="22">
        <v>170487</v>
      </c>
      <c r="D19" s="22">
        <v>167945</v>
      </c>
      <c r="E19" s="22">
        <v>143912</v>
      </c>
      <c r="F19" s="22">
        <v>145987</v>
      </c>
      <c r="G19" s="22">
        <v>164153</v>
      </c>
      <c r="H19" s="22">
        <v>172332</v>
      </c>
      <c r="I19" s="22">
        <v>190902</v>
      </c>
      <c r="J19" s="22">
        <v>214752</v>
      </c>
      <c r="K19" s="22">
        <v>211344</v>
      </c>
      <c r="L19" s="22">
        <v>61647</v>
      </c>
      <c r="M19" s="22">
        <v>131960</v>
      </c>
      <c r="N19" s="22">
        <v>242111</v>
      </c>
      <c r="O19" s="22">
        <v>272699</v>
      </c>
      <c r="P19" s="22">
        <v>276467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10" customFormat="1" ht="60" x14ac:dyDescent="0.25">
      <c r="A20" s="29" t="s">
        <v>35</v>
      </c>
      <c r="B20" s="30" t="s">
        <v>10</v>
      </c>
      <c r="C20" s="19">
        <f>SUM(C21:C27)</f>
        <v>527892</v>
      </c>
      <c r="D20" s="19">
        <f t="shared" ref="D20:F20" si="18">SUM(D21:D27)</f>
        <v>583940</v>
      </c>
      <c r="E20" s="19">
        <f t="shared" si="18"/>
        <v>632373</v>
      </c>
      <c r="F20" s="19">
        <f t="shared" si="18"/>
        <v>732710</v>
      </c>
      <c r="G20" s="19">
        <f t="shared" ref="G20:N20" si="19">SUM(G21:G27)</f>
        <v>884775</v>
      </c>
      <c r="H20" s="19">
        <f t="shared" si="19"/>
        <v>857487</v>
      </c>
      <c r="I20" s="19">
        <f t="shared" si="19"/>
        <v>770741</v>
      </c>
      <c r="J20" s="19">
        <f t="shared" si="19"/>
        <v>724019</v>
      </c>
      <c r="K20" s="19">
        <f t="shared" si="19"/>
        <v>807669</v>
      </c>
      <c r="L20" s="19">
        <f t="shared" si="19"/>
        <v>668885</v>
      </c>
      <c r="M20" s="19">
        <f t="shared" si="19"/>
        <v>820326</v>
      </c>
      <c r="N20" s="19">
        <f t="shared" si="19"/>
        <v>899065</v>
      </c>
      <c r="O20" s="19">
        <f t="shared" ref="O20:P20" si="20">SUM(O21:O27)</f>
        <v>949448</v>
      </c>
      <c r="P20" s="19">
        <f t="shared" si="20"/>
        <v>994194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G20" s="11"/>
    </row>
    <row r="21" spans="1:189" ht="15.75" x14ac:dyDescent="0.25">
      <c r="A21" s="20">
        <v>7.1</v>
      </c>
      <c r="B21" s="21" t="s">
        <v>11</v>
      </c>
      <c r="C21" s="22">
        <v>9539</v>
      </c>
      <c r="D21" s="22">
        <v>10914</v>
      </c>
      <c r="E21" s="22">
        <v>12480</v>
      </c>
      <c r="F21" s="22">
        <v>11772</v>
      </c>
      <c r="G21" s="22">
        <v>14133</v>
      </c>
      <c r="H21" s="22">
        <v>12302</v>
      </c>
      <c r="I21" s="22">
        <v>9895</v>
      </c>
      <c r="J21" s="22">
        <v>8267</v>
      </c>
      <c r="K21" s="22">
        <v>6515</v>
      </c>
      <c r="L21" s="22">
        <v>733</v>
      </c>
      <c r="M21" s="22">
        <v>2654</v>
      </c>
      <c r="N21" s="22">
        <v>6466</v>
      </c>
      <c r="O21" s="22">
        <v>7222</v>
      </c>
      <c r="P21" s="22">
        <v>7469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20">
        <v>7.2</v>
      </c>
      <c r="B22" s="21" t="s">
        <v>66</v>
      </c>
      <c r="C22" s="22">
        <v>190572</v>
      </c>
      <c r="D22" s="22">
        <v>210899</v>
      </c>
      <c r="E22" s="22">
        <v>216339</v>
      </c>
      <c r="F22" s="22">
        <v>230506</v>
      </c>
      <c r="G22" s="22">
        <v>248823</v>
      </c>
      <c r="H22" s="22">
        <v>265805</v>
      </c>
      <c r="I22" s="22">
        <v>282861</v>
      </c>
      <c r="J22" s="22">
        <v>281012</v>
      </c>
      <c r="K22" s="22">
        <v>303139</v>
      </c>
      <c r="L22" s="22">
        <v>189992</v>
      </c>
      <c r="M22" s="22">
        <v>293493</v>
      </c>
      <c r="N22" s="22">
        <v>283600</v>
      </c>
      <c r="O22" s="22">
        <v>291113</v>
      </c>
      <c r="P22" s="22">
        <v>304260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20">
        <v>7.3</v>
      </c>
      <c r="B23" s="21" t="s">
        <v>12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20">
        <v>7.4</v>
      </c>
      <c r="B24" s="21" t="s">
        <v>13</v>
      </c>
      <c r="C24" s="22">
        <v>569</v>
      </c>
      <c r="D24" s="22">
        <v>998</v>
      </c>
      <c r="E24" s="22">
        <v>1626</v>
      </c>
      <c r="F24" s="22">
        <v>1280</v>
      </c>
      <c r="G24" s="22">
        <v>3075</v>
      </c>
      <c r="H24" s="22">
        <v>5335</v>
      </c>
      <c r="I24" s="22">
        <v>5876</v>
      </c>
      <c r="J24" s="22">
        <v>2531</v>
      </c>
      <c r="K24" s="22">
        <v>3941</v>
      </c>
      <c r="L24" s="22">
        <v>-48</v>
      </c>
      <c r="M24" s="22">
        <v>-437</v>
      </c>
      <c r="N24" s="22">
        <v>805</v>
      </c>
      <c r="O24" s="22">
        <v>1904</v>
      </c>
      <c r="P24" s="22">
        <v>3045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30" x14ac:dyDescent="0.25">
      <c r="A25" s="20">
        <v>7.5</v>
      </c>
      <c r="B25" s="21" t="s">
        <v>14</v>
      </c>
      <c r="C25" s="22">
        <v>0</v>
      </c>
      <c r="D25" s="22">
        <v>0</v>
      </c>
      <c r="E25" s="22">
        <v>0</v>
      </c>
      <c r="F25" s="22">
        <v>-66</v>
      </c>
      <c r="G25" s="22">
        <v>-29</v>
      </c>
      <c r="H25" s="22">
        <v>5538</v>
      </c>
      <c r="I25" s="22">
        <v>5770</v>
      </c>
      <c r="J25" s="22">
        <v>3207</v>
      </c>
      <c r="K25" s="22">
        <v>7155</v>
      </c>
      <c r="L25" s="22">
        <v>1319</v>
      </c>
      <c r="M25" s="22">
        <v>2845</v>
      </c>
      <c r="N25" s="22">
        <v>6844</v>
      </c>
      <c r="O25" s="22">
        <v>7081</v>
      </c>
      <c r="P25" s="22">
        <v>7464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20">
        <v>7.6</v>
      </c>
      <c r="B26" s="21" t="s">
        <v>15</v>
      </c>
      <c r="C26" s="22">
        <v>496</v>
      </c>
      <c r="D26" s="22">
        <v>543</v>
      </c>
      <c r="E26" s="22">
        <v>547</v>
      </c>
      <c r="F26" s="22">
        <v>474</v>
      </c>
      <c r="G26" s="22">
        <v>517</v>
      </c>
      <c r="H26" s="22">
        <v>1023</v>
      </c>
      <c r="I26" s="22">
        <v>136</v>
      </c>
      <c r="J26" s="22">
        <v>1652</v>
      </c>
      <c r="K26" s="22">
        <v>774</v>
      </c>
      <c r="L26" s="22">
        <v>426</v>
      </c>
      <c r="M26" s="22">
        <v>597</v>
      </c>
      <c r="N26" s="22">
        <v>537</v>
      </c>
      <c r="O26" s="22">
        <v>544</v>
      </c>
      <c r="P26" s="22">
        <v>575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45" x14ac:dyDescent="0.25">
      <c r="A27" s="20">
        <v>7.7</v>
      </c>
      <c r="B27" s="21" t="s">
        <v>16</v>
      </c>
      <c r="C27" s="22">
        <v>326716</v>
      </c>
      <c r="D27" s="22">
        <v>360586</v>
      </c>
      <c r="E27" s="22">
        <v>401381</v>
      </c>
      <c r="F27" s="22">
        <v>488744</v>
      </c>
      <c r="G27" s="22">
        <v>618256</v>
      </c>
      <c r="H27" s="22">
        <v>567484</v>
      </c>
      <c r="I27" s="22">
        <v>466203</v>
      </c>
      <c r="J27" s="22">
        <v>427350</v>
      </c>
      <c r="K27" s="22">
        <v>486145</v>
      </c>
      <c r="L27" s="22">
        <v>476463</v>
      </c>
      <c r="M27" s="22">
        <v>521174</v>
      </c>
      <c r="N27" s="22">
        <v>600813</v>
      </c>
      <c r="O27" s="22">
        <v>641584</v>
      </c>
      <c r="P27" s="22">
        <v>671381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23" t="s">
        <v>36</v>
      </c>
      <c r="B28" s="21" t="s">
        <v>17</v>
      </c>
      <c r="C28" s="22">
        <v>288686</v>
      </c>
      <c r="D28" s="22">
        <v>310724</v>
      </c>
      <c r="E28" s="22">
        <v>340602</v>
      </c>
      <c r="F28" s="22">
        <v>378073</v>
      </c>
      <c r="G28" s="22">
        <v>407217</v>
      </c>
      <c r="H28" s="22">
        <v>412502</v>
      </c>
      <c r="I28" s="22">
        <v>447682</v>
      </c>
      <c r="J28" s="22">
        <v>460851</v>
      </c>
      <c r="K28" s="22">
        <v>479839</v>
      </c>
      <c r="L28" s="22">
        <v>557630</v>
      </c>
      <c r="M28" s="22">
        <v>503767</v>
      </c>
      <c r="N28" s="22">
        <v>527496</v>
      </c>
      <c r="O28" s="22">
        <v>574263</v>
      </c>
      <c r="P28" s="22">
        <v>612654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45" x14ac:dyDescent="0.25">
      <c r="A29" s="23" t="s">
        <v>37</v>
      </c>
      <c r="B29" s="21" t="s">
        <v>18</v>
      </c>
      <c r="C29" s="22">
        <v>458980</v>
      </c>
      <c r="D29" s="22">
        <v>498602</v>
      </c>
      <c r="E29" s="22">
        <v>469308</v>
      </c>
      <c r="F29" s="22">
        <v>551176</v>
      </c>
      <c r="G29" s="22">
        <v>562276</v>
      </c>
      <c r="H29" s="22">
        <v>610698</v>
      </c>
      <c r="I29" s="22">
        <v>663730</v>
      </c>
      <c r="J29" s="22">
        <v>719231</v>
      </c>
      <c r="K29" s="22">
        <v>790458</v>
      </c>
      <c r="L29" s="22">
        <v>765204</v>
      </c>
      <c r="M29" s="22">
        <v>848385</v>
      </c>
      <c r="N29" s="22">
        <v>893981</v>
      </c>
      <c r="O29" s="22">
        <v>932135</v>
      </c>
      <c r="P29" s="22">
        <v>980839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23" t="s">
        <v>38</v>
      </c>
      <c r="B30" s="21" t="s">
        <v>53</v>
      </c>
      <c r="C30" s="22">
        <v>396607</v>
      </c>
      <c r="D30" s="22">
        <v>279587</v>
      </c>
      <c r="E30" s="22">
        <v>314819</v>
      </c>
      <c r="F30" s="22">
        <v>382108</v>
      </c>
      <c r="G30" s="22">
        <v>426542</v>
      </c>
      <c r="H30" s="22">
        <v>469717</v>
      </c>
      <c r="I30" s="22">
        <v>554772</v>
      </c>
      <c r="J30" s="22">
        <v>520531</v>
      </c>
      <c r="K30" s="22">
        <v>458904</v>
      </c>
      <c r="L30" s="22">
        <v>520031</v>
      </c>
      <c r="M30" s="22">
        <v>584278</v>
      </c>
      <c r="N30" s="22">
        <v>610114</v>
      </c>
      <c r="O30" s="22">
        <v>677138</v>
      </c>
      <c r="P30" s="22">
        <v>784649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23" t="s">
        <v>39</v>
      </c>
      <c r="B31" s="21" t="s">
        <v>19</v>
      </c>
      <c r="C31" s="22">
        <v>461087</v>
      </c>
      <c r="D31" s="22">
        <v>574504</v>
      </c>
      <c r="E31" s="22">
        <v>675328</v>
      </c>
      <c r="F31" s="22">
        <v>722169</v>
      </c>
      <c r="G31" s="22">
        <v>775695</v>
      </c>
      <c r="H31" s="22">
        <v>861452</v>
      </c>
      <c r="I31" s="22">
        <v>993672</v>
      </c>
      <c r="J31" s="22">
        <v>979811</v>
      </c>
      <c r="K31" s="22">
        <v>1016236</v>
      </c>
      <c r="L31" s="22">
        <v>929912</v>
      </c>
      <c r="M31" s="22">
        <v>980821</v>
      </c>
      <c r="N31" s="22">
        <v>959663</v>
      </c>
      <c r="O31" s="22">
        <v>1010773</v>
      </c>
      <c r="P31" s="22">
        <v>1063580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11" customFormat="1" ht="15.75" x14ac:dyDescent="0.25">
      <c r="A32" s="24"/>
      <c r="B32" s="25" t="s">
        <v>29</v>
      </c>
      <c r="C32" s="26">
        <f>C17+C20+C28+C29+C30+C31</f>
        <v>3270063</v>
      </c>
      <c r="D32" s="26">
        <f t="shared" ref="D32:K32" si="21">D17+D20+D28+D29+D30+D31</f>
        <v>3492371</v>
      </c>
      <c r="E32" s="26">
        <f t="shared" si="21"/>
        <v>3786502</v>
      </c>
      <c r="F32" s="26">
        <f t="shared" si="21"/>
        <v>4214851</v>
      </c>
      <c r="G32" s="26">
        <f t="shared" si="21"/>
        <v>4653928</v>
      </c>
      <c r="H32" s="26">
        <f t="shared" si="21"/>
        <v>5059601</v>
      </c>
      <c r="I32" s="26">
        <f t="shared" si="21"/>
        <v>5546983</v>
      </c>
      <c r="J32" s="26">
        <f t="shared" si="21"/>
        <v>5746962</v>
      </c>
      <c r="K32" s="26">
        <f t="shared" si="21"/>
        <v>6046845</v>
      </c>
      <c r="L32" s="26">
        <f t="shared" ref="L32:M32" si="22">L17+L20+L28+L29+L30+L31</f>
        <v>5208707</v>
      </c>
      <c r="M32" s="26">
        <f t="shared" si="22"/>
        <v>5940335</v>
      </c>
      <c r="N32" s="26">
        <f t="shared" ref="N32" si="23">N17+N20+N28+N29+N30+N31</f>
        <v>6566925</v>
      </c>
      <c r="O32" s="26">
        <f t="shared" ref="O32" si="24">O17+O20+O28+O29+O30+O31</f>
        <v>7080875</v>
      </c>
      <c r="P32" s="26">
        <f t="shared" ref="P32" si="25">P17+P20+P28+P29+P30+P31</f>
        <v>7493465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0"/>
      <c r="GE32" s="10"/>
      <c r="GF32" s="10"/>
    </row>
    <row r="33" spans="1:189" s="10" customFormat="1" ht="30" x14ac:dyDescent="0.25">
      <c r="A33" s="17" t="s">
        <v>26</v>
      </c>
      <c r="B33" s="31" t="s">
        <v>50</v>
      </c>
      <c r="C33" s="19">
        <f t="shared" ref="C33:M33" si="26">C6+C11+C13+C14+C15+C17+C20+C28+C29+C30+C31</f>
        <v>9496488</v>
      </c>
      <c r="D33" s="19">
        <f t="shared" si="26"/>
        <v>10192167</v>
      </c>
      <c r="E33" s="19">
        <f t="shared" si="26"/>
        <v>10913976</v>
      </c>
      <c r="F33" s="19">
        <f t="shared" si="26"/>
        <v>11667268</v>
      </c>
      <c r="G33" s="19">
        <f t="shared" si="26"/>
        <v>12575262</v>
      </c>
      <c r="H33" s="19">
        <f t="shared" si="26"/>
        <v>13786224</v>
      </c>
      <c r="I33" s="19">
        <f t="shared" si="26"/>
        <v>14835217</v>
      </c>
      <c r="J33" s="19">
        <f t="shared" si="26"/>
        <v>15136797</v>
      </c>
      <c r="K33" s="19">
        <f t="shared" si="26"/>
        <v>15387347</v>
      </c>
      <c r="L33" s="19">
        <f t="shared" si="26"/>
        <v>13404200</v>
      </c>
      <c r="M33" s="19">
        <f t="shared" si="26"/>
        <v>14018875</v>
      </c>
      <c r="N33" s="19">
        <f t="shared" ref="N33" si="27">N6+N11+N13+N14+N15+N17+N20+N28+N29+N30+N31</f>
        <v>15115874</v>
      </c>
      <c r="O33" s="19">
        <f t="shared" ref="O33" si="28">O6+O11+O13+O14+O15+O17+O20+O28+O29+O30+O31</f>
        <v>16262548</v>
      </c>
      <c r="P33" s="19">
        <f t="shared" ref="P33" si="29">P6+P11+P13+P14+P15+P17+P20+P28+P29+P30+P31</f>
        <v>17271268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G33" s="11"/>
    </row>
    <row r="34" spans="1:189" s="11" customFormat="1" ht="15.75" x14ac:dyDescent="0.25">
      <c r="A34" s="34" t="s">
        <v>42</v>
      </c>
      <c r="B34" s="35" t="s">
        <v>24</v>
      </c>
      <c r="C34" s="26">
        <f>GSVA_const!C34</f>
        <v>919682</v>
      </c>
      <c r="D34" s="26">
        <f>GSVA_const!D34</f>
        <v>1024286</v>
      </c>
      <c r="E34" s="26">
        <f>GSVA_const!E34</f>
        <v>1098486</v>
      </c>
      <c r="F34" s="26">
        <f>GSVA_const!F34</f>
        <v>1163827</v>
      </c>
      <c r="G34" s="26">
        <f>GSVA_const!G34</f>
        <v>1279978</v>
      </c>
      <c r="H34" s="26">
        <f>GSVA_const!H34</f>
        <v>1441287</v>
      </c>
      <c r="I34" s="26">
        <f>GSVA_const!I34</f>
        <v>1590940</v>
      </c>
      <c r="J34" s="26">
        <f>GSVA_const!J34</f>
        <v>1670976</v>
      </c>
      <c r="K34" s="26">
        <f>GSVA_const!K34</f>
        <v>1720000</v>
      </c>
      <c r="L34" s="26">
        <f>GSVA_const!L34</f>
        <v>1394341</v>
      </c>
      <c r="M34" s="26">
        <f>GSVA_const!M34</f>
        <v>1468372</v>
      </c>
      <c r="N34" s="26">
        <f>GSVA_const!N34</f>
        <v>1616595</v>
      </c>
      <c r="O34" s="26">
        <f>GSVA_const!O34</f>
        <v>1758989</v>
      </c>
      <c r="P34" s="26">
        <f>GSVA_const!P34</f>
        <v>1851315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</row>
    <row r="35" spans="1:189" s="11" customFormat="1" ht="15.75" x14ac:dyDescent="0.25">
      <c r="A35" s="34" t="s">
        <v>43</v>
      </c>
      <c r="B35" s="35" t="s">
        <v>23</v>
      </c>
      <c r="C35" s="26">
        <f>GSVA_const!C35</f>
        <v>220207</v>
      </c>
      <c r="D35" s="26">
        <f>GSVA_const!D35</f>
        <v>263604</v>
      </c>
      <c r="E35" s="26">
        <f>GSVA_const!E35</f>
        <v>234713</v>
      </c>
      <c r="F35" s="26">
        <f>GSVA_const!F35</f>
        <v>260929</v>
      </c>
      <c r="G35" s="26">
        <f>GSVA_const!G35</f>
        <v>240888</v>
      </c>
      <c r="H35" s="26">
        <f>GSVA_const!H35</f>
        <v>197217</v>
      </c>
      <c r="I35" s="26">
        <f>GSVA_const!I35</f>
        <v>205677</v>
      </c>
      <c r="J35" s="26">
        <f>GSVA_const!J35</f>
        <v>155893</v>
      </c>
      <c r="K35" s="26">
        <f>GSVA_const!K35</f>
        <v>189840</v>
      </c>
      <c r="L35" s="26">
        <f>GSVA_const!L35</f>
        <v>299719</v>
      </c>
      <c r="M35" s="26">
        <f>GSVA_const!M35</f>
        <v>373148</v>
      </c>
      <c r="N35" s="26">
        <f>GSVA_const!N35</f>
        <v>335549</v>
      </c>
      <c r="O35" s="26">
        <f>GSVA_const!O35</f>
        <v>353547</v>
      </c>
      <c r="P35" s="26">
        <f>GSVA_const!P35</f>
        <v>343810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</row>
    <row r="36" spans="1:189" s="11" customFormat="1" ht="30" x14ac:dyDescent="0.25">
      <c r="A36" s="34" t="s">
        <v>44</v>
      </c>
      <c r="B36" s="35" t="s">
        <v>62</v>
      </c>
      <c r="C36" s="26">
        <f>C33+C34-C35</f>
        <v>10195963</v>
      </c>
      <c r="D36" s="26">
        <f t="shared" ref="D36:N36" si="30">D33+D34-D35</f>
        <v>10952849</v>
      </c>
      <c r="E36" s="26">
        <f t="shared" si="30"/>
        <v>11777749</v>
      </c>
      <c r="F36" s="26">
        <f t="shared" si="30"/>
        <v>12570166</v>
      </c>
      <c r="G36" s="26">
        <f t="shared" si="30"/>
        <v>13614352</v>
      </c>
      <c r="H36" s="26">
        <f t="shared" si="30"/>
        <v>15030294</v>
      </c>
      <c r="I36" s="26">
        <f t="shared" si="30"/>
        <v>16220480</v>
      </c>
      <c r="J36" s="26">
        <f t="shared" si="30"/>
        <v>16651880</v>
      </c>
      <c r="K36" s="26">
        <f t="shared" si="30"/>
        <v>16917507</v>
      </c>
      <c r="L36" s="26">
        <f t="shared" si="30"/>
        <v>14498822</v>
      </c>
      <c r="M36" s="26">
        <f t="shared" si="30"/>
        <v>15114099</v>
      </c>
      <c r="N36" s="26">
        <f t="shared" si="30"/>
        <v>16396920</v>
      </c>
      <c r="O36" s="26">
        <f t="shared" ref="O36" si="31">O33+O34-O35</f>
        <v>17667990</v>
      </c>
      <c r="P36" s="26">
        <f t="shared" ref="P36" si="32">P33+P34-P35</f>
        <v>18778773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</row>
    <row r="37" spans="1:189" s="11" customFormat="1" ht="15.75" x14ac:dyDescent="0.25">
      <c r="A37" s="34" t="s">
        <v>45</v>
      </c>
      <c r="B37" s="35" t="s">
        <v>41</v>
      </c>
      <c r="C37" s="26">
        <f>GSVA_cur!C37</f>
        <v>101640</v>
      </c>
      <c r="D37" s="26">
        <f>GSVA_cur!D37</f>
        <v>102980</v>
      </c>
      <c r="E37" s="26">
        <f>GSVA_cur!E37</f>
        <v>104320</v>
      </c>
      <c r="F37" s="26">
        <f>GSVA_cur!F37</f>
        <v>105650</v>
      </c>
      <c r="G37" s="26">
        <f>GSVA_cur!G37</f>
        <v>106990</v>
      </c>
      <c r="H37" s="26">
        <f>GSVA_cur!H37</f>
        <v>108300</v>
      </c>
      <c r="I37" s="26">
        <f>GSVA_cur!I37</f>
        <v>109590</v>
      </c>
      <c r="J37" s="26">
        <f>GSVA_cur!J37</f>
        <v>110880</v>
      </c>
      <c r="K37" s="26">
        <f>GSVA_cur!K37</f>
        <v>112170</v>
      </c>
      <c r="L37" s="26">
        <f>GSVA_cur!L37</f>
        <v>113460</v>
      </c>
      <c r="M37" s="26">
        <f>GSVA_cur!M37</f>
        <v>114680</v>
      </c>
      <c r="N37" s="26">
        <f>GSVA_cur!N37</f>
        <v>115870</v>
      </c>
      <c r="O37" s="26">
        <f>GSVA_cur!O37</f>
        <v>117060</v>
      </c>
      <c r="P37" s="26">
        <f>GSVA_cur!P37</f>
        <v>118240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</row>
    <row r="38" spans="1:189" s="11" customFormat="1" ht="15.75" x14ac:dyDescent="0.25">
      <c r="A38" s="34" t="s">
        <v>46</v>
      </c>
      <c r="B38" s="35" t="s">
        <v>63</v>
      </c>
      <c r="C38" s="26">
        <f>C36/C37*1000</f>
        <v>100314.47264856355</v>
      </c>
      <c r="D38" s="26">
        <f t="shared" ref="D38:N38" si="33">D36/D37*1000</f>
        <v>106358.9920372888</v>
      </c>
      <c r="E38" s="26">
        <f t="shared" si="33"/>
        <v>112900.20130368098</v>
      </c>
      <c r="F38" s="26">
        <f t="shared" si="33"/>
        <v>118979.3279697113</v>
      </c>
      <c r="G38" s="26">
        <f t="shared" si="33"/>
        <v>127248.82699317693</v>
      </c>
      <c r="H38" s="26">
        <f t="shared" si="33"/>
        <v>138783.87811634349</v>
      </c>
      <c r="I38" s="26">
        <f t="shared" si="33"/>
        <v>148010.58490738206</v>
      </c>
      <c r="J38" s="26">
        <f t="shared" si="33"/>
        <v>150179.29292929292</v>
      </c>
      <c r="K38" s="26">
        <f t="shared" si="33"/>
        <v>150820.24605509493</v>
      </c>
      <c r="L38" s="26">
        <f t="shared" si="33"/>
        <v>127787.96051471884</v>
      </c>
      <c r="M38" s="26">
        <f t="shared" si="33"/>
        <v>131793.67806069061</v>
      </c>
      <c r="N38" s="26">
        <f t="shared" si="33"/>
        <v>141511.34892551997</v>
      </c>
      <c r="O38" s="26">
        <f t="shared" ref="O38" si="34">O36/O37*1000</f>
        <v>150931.06099436188</v>
      </c>
      <c r="P38" s="26">
        <f t="shared" ref="P38" si="35">P36/P37*1000</f>
        <v>158819.12212449257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Y38" s="12"/>
      <c r="BZ38" s="12"/>
      <c r="CA38" s="12"/>
      <c r="CB38" s="12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</row>
    <row r="39" spans="1:189" x14ac:dyDescent="0.25">
      <c r="A39" s="2" t="s">
        <v>77</v>
      </c>
      <c r="B39" s="2" t="s">
        <v>67</v>
      </c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s="11" customFormat="1" x14ac:dyDescent="0.25">
      <c r="A40" s="2"/>
      <c r="B40" s="2"/>
      <c r="C40" s="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CO40" s="10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</row>
    <row r="41" spans="1:189" s="11" customFormat="1" x14ac:dyDescent="0.25">
      <c r="A41" s="2"/>
      <c r="B41" s="2"/>
      <c r="C41" s="1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CO41" s="10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</row>
    <row r="42" spans="1:189" x14ac:dyDescent="0.25">
      <c r="C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B43" s="1"/>
      <c r="H43" s="2"/>
      <c r="I43" s="2"/>
      <c r="J43" s="2"/>
      <c r="K43" s="2"/>
      <c r="L43" s="2"/>
      <c r="M43" s="2"/>
      <c r="O43" s="2"/>
      <c r="P43" s="2"/>
      <c r="V43" s="1"/>
      <c r="X43" s="2"/>
      <c r="AA43" s="1"/>
      <c r="AD43" s="1"/>
      <c r="AE43" s="2"/>
      <c r="AJ43" s="2"/>
      <c r="AM43" s="2"/>
      <c r="AR43" s="2"/>
      <c r="AU43" s="2"/>
      <c r="DP43" s="1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x14ac:dyDescent="0.25">
      <c r="B44" s="1"/>
      <c r="H44" s="2"/>
      <c r="I44" s="2"/>
      <c r="J44" s="2"/>
      <c r="K44" s="2"/>
      <c r="L44" s="2"/>
      <c r="M44" s="2"/>
      <c r="O44" s="2"/>
      <c r="P44" s="2"/>
      <c r="V44" s="1"/>
      <c r="X44" s="2"/>
      <c r="AA44" s="1"/>
      <c r="AD44" s="1"/>
      <c r="AE44" s="2"/>
      <c r="AJ44" s="2"/>
      <c r="AM44" s="2"/>
      <c r="AR44" s="2"/>
      <c r="AU44" s="2"/>
      <c r="DP44" s="1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9" x14ac:dyDescent="0.25">
      <c r="B45" s="1"/>
      <c r="H45" s="2"/>
      <c r="I45" s="2"/>
      <c r="J45" s="2"/>
      <c r="K45" s="2"/>
      <c r="L45" s="2"/>
      <c r="M45" s="2"/>
      <c r="O45" s="2"/>
      <c r="P45" s="2"/>
      <c r="V45" s="1"/>
      <c r="X45" s="2"/>
      <c r="AA45" s="1"/>
      <c r="AD45" s="1"/>
      <c r="AE45" s="2"/>
      <c r="AJ45" s="2"/>
      <c r="AM45" s="2"/>
      <c r="AR45" s="2"/>
      <c r="AU45" s="2"/>
      <c r="DP45" s="1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9" x14ac:dyDescent="0.25">
      <c r="B46" s="1"/>
      <c r="H46" s="2"/>
      <c r="I46" s="2"/>
      <c r="J46" s="2"/>
      <c r="K46" s="2"/>
      <c r="L46" s="2"/>
      <c r="M46" s="2"/>
      <c r="O46" s="2"/>
      <c r="P46" s="2"/>
      <c r="V46" s="1"/>
      <c r="X46" s="2"/>
      <c r="AA46" s="1"/>
      <c r="AD46" s="1"/>
      <c r="AE46" s="2"/>
      <c r="AJ46" s="2"/>
      <c r="AM46" s="2"/>
      <c r="AR46" s="2"/>
      <c r="AU46" s="2"/>
      <c r="DP46" s="1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9" x14ac:dyDescent="0.25">
      <c r="B47" s="1"/>
      <c r="H47" s="2"/>
      <c r="I47" s="2"/>
      <c r="J47" s="2"/>
      <c r="K47" s="2"/>
      <c r="L47" s="2"/>
      <c r="M47" s="2"/>
      <c r="O47" s="2"/>
      <c r="P47" s="2"/>
      <c r="V47" s="1"/>
      <c r="X47" s="2"/>
      <c r="AA47" s="1"/>
      <c r="AD47" s="1"/>
      <c r="AE47" s="2"/>
      <c r="AJ47" s="2"/>
      <c r="AM47" s="2"/>
      <c r="AR47" s="2"/>
      <c r="AU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B48" s="1"/>
      <c r="H48" s="2"/>
      <c r="I48" s="2"/>
      <c r="J48" s="2"/>
      <c r="K48" s="2"/>
      <c r="L48" s="2"/>
      <c r="M48" s="2"/>
      <c r="O48" s="2"/>
      <c r="P48" s="2"/>
      <c r="V48" s="1"/>
      <c r="X48" s="2"/>
      <c r="AA48" s="1"/>
      <c r="AD48" s="1"/>
      <c r="AE48" s="2"/>
      <c r="AJ48" s="2"/>
      <c r="AM48" s="2"/>
      <c r="AR48" s="2"/>
      <c r="AU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2:155" x14ac:dyDescent="0.25">
      <c r="B49" s="1"/>
      <c r="H49" s="2"/>
      <c r="I49" s="2"/>
      <c r="J49" s="2"/>
      <c r="K49" s="2"/>
      <c r="L49" s="2"/>
      <c r="M49" s="2"/>
      <c r="O49" s="2"/>
      <c r="P49" s="2"/>
      <c r="V49" s="1"/>
      <c r="X49" s="2"/>
      <c r="AA49" s="1"/>
      <c r="AD49" s="1"/>
      <c r="AE49" s="2"/>
      <c r="AJ49" s="2"/>
      <c r="AM49" s="2"/>
      <c r="AR49" s="2"/>
      <c r="AU49" s="2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2:155" x14ac:dyDescent="0.25">
      <c r="B50" s="1"/>
      <c r="H50" s="2"/>
      <c r="I50" s="2"/>
      <c r="J50" s="2"/>
      <c r="K50" s="2"/>
      <c r="L50" s="2"/>
      <c r="M50" s="2"/>
      <c r="O50" s="2"/>
      <c r="P50" s="2"/>
      <c r="V50" s="1"/>
      <c r="X50" s="2"/>
      <c r="AA50" s="1"/>
      <c r="AD50" s="1"/>
      <c r="AE50" s="2"/>
      <c r="AJ50" s="2"/>
      <c r="AM50" s="2"/>
      <c r="AR50" s="2"/>
      <c r="AU50" s="2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2:155" x14ac:dyDescent="0.25">
      <c r="B51" s="1"/>
      <c r="H51" s="2"/>
      <c r="I51" s="2"/>
      <c r="J51" s="2"/>
      <c r="K51" s="2"/>
      <c r="L51" s="2"/>
      <c r="M51" s="2"/>
      <c r="O51" s="2"/>
      <c r="P51" s="2"/>
      <c r="V51" s="1"/>
      <c r="X51" s="2"/>
      <c r="AA51" s="1"/>
      <c r="AD51" s="1"/>
      <c r="AE51" s="2"/>
      <c r="AJ51" s="2"/>
      <c r="AM51" s="2"/>
      <c r="AR51" s="2"/>
      <c r="AU51" s="2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2:155" x14ac:dyDescent="0.25">
      <c r="B52" s="1"/>
      <c r="H52" s="2"/>
      <c r="I52" s="2"/>
      <c r="J52" s="2"/>
      <c r="K52" s="2"/>
      <c r="L52" s="2"/>
      <c r="M52" s="2"/>
      <c r="O52" s="2"/>
      <c r="P52" s="2"/>
      <c r="V52" s="1"/>
      <c r="X52" s="2"/>
      <c r="AA52" s="1"/>
      <c r="AD52" s="1"/>
      <c r="AE52" s="2"/>
      <c r="AJ52" s="2"/>
      <c r="AM52" s="2"/>
      <c r="AR52" s="2"/>
      <c r="AU52" s="2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2:155" x14ac:dyDescent="0.25">
      <c r="B53" s="1"/>
      <c r="H53" s="2"/>
      <c r="I53" s="2"/>
      <c r="J53" s="2"/>
      <c r="K53" s="2"/>
      <c r="L53" s="2"/>
      <c r="M53" s="2"/>
      <c r="O53" s="2"/>
      <c r="P53" s="2"/>
      <c r="V53" s="1"/>
      <c r="X53" s="2"/>
      <c r="AA53" s="1"/>
      <c r="AD53" s="1"/>
      <c r="AE53" s="2"/>
      <c r="AJ53" s="2"/>
      <c r="AM53" s="2"/>
      <c r="AR53" s="2"/>
      <c r="AU53" s="2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2:155" x14ac:dyDescent="0.25">
      <c r="B54" s="1"/>
      <c r="H54" s="2"/>
      <c r="I54" s="2"/>
      <c r="J54" s="2"/>
      <c r="K54" s="2"/>
      <c r="L54" s="2"/>
      <c r="M54" s="2"/>
      <c r="O54" s="2"/>
      <c r="P54" s="2"/>
      <c r="V54" s="1"/>
      <c r="X54" s="2"/>
      <c r="AA54" s="1"/>
      <c r="AD54" s="1"/>
      <c r="AE54" s="2"/>
      <c r="AJ54" s="2"/>
      <c r="AM54" s="2"/>
      <c r="AR54" s="2"/>
      <c r="AU54" s="2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2:155" x14ac:dyDescent="0.25">
      <c r="B55" s="1"/>
      <c r="H55" s="2"/>
      <c r="I55" s="2"/>
      <c r="J55" s="2"/>
      <c r="K55" s="2"/>
      <c r="L55" s="2"/>
      <c r="M55" s="2"/>
      <c r="O55" s="2"/>
      <c r="P55" s="2"/>
      <c r="V55" s="1"/>
      <c r="X55" s="2"/>
      <c r="AA55" s="1"/>
      <c r="AD55" s="1"/>
      <c r="AE55" s="2"/>
      <c r="AJ55" s="2"/>
      <c r="AM55" s="2"/>
      <c r="AR55" s="2"/>
      <c r="AU55" s="2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2:155" x14ac:dyDescent="0.25">
      <c r="B56" s="1"/>
      <c r="H56" s="2"/>
      <c r="I56" s="2"/>
      <c r="J56" s="2"/>
      <c r="K56" s="2"/>
      <c r="L56" s="2"/>
      <c r="M56" s="2"/>
      <c r="O56" s="2"/>
      <c r="P56" s="2"/>
      <c r="V56" s="1"/>
      <c r="X56" s="2"/>
      <c r="AA56" s="1"/>
      <c r="AD56" s="1"/>
      <c r="AE56" s="2"/>
      <c r="AJ56" s="2"/>
      <c r="AM56" s="2"/>
      <c r="AR56" s="2"/>
      <c r="AU56" s="2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2:155" x14ac:dyDescent="0.25">
      <c r="B57" s="1"/>
      <c r="H57" s="2"/>
      <c r="I57" s="2"/>
      <c r="J57" s="2"/>
      <c r="K57" s="2"/>
      <c r="L57" s="2"/>
      <c r="M57" s="2"/>
      <c r="O57" s="2"/>
      <c r="P57" s="2"/>
      <c r="V57" s="1"/>
      <c r="X57" s="2"/>
      <c r="AA57" s="1"/>
      <c r="AD57" s="1"/>
      <c r="AE57" s="2"/>
      <c r="AJ57" s="2"/>
      <c r="AM57" s="2"/>
      <c r="AR57" s="2"/>
      <c r="AU57" s="2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2:155" x14ac:dyDescent="0.25">
      <c r="B58" s="1"/>
      <c r="H58" s="2"/>
      <c r="I58" s="2"/>
      <c r="J58" s="2"/>
      <c r="K58" s="2"/>
      <c r="L58" s="2"/>
      <c r="M58" s="2"/>
      <c r="O58" s="2"/>
      <c r="P58" s="2"/>
      <c r="V58" s="1"/>
      <c r="X58" s="2"/>
      <c r="AA58" s="1"/>
      <c r="AD58" s="1"/>
      <c r="AE58" s="2"/>
      <c r="AJ58" s="2"/>
      <c r="AM58" s="2"/>
      <c r="AR58" s="2"/>
      <c r="AU58" s="2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2:155" x14ac:dyDescent="0.25">
      <c r="B59" s="1"/>
      <c r="H59" s="2"/>
      <c r="I59" s="2"/>
      <c r="J59" s="2"/>
      <c r="K59" s="2"/>
      <c r="L59" s="2"/>
      <c r="M59" s="2"/>
      <c r="O59" s="2"/>
      <c r="P59" s="2"/>
      <c r="V59" s="1"/>
      <c r="X59" s="2"/>
      <c r="AA59" s="1"/>
      <c r="AD59" s="1"/>
      <c r="AE59" s="2"/>
      <c r="AJ59" s="2"/>
      <c r="AM59" s="2"/>
      <c r="AR59" s="2"/>
      <c r="AU59" s="2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2:155" x14ac:dyDescent="0.25">
      <c r="B60" s="1"/>
      <c r="H60" s="2"/>
      <c r="I60" s="2"/>
      <c r="J60" s="2"/>
      <c r="K60" s="2"/>
      <c r="L60" s="2"/>
      <c r="M60" s="2"/>
      <c r="O60" s="2"/>
      <c r="P60" s="2"/>
      <c r="V60" s="1"/>
      <c r="X60" s="2"/>
      <c r="AA60" s="1"/>
      <c r="AD60" s="1"/>
      <c r="AE60" s="2"/>
      <c r="AJ60" s="2"/>
      <c r="AM60" s="2"/>
      <c r="AR60" s="2"/>
      <c r="AU60" s="2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2:155" x14ac:dyDescent="0.25">
      <c r="B61" s="1"/>
      <c r="H61" s="2"/>
      <c r="I61" s="2"/>
      <c r="J61" s="2"/>
      <c r="K61" s="2"/>
      <c r="L61" s="2"/>
      <c r="M61" s="2"/>
      <c r="O61" s="2"/>
      <c r="P61" s="2"/>
      <c r="V61" s="1"/>
      <c r="X61" s="2"/>
      <c r="AA61" s="1"/>
      <c r="AD61" s="1"/>
      <c r="AE61" s="2"/>
      <c r="AJ61" s="2"/>
      <c r="AM61" s="2"/>
      <c r="AR61" s="2"/>
      <c r="AU61" s="2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2:155" x14ac:dyDescent="0.25">
      <c r="B62" s="1"/>
      <c r="H62" s="2"/>
      <c r="I62" s="2"/>
      <c r="J62" s="2"/>
      <c r="K62" s="2"/>
      <c r="L62" s="2"/>
      <c r="M62" s="2"/>
      <c r="O62" s="2"/>
      <c r="P62" s="2"/>
      <c r="V62" s="1"/>
      <c r="X62" s="2"/>
      <c r="AA62" s="1"/>
      <c r="AD62" s="1"/>
      <c r="AE62" s="2"/>
      <c r="AJ62" s="2"/>
      <c r="AM62" s="2"/>
      <c r="AR62" s="2"/>
      <c r="AU62" s="2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2:155" x14ac:dyDescent="0.25">
      <c r="B63" s="1"/>
      <c r="H63" s="2"/>
      <c r="I63" s="2"/>
      <c r="J63" s="2"/>
      <c r="K63" s="2"/>
      <c r="L63" s="2"/>
      <c r="M63" s="2"/>
      <c r="O63" s="2"/>
      <c r="P63" s="2"/>
      <c r="V63" s="1"/>
      <c r="X63" s="2"/>
      <c r="AA63" s="1"/>
      <c r="AD63" s="1"/>
      <c r="AE63" s="2"/>
      <c r="AJ63" s="2"/>
      <c r="AM63" s="2"/>
      <c r="AR63" s="2"/>
      <c r="AU63" s="2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2:155" x14ac:dyDescent="0.25">
      <c r="B64" s="1"/>
      <c r="H64" s="2"/>
      <c r="I64" s="2"/>
      <c r="J64" s="2"/>
      <c r="K64" s="2"/>
      <c r="L64" s="2"/>
      <c r="M64" s="2"/>
      <c r="O64" s="2"/>
      <c r="P64" s="2"/>
      <c r="V64" s="1"/>
      <c r="X64" s="2"/>
      <c r="AA64" s="1"/>
      <c r="AD64" s="1"/>
      <c r="AE64" s="2"/>
      <c r="AJ64" s="2"/>
      <c r="AM64" s="2"/>
      <c r="AR64" s="2"/>
      <c r="AU64" s="2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2:155" x14ac:dyDescent="0.25">
      <c r="B65" s="1"/>
      <c r="H65" s="2"/>
      <c r="I65" s="2"/>
      <c r="J65" s="2"/>
      <c r="K65" s="2"/>
      <c r="L65" s="2"/>
      <c r="M65" s="2"/>
      <c r="O65" s="2"/>
      <c r="P65" s="2"/>
      <c r="V65" s="1"/>
      <c r="X65" s="2"/>
      <c r="AA65" s="1"/>
      <c r="AD65" s="1"/>
      <c r="AE65" s="2"/>
      <c r="AJ65" s="2"/>
      <c r="AM65" s="2"/>
      <c r="AR65" s="2"/>
      <c r="AU65" s="2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2:155" x14ac:dyDescent="0.25">
      <c r="B66" s="1"/>
      <c r="H66" s="2"/>
      <c r="I66" s="2"/>
      <c r="J66" s="2"/>
      <c r="K66" s="2"/>
      <c r="L66" s="2"/>
      <c r="M66" s="2"/>
      <c r="O66" s="2"/>
      <c r="P66" s="2"/>
      <c r="V66" s="1"/>
      <c r="X66" s="2"/>
      <c r="AA66" s="1"/>
      <c r="AD66" s="1"/>
      <c r="AE66" s="2"/>
      <c r="AJ66" s="2"/>
      <c r="AM66" s="2"/>
      <c r="AR66" s="2"/>
      <c r="AU66" s="2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2:155" x14ac:dyDescent="0.25">
      <c r="B67" s="1"/>
      <c r="H67" s="2"/>
      <c r="I67" s="2"/>
      <c r="J67" s="2"/>
      <c r="K67" s="2"/>
      <c r="L67" s="2"/>
      <c r="M67" s="2"/>
      <c r="O67" s="2"/>
      <c r="P67" s="2"/>
      <c r="V67" s="1"/>
      <c r="X67" s="2"/>
      <c r="AA67" s="1"/>
      <c r="AD67" s="1"/>
      <c r="AE67" s="2"/>
      <c r="AJ67" s="2"/>
      <c r="AM67" s="2"/>
      <c r="AR67" s="2"/>
      <c r="AU67" s="2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2:155" x14ac:dyDescent="0.25">
      <c r="B68" s="1"/>
      <c r="H68" s="2"/>
      <c r="I68" s="2"/>
      <c r="J68" s="2"/>
      <c r="K68" s="2"/>
      <c r="L68" s="2"/>
      <c r="M68" s="2"/>
      <c r="O68" s="2"/>
      <c r="P68" s="2"/>
      <c r="V68" s="1"/>
      <c r="X68" s="2"/>
      <c r="AA68" s="1"/>
      <c r="AD68" s="1"/>
      <c r="AE68" s="2"/>
      <c r="AJ68" s="2"/>
      <c r="AM68" s="2"/>
      <c r="AR68" s="2"/>
      <c r="AU68" s="2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2:155" x14ac:dyDescent="0.25">
      <c r="B69" s="1"/>
      <c r="H69" s="2"/>
      <c r="I69" s="2"/>
      <c r="J69" s="2"/>
      <c r="K69" s="2"/>
      <c r="L69" s="2"/>
      <c r="M69" s="2"/>
      <c r="O69" s="2"/>
      <c r="P69" s="2"/>
      <c r="V69" s="1"/>
      <c r="X69" s="2"/>
      <c r="AA69" s="1"/>
      <c r="AD69" s="1"/>
      <c r="AE69" s="2"/>
      <c r="AJ69" s="2"/>
      <c r="AM69" s="2"/>
      <c r="AR69" s="2"/>
      <c r="AU69" s="2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2:155" x14ac:dyDescent="0.25">
      <c r="B70" s="1"/>
      <c r="H70" s="2"/>
      <c r="I70" s="2"/>
      <c r="J70" s="2"/>
      <c r="K70" s="2"/>
      <c r="L70" s="2"/>
      <c r="M70" s="2"/>
      <c r="O70" s="2"/>
      <c r="P70" s="2"/>
      <c r="V70" s="1"/>
      <c r="X70" s="2"/>
      <c r="AA70" s="1"/>
      <c r="AD70" s="1"/>
      <c r="AE70" s="2"/>
      <c r="AJ70" s="2"/>
      <c r="AM70" s="2"/>
      <c r="AR70" s="2"/>
      <c r="AU70" s="2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2:155" x14ac:dyDescent="0.25">
      <c r="B71" s="1"/>
      <c r="H71" s="2"/>
      <c r="I71" s="2"/>
      <c r="J71" s="2"/>
      <c r="K71" s="2"/>
      <c r="L71" s="2"/>
      <c r="M71" s="2"/>
      <c r="O71" s="2"/>
      <c r="P71" s="2"/>
      <c r="V71" s="1"/>
      <c r="X71" s="2"/>
      <c r="AA71" s="1"/>
      <c r="AD71" s="1"/>
      <c r="AE71" s="2"/>
      <c r="AJ71" s="2"/>
      <c r="AM71" s="2"/>
      <c r="AR71" s="2"/>
      <c r="AU71" s="2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2:155" x14ac:dyDescent="0.25">
      <c r="B72" s="1"/>
      <c r="H72" s="2"/>
      <c r="I72" s="2"/>
      <c r="J72" s="2"/>
      <c r="K72" s="2"/>
      <c r="L72" s="2"/>
      <c r="M72" s="2"/>
      <c r="O72" s="2"/>
      <c r="P72" s="2"/>
      <c r="V72" s="1"/>
      <c r="X72" s="2"/>
      <c r="AA72" s="1"/>
      <c r="AD72" s="1"/>
      <c r="AE72" s="2"/>
      <c r="AJ72" s="2"/>
      <c r="AM72" s="2"/>
      <c r="AR72" s="2"/>
      <c r="AU72" s="2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2:155" x14ac:dyDescent="0.25">
      <c r="B73" s="1"/>
      <c r="H73" s="2"/>
      <c r="I73" s="2"/>
      <c r="J73" s="2"/>
      <c r="K73" s="2"/>
      <c r="L73" s="2"/>
      <c r="M73" s="2"/>
      <c r="O73" s="2"/>
      <c r="P73" s="2"/>
      <c r="V73" s="1"/>
      <c r="X73" s="2"/>
      <c r="AA73" s="1"/>
      <c r="AD73" s="1"/>
      <c r="AE73" s="2"/>
      <c r="AJ73" s="2"/>
      <c r="AM73" s="2"/>
      <c r="AR73" s="2"/>
      <c r="AU73" s="2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2:155" x14ac:dyDescent="0.25">
      <c r="B74" s="1"/>
      <c r="H74" s="2"/>
      <c r="I74" s="2"/>
      <c r="J74" s="2"/>
      <c r="K74" s="2"/>
      <c r="L74" s="2"/>
      <c r="M74" s="2"/>
      <c r="O74" s="2"/>
      <c r="P74" s="2"/>
      <c r="V74" s="1"/>
      <c r="X74" s="2"/>
      <c r="AA74" s="1"/>
      <c r="AD74" s="1"/>
      <c r="AE74" s="2"/>
      <c r="AJ74" s="2"/>
      <c r="AM74" s="2"/>
      <c r="AR74" s="2"/>
      <c r="AU74" s="2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2:155" x14ac:dyDescent="0.25">
      <c r="B75" s="1"/>
      <c r="H75" s="2"/>
      <c r="I75" s="2"/>
      <c r="J75" s="2"/>
      <c r="K75" s="2"/>
      <c r="L75" s="2"/>
      <c r="M75" s="2"/>
      <c r="O75" s="2"/>
      <c r="P75" s="2"/>
      <c r="V75" s="1"/>
      <c r="X75" s="2"/>
      <c r="AA75" s="1"/>
      <c r="AD75" s="1"/>
      <c r="AE75" s="2"/>
      <c r="AJ75" s="2"/>
      <c r="AM75" s="2"/>
      <c r="AR75" s="2"/>
      <c r="AU75" s="2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2:155" x14ac:dyDescent="0.25">
      <c r="B76" s="1"/>
      <c r="H76" s="2"/>
      <c r="I76" s="2"/>
      <c r="J76" s="2"/>
      <c r="K76" s="2"/>
      <c r="L76" s="2"/>
      <c r="M76" s="2"/>
      <c r="O76" s="2"/>
      <c r="P76" s="2"/>
      <c r="V76" s="1"/>
      <c r="X76" s="2"/>
      <c r="AA76" s="1"/>
      <c r="AD76" s="1"/>
      <c r="AE76" s="2"/>
      <c r="AJ76" s="2"/>
      <c r="AM76" s="2"/>
      <c r="AR76" s="2"/>
      <c r="AU76" s="2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2:155" x14ac:dyDescent="0.25">
      <c r="B77" s="1"/>
      <c r="H77" s="2"/>
      <c r="I77" s="2"/>
      <c r="J77" s="2"/>
      <c r="K77" s="2"/>
      <c r="L77" s="2"/>
      <c r="M77" s="2"/>
      <c r="O77" s="2"/>
      <c r="P77" s="2"/>
      <c r="V77" s="1"/>
      <c r="X77" s="2"/>
      <c r="AA77" s="1"/>
      <c r="AD77" s="1"/>
      <c r="AE77" s="2"/>
      <c r="AJ77" s="2"/>
      <c r="AM77" s="2"/>
      <c r="AR77" s="2"/>
      <c r="AU77" s="2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2:155" x14ac:dyDescent="0.25">
      <c r="B78" s="1"/>
      <c r="H78" s="2"/>
      <c r="I78" s="2"/>
      <c r="J78" s="2"/>
      <c r="K78" s="2"/>
      <c r="L78" s="2"/>
      <c r="M78" s="2"/>
      <c r="O78" s="2"/>
      <c r="P78" s="2"/>
      <c r="V78" s="1"/>
      <c r="X78" s="2"/>
      <c r="AA78" s="1"/>
      <c r="AD78" s="1"/>
      <c r="AE78" s="2"/>
      <c r="AJ78" s="2"/>
      <c r="AM78" s="2"/>
      <c r="AR78" s="2"/>
      <c r="AU78" s="2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2:155" x14ac:dyDescent="0.25">
      <c r="B79" s="1"/>
      <c r="H79" s="2"/>
      <c r="I79" s="2"/>
      <c r="J79" s="2"/>
      <c r="K79" s="2"/>
      <c r="L79" s="2"/>
      <c r="M79" s="2"/>
      <c r="O79" s="2"/>
      <c r="P79" s="2"/>
      <c r="V79" s="1"/>
      <c r="X79" s="2"/>
      <c r="AA79" s="1"/>
      <c r="AD79" s="1"/>
      <c r="AE79" s="2"/>
      <c r="AJ79" s="2"/>
      <c r="AM79" s="2"/>
      <c r="AR79" s="2"/>
      <c r="AU79" s="2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2:155" x14ac:dyDescent="0.25">
      <c r="B80" s="1"/>
      <c r="H80" s="2"/>
      <c r="I80" s="2"/>
      <c r="J80" s="2"/>
      <c r="K80" s="2"/>
      <c r="L80" s="2"/>
      <c r="M80" s="2"/>
      <c r="O80" s="2"/>
      <c r="P80" s="2"/>
      <c r="V80" s="1"/>
      <c r="X80" s="2"/>
      <c r="AA80" s="1"/>
      <c r="AD80" s="1"/>
      <c r="AE80" s="2"/>
      <c r="AJ80" s="2"/>
      <c r="AM80" s="2"/>
      <c r="AR80" s="2"/>
      <c r="AU80" s="2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2:155" x14ac:dyDescent="0.25">
      <c r="B81" s="1"/>
      <c r="H81" s="2"/>
      <c r="I81" s="2"/>
      <c r="J81" s="2"/>
      <c r="K81" s="2"/>
      <c r="L81" s="2"/>
      <c r="M81" s="2"/>
      <c r="O81" s="2"/>
      <c r="P81" s="2"/>
      <c r="V81" s="1"/>
      <c r="X81" s="2"/>
      <c r="AA81" s="1"/>
      <c r="AD81" s="1"/>
      <c r="AE81" s="2"/>
      <c r="AJ81" s="2"/>
      <c r="AM81" s="2"/>
      <c r="AR81" s="2"/>
      <c r="AU81" s="2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2:155" x14ac:dyDescent="0.25">
      <c r="B82" s="1"/>
      <c r="H82" s="2"/>
      <c r="I82" s="2"/>
      <c r="J82" s="2"/>
      <c r="K82" s="2"/>
      <c r="L82" s="2"/>
      <c r="M82" s="2"/>
      <c r="O82" s="2"/>
      <c r="P82" s="2"/>
      <c r="V82" s="1"/>
      <c r="X82" s="2"/>
      <c r="AA82" s="1"/>
      <c r="AD82" s="1"/>
      <c r="AE82" s="2"/>
      <c r="AJ82" s="2"/>
      <c r="AM82" s="2"/>
      <c r="AR82" s="2"/>
      <c r="AU82" s="2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2:155" x14ac:dyDescent="0.25">
      <c r="B83" s="1"/>
      <c r="H83" s="2"/>
      <c r="I83" s="2"/>
      <c r="J83" s="2"/>
      <c r="K83" s="2"/>
      <c r="L83" s="2"/>
      <c r="M83" s="2"/>
      <c r="O83" s="2"/>
      <c r="P83" s="2"/>
      <c r="V83" s="1"/>
      <c r="X83" s="2"/>
      <c r="AA83" s="1"/>
      <c r="AD83" s="1"/>
      <c r="AE83" s="2"/>
      <c r="AJ83" s="2"/>
      <c r="AM83" s="2"/>
      <c r="AR83" s="2"/>
      <c r="AU83" s="2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2:155" x14ac:dyDescent="0.25">
      <c r="B84" s="1"/>
      <c r="H84" s="2"/>
      <c r="I84" s="2"/>
      <c r="J84" s="2"/>
      <c r="K84" s="2"/>
      <c r="L84" s="2"/>
      <c r="M84" s="2"/>
      <c r="O84" s="2"/>
      <c r="P84" s="2"/>
      <c r="V84" s="1"/>
      <c r="X84" s="2"/>
      <c r="AA84" s="1"/>
      <c r="AD84" s="1"/>
      <c r="AE84" s="2"/>
      <c r="AJ84" s="2"/>
      <c r="AM84" s="2"/>
      <c r="AR84" s="2"/>
      <c r="AU84" s="2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2:155" x14ac:dyDescent="0.25">
      <c r="B85" s="1"/>
      <c r="H85" s="2"/>
      <c r="I85" s="2"/>
      <c r="J85" s="2"/>
      <c r="K85" s="2"/>
      <c r="L85" s="2"/>
      <c r="M85" s="2"/>
      <c r="O85" s="2"/>
      <c r="P85" s="2"/>
      <c r="V85" s="1"/>
      <c r="X85" s="2"/>
      <c r="AA85" s="1"/>
      <c r="AD85" s="1"/>
      <c r="AE85" s="2"/>
      <c r="AJ85" s="2"/>
      <c r="AM85" s="2"/>
      <c r="AR85" s="2"/>
      <c r="AU85" s="2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2:155" x14ac:dyDescent="0.25">
      <c r="B86" s="1"/>
      <c r="H86" s="2"/>
      <c r="I86" s="2"/>
      <c r="J86" s="2"/>
      <c r="K86" s="2"/>
      <c r="L86" s="2"/>
      <c r="M86" s="2"/>
      <c r="O86" s="2"/>
      <c r="P86" s="2"/>
      <c r="V86" s="1"/>
      <c r="X86" s="2"/>
      <c r="AA86" s="1"/>
      <c r="AD86" s="1"/>
      <c r="AE86" s="2"/>
      <c r="AJ86" s="2"/>
      <c r="AM86" s="2"/>
      <c r="AR86" s="2"/>
      <c r="AU86" s="2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2:155" x14ac:dyDescent="0.25">
      <c r="B87" s="1"/>
      <c r="H87" s="2"/>
      <c r="I87" s="2"/>
      <c r="J87" s="2"/>
      <c r="K87" s="2"/>
      <c r="L87" s="2"/>
      <c r="M87" s="2"/>
      <c r="O87" s="2"/>
      <c r="P87" s="2"/>
      <c r="V87" s="1"/>
      <c r="X87" s="2"/>
      <c r="AA87" s="1"/>
      <c r="AD87" s="1"/>
      <c r="AE87" s="2"/>
      <c r="AJ87" s="2"/>
      <c r="AM87" s="2"/>
      <c r="AR87" s="2"/>
      <c r="AU87" s="2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2:155" x14ac:dyDescent="0.25">
      <c r="B88" s="1"/>
      <c r="H88" s="2"/>
      <c r="I88" s="2"/>
      <c r="J88" s="2"/>
      <c r="K88" s="2"/>
      <c r="L88" s="2"/>
      <c r="M88" s="2"/>
      <c r="O88" s="2"/>
      <c r="P88" s="2"/>
      <c r="V88" s="1"/>
      <c r="X88" s="2"/>
      <c r="AA88" s="1"/>
      <c r="AD88" s="1"/>
      <c r="AE88" s="2"/>
      <c r="AJ88" s="2"/>
      <c r="AM88" s="2"/>
      <c r="AR88" s="2"/>
      <c r="AU88" s="2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2:155" x14ac:dyDescent="0.25">
      <c r="B89" s="1"/>
      <c r="H89" s="2"/>
      <c r="I89" s="2"/>
      <c r="J89" s="2"/>
      <c r="K89" s="2"/>
      <c r="L89" s="2"/>
      <c r="M89" s="2"/>
      <c r="O89" s="2"/>
      <c r="P89" s="2"/>
      <c r="V89" s="1"/>
      <c r="X89" s="2"/>
      <c r="AA89" s="1"/>
      <c r="AD89" s="1"/>
      <c r="AE89" s="2"/>
      <c r="AJ89" s="2"/>
      <c r="AM89" s="2"/>
      <c r="AR89" s="2"/>
      <c r="AU89" s="2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2:155" x14ac:dyDescent="0.25">
      <c r="B90" s="1"/>
      <c r="H90" s="2"/>
      <c r="I90" s="2"/>
      <c r="J90" s="2"/>
      <c r="K90" s="2"/>
      <c r="L90" s="2"/>
      <c r="M90" s="2"/>
      <c r="O90" s="2"/>
      <c r="P90" s="2"/>
      <c r="V90" s="1"/>
      <c r="X90" s="2"/>
      <c r="AA90" s="1"/>
      <c r="AD90" s="1"/>
      <c r="AE90" s="2"/>
      <c r="AJ90" s="2"/>
      <c r="AM90" s="2"/>
      <c r="AR90" s="2"/>
      <c r="AU90" s="2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2:155" x14ac:dyDescent="0.25">
      <c r="B91" s="1"/>
      <c r="H91" s="2"/>
      <c r="I91" s="2"/>
      <c r="J91" s="2"/>
      <c r="K91" s="2"/>
      <c r="L91" s="2"/>
      <c r="M91" s="2"/>
      <c r="O91" s="2"/>
      <c r="P91" s="2"/>
      <c r="V91" s="1"/>
      <c r="X91" s="2"/>
      <c r="AA91" s="1"/>
      <c r="AD91" s="1"/>
      <c r="AE91" s="2"/>
      <c r="AJ91" s="2"/>
      <c r="AM91" s="2"/>
      <c r="AR91" s="2"/>
      <c r="AU91" s="2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2:155" x14ac:dyDescent="0.25">
      <c r="B92" s="1"/>
      <c r="H92" s="2"/>
      <c r="I92" s="2"/>
      <c r="J92" s="2"/>
      <c r="K92" s="2"/>
      <c r="L92" s="2"/>
      <c r="M92" s="2"/>
      <c r="O92" s="2"/>
      <c r="P92" s="2"/>
      <c r="V92" s="1"/>
      <c r="X92" s="2"/>
      <c r="AA92" s="1"/>
      <c r="AD92" s="1"/>
      <c r="AE92" s="2"/>
      <c r="AJ92" s="2"/>
      <c r="AM92" s="2"/>
      <c r="AR92" s="2"/>
      <c r="AU92" s="2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2:155" x14ac:dyDescent="0.25">
      <c r="B93" s="1"/>
      <c r="H93" s="2"/>
      <c r="I93" s="2"/>
      <c r="J93" s="2"/>
      <c r="K93" s="2"/>
      <c r="L93" s="2"/>
      <c r="M93" s="2"/>
      <c r="O93" s="2"/>
      <c r="P93" s="2"/>
      <c r="V93" s="1"/>
      <c r="X93" s="2"/>
      <c r="AA93" s="1"/>
      <c r="AD93" s="1"/>
      <c r="AE93" s="2"/>
      <c r="AJ93" s="2"/>
      <c r="AM93" s="2"/>
      <c r="AR93" s="2"/>
      <c r="AU93" s="2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2:155" x14ac:dyDescent="0.25">
      <c r="B94" s="1"/>
      <c r="H94" s="2"/>
      <c r="I94" s="2"/>
      <c r="J94" s="2"/>
      <c r="K94" s="2"/>
      <c r="L94" s="2"/>
      <c r="M94" s="2"/>
      <c r="O94" s="2"/>
      <c r="P94" s="2"/>
      <c r="V94" s="1"/>
      <c r="X94" s="2"/>
      <c r="AA94" s="1"/>
      <c r="AD94" s="1"/>
      <c r="AE94" s="2"/>
      <c r="AJ94" s="2"/>
      <c r="AM94" s="2"/>
      <c r="AR94" s="2"/>
      <c r="AU94" s="2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2:155" x14ac:dyDescent="0.25">
      <c r="B95" s="1"/>
      <c r="H95" s="2"/>
      <c r="I95" s="2"/>
      <c r="J95" s="2"/>
      <c r="K95" s="2"/>
      <c r="L95" s="2"/>
      <c r="M95" s="2"/>
      <c r="O95" s="2"/>
      <c r="P95" s="2"/>
      <c r="V95" s="1"/>
      <c r="X95" s="2"/>
      <c r="AA95" s="1"/>
      <c r="AD95" s="1"/>
      <c r="AE95" s="2"/>
      <c r="AJ95" s="2"/>
      <c r="AM95" s="2"/>
      <c r="AR95" s="2"/>
      <c r="AU95" s="2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2:155" x14ac:dyDescent="0.25">
      <c r="B96" s="1"/>
      <c r="H96" s="2"/>
      <c r="I96" s="2"/>
      <c r="J96" s="2"/>
      <c r="K96" s="2"/>
      <c r="L96" s="2"/>
      <c r="M96" s="2"/>
      <c r="O96" s="2"/>
      <c r="P96" s="2"/>
      <c r="V96" s="1"/>
      <c r="X96" s="2"/>
      <c r="AA96" s="1"/>
      <c r="AD96" s="1"/>
      <c r="AE96" s="2"/>
      <c r="AJ96" s="2"/>
      <c r="AM96" s="2"/>
      <c r="AR96" s="2"/>
      <c r="AU96" s="2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2:155" x14ac:dyDescent="0.25">
      <c r="B97" s="1"/>
      <c r="H97" s="2"/>
      <c r="I97" s="2"/>
      <c r="J97" s="2"/>
      <c r="K97" s="2"/>
      <c r="L97" s="2"/>
      <c r="M97" s="2"/>
      <c r="O97" s="2"/>
      <c r="P97" s="2"/>
      <c r="V97" s="1"/>
      <c r="X97" s="2"/>
      <c r="AA97" s="1"/>
      <c r="AD97" s="1"/>
      <c r="AE97" s="2"/>
      <c r="AJ97" s="2"/>
      <c r="AM97" s="2"/>
      <c r="AR97" s="2"/>
      <c r="AU97" s="2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2:155" x14ac:dyDescent="0.25">
      <c r="B98" s="1"/>
      <c r="H98" s="2"/>
      <c r="I98" s="2"/>
      <c r="J98" s="2"/>
      <c r="K98" s="2"/>
      <c r="L98" s="2"/>
      <c r="M98" s="2"/>
      <c r="O98" s="2"/>
      <c r="P98" s="2"/>
      <c r="V98" s="1"/>
      <c r="X98" s="2"/>
      <c r="AA98" s="1"/>
      <c r="AD98" s="1"/>
      <c r="AE98" s="2"/>
      <c r="AJ98" s="2"/>
      <c r="AM98" s="2"/>
      <c r="AR98" s="2"/>
      <c r="AU98" s="2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2:155" x14ac:dyDescent="0.25">
      <c r="B99" s="1"/>
      <c r="H99" s="2"/>
      <c r="I99" s="2"/>
      <c r="J99" s="2"/>
      <c r="K99" s="2"/>
      <c r="L99" s="2"/>
      <c r="M99" s="2"/>
      <c r="O99" s="2"/>
      <c r="P99" s="2"/>
      <c r="V99" s="1"/>
      <c r="X99" s="2"/>
      <c r="AA99" s="1"/>
      <c r="AD99" s="1"/>
      <c r="AE99" s="2"/>
      <c r="AJ99" s="2"/>
      <c r="AM99" s="2"/>
      <c r="AR99" s="2"/>
      <c r="AU99" s="2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2:155" x14ac:dyDescent="0.25">
      <c r="B100" s="1"/>
      <c r="H100" s="2"/>
      <c r="I100" s="2"/>
      <c r="J100" s="2"/>
      <c r="K100" s="2"/>
      <c r="L100" s="2"/>
      <c r="M100" s="2"/>
      <c r="O100" s="2"/>
      <c r="P100" s="2"/>
      <c r="V100" s="1"/>
      <c r="X100" s="2"/>
      <c r="AA100" s="1"/>
      <c r="AD100" s="1"/>
      <c r="AE100" s="2"/>
      <c r="AJ100" s="2"/>
      <c r="AM100" s="2"/>
      <c r="AR100" s="2"/>
      <c r="AU100" s="2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2:155" x14ac:dyDescent="0.25">
      <c r="B101" s="1"/>
      <c r="H101" s="2"/>
      <c r="I101" s="2"/>
      <c r="J101" s="2"/>
      <c r="K101" s="2"/>
      <c r="L101" s="2"/>
      <c r="M101" s="2"/>
      <c r="O101" s="2"/>
      <c r="P101" s="2"/>
      <c r="V101" s="1"/>
      <c r="X101" s="2"/>
      <c r="AA101" s="1"/>
      <c r="AD101" s="1"/>
      <c r="AE101" s="2"/>
      <c r="AJ101" s="2"/>
      <c r="AM101" s="2"/>
      <c r="AR101" s="2"/>
      <c r="AU101" s="2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2:155" x14ac:dyDescent="0.25">
      <c r="B102" s="1"/>
      <c r="H102" s="2"/>
      <c r="I102" s="2"/>
      <c r="J102" s="2"/>
      <c r="K102" s="2"/>
      <c r="L102" s="2"/>
      <c r="M102" s="2"/>
      <c r="O102" s="2"/>
      <c r="P102" s="2"/>
      <c r="V102" s="1"/>
      <c r="X102" s="2"/>
      <c r="AA102" s="1"/>
      <c r="AD102" s="1"/>
      <c r="AE102" s="2"/>
      <c r="AJ102" s="2"/>
      <c r="AM102" s="2"/>
      <c r="AR102" s="2"/>
      <c r="AU102" s="2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2:155" x14ac:dyDescent="0.25">
      <c r="B103" s="1"/>
      <c r="H103" s="2"/>
      <c r="I103" s="2"/>
      <c r="J103" s="2"/>
      <c r="K103" s="2"/>
      <c r="L103" s="2"/>
      <c r="M103" s="2"/>
      <c r="O103" s="2"/>
      <c r="P103" s="2"/>
      <c r="V103" s="1"/>
      <c r="X103" s="2"/>
      <c r="AA103" s="1"/>
      <c r="AD103" s="1"/>
      <c r="AE103" s="2"/>
      <c r="AJ103" s="2"/>
      <c r="AM103" s="2"/>
      <c r="AR103" s="2"/>
      <c r="AU103" s="2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2:155" x14ac:dyDescent="0.25">
      <c r="B104" s="1"/>
      <c r="H104" s="2"/>
      <c r="I104" s="2"/>
      <c r="J104" s="2"/>
      <c r="K104" s="2"/>
      <c r="L104" s="2"/>
      <c r="M104" s="2"/>
      <c r="O104" s="2"/>
      <c r="P104" s="2"/>
      <c r="V104" s="1"/>
      <c r="X104" s="2"/>
      <c r="AA104" s="1"/>
      <c r="AD104" s="1"/>
      <c r="AE104" s="2"/>
      <c r="AJ104" s="2"/>
      <c r="AM104" s="2"/>
      <c r="AR104" s="2"/>
      <c r="AU104" s="2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2:155" x14ac:dyDescent="0.25">
      <c r="B105" s="1"/>
      <c r="H105" s="2"/>
      <c r="I105" s="2"/>
      <c r="J105" s="2"/>
      <c r="K105" s="2"/>
      <c r="L105" s="2"/>
      <c r="M105" s="2"/>
      <c r="O105" s="2"/>
      <c r="P105" s="2"/>
      <c r="V105" s="1"/>
      <c r="X105" s="2"/>
      <c r="AA105" s="1"/>
      <c r="AD105" s="1"/>
      <c r="AE105" s="2"/>
      <c r="AJ105" s="2"/>
      <c r="AM105" s="2"/>
      <c r="AR105" s="2"/>
      <c r="AU105" s="2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2:155" x14ac:dyDescent="0.25">
      <c r="B106" s="1"/>
      <c r="H106" s="2"/>
      <c r="I106" s="2"/>
      <c r="J106" s="2"/>
      <c r="K106" s="2"/>
      <c r="L106" s="2"/>
      <c r="M106" s="2"/>
      <c r="O106" s="2"/>
      <c r="P106" s="2"/>
      <c r="V106" s="1"/>
      <c r="X106" s="2"/>
      <c r="AA106" s="1"/>
      <c r="AD106" s="1"/>
      <c r="AE106" s="2"/>
      <c r="AJ106" s="2"/>
      <c r="AM106" s="2"/>
      <c r="AR106" s="2"/>
      <c r="AU106" s="2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2:155" x14ac:dyDescent="0.25">
      <c r="B107" s="1"/>
      <c r="H107" s="2"/>
      <c r="I107" s="2"/>
      <c r="J107" s="2"/>
      <c r="K107" s="2"/>
      <c r="L107" s="2"/>
      <c r="M107" s="2"/>
      <c r="O107" s="2"/>
      <c r="P107" s="2"/>
      <c r="V107" s="1"/>
      <c r="X107" s="2"/>
      <c r="AA107" s="1"/>
      <c r="AD107" s="1"/>
      <c r="AE107" s="2"/>
      <c r="AJ107" s="2"/>
      <c r="AM107" s="2"/>
      <c r="AR107" s="2"/>
      <c r="AU107" s="2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2:155" x14ac:dyDescent="0.25">
      <c r="B108" s="1"/>
      <c r="H108" s="2"/>
      <c r="I108" s="2"/>
      <c r="J108" s="2"/>
      <c r="K108" s="2"/>
      <c r="L108" s="2"/>
      <c r="M108" s="2"/>
      <c r="O108" s="2"/>
      <c r="P108" s="2"/>
      <c r="V108" s="1"/>
      <c r="X108" s="2"/>
      <c r="AA108" s="1"/>
      <c r="AD108" s="1"/>
      <c r="AE108" s="2"/>
      <c r="AJ108" s="2"/>
      <c r="AM108" s="2"/>
      <c r="AR108" s="2"/>
      <c r="AU108" s="2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2:155" x14ac:dyDescent="0.25">
      <c r="B109" s="1"/>
      <c r="H109" s="2"/>
      <c r="I109" s="2"/>
      <c r="J109" s="2"/>
      <c r="K109" s="2"/>
      <c r="L109" s="2"/>
      <c r="M109" s="2"/>
      <c r="O109" s="2"/>
      <c r="P109" s="2"/>
      <c r="V109" s="1"/>
      <c r="X109" s="2"/>
      <c r="AA109" s="1"/>
      <c r="AD109" s="1"/>
      <c r="AE109" s="2"/>
      <c r="AJ109" s="2"/>
      <c r="AM109" s="2"/>
      <c r="AR109" s="2"/>
      <c r="AU109" s="2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2:155" x14ac:dyDescent="0.25">
      <c r="B110" s="1"/>
      <c r="H110" s="2"/>
      <c r="I110" s="2"/>
      <c r="J110" s="2"/>
      <c r="K110" s="2"/>
      <c r="L110" s="2"/>
      <c r="M110" s="2"/>
      <c r="O110" s="2"/>
      <c r="P110" s="2"/>
      <c r="V110" s="1"/>
      <c r="X110" s="2"/>
      <c r="AA110" s="1"/>
      <c r="AD110" s="1"/>
      <c r="AE110" s="2"/>
      <c r="AJ110" s="2"/>
      <c r="AM110" s="2"/>
      <c r="AR110" s="2"/>
      <c r="AU110" s="2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2:155" x14ac:dyDescent="0.25">
      <c r="B111" s="1"/>
      <c r="H111" s="2"/>
      <c r="I111" s="2"/>
      <c r="J111" s="2"/>
      <c r="K111" s="2"/>
      <c r="L111" s="2"/>
      <c r="M111" s="2"/>
      <c r="O111" s="2"/>
      <c r="P111" s="2"/>
      <c r="V111" s="1"/>
      <c r="X111" s="2"/>
      <c r="AA111" s="1"/>
      <c r="AD111" s="1"/>
      <c r="AE111" s="2"/>
      <c r="AJ111" s="2"/>
      <c r="AM111" s="2"/>
      <c r="AR111" s="2"/>
      <c r="AU111" s="2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2:155" x14ac:dyDescent="0.25">
      <c r="B112" s="1"/>
      <c r="H112" s="2"/>
      <c r="I112" s="2"/>
      <c r="J112" s="2"/>
      <c r="K112" s="2"/>
      <c r="L112" s="2"/>
      <c r="M112" s="2"/>
      <c r="O112" s="2"/>
      <c r="P112" s="2"/>
      <c r="V112" s="1"/>
      <c r="X112" s="2"/>
      <c r="AA112" s="1"/>
      <c r="AD112" s="1"/>
      <c r="AE112" s="2"/>
      <c r="AJ112" s="2"/>
      <c r="AM112" s="2"/>
      <c r="AR112" s="2"/>
      <c r="AU112" s="2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2:155" x14ac:dyDescent="0.25">
      <c r="B113" s="1"/>
      <c r="H113" s="2"/>
      <c r="I113" s="2"/>
      <c r="J113" s="2"/>
      <c r="K113" s="2"/>
      <c r="L113" s="2"/>
      <c r="M113" s="2"/>
      <c r="O113" s="2"/>
      <c r="P113" s="2"/>
      <c r="V113" s="1"/>
      <c r="X113" s="2"/>
      <c r="AA113" s="1"/>
      <c r="AD113" s="1"/>
      <c r="AE113" s="2"/>
      <c r="AJ113" s="2"/>
      <c r="AM113" s="2"/>
      <c r="AR113" s="2"/>
      <c r="AU113" s="2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2:155" x14ac:dyDescent="0.25">
      <c r="B114" s="1"/>
      <c r="H114" s="2"/>
      <c r="I114" s="2"/>
      <c r="J114" s="2"/>
      <c r="K114" s="2"/>
      <c r="L114" s="2"/>
      <c r="M114" s="2"/>
      <c r="O114" s="2"/>
      <c r="P114" s="2"/>
      <c r="V114" s="1"/>
      <c r="X114" s="2"/>
      <c r="AA114" s="1"/>
      <c r="AD114" s="1"/>
      <c r="AE114" s="2"/>
      <c r="AJ114" s="2"/>
      <c r="AM114" s="2"/>
      <c r="AR114" s="2"/>
      <c r="AU114" s="2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2:155" x14ac:dyDescent="0.25">
      <c r="B115" s="1"/>
      <c r="H115" s="2"/>
      <c r="I115" s="2"/>
      <c r="J115" s="2"/>
      <c r="K115" s="2"/>
      <c r="L115" s="2"/>
      <c r="M115" s="2"/>
      <c r="O115" s="2"/>
      <c r="P115" s="2"/>
      <c r="V115" s="1"/>
      <c r="X115" s="2"/>
      <c r="AA115" s="1"/>
      <c r="AD115" s="1"/>
      <c r="AE115" s="2"/>
      <c r="AJ115" s="2"/>
      <c r="AM115" s="2"/>
      <c r="AR115" s="2"/>
      <c r="AU115" s="2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2:155" x14ac:dyDescent="0.25">
      <c r="B116" s="1"/>
      <c r="H116" s="2"/>
      <c r="I116" s="2"/>
      <c r="J116" s="2"/>
      <c r="K116" s="2"/>
      <c r="L116" s="2"/>
      <c r="M116" s="2"/>
      <c r="O116" s="2"/>
      <c r="P116" s="2"/>
      <c r="V116" s="1"/>
      <c r="X116" s="2"/>
      <c r="AA116" s="1"/>
      <c r="AD116" s="1"/>
      <c r="AE116" s="2"/>
      <c r="AJ116" s="2"/>
      <c r="AM116" s="2"/>
      <c r="AR116" s="2"/>
      <c r="AU116" s="2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2:155" x14ac:dyDescent="0.25">
      <c r="B117" s="1"/>
      <c r="H117" s="2"/>
      <c r="I117" s="2"/>
      <c r="J117" s="2"/>
      <c r="K117" s="2"/>
      <c r="L117" s="2"/>
      <c r="M117" s="2"/>
      <c r="O117" s="2"/>
      <c r="P117" s="2"/>
      <c r="V117" s="1"/>
      <c r="X117" s="2"/>
      <c r="AA117" s="1"/>
      <c r="AD117" s="1"/>
      <c r="AE117" s="2"/>
      <c r="AJ117" s="2"/>
      <c r="AM117" s="2"/>
      <c r="AR117" s="2"/>
      <c r="AU117" s="2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2:155" x14ac:dyDescent="0.25">
      <c r="B118" s="1"/>
      <c r="H118" s="2"/>
      <c r="I118" s="2"/>
      <c r="J118" s="2"/>
      <c r="K118" s="2"/>
      <c r="L118" s="2"/>
      <c r="M118" s="2"/>
      <c r="O118" s="2"/>
      <c r="P118" s="2"/>
      <c r="V118" s="1"/>
      <c r="X118" s="2"/>
      <c r="AA118" s="1"/>
      <c r="AD118" s="1"/>
      <c r="AE118" s="2"/>
      <c r="AJ118" s="2"/>
      <c r="AM118" s="2"/>
      <c r="AR118" s="2"/>
      <c r="AU118" s="2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2:155" x14ac:dyDescent="0.25">
      <c r="B119" s="1"/>
      <c r="H119" s="2"/>
      <c r="I119" s="2"/>
      <c r="J119" s="2"/>
      <c r="K119" s="2"/>
      <c r="L119" s="2"/>
      <c r="M119" s="2"/>
      <c r="O119" s="2"/>
      <c r="P119" s="2"/>
      <c r="V119" s="1"/>
      <c r="X119" s="2"/>
      <c r="AA119" s="1"/>
      <c r="AD119" s="1"/>
      <c r="AE119" s="2"/>
      <c r="AJ119" s="2"/>
      <c r="AM119" s="2"/>
      <c r="AR119" s="2"/>
      <c r="AU119" s="2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2:155" x14ac:dyDescent="0.25">
      <c r="B120" s="1"/>
      <c r="H120" s="2"/>
      <c r="I120" s="2"/>
      <c r="J120" s="2"/>
      <c r="K120" s="2"/>
      <c r="L120" s="2"/>
      <c r="M120" s="2"/>
      <c r="O120" s="2"/>
      <c r="P120" s="2"/>
      <c r="V120" s="1"/>
      <c r="X120" s="2"/>
      <c r="AA120" s="1"/>
      <c r="AD120" s="1"/>
      <c r="AE120" s="2"/>
      <c r="AJ120" s="2"/>
      <c r="AM120" s="2"/>
      <c r="AR120" s="2"/>
      <c r="AU120" s="2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2:155" x14ac:dyDescent="0.25">
      <c r="B121" s="1"/>
      <c r="H121" s="2"/>
      <c r="I121" s="2"/>
      <c r="J121" s="2"/>
      <c r="K121" s="2"/>
      <c r="L121" s="2"/>
      <c r="M121" s="2"/>
      <c r="O121" s="2"/>
      <c r="P121" s="2"/>
      <c r="V121" s="1"/>
      <c r="X121" s="2"/>
      <c r="AA121" s="1"/>
      <c r="AD121" s="1"/>
      <c r="AE121" s="2"/>
      <c r="AJ121" s="2"/>
      <c r="AM121" s="2"/>
      <c r="AR121" s="2"/>
      <c r="AU121" s="2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2:155" x14ac:dyDescent="0.25">
      <c r="B122" s="1"/>
      <c r="H122" s="2"/>
      <c r="I122" s="2"/>
      <c r="J122" s="2"/>
      <c r="K122" s="2"/>
      <c r="L122" s="2"/>
      <c r="M122" s="2"/>
      <c r="O122" s="2"/>
      <c r="P122" s="2"/>
      <c r="V122" s="1"/>
      <c r="X122" s="2"/>
      <c r="AA122" s="1"/>
      <c r="AD122" s="1"/>
      <c r="AE122" s="2"/>
      <c r="AJ122" s="2"/>
      <c r="AM122" s="2"/>
      <c r="AR122" s="2"/>
      <c r="AU122" s="2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2025-03-21T10:48:46Z</dcterms:modified>
</cp:coreProperties>
</file>