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2" activeTab="0"/>
  </bookViews>
  <sheets>
    <sheet name="S19" sheetId="1" r:id="rId1"/>
  </sheets>
  <definedNames>
    <definedName name="_Parse_Out" hidden="1">#REF!</definedName>
    <definedName name="_xlnm.Print_Area" localSheetId="0">'S19'!$A$1:$AA$39</definedName>
  </definedNames>
  <calcPr fullCalcOnLoad="1"/>
</workbook>
</file>

<file path=xl/sharedStrings.xml><?xml version="1.0" encoding="utf-8"?>
<sst xmlns="http://schemas.openxmlformats.org/spreadsheetml/2006/main" count="106" uniqueCount="58">
  <si>
    <t>ÉÊxÉVÉÉÒ  ÉÊxÉMÉÉÊàÉiÉ FÉäjÉ</t>
  </si>
  <si>
    <t>2.1.1</t>
  </si>
  <si>
    <t>2.1.2</t>
  </si>
  <si>
    <t>2.2.1</t>
  </si>
  <si>
    <t>2.3.1</t>
  </si>
  <si>
    <t>2.3.2</t>
  </si>
  <si>
    <t>2.2.2</t>
  </si>
  <si>
    <t>{ÉÉÉÊ®´ÉÉÉÊ®BÉE FÉäjÉ</t>
  </si>
  <si>
    <t>àÉ¶ÉÉÒxÉ®ÉÒ A´ÉÆ ={ÉºBÉE®</t>
  </si>
  <si>
    <t>public sector</t>
  </si>
  <si>
    <t>private corporate sector</t>
  </si>
  <si>
    <t>household sector</t>
  </si>
  <si>
    <t>gross fixed capital formation</t>
  </si>
  <si>
    <t>construction</t>
  </si>
  <si>
    <t>machinery &amp; equipment</t>
  </si>
  <si>
    <t>change in stocks</t>
  </si>
  <si>
    <t>net capital formation (ncf)</t>
  </si>
  <si>
    <t>item</t>
  </si>
  <si>
    <t xml:space="preserve"> (BÉE®Éä½ °ô{ÉªÉä)</t>
  </si>
  <si>
    <t>ÉÊxÉ´ÉãÉ {ÉÚÆVÉÉÒ ÉÊxÉàÉÉêhÉ</t>
  </si>
  <si>
    <t>ÉÊxÉVÉÉÒ ÉÊxÉMÉÉÊàÉiÉ FÉäjÉ</t>
  </si>
  <si>
    <t>ºÉÉ´ÉÇVÉÉÊxÉBÉE FÉäjÉ</t>
  </si>
  <si>
    <t>º]ÉìBÉE àÉå +ÉÆiÉ®</t>
  </si>
  <si>
    <t>ºÉBÉEãÉ ºlÉÉªÉÉÒ {ÉÚÆVÉÉÒ ÉÊxÉàÉÉÇhÉ</t>
  </si>
  <si>
    <t>ÉÊxÉàÉÉÇhÉ</t>
  </si>
  <si>
    <t>àÉ¶ÉÉÒxÉ®ÉÒ iÉlÉÉ ={ÉºBÉE®</t>
  </si>
  <si>
    <t xml:space="preserve">errors &amp; omissions*   </t>
  </si>
  <si>
    <t>*  see footnote to statement 7</t>
  </si>
  <si>
    <r>
      <t>less:</t>
    </r>
    <r>
      <rPr>
        <b/>
        <sz val="12"/>
        <rFont val="Arial Narrow"/>
        <family val="2"/>
      </rPr>
      <t xml:space="preserve"> consump.of fixed capital</t>
    </r>
  </si>
  <si>
    <r>
      <t>PÉ]ÉAÆ</t>
    </r>
    <r>
      <rPr>
        <b/>
        <sz val="12"/>
        <rFont val="DV_Divyae"/>
        <family val="0"/>
      </rPr>
      <t xml:space="preserve"> : ºlÉÉªÉÉÒ {ÉÚÆVÉÉÒ BÉEÉ +É´ÉFÉªÉ</t>
    </r>
  </si>
  <si>
    <r>
      <t xml:space="preserve">£ÉÚãÉ SÉÚBÉE </t>
    </r>
    <r>
      <rPr>
        <b/>
        <sz val="13"/>
        <rFont val="Arial Narrow"/>
        <family val="2"/>
      </rPr>
      <t xml:space="preserve"> *</t>
    </r>
  </si>
  <si>
    <r>
      <t xml:space="preserve"> ÉÊ´É´É®hÉ </t>
    </r>
    <r>
      <rPr>
        <b/>
        <sz val="14"/>
        <rFont val="Arial Narrow"/>
        <family val="2"/>
      </rPr>
      <t>19:</t>
    </r>
    <r>
      <rPr>
        <b/>
        <sz val="18"/>
        <rFont val="DV_Divyae"/>
        <family val="0"/>
      </rPr>
      <t xml:space="preserve"> {ÉÉÊ®ºÉÆ{ÉÉÊkÉ iÉlÉÉ ºÉÆºlÉÉ BÉEä |ÉBÉEÉ®ÉxÉÖºÉÉ® {ÉÚÆVÉÉÒ ÉÊxÉàÉÉÇhÉ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</si>
  <si>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</t>
    </r>
    <r>
      <rPr>
        <b/>
        <sz val="16"/>
        <rFont val="Arial Narrow"/>
        <family val="2"/>
      </rPr>
      <t>)</t>
    </r>
  </si>
  <si>
    <t>àÉn</t>
  </si>
  <si>
    <t>2004-05</t>
  </si>
  <si>
    <t>valuables+</t>
  </si>
  <si>
    <t>+ Excluding works of art &amp; antiques</t>
  </si>
  <si>
    <t>STATEMENT 19: CAPITAL FORMATION BY TYPE OF ASSETS AND BY TYPE OF INSTITUTIONS</t>
  </si>
  <si>
    <t>बहुमूल्य वस्तुऐं</t>
  </si>
  <si>
    <t xml:space="preserve">+पुरावस्तुओं एवं कलाकृतिओं के अतिरिक्त </t>
  </si>
  <si>
    <t>2005-06</t>
  </si>
  <si>
    <t>2006-07</t>
  </si>
  <si>
    <t>2007-08</t>
  </si>
  <si>
    <t>2008-09</t>
  </si>
  <si>
    <t>2009-10</t>
  </si>
  <si>
    <t>( ` crore )</t>
  </si>
  <si>
    <r>
      <t xml:space="preserve"> * </t>
    </r>
    <r>
      <rPr>
        <b/>
        <sz val="14"/>
        <rFont val="DV_Divyae"/>
        <family val="0"/>
      </rPr>
      <t xml:space="preserve"> ÉÊ´É´É®hÉ</t>
    </r>
    <r>
      <rPr>
        <b/>
        <sz val="14"/>
        <rFont val="Arial Narrow"/>
        <family val="2"/>
      </rPr>
      <t xml:space="preserve"> 7</t>
    </r>
    <r>
      <rPr>
        <b/>
        <sz val="14"/>
        <rFont val="DV_Divyae"/>
        <family val="0"/>
      </rPr>
      <t xml:space="preserve"> {É® ÉÊ]{{hÉÉÒ BÉEÉ +É´ÉãÉÉäBÉExÉ BÉE®å *</t>
    </r>
  </si>
  <si>
    <t>2010-11</t>
  </si>
  <si>
    <t>2011-12</t>
  </si>
  <si>
    <t>2012-13</t>
  </si>
  <si>
    <t>बहुमूल्य वस्तुऐं +</t>
  </si>
  <si>
    <r>
      <t>(2004-05 BÉEä £ÉÉ´ÉÉå {É®</t>
    </r>
    <r>
      <rPr>
        <b/>
        <sz val="14"/>
        <rFont val="DV_Divya"/>
        <family val="0"/>
      </rPr>
      <t xml:space="preserve"> </t>
    </r>
    <r>
      <rPr>
        <b/>
        <sz val="14"/>
        <rFont val="Arial Narrow"/>
        <family val="2"/>
      </rPr>
      <t>at 2004-05 prices)</t>
    </r>
  </si>
  <si>
    <r>
      <t>ÉÊxÉ´ÉãÉ {ÉÚÆVÉÉÒ ÉÊxÉàÉÉÇhÉ</t>
    </r>
    <r>
      <rPr>
        <b/>
        <sz val="16"/>
        <rFont val="DV_Divyae"/>
        <family val="0"/>
      </rPr>
      <t xml:space="preserve"> </t>
    </r>
  </si>
  <si>
    <r>
      <t xml:space="preserve">ºÉBÉEãÉ {ÉÚÆVÉÉÒ ÉÊxÉàÉÉÇhÉ </t>
    </r>
    <r>
      <rPr>
        <b/>
        <sz val="16"/>
        <rFont val="DV_Divyae"/>
        <family val="0"/>
      </rPr>
      <t xml:space="preserve"> </t>
    </r>
  </si>
  <si>
    <t xml:space="preserve">net capital formation </t>
  </si>
  <si>
    <t xml:space="preserve">gross capital formation </t>
  </si>
  <si>
    <t>gross capital formation (unadjusted)</t>
  </si>
  <si>
    <r>
      <t xml:space="preserve">ºÉBÉEãÉ {ÉÚÆVÉÉÒ ÉÊxÉàÉÉÇhÉ </t>
    </r>
    <r>
      <rPr>
        <sz val="10.5"/>
        <rFont val="DV_Divyae"/>
        <family val="0"/>
      </rPr>
      <t>(असमायोजित)</t>
    </r>
    <r>
      <rPr>
        <b/>
        <sz val="10.5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</si>
</sst>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6">
    <font>
      <sz val="10"/>
      <name val="Courier"/>
      <family val="0"/>
    </font>
    <font>
      <sz val="10"/>
      <name val="Arial"/>
      <family val="0"/>
    </font>
    <font>
      <sz val="12"/>
      <name val="Courier"/>
      <family val="0"/>
    </font>
    <font>
      <sz val="12"/>
      <name val="Times New Roman"/>
      <family val="1"/>
    </font>
    <font>
      <b/>
      <sz val="14"/>
      <name val="DV_Divya"/>
      <family val="0"/>
    </font>
    <font>
      <b/>
      <sz val="12"/>
      <name val="Times New Roman"/>
      <family val="1"/>
    </font>
    <font>
      <b/>
      <sz val="12"/>
      <name val="Courier"/>
      <family val="0"/>
    </font>
    <font>
      <i/>
      <sz val="10"/>
      <name val="Courier"/>
      <family val="0"/>
    </font>
    <font>
      <i/>
      <sz val="12"/>
      <name val="Courier"/>
      <family val="0"/>
    </font>
    <font>
      <b/>
      <sz val="14"/>
      <name val="DV_Divyae"/>
      <family val="0"/>
    </font>
    <font>
      <b/>
      <sz val="16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2"/>
      <name val="DV_Divyae"/>
      <family val="0"/>
    </font>
    <font>
      <sz val="12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i/>
      <sz val="14"/>
      <name val="Times New Roman"/>
      <family val="1"/>
    </font>
    <font>
      <b/>
      <sz val="16"/>
      <name val="Arial Narrow"/>
      <family val="2"/>
    </font>
    <font>
      <i/>
      <sz val="14"/>
      <name val="Courier"/>
      <family val="0"/>
    </font>
    <font>
      <i/>
      <sz val="12"/>
      <name val="Arial Narrow"/>
      <family val="2"/>
    </font>
    <font>
      <sz val="13"/>
      <name val="Arial Narrow"/>
      <family val="2"/>
    </font>
    <font>
      <sz val="10"/>
      <name val="DV_SAMYA"/>
      <family val="0"/>
    </font>
    <font>
      <sz val="11"/>
      <name val="Courier"/>
      <family val="3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DV_Divyae"/>
      <family val="0"/>
    </font>
    <font>
      <sz val="10.5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vertical="center"/>
    </xf>
    <xf numFmtId="0" fontId="24" fillId="0" borderId="0" xfId="0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3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quotePrefix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view="pageBreakPreview" zoomScaleSheetLayoutView="100" zoomScalePageLayoutView="0" workbookViewId="0" topLeftCell="B1">
      <selection activeCell="K41" sqref="K41"/>
    </sheetView>
  </sheetViews>
  <sheetFormatPr defaultColWidth="9.00390625" defaultRowHeight="12.75"/>
  <cols>
    <col min="1" max="1" width="4.125" style="26" customWidth="1"/>
    <col min="2" max="2" width="1.625" style="26" customWidth="1"/>
    <col min="3" max="3" width="1.75390625" style="26" customWidth="1"/>
    <col min="4" max="4" width="26.625" style="26" customWidth="1"/>
    <col min="5" max="22" width="10.625" style="26" customWidth="1"/>
    <col min="23" max="23" width="1.625" style="26" customWidth="1"/>
    <col min="24" max="24" width="4.125" style="26" customWidth="1"/>
    <col min="25" max="26" width="1.625" style="26" customWidth="1"/>
    <col min="27" max="27" width="29.625" style="26" customWidth="1"/>
    <col min="28" max="16384" width="9.00390625" style="26" customWidth="1"/>
  </cols>
  <sheetData>
    <row r="1" spans="1:31" s="23" customFormat="1" ht="24.7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6" t="s">
        <v>37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22"/>
      <c r="AC1" s="22"/>
      <c r="AD1" s="22"/>
      <c r="AE1" s="22"/>
    </row>
    <row r="2" spans="1:31" s="24" customFormat="1" ht="24.7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7" t="s">
        <v>51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2"/>
      <c r="AC2" s="22"/>
      <c r="AD2" s="22"/>
      <c r="AE2" s="22"/>
    </row>
    <row r="3" spans="1:27" s="11" customFormat="1" ht="24.75" customHeight="1">
      <c r="A3" s="9"/>
      <c r="B3" s="9"/>
      <c r="C3" s="9"/>
      <c r="D3" s="9"/>
      <c r="J3" s="36"/>
      <c r="L3" s="36" t="s">
        <v>18</v>
      </c>
      <c r="M3" s="35"/>
      <c r="N3" s="37" t="s">
        <v>45</v>
      </c>
      <c r="O3" s="38"/>
      <c r="X3" s="10"/>
      <c r="Y3" s="10"/>
      <c r="Z3" s="10"/>
      <c r="AA3" s="10"/>
    </row>
    <row r="4" spans="1:27" s="12" customFormat="1" ht="21.75" customHeight="1">
      <c r="A4" s="44" t="s">
        <v>33</v>
      </c>
      <c r="B4" s="44"/>
      <c r="C4" s="44"/>
      <c r="D4" s="44"/>
      <c r="E4" s="41" t="s">
        <v>34</v>
      </c>
      <c r="F4" s="41" t="s">
        <v>40</v>
      </c>
      <c r="G4" s="41" t="s">
        <v>41</v>
      </c>
      <c r="H4" s="41" t="s">
        <v>42</v>
      </c>
      <c r="I4" s="41" t="s">
        <v>43</v>
      </c>
      <c r="J4" s="41" t="s">
        <v>44</v>
      </c>
      <c r="K4" s="41" t="s">
        <v>47</v>
      </c>
      <c r="L4" s="41" t="s">
        <v>48</v>
      </c>
      <c r="M4" s="41" t="s">
        <v>49</v>
      </c>
      <c r="N4" s="41" t="s">
        <v>34</v>
      </c>
      <c r="O4" s="41" t="s">
        <v>40</v>
      </c>
      <c r="P4" s="41" t="s">
        <v>41</v>
      </c>
      <c r="Q4" s="41" t="s">
        <v>42</v>
      </c>
      <c r="R4" s="41" t="s">
        <v>43</v>
      </c>
      <c r="S4" s="41" t="s">
        <v>44</v>
      </c>
      <c r="T4" s="41" t="s">
        <v>47</v>
      </c>
      <c r="U4" s="41" t="s">
        <v>48</v>
      </c>
      <c r="V4" s="41" t="s">
        <v>49</v>
      </c>
      <c r="W4" s="45" t="s">
        <v>17</v>
      </c>
      <c r="X4" s="45"/>
      <c r="Y4" s="45"/>
      <c r="Z4" s="45"/>
      <c r="AA4" s="45"/>
    </row>
    <row r="5" spans="1:27" s="27" customFormat="1" ht="21.75" customHeight="1">
      <c r="A5" s="42">
        <v>1</v>
      </c>
      <c r="B5" s="42"/>
      <c r="C5" s="42"/>
      <c r="D5" s="42"/>
      <c r="E5" s="39">
        <v>2</v>
      </c>
      <c r="F5" s="40">
        <v>3</v>
      </c>
      <c r="G5" s="39">
        <v>4</v>
      </c>
      <c r="H5" s="40">
        <v>5</v>
      </c>
      <c r="I5" s="39">
        <v>6</v>
      </c>
      <c r="J5" s="40">
        <v>7</v>
      </c>
      <c r="K5" s="39">
        <v>8</v>
      </c>
      <c r="L5" s="40">
        <v>9</v>
      </c>
      <c r="M5" s="39">
        <v>10</v>
      </c>
      <c r="N5" s="40">
        <v>11</v>
      </c>
      <c r="O5" s="39">
        <v>12</v>
      </c>
      <c r="P5" s="40">
        <v>13</v>
      </c>
      <c r="Q5" s="39">
        <v>14</v>
      </c>
      <c r="R5" s="40">
        <v>15</v>
      </c>
      <c r="S5" s="39">
        <v>16</v>
      </c>
      <c r="T5" s="40">
        <v>17</v>
      </c>
      <c r="U5" s="39">
        <v>18</v>
      </c>
      <c r="V5" s="40">
        <v>19</v>
      </c>
      <c r="W5" s="42">
        <v>1</v>
      </c>
      <c r="X5" s="42"/>
      <c r="Y5" s="42"/>
      <c r="Z5" s="42"/>
      <c r="AA5" s="42"/>
    </row>
    <row r="6" spans="1:27" s="18" customFormat="1" ht="24.75" customHeight="1">
      <c r="A6" s="13">
        <v>1</v>
      </c>
      <c r="B6" s="13"/>
      <c r="C6" s="14"/>
      <c r="D6" s="19" t="s">
        <v>57</v>
      </c>
      <c r="E6" s="16">
        <f>E7+E8+E9+E10</f>
        <v>1052231.4968218422</v>
      </c>
      <c r="F6" s="16">
        <f aca="true" t="shared" si="0" ref="F6:M6">F7+F8+F9+F10</f>
        <v>1266073.354378043</v>
      </c>
      <c r="G6" s="16">
        <f t="shared" si="0"/>
        <v>1540583.4869275058</v>
      </c>
      <c r="H6" s="16">
        <f t="shared" si="0"/>
        <v>1896798.9038960978</v>
      </c>
      <c r="I6" s="16">
        <f t="shared" si="0"/>
        <v>2000102.6639356462</v>
      </c>
      <c r="J6" s="16">
        <f t="shared" si="0"/>
        <v>2351254.676585434</v>
      </c>
      <c r="K6" s="16">
        <f t="shared" si="0"/>
        <v>2843414.560960151</v>
      </c>
      <c r="L6" s="16">
        <f t="shared" si="0"/>
        <v>3278331.4049237985</v>
      </c>
      <c r="M6" s="16">
        <f t="shared" si="0"/>
        <v>3509208.1527619623</v>
      </c>
      <c r="N6" s="16">
        <f>N7+N8+N9+N10</f>
        <v>1052231.4968218422</v>
      </c>
      <c r="O6" s="16">
        <f aca="true" t="shared" si="1" ref="O6:V6">O7+O8+O9+O10</f>
        <v>1223717.178197249</v>
      </c>
      <c r="P6" s="16">
        <f t="shared" si="1"/>
        <v>1410754.1563375928</v>
      </c>
      <c r="Q6" s="16">
        <f t="shared" si="1"/>
        <v>1653438.0091404465</v>
      </c>
      <c r="R6" s="16">
        <f t="shared" si="1"/>
        <v>1626220.417281473</v>
      </c>
      <c r="S6" s="16">
        <f t="shared" si="1"/>
        <v>1832050.366550429</v>
      </c>
      <c r="T6" s="16">
        <f t="shared" si="1"/>
        <v>2101936.460485285</v>
      </c>
      <c r="U6" s="16">
        <f t="shared" si="1"/>
        <v>2237209.9431196935</v>
      </c>
      <c r="V6" s="16">
        <f t="shared" si="1"/>
        <v>2289860.4526640247</v>
      </c>
      <c r="W6" s="17"/>
      <c r="X6" s="13">
        <v>1</v>
      </c>
      <c r="Y6" s="13"/>
      <c r="Z6" s="13"/>
      <c r="AA6" s="17" t="s">
        <v>56</v>
      </c>
    </row>
    <row r="7" spans="1:27" s="1" customFormat="1" ht="24.75" customHeight="1">
      <c r="A7" s="4">
        <v>1.1</v>
      </c>
      <c r="B7" s="4"/>
      <c r="C7" s="2"/>
      <c r="D7" s="8" t="s">
        <v>21</v>
      </c>
      <c r="E7" s="6">
        <f>E12+E22</f>
        <v>240580</v>
      </c>
      <c r="F7" s="6">
        <f aca="true" t="shared" si="2" ref="F7:M7">F12+F22</f>
        <v>293350</v>
      </c>
      <c r="G7" s="6">
        <f t="shared" si="2"/>
        <v>356556</v>
      </c>
      <c r="H7" s="6">
        <f t="shared" si="2"/>
        <v>441923</v>
      </c>
      <c r="I7" s="6">
        <f t="shared" si="2"/>
        <v>531730</v>
      </c>
      <c r="J7" s="6">
        <f t="shared" si="2"/>
        <v>592788.4199999999</v>
      </c>
      <c r="K7" s="6">
        <f t="shared" si="2"/>
        <v>656447.52</v>
      </c>
      <c r="L7" s="6">
        <f t="shared" si="2"/>
        <v>695834.64</v>
      </c>
      <c r="M7" s="6">
        <f t="shared" si="2"/>
        <v>821962.19</v>
      </c>
      <c r="N7" s="6">
        <f>N12+N22</f>
        <v>240580</v>
      </c>
      <c r="O7" s="6">
        <f aca="true" t="shared" si="3" ref="O7:V7">O12+O22</f>
        <v>281995</v>
      </c>
      <c r="P7" s="6">
        <f t="shared" si="3"/>
        <v>324020</v>
      </c>
      <c r="Q7" s="6">
        <f t="shared" si="3"/>
        <v>382431</v>
      </c>
      <c r="R7" s="6">
        <f t="shared" si="3"/>
        <v>429285</v>
      </c>
      <c r="S7" s="6">
        <f t="shared" si="3"/>
        <v>449687</v>
      </c>
      <c r="T7" s="6">
        <f t="shared" si="3"/>
        <v>467223.3420421854</v>
      </c>
      <c r="U7" s="6">
        <f t="shared" si="3"/>
        <v>465211.69976749155</v>
      </c>
      <c r="V7" s="6">
        <f t="shared" si="3"/>
        <v>508712.9175975831</v>
      </c>
      <c r="W7" s="7"/>
      <c r="X7" s="4">
        <v>1.1</v>
      </c>
      <c r="Y7" s="4"/>
      <c r="Z7" s="4"/>
      <c r="AA7" s="7" t="s">
        <v>9</v>
      </c>
    </row>
    <row r="8" spans="1:27" s="1" customFormat="1" ht="24.75" customHeight="1">
      <c r="A8" s="4">
        <v>1.2</v>
      </c>
      <c r="B8" s="4"/>
      <c r="C8" s="2"/>
      <c r="D8" s="8" t="s">
        <v>0</v>
      </c>
      <c r="E8" s="6">
        <f>E15+E23</f>
        <v>334868.7173266893</v>
      </c>
      <c r="F8" s="6">
        <f aca="true" t="shared" si="4" ref="F8:M8">F15+F23</f>
        <v>500674.56833809544</v>
      </c>
      <c r="G8" s="6">
        <f t="shared" si="4"/>
        <v>624178.5277358695</v>
      </c>
      <c r="H8" s="6">
        <f t="shared" si="4"/>
        <v>863147.1749775335</v>
      </c>
      <c r="I8" s="6">
        <f t="shared" si="4"/>
        <v>636313.6617985743</v>
      </c>
      <c r="J8" s="6">
        <f t="shared" si="4"/>
        <v>786108.8767213593</v>
      </c>
      <c r="K8" s="6">
        <f t="shared" si="4"/>
        <v>997816.2016350005</v>
      </c>
      <c r="L8" s="6">
        <f t="shared" si="4"/>
        <v>913281.9451333943</v>
      </c>
      <c r="M8" s="6">
        <f t="shared" si="4"/>
        <v>925481.1775074066</v>
      </c>
      <c r="N8" s="6">
        <f>N15+N23</f>
        <v>334868.7173266893</v>
      </c>
      <c r="O8" s="6">
        <f aca="true" t="shared" si="5" ref="O8:V8">O15+O23</f>
        <v>485556</v>
      </c>
      <c r="P8" s="6">
        <f t="shared" si="5"/>
        <v>578377</v>
      </c>
      <c r="Q8" s="6">
        <f t="shared" si="5"/>
        <v>768352</v>
      </c>
      <c r="R8" s="6">
        <f t="shared" si="5"/>
        <v>541902</v>
      </c>
      <c r="S8" s="6">
        <f t="shared" si="5"/>
        <v>644988.8443343594</v>
      </c>
      <c r="T8" s="6">
        <f t="shared" si="5"/>
        <v>780949.8295509203</v>
      </c>
      <c r="U8" s="6">
        <f t="shared" si="5"/>
        <v>683527.3293931384</v>
      </c>
      <c r="V8" s="6">
        <f t="shared" si="5"/>
        <v>661712.5478122255</v>
      </c>
      <c r="W8" s="7"/>
      <c r="X8" s="4">
        <v>1.2</v>
      </c>
      <c r="Y8" s="4"/>
      <c r="Z8" s="4"/>
      <c r="AA8" s="7" t="s">
        <v>10</v>
      </c>
    </row>
    <row r="9" spans="1:27" s="1" customFormat="1" ht="24.75" customHeight="1">
      <c r="A9" s="4">
        <v>1.3</v>
      </c>
      <c r="B9" s="4"/>
      <c r="C9" s="2"/>
      <c r="D9" s="8" t="s">
        <v>7</v>
      </c>
      <c r="E9" s="6">
        <f>E18+E24</f>
        <v>435728.84741710196</v>
      </c>
      <c r="F9" s="6">
        <f aca="true" t="shared" si="6" ref="F9:M9">F18+F24</f>
        <v>430656.5847303251</v>
      </c>
      <c r="G9" s="6">
        <f t="shared" si="6"/>
        <v>510140.0974030933</v>
      </c>
      <c r="H9" s="6">
        <f t="shared" si="6"/>
        <v>538137.2028542119</v>
      </c>
      <c r="I9" s="6">
        <f t="shared" si="6"/>
        <v>759846.1492136348</v>
      </c>
      <c r="J9" s="6">
        <f t="shared" si="6"/>
        <v>856045.6687057248</v>
      </c>
      <c r="K9" s="6">
        <f t="shared" si="6"/>
        <v>1026314.5298630922</v>
      </c>
      <c r="L9" s="6">
        <f t="shared" si="6"/>
        <v>1422541.4280861183</v>
      </c>
      <c r="M9" s="6">
        <f t="shared" si="6"/>
        <v>1495283.2603985062</v>
      </c>
      <c r="N9" s="6">
        <f>N18+N24</f>
        <v>435728.84741710196</v>
      </c>
      <c r="O9" s="6">
        <f aca="true" t="shared" si="7" ref="O9:V9">O18+O24</f>
        <v>415752</v>
      </c>
      <c r="P9" s="6">
        <f t="shared" si="7"/>
        <v>462424</v>
      </c>
      <c r="Q9" s="6">
        <f t="shared" si="7"/>
        <v>455392</v>
      </c>
      <c r="R9" s="6">
        <f t="shared" si="7"/>
        <v>595046</v>
      </c>
      <c r="S9" s="6">
        <f t="shared" si="7"/>
        <v>642850.579787504</v>
      </c>
      <c r="T9" s="6">
        <f t="shared" si="7"/>
        <v>728572</v>
      </c>
      <c r="U9" s="6">
        <f t="shared" si="7"/>
        <v>955017</v>
      </c>
      <c r="V9" s="6">
        <f t="shared" si="7"/>
        <v>938229</v>
      </c>
      <c r="W9" s="7"/>
      <c r="X9" s="4">
        <v>1.3</v>
      </c>
      <c r="Y9" s="4"/>
      <c r="Z9" s="4"/>
      <c r="AA9" s="7" t="s">
        <v>11</v>
      </c>
    </row>
    <row r="10" spans="1:27" s="1" customFormat="1" ht="24.75" customHeight="1">
      <c r="A10" s="4">
        <v>1.4</v>
      </c>
      <c r="B10" s="4"/>
      <c r="C10" s="2"/>
      <c r="D10" s="32" t="s">
        <v>50</v>
      </c>
      <c r="E10" s="6">
        <f>E25</f>
        <v>41053.93207805088</v>
      </c>
      <c r="F10" s="6">
        <f aca="true" t="shared" si="8" ref="F10:M10">F25</f>
        <v>41392.201309622586</v>
      </c>
      <c r="G10" s="6">
        <f t="shared" si="8"/>
        <v>49708.861788542956</v>
      </c>
      <c r="H10" s="6">
        <f t="shared" si="8"/>
        <v>53591.526064352336</v>
      </c>
      <c r="I10" s="6">
        <f t="shared" si="8"/>
        <v>72212.8529234372</v>
      </c>
      <c r="J10" s="6">
        <f t="shared" si="8"/>
        <v>116311.71115835028</v>
      </c>
      <c r="K10" s="6">
        <f t="shared" si="8"/>
        <v>162836.309462058</v>
      </c>
      <c r="L10" s="6">
        <f t="shared" si="8"/>
        <v>246673.3917042861</v>
      </c>
      <c r="M10" s="6">
        <f t="shared" si="8"/>
        <v>266481.52485604957</v>
      </c>
      <c r="N10" s="6">
        <f>N25</f>
        <v>41053.93207805088</v>
      </c>
      <c r="O10" s="6">
        <f aca="true" t="shared" si="9" ref="O10:V10">O25</f>
        <v>40414.17819724916</v>
      </c>
      <c r="P10" s="6">
        <f t="shared" si="9"/>
        <v>45933.15633759283</v>
      </c>
      <c r="Q10" s="6">
        <f t="shared" si="9"/>
        <v>47263.00914044654</v>
      </c>
      <c r="R10" s="6">
        <f t="shared" si="9"/>
        <v>59987.417281473005</v>
      </c>
      <c r="S10" s="6">
        <f t="shared" si="9"/>
        <v>94523.94242856586</v>
      </c>
      <c r="T10" s="6">
        <f t="shared" si="9"/>
        <v>125191.28889217961</v>
      </c>
      <c r="U10" s="6">
        <f t="shared" si="9"/>
        <v>133453.91395906347</v>
      </c>
      <c r="V10" s="6">
        <f t="shared" si="9"/>
        <v>181205.98725421567</v>
      </c>
      <c r="W10" s="7"/>
      <c r="X10" s="4">
        <v>1.4</v>
      </c>
      <c r="Y10" s="4"/>
      <c r="Z10" s="4"/>
      <c r="AA10" s="7" t="s">
        <v>35</v>
      </c>
    </row>
    <row r="11" spans="1:27" s="18" customFormat="1" ht="24.75" customHeight="1">
      <c r="A11" s="13">
        <v>2</v>
      </c>
      <c r="B11" s="13"/>
      <c r="C11" s="14"/>
      <c r="D11" s="19" t="s">
        <v>23</v>
      </c>
      <c r="E11" s="16">
        <f>E12+E15+E18</f>
        <v>931027.5647437912</v>
      </c>
      <c r="F11" s="16">
        <f aca="true" t="shared" si="10" ref="F11:M11">F12+F15+F18</f>
        <v>1120292.1530684205</v>
      </c>
      <c r="G11" s="16">
        <f t="shared" si="10"/>
        <v>1343773.6251389629</v>
      </c>
      <c r="H11" s="16">
        <f t="shared" si="10"/>
        <v>1641673.3778317454</v>
      </c>
      <c r="I11" s="16">
        <f t="shared" si="10"/>
        <v>1821098.811012209</v>
      </c>
      <c r="J11" s="16">
        <f t="shared" si="10"/>
        <v>2055771.965427084</v>
      </c>
      <c r="K11" s="16">
        <f t="shared" si="10"/>
        <v>2407069.251498093</v>
      </c>
      <c r="L11" s="16">
        <f t="shared" si="10"/>
        <v>2861062.0132195125</v>
      </c>
      <c r="M11" s="16">
        <f t="shared" si="10"/>
        <v>3071542.6279059127</v>
      </c>
      <c r="N11" s="16">
        <f>N12+N15+N18</f>
        <v>931027.5647437912</v>
      </c>
      <c r="O11" s="16">
        <f aca="true" t="shared" si="11" ref="O11:V11">O12+O15+O18</f>
        <v>1081792</v>
      </c>
      <c r="P11" s="16">
        <f t="shared" si="11"/>
        <v>1231265</v>
      </c>
      <c r="Q11" s="16">
        <f t="shared" si="11"/>
        <v>1430764</v>
      </c>
      <c r="R11" s="16">
        <f t="shared" si="11"/>
        <v>1480943</v>
      </c>
      <c r="S11" s="16">
        <f t="shared" si="11"/>
        <v>1594474.814654793</v>
      </c>
      <c r="T11" s="16">
        <f t="shared" si="11"/>
        <v>1769792.1715931057</v>
      </c>
      <c r="U11" s="16">
        <f t="shared" si="11"/>
        <v>1986645.02916063</v>
      </c>
      <c r="V11" s="16">
        <f t="shared" si="11"/>
        <v>2002047.4654098086</v>
      </c>
      <c r="W11" s="17"/>
      <c r="X11" s="13">
        <v>2</v>
      </c>
      <c r="Y11" s="13"/>
      <c r="Z11" s="13"/>
      <c r="AA11" s="17" t="s">
        <v>12</v>
      </c>
    </row>
    <row r="12" spans="1:27" s="1" customFormat="1" ht="24.75" customHeight="1">
      <c r="A12" s="4">
        <v>2.1</v>
      </c>
      <c r="B12" s="4"/>
      <c r="C12" s="2"/>
      <c r="D12" s="8" t="s">
        <v>21</v>
      </c>
      <c r="E12" s="6">
        <f>E13+E14</f>
        <v>224108</v>
      </c>
      <c r="F12" s="6">
        <f aca="true" t="shared" si="12" ref="F12:M12">F13+F14</f>
        <v>271342</v>
      </c>
      <c r="G12" s="6">
        <f t="shared" si="12"/>
        <v>339617</v>
      </c>
      <c r="H12" s="6">
        <f t="shared" si="12"/>
        <v>401326</v>
      </c>
      <c r="I12" s="6">
        <f t="shared" si="12"/>
        <v>480698</v>
      </c>
      <c r="J12" s="6">
        <f t="shared" si="12"/>
        <v>543883.4199999999</v>
      </c>
      <c r="K12" s="6">
        <f t="shared" si="12"/>
        <v>609188.52</v>
      </c>
      <c r="L12" s="6">
        <f t="shared" si="12"/>
        <v>639156.64</v>
      </c>
      <c r="M12" s="6">
        <f t="shared" si="12"/>
        <v>789108.19</v>
      </c>
      <c r="N12" s="6">
        <f>N13+N14</f>
        <v>224108</v>
      </c>
      <c r="O12" s="6">
        <f aca="true" t="shared" si="13" ref="O12:V12">O13+O14</f>
        <v>260750</v>
      </c>
      <c r="P12" s="6">
        <f t="shared" si="13"/>
        <v>308594</v>
      </c>
      <c r="Q12" s="6">
        <f t="shared" si="13"/>
        <v>347221</v>
      </c>
      <c r="R12" s="6">
        <f t="shared" si="13"/>
        <v>389039</v>
      </c>
      <c r="S12" s="6">
        <f t="shared" si="13"/>
        <v>410891</v>
      </c>
      <c r="T12" s="6">
        <f t="shared" si="13"/>
        <v>431393.3420421854</v>
      </c>
      <c r="U12" s="6">
        <f t="shared" si="13"/>
        <v>425799.69976749155</v>
      </c>
      <c r="V12" s="6">
        <f t="shared" si="13"/>
        <v>487752.9175975831</v>
      </c>
      <c r="W12" s="7"/>
      <c r="X12" s="4">
        <v>2.1</v>
      </c>
      <c r="Y12" s="4"/>
      <c r="Z12" s="4"/>
      <c r="AA12" s="7" t="s">
        <v>9</v>
      </c>
    </row>
    <row r="13" spans="1:27" s="1" customFormat="1" ht="24.75" customHeight="1">
      <c r="A13" s="43" t="s">
        <v>1</v>
      </c>
      <c r="B13" s="43"/>
      <c r="C13" s="3"/>
      <c r="D13" s="8" t="s">
        <v>24</v>
      </c>
      <c r="E13" s="6">
        <v>144108</v>
      </c>
      <c r="F13" s="6">
        <v>181332</v>
      </c>
      <c r="G13" s="6">
        <v>226288</v>
      </c>
      <c r="H13" s="6">
        <v>268523</v>
      </c>
      <c r="I13" s="6">
        <v>316443</v>
      </c>
      <c r="J13" s="6">
        <v>356349.05</v>
      </c>
      <c r="K13" s="6">
        <v>398539.85</v>
      </c>
      <c r="L13" s="6">
        <v>421572.39</v>
      </c>
      <c r="M13" s="6">
        <v>549955.24</v>
      </c>
      <c r="N13" s="6">
        <v>144108</v>
      </c>
      <c r="O13" s="6">
        <v>174449</v>
      </c>
      <c r="P13" s="6">
        <v>203057</v>
      </c>
      <c r="Q13" s="6">
        <v>225145</v>
      </c>
      <c r="R13" s="6">
        <v>242008</v>
      </c>
      <c r="S13" s="6">
        <v>248344</v>
      </c>
      <c r="T13" s="6">
        <v>253866</v>
      </c>
      <c r="U13" s="6">
        <v>247426.59638622054</v>
      </c>
      <c r="V13" s="6">
        <v>294459.265909048</v>
      </c>
      <c r="W13" s="7"/>
      <c r="X13" s="43" t="s">
        <v>1</v>
      </c>
      <c r="Y13" s="43"/>
      <c r="Z13" s="5"/>
      <c r="AA13" s="7" t="s">
        <v>13</v>
      </c>
    </row>
    <row r="14" spans="1:27" s="1" customFormat="1" ht="24.75" customHeight="1">
      <c r="A14" s="43" t="s">
        <v>2</v>
      </c>
      <c r="B14" s="43"/>
      <c r="C14" s="3"/>
      <c r="D14" s="8" t="s">
        <v>25</v>
      </c>
      <c r="E14" s="6">
        <v>80000</v>
      </c>
      <c r="F14" s="6">
        <v>90010</v>
      </c>
      <c r="G14" s="6">
        <v>113329</v>
      </c>
      <c r="H14" s="6">
        <v>132803</v>
      </c>
      <c r="I14" s="6">
        <v>164255</v>
      </c>
      <c r="J14" s="6">
        <v>187534.37</v>
      </c>
      <c r="K14" s="6">
        <v>210648.66999999998</v>
      </c>
      <c r="L14" s="6">
        <v>217584.24999999997</v>
      </c>
      <c r="M14" s="6">
        <v>239152.95</v>
      </c>
      <c r="N14" s="6">
        <v>80000</v>
      </c>
      <c r="O14" s="6">
        <v>86301</v>
      </c>
      <c r="P14" s="6">
        <v>105537</v>
      </c>
      <c r="Q14" s="6">
        <v>122076</v>
      </c>
      <c r="R14" s="6">
        <v>147031</v>
      </c>
      <c r="S14" s="6">
        <v>162547</v>
      </c>
      <c r="T14" s="6">
        <v>177527.34204218542</v>
      </c>
      <c r="U14" s="6">
        <v>178373.103381271</v>
      </c>
      <c r="V14" s="6">
        <v>193293.65168853512</v>
      </c>
      <c r="W14" s="7"/>
      <c r="X14" s="43" t="s">
        <v>2</v>
      </c>
      <c r="Y14" s="43"/>
      <c r="Z14" s="5"/>
      <c r="AA14" s="7" t="s">
        <v>14</v>
      </c>
    </row>
    <row r="15" spans="1:27" s="1" customFormat="1" ht="24.75" customHeight="1">
      <c r="A15" s="4">
        <v>2.2</v>
      </c>
      <c r="B15" s="4"/>
      <c r="C15" s="2"/>
      <c r="D15" s="8" t="s">
        <v>20</v>
      </c>
      <c r="E15" s="6">
        <f>E16+E17</f>
        <v>295620.7173266893</v>
      </c>
      <c r="F15" s="6">
        <f aca="true" t="shared" si="14" ref="F15:M15">F16+F17</f>
        <v>436478.56833809544</v>
      </c>
      <c r="G15" s="6">
        <f t="shared" si="14"/>
        <v>535665.5277358695</v>
      </c>
      <c r="H15" s="6">
        <f t="shared" si="14"/>
        <v>711221.1749775335</v>
      </c>
      <c r="I15" s="6">
        <f t="shared" si="14"/>
        <v>581308.6617985743</v>
      </c>
      <c r="J15" s="6">
        <f t="shared" si="14"/>
        <v>658832.8767213593</v>
      </c>
      <c r="K15" s="6">
        <f t="shared" si="14"/>
        <v>811365.2016350005</v>
      </c>
      <c r="L15" s="6">
        <f t="shared" si="14"/>
        <v>849267.9451333943</v>
      </c>
      <c r="M15" s="6">
        <f t="shared" si="14"/>
        <v>855675.1775074066</v>
      </c>
      <c r="N15" s="6">
        <f>N16+N17</f>
        <v>295620.7173266893</v>
      </c>
      <c r="O15" s="6">
        <f aca="true" t="shared" si="15" ref="O15:V15">O16+O17</f>
        <v>422992</v>
      </c>
      <c r="P15" s="6">
        <f t="shared" si="15"/>
        <v>498904</v>
      </c>
      <c r="Q15" s="6">
        <f t="shared" si="15"/>
        <v>637139</v>
      </c>
      <c r="R15" s="6">
        <f t="shared" si="15"/>
        <v>497396</v>
      </c>
      <c r="S15" s="6">
        <f t="shared" si="15"/>
        <v>543578.8443343594</v>
      </c>
      <c r="T15" s="6">
        <f t="shared" si="15"/>
        <v>639330.8295509203</v>
      </c>
      <c r="U15" s="6">
        <f t="shared" si="15"/>
        <v>638765.3293931384</v>
      </c>
      <c r="V15" s="6">
        <f t="shared" si="15"/>
        <v>615775.5478122255</v>
      </c>
      <c r="W15" s="7"/>
      <c r="X15" s="4">
        <v>2.2</v>
      </c>
      <c r="Y15" s="4"/>
      <c r="Z15" s="4"/>
      <c r="AA15" s="7" t="s">
        <v>10</v>
      </c>
    </row>
    <row r="16" spans="1:27" s="1" customFormat="1" ht="24.75" customHeight="1">
      <c r="A16" s="43" t="s">
        <v>3</v>
      </c>
      <c r="B16" s="43"/>
      <c r="C16" s="3"/>
      <c r="D16" s="8" t="s">
        <v>24</v>
      </c>
      <c r="E16" s="6">
        <v>74652.9021693615</v>
      </c>
      <c r="F16" s="6">
        <v>134607.4885615511</v>
      </c>
      <c r="G16" s="6">
        <v>161316.97538148888</v>
      </c>
      <c r="H16" s="6">
        <v>214822.3631256701</v>
      </c>
      <c r="I16" s="6">
        <v>123111.16351932641</v>
      </c>
      <c r="J16" s="6">
        <v>159152.06708356083</v>
      </c>
      <c r="K16" s="6">
        <v>226028.9966637664</v>
      </c>
      <c r="L16" s="6">
        <v>240878.38815903355</v>
      </c>
      <c r="M16" s="6">
        <v>244006.97973584413</v>
      </c>
      <c r="N16" s="6">
        <v>74652.9021693615</v>
      </c>
      <c r="O16" s="6">
        <v>129761</v>
      </c>
      <c r="P16" s="6">
        <v>143654</v>
      </c>
      <c r="Q16" s="6">
        <v>176678</v>
      </c>
      <c r="R16" s="6">
        <v>92096</v>
      </c>
      <c r="S16" s="6">
        <v>115198.39277197825</v>
      </c>
      <c r="T16" s="6">
        <v>152059.86207378798</v>
      </c>
      <c r="U16" s="6">
        <v>149368.09047961433</v>
      </c>
      <c r="V16" s="6">
        <v>139802.022201201</v>
      </c>
      <c r="W16" s="7"/>
      <c r="X16" s="43" t="s">
        <v>3</v>
      </c>
      <c r="Y16" s="43"/>
      <c r="Z16" s="5"/>
      <c r="AA16" s="7" t="s">
        <v>13</v>
      </c>
    </row>
    <row r="17" spans="1:27" s="1" customFormat="1" ht="24.75" customHeight="1">
      <c r="A17" s="43" t="s">
        <v>6</v>
      </c>
      <c r="B17" s="43"/>
      <c r="C17" s="3"/>
      <c r="D17" s="8" t="s">
        <v>8</v>
      </c>
      <c r="E17" s="6">
        <v>220967.81515732774</v>
      </c>
      <c r="F17" s="6">
        <v>301871.07977654436</v>
      </c>
      <c r="G17" s="6">
        <v>374348.5523543806</v>
      </c>
      <c r="H17" s="6">
        <v>496398.8118518634</v>
      </c>
      <c r="I17" s="6">
        <v>458197.4982792479</v>
      </c>
      <c r="J17" s="6">
        <v>499680.80963779846</v>
      </c>
      <c r="K17" s="6">
        <v>585336.2049712342</v>
      </c>
      <c r="L17" s="6">
        <v>608389.5569743607</v>
      </c>
      <c r="M17" s="6">
        <v>611668.1977715624</v>
      </c>
      <c r="N17" s="6">
        <v>220967.81515732774</v>
      </c>
      <c r="O17" s="6">
        <v>293231</v>
      </c>
      <c r="P17" s="6">
        <v>355250</v>
      </c>
      <c r="Q17" s="6">
        <v>460461</v>
      </c>
      <c r="R17" s="6">
        <v>405300</v>
      </c>
      <c r="S17" s="6">
        <v>428380.4515623812</v>
      </c>
      <c r="T17" s="6">
        <v>487270.96747713233</v>
      </c>
      <c r="U17" s="6">
        <v>489397.23891352414</v>
      </c>
      <c r="V17" s="6">
        <v>475973.52561102447</v>
      </c>
      <c r="W17" s="7"/>
      <c r="X17" s="43" t="s">
        <v>6</v>
      </c>
      <c r="Y17" s="43"/>
      <c r="Z17" s="5"/>
      <c r="AA17" s="7" t="s">
        <v>14</v>
      </c>
    </row>
    <row r="18" spans="1:27" s="1" customFormat="1" ht="24.75" customHeight="1">
      <c r="A18" s="4">
        <v>2.3</v>
      </c>
      <c r="B18" s="4"/>
      <c r="C18" s="2"/>
      <c r="D18" s="8" t="s">
        <v>7</v>
      </c>
      <c r="E18" s="6">
        <f>E19+E20</f>
        <v>411298.84741710196</v>
      </c>
      <c r="F18" s="6">
        <f aca="true" t="shared" si="16" ref="F18:M18">F19+F20</f>
        <v>412471.5847303251</v>
      </c>
      <c r="G18" s="6">
        <f t="shared" si="16"/>
        <v>468491.0974030933</v>
      </c>
      <c r="H18" s="6">
        <f t="shared" si="16"/>
        <v>529126.2028542119</v>
      </c>
      <c r="I18" s="6">
        <f t="shared" si="16"/>
        <v>759092.1492136348</v>
      </c>
      <c r="J18" s="6">
        <f t="shared" si="16"/>
        <v>853055.6687057248</v>
      </c>
      <c r="K18" s="6">
        <f t="shared" si="16"/>
        <v>986515.5298630922</v>
      </c>
      <c r="L18" s="6">
        <f t="shared" si="16"/>
        <v>1372637.4280861183</v>
      </c>
      <c r="M18" s="6">
        <f t="shared" si="16"/>
        <v>1426759.2603985062</v>
      </c>
      <c r="N18" s="6">
        <f>N19+N20</f>
        <v>411298.84741710196</v>
      </c>
      <c r="O18" s="6">
        <f aca="true" t="shared" si="17" ref="O18:V18">O19+O20</f>
        <v>398050</v>
      </c>
      <c r="P18" s="6">
        <f t="shared" si="17"/>
        <v>423767</v>
      </c>
      <c r="Q18" s="6">
        <f t="shared" si="17"/>
        <v>446404</v>
      </c>
      <c r="R18" s="6">
        <f t="shared" si="17"/>
        <v>594508</v>
      </c>
      <c r="S18" s="6">
        <f t="shared" si="17"/>
        <v>640004.9703204335</v>
      </c>
      <c r="T18" s="6">
        <f t="shared" si="17"/>
        <v>699068</v>
      </c>
      <c r="U18" s="6">
        <f t="shared" si="17"/>
        <v>922080</v>
      </c>
      <c r="V18" s="6">
        <f t="shared" si="17"/>
        <v>898519</v>
      </c>
      <c r="W18" s="7"/>
      <c r="X18" s="4">
        <v>2.3</v>
      </c>
      <c r="Y18" s="4"/>
      <c r="Z18" s="4"/>
      <c r="AA18" s="7" t="s">
        <v>11</v>
      </c>
    </row>
    <row r="19" spans="1:27" s="1" customFormat="1" ht="24.75" customHeight="1">
      <c r="A19" s="43" t="s">
        <v>4</v>
      </c>
      <c r="B19" s="43"/>
      <c r="C19" s="3"/>
      <c r="D19" s="8" t="s">
        <v>24</v>
      </c>
      <c r="E19" s="6">
        <v>295002.69113892125</v>
      </c>
      <c r="F19" s="6">
        <v>296301.92152695596</v>
      </c>
      <c r="G19" s="6">
        <v>350952.57613327395</v>
      </c>
      <c r="H19" s="6">
        <v>422779.3502089158</v>
      </c>
      <c r="I19" s="6">
        <v>582390.5703976733</v>
      </c>
      <c r="J19" s="6">
        <v>636770.110192393</v>
      </c>
      <c r="K19" s="6">
        <v>711845.2334509694</v>
      </c>
      <c r="L19" s="6">
        <v>934582.6544070715</v>
      </c>
      <c r="M19" s="6">
        <v>976721.6162361319</v>
      </c>
      <c r="N19" s="6">
        <v>295002.69113892125</v>
      </c>
      <c r="O19" s="6">
        <v>285930</v>
      </c>
      <c r="P19" s="6">
        <v>313478</v>
      </c>
      <c r="Q19" s="6">
        <v>348997</v>
      </c>
      <c r="R19" s="6">
        <v>438209</v>
      </c>
      <c r="S19" s="6">
        <v>454823.22191476583</v>
      </c>
      <c r="T19" s="6">
        <v>471172</v>
      </c>
      <c r="U19" s="6">
        <v>570619</v>
      </c>
      <c r="V19" s="6">
        <v>549621</v>
      </c>
      <c r="W19" s="7"/>
      <c r="X19" s="43" t="s">
        <v>4</v>
      </c>
      <c r="Y19" s="43"/>
      <c r="Z19" s="5"/>
      <c r="AA19" s="7" t="s">
        <v>13</v>
      </c>
    </row>
    <row r="20" spans="1:27" s="1" customFormat="1" ht="24.75" customHeight="1">
      <c r="A20" s="43" t="s">
        <v>5</v>
      </c>
      <c r="B20" s="43"/>
      <c r="C20" s="3"/>
      <c r="D20" s="8" t="s">
        <v>8</v>
      </c>
      <c r="E20" s="6">
        <v>116296.15627818072</v>
      </c>
      <c r="F20" s="6">
        <v>116169.66320336913</v>
      </c>
      <c r="G20" s="6">
        <v>117538.52126981935</v>
      </c>
      <c r="H20" s="6">
        <v>106346.85264529614</v>
      </c>
      <c r="I20" s="6">
        <v>176701.5788159615</v>
      </c>
      <c r="J20" s="6">
        <v>216285.5585133318</v>
      </c>
      <c r="K20" s="6">
        <v>274670.2964121228</v>
      </c>
      <c r="L20" s="6">
        <v>438054.7736790469</v>
      </c>
      <c r="M20" s="6">
        <v>450037.6441623742</v>
      </c>
      <c r="N20" s="6">
        <v>116296.15627818072</v>
      </c>
      <c r="O20" s="6">
        <v>112120</v>
      </c>
      <c r="P20" s="6">
        <v>110289</v>
      </c>
      <c r="Q20" s="6">
        <v>97407</v>
      </c>
      <c r="R20" s="6">
        <v>156299</v>
      </c>
      <c r="S20" s="6">
        <v>185181.7484056677</v>
      </c>
      <c r="T20" s="6">
        <v>227896</v>
      </c>
      <c r="U20" s="6">
        <v>351461</v>
      </c>
      <c r="V20" s="6">
        <v>348898</v>
      </c>
      <c r="W20" s="7"/>
      <c r="X20" s="43" t="s">
        <v>5</v>
      </c>
      <c r="Y20" s="43"/>
      <c r="Z20" s="5"/>
      <c r="AA20" s="7" t="s">
        <v>14</v>
      </c>
    </row>
    <row r="21" spans="1:27" s="18" customFormat="1" ht="24.75" customHeight="1">
      <c r="A21" s="13">
        <v>3</v>
      </c>
      <c r="B21" s="13"/>
      <c r="C21" s="14"/>
      <c r="D21" s="19" t="s">
        <v>22</v>
      </c>
      <c r="E21" s="16">
        <f>E22+E23+E24</f>
        <v>80150</v>
      </c>
      <c r="F21" s="16">
        <f aca="true" t="shared" si="18" ref="F21:M21">F22+F23+F24</f>
        <v>104389</v>
      </c>
      <c r="G21" s="16">
        <f t="shared" si="18"/>
        <v>147101</v>
      </c>
      <c r="H21" s="16">
        <f t="shared" si="18"/>
        <v>201534</v>
      </c>
      <c r="I21" s="16">
        <f t="shared" si="18"/>
        <v>106791</v>
      </c>
      <c r="J21" s="16">
        <f t="shared" si="18"/>
        <v>179171</v>
      </c>
      <c r="K21" s="16">
        <f t="shared" si="18"/>
        <v>273509</v>
      </c>
      <c r="L21" s="16">
        <f t="shared" si="18"/>
        <v>170596</v>
      </c>
      <c r="M21" s="16">
        <f t="shared" si="18"/>
        <v>171184</v>
      </c>
      <c r="N21" s="16">
        <f>N22+N23+N24</f>
        <v>80150</v>
      </c>
      <c r="O21" s="16">
        <f aca="true" t="shared" si="19" ref="O21:V21">O22+O23+O24</f>
        <v>101511</v>
      </c>
      <c r="P21" s="16">
        <f t="shared" si="19"/>
        <v>133556</v>
      </c>
      <c r="Q21" s="16">
        <f t="shared" si="19"/>
        <v>175411</v>
      </c>
      <c r="R21" s="16">
        <f t="shared" si="19"/>
        <v>85290</v>
      </c>
      <c r="S21" s="16">
        <f t="shared" si="19"/>
        <v>143051.60946707058</v>
      </c>
      <c r="T21" s="16">
        <f t="shared" si="19"/>
        <v>206953</v>
      </c>
      <c r="U21" s="16">
        <f t="shared" si="19"/>
        <v>117111</v>
      </c>
      <c r="V21" s="16">
        <f t="shared" si="19"/>
        <v>106607</v>
      </c>
      <c r="W21" s="17"/>
      <c r="X21" s="13">
        <v>3</v>
      </c>
      <c r="Y21" s="13"/>
      <c r="Z21" s="13"/>
      <c r="AA21" s="17" t="s">
        <v>15</v>
      </c>
    </row>
    <row r="22" spans="1:27" s="1" customFormat="1" ht="24.75" customHeight="1">
      <c r="A22" s="4">
        <v>3.1</v>
      </c>
      <c r="B22" s="4"/>
      <c r="C22" s="2"/>
      <c r="D22" s="8" t="s">
        <v>21</v>
      </c>
      <c r="E22" s="6">
        <v>16472</v>
      </c>
      <c r="F22" s="6">
        <v>22008</v>
      </c>
      <c r="G22" s="6">
        <v>16939</v>
      </c>
      <c r="H22" s="6">
        <v>40597</v>
      </c>
      <c r="I22" s="6">
        <v>51032</v>
      </c>
      <c r="J22" s="6">
        <v>48905</v>
      </c>
      <c r="K22" s="6">
        <v>47259</v>
      </c>
      <c r="L22" s="6">
        <v>56678</v>
      </c>
      <c r="M22" s="6">
        <v>32854</v>
      </c>
      <c r="N22" s="6">
        <v>16472</v>
      </c>
      <c r="O22" s="6">
        <v>21245</v>
      </c>
      <c r="P22" s="6">
        <v>15426</v>
      </c>
      <c r="Q22" s="6">
        <v>35210</v>
      </c>
      <c r="R22" s="6">
        <v>40246</v>
      </c>
      <c r="S22" s="6">
        <v>38796</v>
      </c>
      <c r="T22" s="6">
        <v>35830</v>
      </c>
      <c r="U22" s="6">
        <v>39412</v>
      </c>
      <c r="V22" s="6">
        <v>20960</v>
      </c>
      <c r="W22" s="7"/>
      <c r="X22" s="4">
        <v>3.1</v>
      </c>
      <c r="Y22" s="4"/>
      <c r="Z22" s="4"/>
      <c r="AA22" s="7" t="s">
        <v>9</v>
      </c>
    </row>
    <row r="23" spans="1:27" s="1" customFormat="1" ht="24.75" customHeight="1">
      <c r="A23" s="4">
        <v>3.2</v>
      </c>
      <c r="B23" s="4"/>
      <c r="C23" s="2"/>
      <c r="D23" s="8" t="s">
        <v>20</v>
      </c>
      <c r="E23" s="6">
        <v>39248</v>
      </c>
      <c r="F23" s="6">
        <v>64196</v>
      </c>
      <c r="G23" s="6">
        <v>88513</v>
      </c>
      <c r="H23" s="6">
        <v>151926</v>
      </c>
      <c r="I23" s="6">
        <v>55005</v>
      </c>
      <c r="J23" s="6">
        <v>127276</v>
      </c>
      <c r="K23" s="6">
        <v>186451</v>
      </c>
      <c r="L23" s="6">
        <v>64014</v>
      </c>
      <c r="M23" s="6">
        <v>69806</v>
      </c>
      <c r="N23" s="6">
        <v>39248</v>
      </c>
      <c r="O23" s="6">
        <v>62564</v>
      </c>
      <c r="P23" s="6">
        <v>79473</v>
      </c>
      <c r="Q23" s="6">
        <v>131213</v>
      </c>
      <c r="R23" s="6">
        <v>44506</v>
      </c>
      <c r="S23" s="6">
        <v>101410</v>
      </c>
      <c r="T23" s="6">
        <v>141619</v>
      </c>
      <c r="U23" s="6">
        <v>44762</v>
      </c>
      <c r="V23" s="6">
        <v>45937</v>
      </c>
      <c r="W23" s="7"/>
      <c r="X23" s="4">
        <v>3.2</v>
      </c>
      <c r="Y23" s="4"/>
      <c r="Z23" s="4"/>
      <c r="AA23" s="7" t="s">
        <v>10</v>
      </c>
    </row>
    <row r="24" spans="1:27" s="1" customFormat="1" ht="24.75" customHeight="1">
      <c r="A24" s="4">
        <v>3.3</v>
      </c>
      <c r="B24" s="4"/>
      <c r="C24" s="2"/>
      <c r="D24" s="8" t="s">
        <v>7</v>
      </c>
      <c r="E24" s="6">
        <v>24430</v>
      </c>
      <c r="F24" s="6">
        <v>18185</v>
      </c>
      <c r="G24" s="6">
        <v>41649</v>
      </c>
      <c r="H24" s="6">
        <v>9011</v>
      </c>
      <c r="I24" s="6">
        <v>754</v>
      </c>
      <c r="J24" s="6">
        <v>2990</v>
      </c>
      <c r="K24" s="6">
        <v>39799</v>
      </c>
      <c r="L24" s="6">
        <v>49904</v>
      </c>
      <c r="M24" s="6">
        <v>68524</v>
      </c>
      <c r="N24" s="6">
        <v>24430</v>
      </c>
      <c r="O24" s="6">
        <v>17702</v>
      </c>
      <c r="P24" s="6">
        <v>38657</v>
      </c>
      <c r="Q24" s="6">
        <v>8988</v>
      </c>
      <c r="R24" s="6">
        <v>538</v>
      </c>
      <c r="S24" s="6">
        <v>2845.609467070569</v>
      </c>
      <c r="T24" s="6">
        <v>29504</v>
      </c>
      <c r="U24" s="6">
        <v>32937</v>
      </c>
      <c r="V24" s="6">
        <v>39710</v>
      </c>
      <c r="W24" s="7"/>
      <c r="X24" s="4">
        <v>3.3</v>
      </c>
      <c r="Y24" s="4"/>
      <c r="Z24" s="4"/>
      <c r="AA24" s="7" t="s">
        <v>11</v>
      </c>
    </row>
    <row r="25" spans="1:27" s="18" customFormat="1" ht="24.75" customHeight="1">
      <c r="A25" s="13">
        <v>4</v>
      </c>
      <c r="D25" s="32" t="s">
        <v>38</v>
      </c>
      <c r="E25" s="16">
        <v>41053.93207805088</v>
      </c>
      <c r="F25" s="16">
        <v>41392.201309622586</v>
      </c>
      <c r="G25" s="16">
        <v>49708.861788542956</v>
      </c>
      <c r="H25" s="16">
        <v>53591.526064352336</v>
      </c>
      <c r="I25" s="16">
        <v>72212.8529234372</v>
      </c>
      <c r="J25" s="16">
        <v>116311.71115835028</v>
      </c>
      <c r="K25" s="16">
        <v>162836.309462058</v>
      </c>
      <c r="L25" s="16">
        <v>246673.3917042861</v>
      </c>
      <c r="M25" s="16">
        <v>266481.52485604957</v>
      </c>
      <c r="N25" s="16">
        <v>41053.93207805088</v>
      </c>
      <c r="O25" s="16">
        <v>40414.17819724916</v>
      </c>
      <c r="P25" s="16">
        <v>45933.15633759283</v>
      </c>
      <c r="Q25" s="16">
        <v>47263.00914044654</v>
      </c>
      <c r="R25" s="16">
        <v>59987.417281473005</v>
      </c>
      <c r="S25" s="16">
        <v>94523.94242856586</v>
      </c>
      <c r="T25" s="16">
        <v>125191.28889217961</v>
      </c>
      <c r="U25" s="16">
        <v>133453.91395906347</v>
      </c>
      <c r="V25" s="16">
        <v>181205.98725421567</v>
      </c>
      <c r="X25" s="13">
        <v>4</v>
      </c>
      <c r="AA25" s="17" t="s">
        <v>35</v>
      </c>
    </row>
    <row r="26" spans="1:27" s="1" customFormat="1" ht="24.75" customHeight="1">
      <c r="A26" s="13">
        <v>5</v>
      </c>
      <c r="B26" s="13"/>
      <c r="C26" s="14"/>
      <c r="D26" s="20" t="s">
        <v>29</v>
      </c>
      <c r="E26" s="16">
        <f>E27+E28+E29</f>
        <v>319891</v>
      </c>
      <c r="F26" s="16">
        <f aca="true" t="shared" si="20" ref="F26:M26">F27+F28+F29</f>
        <v>363721</v>
      </c>
      <c r="G26" s="16">
        <f t="shared" si="20"/>
        <v>418729</v>
      </c>
      <c r="H26" s="16">
        <f t="shared" si="20"/>
        <v>484695</v>
      </c>
      <c r="I26" s="16">
        <f t="shared" si="20"/>
        <v>565198</v>
      </c>
      <c r="J26" s="16">
        <f t="shared" si="20"/>
        <v>659799.2843561582</v>
      </c>
      <c r="K26" s="16">
        <f t="shared" si="20"/>
        <v>760218.1725488012</v>
      </c>
      <c r="L26" s="16">
        <f t="shared" si="20"/>
        <v>879895.619341684</v>
      </c>
      <c r="M26" s="16">
        <f t="shared" si="20"/>
        <v>1016131.6609629221</v>
      </c>
      <c r="N26" s="16">
        <f>N27+N28+N29</f>
        <v>319891</v>
      </c>
      <c r="O26" s="16">
        <f aca="true" t="shared" si="21" ref="O26:V26">O27+O28+O29</f>
        <v>350894</v>
      </c>
      <c r="P26" s="16">
        <f t="shared" si="21"/>
        <v>385699</v>
      </c>
      <c r="Q26" s="16">
        <f t="shared" si="21"/>
        <v>427630</v>
      </c>
      <c r="R26" s="16">
        <f t="shared" si="21"/>
        <v>468903</v>
      </c>
      <c r="S26" s="16">
        <f t="shared" si="21"/>
        <v>521906.4528559141</v>
      </c>
      <c r="T26" s="16">
        <f t="shared" si="21"/>
        <v>570300</v>
      </c>
      <c r="U26" s="16">
        <f t="shared" si="21"/>
        <v>627834</v>
      </c>
      <c r="V26" s="16">
        <f t="shared" si="21"/>
        <v>687882</v>
      </c>
      <c r="W26" s="17"/>
      <c r="X26" s="13">
        <v>5</v>
      </c>
      <c r="Y26" s="13"/>
      <c r="Z26" s="13"/>
      <c r="AA26" s="21" t="s">
        <v>28</v>
      </c>
    </row>
    <row r="27" spans="1:27" s="1" customFormat="1" ht="24.75" customHeight="1">
      <c r="A27" s="4">
        <v>5.1</v>
      </c>
      <c r="B27" s="4"/>
      <c r="C27" s="2"/>
      <c r="D27" s="8" t="s">
        <v>21</v>
      </c>
      <c r="E27" s="6">
        <v>109005</v>
      </c>
      <c r="F27" s="6">
        <v>119385</v>
      </c>
      <c r="G27" s="6">
        <v>131487</v>
      </c>
      <c r="H27" s="6">
        <v>145127</v>
      </c>
      <c r="I27" s="6">
        <v>162679</v>
      </c>
      <c r="J27" s="6">
        <v>190279</v>
      </c>
      <c r="K27" s="6">
        <v>206157.38689817194</v>
      </c>
      <c r="L27" s="6">
        <v>233161.09972730905</v>
      </c>
      <c r="M27" s="6">
        <v>262247.38586655457</v>
      </c>
      <c r="N27" s="6">
        <v>109005</v>
      </c>
      <c r="O27" s="6">
        <v>114712</v>
      </c>
      <c r="P27" s="6">
        <v>120486</v>
      </c>
      <c r="Q27" s="6">
        <v>127670</v>
      </c>
      <c r="R27" s="6">
        <v>134815</v>
      </c>
      <c r="S27" s="6">
        <v>147926</v>
      </c>
      <c r="T27" s="6">
        <v>150185</v>
      </c>
      <c r="U27" s="6">
        <v>160723</v>
      </c>
      <c r="V27" s="6">
        <v>170358</v>
      </c>
      <c r="W27" s="7"/>
      <c r="X27" s="4">
        <v>5.1</v>
      </c>
      <c r="Y27" s="4"/>
      <c r="Z27" s="4"/>
      <c r="AA27" s="7" t="s">
        <v>9</v>
      </c>
    </row>
    <row r="28" spans="1:27" s="1" customFormat="1" ht="24.75" customHeight="1">
      <c r="A28" s="4">
        <v>5.2</v>
      </c>
      <c r="B28" s="4"/>
      <c r="C28" s="2"/>
      <c r="D28" s="8" t="s">
        <v>20</v>
      </c>
      <c r="E28" s="6">
        <v>99850</v>
      </c>
      <c r="F28" s="6">
        <v>118967</v>
      </c>
      <c r="G28" s="6">
        <v>143347</v>
      </c>
      <c r="H28" s="6">
        <v>175895</v>
      </c>
      <c r="I28" s="6">
        <v>205849</v>
      </c>
      <c r="J28" s="6">
        <v>237057.73590386513</v>
      </c>
      <c r="K28" s="6">
        <v>279201.83321003395</v>
      </c>
      <c r="L28" s="6">
        <v>322249.2707732436</v>
      </c>
      <c r="M28" s="6">
        <v>368216.5410858098</v>
      </c>
      <c r="N28" s="6">
        <v>99850</v>
      </c>
      <c r="O28" s="6">
        <v>115233</v>
      </c>
      <c r="P28" s="6">
        <v>134269</v>
      </c>
      <c r="Q28" s="6">
        <v>159646</v>
      </c>
      <c r="R28" s="6">
        <v>177411</v>
      </c>
      <c r="S28" s="6">
        <v>198231.24697742876</v>
      </c>
      <c r="T28" s="6">
        <v>225339</v>
      </c>
      <c r="U28" s="6">
        <v>249773</v>
      </c>
      <c r="V28" s="6">
        <v>274438</v>
      </c>
      <c r="W28" s="7"/>
      <c r="X28" s="4">
        <v>5.2</v>
      </c>
      <c r="Y28" s="4"/>
      <c r="Z28" s="4"/>
      <c r="AA28" s="7" t="s">
        <v>10</v>
      </c>
    </row>
    <row r="29" spans="1:27" s="18" customFormat="1" ht="24.75" customHeight="1">
      <c r="A29" s="4">
        <v>5.3</v>
      </c>
      <c r="B29" s="4"/>
      <c r="C29" s="2"/>
      <c r="D29" s="8" t="s">
        <v>7</v>
      </c>
      <c r="E29" s="6">
        <v>111036</v>
      </c>
      <c r="F29" s="6">
        <v>125369</v>
      </c>
      <c r="G29" s="6">
        <v>143895</v>
      </c>
      <c r="H29" s="6">
        <v>163673</v>
      </c>
      <c r="I29" s="6">
        <v>196670</v>
      </c>
      <c r="J29" s="6">
        <v>232462.5484522931</v>
      </c>
      <c r="K29" s="6">
        <v>274858.9524405952</v>
      </c>
      <c r="L29" s="6">
        <v>324485.2488411314</v>
      </c>
      <c r="M29" s="6">
        <v>385667.73401055776</v>
      </c>
      <c r="N29" s="6">
        <v>111036</v>
      </c>
      <c r="O29" s="6">
        <v>120949</v>
      </c>
      <c r="P29" s="6">
        <v>130944</v>
      </c>
      <c r="Q29" s="6">
        <v>140314</v>
      </c>
      <c r="R29" s="6">
        <v>156677</v>
      </c>
      <c r="S29" s="6">
        <v>175749.20587848529</v>
      </c>
      <c r="T29" s="6">
        <v>194776</v>
      </c>
      <c r="U29" s="6">
        <v>217338</v>
      </c>
      <c r="V29" s="6">
        <v>243086</v>
      </c>
      <c r="W29" s="7"/>
      <c r="X29" s="4">
        <v>5.3</v>
      </c>
      <c r="Y29" s="4"/>
      <c r="Z29" s="4"/>
      <c r="AA29" s="7" t="s">
        <v>11</v>
      </c>
    </row>
    <row r="30" spans="1:27" s="1" customFormat="1" ht="24.75" customHeight="1">
      <c r="A30" s="13">
        <v>6</v>
      </c>
      <c r="B30" s="13"/>
      <c r="C30" s="14"/>
      <c r="D30" s="19" t="s">
        <v>19</v>
      </c>
      <c r="E30" s="16">
        <f>E31+E32+E33+E34</f>
        <v>732340.4968218422</v>
      </c>
      <c r="F30" s="16">
        <f aca="true" t="shared" si="22" ref="F30:M30">F31+F32+F33+F34</f>
        <v>902352.3543780431</v>
      </c>
      <c r="G30" s="16">
        <f t="shared" si="22"/>
        <v>1121854.4869275058</v>
      </c>
      <c r="H30" s="16">
        <f t="shared" si="22"/>
        <v>1412103.9038960978</v>
      </c>
      <c r="I30" s="16">
        <f t="shared" si="22"/>
        <v>1434904.6639356462</v>
      </c>
      <c r="J30" s="16">
        <f t="shared" si="22"/>
        <v>1691455.392229276</v>
      </c>
      <c r="K30" s="16">
        <f t="shared" si="22"/>
        <v>2083196.3884113496</v>
      </c>
      <c r="L30" s="16">
        <f t="shared" si="22"/>
        <v>2398435.7855821145</v>
      </c>
      <c r="M30" s="16">
        <f t="shared" si="22"/>
        <v>2493076.49179904</v>
      </c>
      <c r="N30" s="16">
        <f>N31+N32+N33+N34</f>
        <v>732340.4968218422</v>
      </c>
      <c r="O30" s="16">
        <f aca="true" t="shared" si="23" ref="O30:V30">O31+O32+O33+O34</f>
        <v>872823.1781972492</v>
      </c>
      <c r="P30" s="16">
        <f t="shared" si="23"/>
        <v>1025055.1563375929</v>
      </c>
      <c r="Q30" s="16">
        <f t="shared" si="23"/>
        <v>1225808.0091404465</v>
      </c>
      <c r="R30" s="16">
        <f t="shared" si="23"/>
        <v>1157317.417281473</v>
      </c>
      <c r="S30" s="16">
        <f t="shared" si="23"/>
        <v>1310143.9136945151</v>
      </c>
      <c r="T30" s="16">
        <f t="shared" si="23"/>
        <v>1531636.4604852851</v>
      </c>
      <c r="U30" s="16">
        <f t="shared" si="23"/>
        <v>1609375.9431196935</v>
      </c>
      <c r="V30" s="16">
        <f t="shared" si="23"/>
        <v>1601978.4526640242</v>
      </c>
      <c r="W30" s="17"/>
      <c r="X30" s="13">
        <v>6</v>
      </c>
      <c r="Y30" s="13"/>
      <c r="Z30" s="13"/>
      <c r="AA30" s="17" t="s">
        <v>16</v>
      </c>
    </row>
    <row r="31" spans="1:27" s="1" customFormat="1" ht="24.75" customHeight="1">
      <c r="A31" s="4">
        <v>6.1</v>
      </c>
      <c r="B31" s="4"/>
      <c r="C31" s="2"/>
      <c r="D31" s="8" t="s">
        <v>21</v>
      </c>
      <c r="E31" s="6">
        <f>E7-E27</f>
        <v>131575</v>
      </c>
      <c r="F31" s="6">
        <f aca="true" t="shared" si="24" ref="F31:M31">F7-F27</f>
        <v>173965</v>
      </c>
      <c r="G31" s="6">
        <f t="shared" si="24"/>
        <v>225069</v>
      </c>
      <c r="H31" s="6">
        <f t="shared" si="24"/>
        <v>296796</v>
      </c>
      <c r="I31" s="6">
        <f t="shared" si="24"/>
        <v>369051</v>
      </c>
      <c r="J31" s="6">
        <f t="shared" si="24"/>
        <v>402509.4199999999</v>
      </c>
      <c r="K31" s="6">
        <f t="shared" si="24"/>
        <v>450290.13310182805</v>
      </c>
      <c r="L31" s="6">
        <f t="shared" si="24"/>
        <v>462673.54027269094</v>
      </c>
      <c r="M31" s="6">
        <f t="shared" si="24"/>
        <v>559714.8041334454</v>
      </c>
      <c r="N31" s="6">
        <f>N7-N27</f>
        <v>131575</v>
      </c>
      <c r="O31" s="6">
        <f aca="true" t="shared" si="25" ref="O31:V31">O7-O27</f>
        <v>167283</v>
      </c>
      <c r="P31" s="6">
        <f t="shared" si="25"/>
        <v>203534</v>
      </c>
      <c r="Q31" s="6">
        <f t="shared" si="25"/>
        <v>254761</v>
      </c>
      <c r="R31" s="6">
        <f t="shared" si="25"/>
        <v>294470</v>
      </c>
      <c r="S31" s="6">
        <f t="shared" si="25"/>
        <v>301761</v>
      </c>
      <c r="T31" s="6">
        <f t="shared" si="25"/>
        <v>317038.3420421854</v>
      </c>
      <c r="U31" s="6">
        <f t="shared" si="25"/>
        <v>304488.69976749155</v>
      </c>
      <c r="V31" s="6">
        <f t="shared" si="25"/>
        <v>338354.9175975831</v>
      </c>
      <c r="W31" s="7"/>
      <c r="X31" s="4">
        <v>6.1</v>
      </c>
      <c r="Y31" s="4"/>
      <c r="Z31" s="4"/>
      <c r="AA31" s="7" t="s">
        <v>9</v>
      </c>
    </row>
    <row r="32" spans="1:27" s="1" customFormat="1" ht="24.75" customHeight="1">
      <c r="A32" s="4">
        <v>6.2</v>
      </c>
      <c r="B32" s="4"/>
      <c r="C32" s="2"/>
      <c r="D32" s="8" t="s">
        <v>20</v>
      </c>
      <c r="E32" s="6">
        <f>E8-E28</f>
        <v>235018.71732668928</v>
      </c>
      <c r="F32" s="6">
        <f aca="true" t="shared" si="26" ref="F32:M32">F8-F28</f>
        <v>381707.56833809544</v>
      </c>
      <c r="G32" s="6">
        <f t="shared" si="26"/>
        <v>480831.5277358695</v>
      </c>
      <c r="H32" s="6">
        <f t="shared" si="26"/>
        <v>687252.1749775335</v>
      </c>
      <c r="I32" s="6">
        <f t="shared" si="26"/>
        <v>430464.66179857426</v>
      </c>
      <c r="J32" s="6">
        <f t="shared" si="26"/>
        <v>549051.1408174941</v>
      </c>
      <c r="K32" s="6">
        <f t="shared" si="26"/>
        <v>718614.3684249666</v>
      </c>
      <c r="L32" s="6">
        <f t="shared" si="26"/>
        <v>591032.6743601507</v>
      </c>
      <c r="M32" s="6">
        <f t="shared" si="26"/>
        <v>557264.6364215967</v>
      </c>
      <c r="N32" s="6">
        <f>N8-N28</f>
        <v>235018.71732668928</v>
      </c>
      <c r="O32" s="6">
        <f aca="true" t="shared" si="27" ref="O32:V32">O8-O28</f>
        <v>370323</v>
      </c>
      <c r="P32" s="6">
        <f t="shared" si="27"/>
        <v>444108</v>
      </c>
      <c r="Q32" s="6">
        <f t="shared" si="27"/>
        <v>608706</v>
      </c>
      <c r="R32" s="6">
        <f t="shared" si="27"/>
        <v>364491</v>
      </c>
      <c r="S32" s="6">
        <f t="shared" si="27"/>
        <v>446757.5973569306</v>
      </c>
      <c r="T32" s="6">
        <f t="shared" si="27"/>
        <v>555610.8295509203</v>
      </c>
      <c r="U32" s="6">
        <f t="shared" si="27"/>
        <v>433754.3293931384</v>
      </c>
      <c r="V32" s="6">
        <f t="shared" si="27"/>
        <v>387274.54781222553</v>
      </c>
      <c r="W32" s="7"/>
      <c r="X32" s="4">
        <v>6.2</v>
      </c>
      <c r="Y32" s="4"/>
      <c r="Z32" s="4"/>
      <c r="AA32" s="7" t="s">
        <v>10</v>
      </c>
    </row>
    <row r="33" spans="1:27" s="18" customFormat="1" ht="24.75" customHeight="1">
      <c r="A33" s="4">
        <v>6.3</v>
      </c>
      <c r="B33" s="4"/>
      <c r="C33" s="2"/>
      <c r="D33" s="8" t="s">
        <v>7</v>
      </c>
      <c r="E33" s="6">
        <f>E9-E29</f>
        <v>324692.84741710196</v>
      </c>
      <c r="F33" s="6">
        <f aca="true" t="shared" si="28" ref="F33:M33">F9-F29</f>
        <v>305287.5847303251</v>
      </c>
      <c r="G33" s="6">
        <f t="shared" si="28"/>
        <v>366245.0974030933</v>
      </c>
      <c r="H33" s="6">
        <f t="shared" si="28"/>
        <v>374464.2028542119</v>
      </c>
      <c r="I33" s="6">
        <f t="shared" si="28"/>
        <v>563176.1492136348</v>
      </c>
      <c r="J33" s="6">
        <f t="shared" si="28"/>
        <v>623583.1202534316</v>
      </c>
      <c r="K33" s="6">
        <f t="shared" si="28"/>
        <v>751455.5774224971</v>
      </c>
      <c r="L33" s="6">
        <f t="shared" si="28"/>
        <v>1098056.179244987</v>
      </c>
      <c r="M33" s="6">
        <f t="shared" si="28"/>
        <v>1109615.5263879485</v>
      </c>
      <c r="N33" s="6">
        <f>N9-N29</f>
        <v>324692.84741710196</v>
      </c>
      <c r="O33" s="6">
        <f aca="true" t="shared" si="29" ref="O33:V33">O9-O29</f>
        <v>294803</v>
      </c>
      <c r="P33" s="6">
        <f t="shared" si="29"/>
        <v>331480</v>
      </c>
      <c r="Q33" s="6">
        <f t="shared" si="29"/>
        <v>315078</v>
      </c>
      <c r="R33" s="6">
        <f t="shared" si="29"/>
        <v>438369</v>
      </c>
      <c r="S33" s="6">
        <f t="shared" si="29"/>
        <v>467101.37390901876</v>
      </c>
      <c r="T33" s="6">
        <f t="shared" si="29"/>
        <v>533796</v>
      </c>
      <c r="U33" s="6">
        <f t="shared" si="29"/>
        <v>737679</v>
      </c>
      <c r="V33" s="6">
        <f t="shared" si="29"/>
        <v>695143</v>
      </c>
      <c r="W33" s="7"/>
      <c r="X33" s="4">
        <v>6.3</v>
      </c>
      <c r="Y33" s="4"/>
      <c r="Z33" s="4"/>
      <c r="AA33" s="7" t="s">
        <v>11</v>
      </c>
    </row>
    <row r="34" spans="1:27" s="1" customFormat="1" ht="24.75" customHeight="1">
      <c r="A34" s="4">
        <v>6.4</v>
      </c>
      <c r="D34" s="32" t="s">
        <v>50</v>
      </c>
      <c r="E34" s="6">
        <f>E25</f>
        <v>41053.93207805088</v>
      </c>
      <c r="F34" s="6">
        <f aca="true" t="shared" si="30" ref="F34:M34">F25</f>
        <v>41392.201309622586</v>
      </c>
      <c r="G34" s="6">
        <f t="shared" si="30"/>
        <v>49708.861788542956</v>
      </c>
      <c r="H34" s="6">
        <f t="shared" si="30"/>
        <v>53591.526064352336</v>
      </c>
      <c r="I34" s="6">
        <f t="shared" si="30"/>
        <v>72212.8529234372</v>
      </c>
      <c r="J34" s="6">
        <f t="shared" si="30"/>
        <v>116311.71115835028</v>
      </c>
      <c r="K34" s="6">
        <f t="shared" si="30"/>
        <v>162836.309462058</v>
      </c>
      <c r="L34" s="6">
        <f t="shared" si="30"/>
        <v>246673.3917042861</v>
      </c>
      <c r="M34" s="6">
        <f t="shared" si="30"/>
        <v>266481.52485604957</v>
      </c>
      <c r="N34" s="6">
        <f>N25</f>
        <v>41053.93207805088</v>
      </c>
      <c r="O34" s="6">
        <f aca="true" t="shared" si="31" ref="O34:V34">O25</f>
        <v>40414.17819724916</v>
      </c>
      <c r="P34" s="6">
        <f t="shared" si="31"/>
        <v>45933.15633759283</v>
      </c>
      <c r="Q34" s="6">
        <f t="shared" si="31"/>
        <v>47263.00914044654</v>
      </c>
      <c r="R34" s="6">
        <f t="shared" si="31"/>
        <v>59987.417281473005</v>
      </c>
      <c r="S34" s="6">
        <f t="shared" si="31"/>
        <v>94523.94242856586</v>
      </c>
      <c r="T34" s="6">
        <f t="shared" si="31"/>
        <v>125191.28889217961</v>
      </c>
      <c r="U34" s="6">
        <f t="shared" si="31"/>
        <v>133453.91395906347</v>
      </c>
      <c r="V34" s="6">
        <f t="shared" si="31"/>
        <v>181205.98725421567</v>
      </c>
      <c r="X34" s="4">
        <v>6.4</v>
      </c>
      <c r="AA34" s="7" t="s">
        <v>35</v>
      </c>
    </row>
    <row r="35" spans="1:27" s="1" customFormat="1" ht="24.75" customHeight="1">
      <c r="A35" s="13">
        <v>7</v>
      </c>
      <c r="B35" s="13"/>
      <c r="C35" s="14"/>
      <c r="D35" s="19" t="s">
        <v>30</v>
      </c>
      <c r="E35" s="16">
        <v>11809.30059525976</v>
      </c>
      <c r="F35" s="16">
        <v>13680.60035228217</v>
      </c>
      <c r="G35" s="16">
        <v>-9150.628051863983</v>
      </c>
      <c r="H35" s="16">
        <v>3962.871768529527</v>
      </c>
      <c r="I35" s="16">
        <v>-68722.61355957319</v>
      </c>
      <c r="J35" s="16">
        <v>11877.540037419181</v>
      </c>
      <c r="K35" s="16">
        <v>-1957.421528890729</v>
      </c>
      <c r="L35" s="16">
        <v>-77698.35008112062</v>
      </c>
      <c r="M35" s="16">
        <v>12190.866700033657</v>
      </c>
      <c r="N35" s="16">
        <v>11809.463178157806</v>
      </c>
      <c r="O35" s="16">
        <v>13210.188204422484</v>
      </c>
      <c r="P35" s="16">
        <v>-8385.619873818408</v>
      </c>
      <c r="Q35" s="16">
        <v>3453.752944764808</v>
      </c>
      <c r="R35" s="16">
        <v>-55887.00284702601</v>
      </c>
      <c r="S35" s="16">
        <v>9212.26614521094</v>
      </c>
      <c r="T35" s="16">
        <v>-1439.5342837682733</v>
      </c>
      <c r="U35" s="16">
        <v>-53951.21104267262</v>
      </c>
      <c r="V35" s="16">
        <v>7946.438058803512</v>
      </c>
      <c r="W35" s="17"/>
      <c r="X35" s="13">
        <v>7</v>
      </c>
      <c r="Y35" s="13"/>
      <c r="Z35" s="13"/>
      <c r="AA35" s="17" t="s">
        <v>26</v>
      </c>
    </row>
    <row r="36" spans="1:27" s="1" customFormat="1" ht="24.75" customHeight="1">
      <c r="A36" s="13">
        <v>8</v>
      </c>
      <c r="B36" s="13"/>
      <c r="C36" s="14"/>
      <c r="D36" s="19" t="s">
        <v>52</v>
      </c>
      <c r="E36" s="16">
        <f aca="true" t="shared" si="32" ref="E36:V36">E30+E35</f>
        <v>744149.7974171019</v>
      </c>
      <c r="F36" s="16">
        <f t="shared" si="32"/>
        <v>916032.9547303253</v>
      </c>
      <c r="G36" s="16">
        <f t="shared" si="32"/>
        <v>1112703.8588756418</v>
      </c>
      <c r="H36" s="16">
        <f t="shared" si="32"/>
        <v>1416066.7756646273</v>
      </c>
      <c r="I36" s="16">
        <f t="shared" si="32"/>
        <v>1366182.050376073</v>
      </c>
      <c r="J36" s="16">
        <f t="shared" si="32"/>
        <v>1703332.9322666952</v>
      </c>
      <c r="K36" s="16">
        <f t="shared" si="32"/>
        <v>2081238.966882459</v>
      </c>
      <c r="L36" s="16">
        <f t="shared" si="32"/>
        <v>2320737.435500994</v>
      </c>
      <c r="M36" s="16">
        <f t="shared" si="32"/>
        <v>2505267.358499074</v>
      </c>
      <c r="N36" s="16">
        <f t="shared" si="32"/>
        <v>744149.96</v>
      </c>
      <c r="O36" s="16">
        <f t="shared" si="32"/>
        <v>886033.3664016717</v>
      </c>
      <c r="P36" s="16">
        <f t="shared" si="32"/>
        <v>1016669.5364637745</v>
      </c>
      <c r="Q36" s="16">
        <f t="shared" si="32"/>
        <v>1229261.7620852115</v>
      </c>
      <c r="R36" s="16">
        <f t="shared" si="32"/>
        <v>1101430.414434447</v>
      </c>
      <c r="S36" s="16">
        <f t="shared" si="32"/>
        <v>1319356.179839726</v>
      </c>
      <c r="T36" s="16">
        <f t="shared" si="32"/>
        <v>1530196.9262015168</v>
      </c>
      <c r="U36" s="16">
        <f t="shared" si="32"/>
        <v>1555424.732077021</v>
      </c>
      <c r="V36" s="16">
        <f t="shared" si="32"/>
        <v>1609924.8907228278</v>
      </c>
      <c r="W36" s="17"/>
      <c r="X36" s="13">
        <v>8</v>
      </c>
      <c r="Y36" s="13"/>
      <c r="Z36" s="13"/>
      <c r="AA36" s="17" t="s">
        <v>54</v>
      </c>
    </row>
    <row r="37" spans="1:27" s="1" customFormat="1" ht="24.75" customHeight="1">
      <c r="A37" s="13">
        <v>9</v>
      </c>
      <c r="B37" s="13"/>
      <c r="C37" s="14"/>
      <c r="D37" s="19" t="s">
        <v>53</v>
      </c>
      <c r="E37" s="16">
        <f>E6+E35</f>
        <v>1064040.797417102</v>
      </c>
      <c r="F37" s="16">
        <f aca="true" t="shared" si="33" ref="F37:M37">F6+F35</f>
        <v>1279753.9547303251</v>
      </c>
      <c r="G37" s="16">
        <f t="shared" si="33"/>
        <v>1531432.8588756418</v>
      </c>
      <c r="H37" s="16">
        <f t="shared" si="33"/>
        <v>1900761.7756646273</v>
      </c>
      <c r="I37" s="16">
        <f t="shared" si="33"/>
        <v>1931380.050376073</v>
      </c>
      <c r="J37" s="16">
        <f t="shared" si="33"/>
        <v>2363132.216622853</v>
      </c>
      <c r="K37" s="16">
        <f t="shared" si="33"/>
        <v>2841457.13943126</v>
      </c>
      <c r="L37" s="16">
        <f t="shared" si="33"/>
        <v>3200633.054842678</v>
      </c>
      <c r="M37" s="16">
        <f t="shared" si="33"/>
        <v>3521399.019461996</v>
      </c>
      <c r="N37" s="16">
        <f>N6+N35</f>
        <v>1064040.96</v>
      </c>
      <c r="O37" s="16">
        <f aca="true" t="shared" si="34" ref="O37:V37">O6+O35</f>
        <v>1236927.3664016717</v>
      </c>
      <c r="P37" s="16">
        <f t="shared" si="34"/>
        <v>1402368.5364637743</v>
      </c>
      <c r="Q37" s="16">
        <f t="shared" si="34"/>
        <v>1656891.7620852115</v>
      </c>
      <c r="R37" s="16">
        <f t="shared" si="34"/>
        <v>1570333.414434447</v>
      </c>
      <c r="S37" s="16">
        <f t="shared" si="34"/>
        <v>1841262.63269564</v>
      </c>
      <c r="T37" s="16">
        <f t="shared" si="34"/>
        <v>2100496.9262015168</v>
      </c>
      <c r="U37" s="16">
        <f t="shared" si="34"/>
        <v>2183258.732077021</v>
      </c>
      <c r="V37" s="16">
        <f t="shared" si="34"/>
        <v>2297806.890722828</v>
      </c>
      <c r="W37" s="17"/>
      <c r="X37" s="13">
        <v>9</v>
      </c>
      <c r="Y37" s="13"/>
      <c r="Z37" s="13"/>
      <c r="AA37" s="17" t="s">
        <v>55</v>
      </c>
    </row>
    <row r="38" spans="1:27" s="25" customFormat="1" ht="21.75" customHeight="1">
      <c r="A38" s="18"/>
      <c r="B38" s="18"/>
      <c r="C38" s="18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5"/>
    </row>
    <row r="39" spans="1:26" s="25" customFormat="1" ht="21.75" customHeight="1">
      <c r="A39" s="30" t="s">
        <v>46</v>
      </c>
      <c r="B39" s="29"/>
      <c r="C39" s="29"/>
      <c r="D39" s="29"/>
      <c r="F39" s="33"/>
      <c r="G39" s="33"/>
      <c r="H39" s="33"/>
      <c r="I39" s="33"/>
      <c r="J39" s="50" t="s">
        <v>39</v>
      </c>
      <c r="K39" s="33"/>
      <c r="L39" s="33"/>
      <c r="M39" s="33"/>
      <c r="N39" s="17" t="s">
        <v>27</v>
      </c>
      <c r="Z39" s="31" t="s">
        <v>36</v>
      </c>
    </row>
    <row r="40" spans="5:13" s="25" customFormat="1" ht="12">
      <c r="E40" s="28"/>
      <c r="F40" s="28"/>
      <c r="G40" s="28"/>
      <c r="H40" s="28"/>
      <c r="I40" s="28"/>
      <c r="J40" s="28"/>
      <c r="K40" s="28"/>
      <c r="L40" s="28"/>
      <c r="M40" s="28"/>
    </row>
    <row r="41" spans="5:22" ht="12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5:22" ht="12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5:22" ht="12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5:22" ht="12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5:22" ht="12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5:22" ht="12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5:22" ht="12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5:22" ht="12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5:22" ht="12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5:22" ht="12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5:22" ht="12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5:22" ht="12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5:22" ht="12"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5:22" ht="12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5:22" ht="12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5:22" ht="12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5:22" ht="12"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5:22" ht="12"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5:22" ht="12"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5:22" ht="12"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5:22" ht="12"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5:22" ht="12"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5:22" ht="12"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5:22" ht="12"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5:22" ht="12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5:22" ht="12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5:22" ht="12"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5:22" ht="12"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5:22" ht="12"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5:22" ht="12"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5:22" ht="12"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5:22" ht="12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5:22" ht="12"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</sheetData>
  <sheetProtection/>
  <mergeCells count="20">
    <mergeCell ref="N1:AA1"/>
    <mergeCell ref="N2:AA2"/>
    <mergeCell ref="A1:M1"/>
    <mergeCell ref="A2:M2"/>
    <mergeCell ref="A19:B19"/>
    <mergeCell ref="W5:AA5"/>
    <mergeCell ref="A20:B20"/>
    <mergeCell ref="A13:B13"/>
    <mergeCell ref="A16:B16"/>
    <mergeCell ref="A17:B17"/>
    <mergeCell ref="X19:Y19"/>
    <mergeCell ref="X20:Y20"/>
    <mergeCell ref="X16:Y16"/>
    <mergeCell ref="X17:Y17"/>
    <mergeCell ref="A5:D5"/>
    <mergeCell ref="A14:B14"/>
    <mergeCell ref="A4:D4"/>
    <mergeCell ref="W4:AA4"/>
    <mergeCell ref="X14:Y14"/>
    <mergeCell ref="X13:Y13"/>
  </mergeCells>
  <printOptions horizontalCentered="1"/>
  <pageMargins left="0.75" right="0.56" top="1" bottom="1" header="0.5" footer="0.5"/>
  <pageSetup firstPageNumber="32" useFirstPageNumber="1" fitToWidth="2" horizontalDpi="600" verticalDpi="600" orientation="portrait" paperSize="9" scale="62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2014-05-15T07:24:41Z</cp:lastPrinted>
  <dcterms:created xsi:type="dcterms:W3CDTF">1997-05-01T06:46:59Z</dcterms:created>
  <dcterms:modified xsi:type="dcterms:W3CDTF">2014-07-11T07:31:53Z</dcterms:modified>
  <cp:category/>
  <cp:version/>
  <cp:contentType/>
  <cp:contentStatus/>
</cp:coreProperties>
</file>