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35" windowHeight="4770" tabRatio="601" activeTab="0"/>
  </bookViews>
  <sheets>
    <sheet name="s31" sheetId="1" r:id="rId1"/>
  </sheets>
  <definedNames>
    <definedName name="\A">#REF!</definedName>
    <definedName name="_Parse_Out" hidden="1">#REF!</definedName>
    <definedName name="DAT">#REF!</definedName>
    <definedName name="DAT1">#REF!</definedName>
    <definedName name="_xlnm.Print_Area" localSheetId="0">'s31'!$A$1:$AA$249</definedName>
  </definedNames>
  <calcPr fullCalcOnLoad="1"/>
</workbook>
</file>

<file path=xl/sharedStrings.xml><?xml version="1.0" encoding="utf-8"?>
<sst xmlns="http://schemas.openxmlformats.org/spreadsheetml/2006/main" count="1015" uniqueCount="125">
  <si>
    <t xml:space="preserve">  GFCF</t>
  </si>
  <si>
    <t>change in</t>
  </si>
  <si>
    <t xml:space="preserve">    GCF</t>
  </si>
  <si>
    <t xml:space="preserve">  stocks</t>
  </si>
  <si>
    <t>CONTD...</t>
  </si>
  <si>
    <t>1.1.1</t>
  </si>
  <si>
    <t>1.1.2</t>
  </si>
  <si>
    <t>1.2.1</t>
  </si>
  <si>
    <t>1.2.2</t>
  </si>
  <si>
    <t>1.3.1</t>
  </si>
  <si>
    <t>6.1.1</t>
  </si>
  <si>
    <t>6.1.2</t>
  </si>
  <si>
    <t>6.2.1</t>
  </si>
  <si>
    <t>7.1.1</t>
  </si>
  <si>
    <t>7.1.2</t>
  </si>
  <si>
    <t>7.2.1</t>
  </si>
  <si>
    <t>7.2.2</t>
  </si>
  <si>
    <t>7.3.1</t>
  </si>
  <si>
    <t>7.4.1</t>
  </si>
  <si>
    <t>7.4.2</t>
  </si>
  <si>
    <t>8.1.1</t>
  </si>
  <si>
    <t>8.1.2</t>
  </si>
  <si>
    <t>8.2.1</t>
  </si>
  <si>
    <t>9.2.1</t>
  </si>
  <si>
    <t>9.2.2</t>
  </si>
  <si>
    <t>9.2.3</t>
  </si>
  <si>
    <t>agriculture</t>
  </si>
  <si>
    <t>departmental enterprises</t>
  </si>
  <si>
    <t>non-departmental enterprises</t>
  </si>
  <si>
    <t>forestry &amp; logging</t>
  </si>
  <si>
    <t>fishing</t>
  </si>
  <si>
    <t>mining &amp; quarrying</t>
  </si>
  <si>
    <t>manufacturing</t>
  </si>
  <si>
    <t>administrative departments</t>
  </si>
  <si>
    <t>construction</t>
  </si>
  <si>
    <t>trade</t>
  </si>
  <si>
    <t>hotels &amp; restaurants</t>
  </si>
  <si>
    <t>railways</t>
  </si>
  <si>
    <t>total</t>
  </si>
  <si>
    <t>other services</t>
  </si>
  <si>
    <t>public administration &amp; defence</t>
  </si>
  <si>
    <t>real estate &amp; business services</t>
  </si>
  <si>
    <t>banking &amp; insurance</t>
  </si>
  <si>
    <t>communication</t>
  </si>
  <si>
    <t>storage</t>
  </si>
  <si>
    <t>transport by other means</t>
  </si>
  <si>
    <t>item</t>
  </si>
  <si>
    <t>ºÉ.ºlÉÉ.</t>
  </si>
  <si>
    <t>{ÉÚÆ.ÉÊxÉ.</t>
  </si>
  <si>
    <t>º]ÉBÉE àÉå</t>
  </si>
  <si>
    <t>ÉÊxÉàÉÉÇhÉ</t>
  </si>
  <si>
    <t>àÉn</t>
  </si>
  <si>
    <t>BÉEßÉÊ­É, ´ÉÉÉÊxÉBÉEÉÒ A´ÉÆ àÉiºªÉxÉ</t>
  </si>
  <si>
    <t>BÉEßÉÊ­É</t>
  </si>
  <si>
    <t>ÉÊ´É£ÉÉMÉÉÒªÉ =tÉàÉ</t>
  </si>
  <si>
    <t>àÉiºªÉxÉ</t>
  </si>
  <si>
    <t>JÉxÉxÉ A´ÉÆ =iJÉxÉxÉ</t>
  </si>
  <si>
    <t>ÉÊ´ÉÉÊxÉàÉÉÇhÉ</t>
  </si>
  <si>
    <t>|É¶ÉÉºÉÉÊxÉBÉE ÉÊ´É£ÉÉMÉ</t>
  </si>
  <si>
    <t>BªÉÉ{ÉÉ®, cÉä]ãÉ A´ÉÆ VÉãÉ{ÉÉxÉMÉßc</t>
  </si>
  <si>
    <t>cÉä]ãÉ A´ÉÆ VÉãÉ{ÉÉxÉMÉßc</t>
  </si>
  <si>
    <t>{ÉÉÊ®´ÉcxÉ, £ÉÆbÉ®hÉ A´ÉÆ ºÉÆSÉÉ®</t>
  </si>
  <si>
    <t>®äãÉ´Éä</t>
  </si>
  <si>
    <t>£ÉÆbÉ®hÉ</t>
  </si>
  <si>
    <t>ºÉÆSÉÉ®</t>
  </si>
  <si>
    <t>¤ÉéÉËBÉEMÉ A´ÉÆ ¤ÉÉÒàÉÉ</t>
  </si>
  <si>
    <t>ãÉÉäBÉE |É¶ÉÉºÉxÉ A´ÉÆ ®FÉÉ</t>
  </si>
  <si>
    <t>BªÉÉ{ÉÉ®</t>
  </si>
  <si>
    <t>ÉÊ´ÉtÉÖiÉ, MÉèºÉ A´ÉÆ VÉãÉ +ÉÉ{ÉÚÉÌiÉ</t>
  </si>
  <si>
    <t>9.1.1</t>
  </si>
  <si>
    <t>9.1.2</t>
  </si>
  <si>
    <t>+ÉÉÊ´É£ÉÉMÉÉÒªÉ =tÉàÉ</t>
  </si>
  <si>
    <t>+ÉxªÉ {ÉÉÊ®´ÉcxÉ</t>
  </si>
  <si>
    <t>ºlÉÉ´É® ºÉÆ{ÉnÉ A´ÉÆ BªÉÉ´ÉºÉÉÉÊªÉBÉE ºÉä´ÉÉAÆ</t>
  </si>
  <si>
    <t>+ÉxªÉ ºÉä´ÉÉAÆ</t>
  </si>
  <si>
    <t>VÉÉä½</t>
  </si>
  <si>
    <t>estate &amp; business services</t>
  </si>
  <si>
    <t>+ÉÆiÉ®</t>
  </si>
  <si>
    <t xml:space="preserve">ÉÊ´ÉkÉ BªÉ´ÉºlÉÉ, ¤ÉÉÒàÉÉ, ºlÉÉ´É® </t>
  </si>
  <si>
    <t>ºÉÆ{ÉnÉ A´ÉÆ BªÉÉ´ÉºÉÉÉÊªÉBÉE ºÉä´ÉÉAÆ</t>
  </si>
  <si>
    <t>SECTOR BY  INDUSTRY OF USE AND BY TYPE OF INSTITUTION</t>
  </si>
  <si>
    <t xml:space="preserve">financing, insurance, real </t>
  </si>
  <si>
    <t>trade, hotels &amp; restaurants</t>
  </si>
  <si>
    <t>electricity, gas &amp; water supply</t>
  </si>
  <si>
    <t>agriculture, forestry &amp; fishing</t>
  </si>
  <si>
    <t>transport, storage &amp; communication</t>
  </si>
  <si>
    <t>community, social &amp; personal services</t>
  </si>
  <si>
    <t>ºÉÉàÉÖnÉÉÊªÉBÉE, ºÉÉàÉÉÉÊVÉBÉE A´ÉÆ BªÉÉ´ÉºÉÉÉÊªÉBÉE ºÉä´ÉÉAÆ</t>
  </si>
  <si>
    <r>
      <t xml:space="preserve">(|ÉSÉÉÊãÉiÉ £ÉÉ´ÉÉå {É® 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 xml:space="preserve">at current prices) </t>
    </r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</si>
  <si>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31: </t>
    </r>
    <r>
      <rPr>
        <b/>
        <sz val="18"/>
        <rFont val="DV_Divyae"/>
        <family val="0"/>
      </rPr>
      <t xml:space="preserve">  =tÉÉäMÉ àÉå ={É£ÉÉäMÉ BÉEä iÉlÉÉ ºÉÆºlÉÉ BÉEä |ÉBÉEÉ®ÉxÉÖºÉÉ® ºÉÉ´ÉÇVÉÉÊxÉBÉE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</si>
  <si>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 xml:space="preserve"> at current prices) </t>
    </r>
  </si>
  <si>
    <r>
      <t>VÉÉ®ÉÒ</t>
    </r>
    <r>
      <rPr>
        <b/>
        <sz val="14"/>
        <rFont val="Arial Narrow"/>
        <family val="2"/>
      </rPr>
      <t>...</t>
    </r>
  </si>
  <si>
    <r>
      <t xml:space="preserve">ÉÊ´É´É®hÉ </t>
    </r>
    <r>
      <rPr>
        <b/>
        <sz val="14"/>
        <rFont val="Arial Narrow"/>
        <family val="2"/>
      </rPr>
      <t>31: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 =tÉÉäMÉ àÉå ={ÉªÉÉäMÉ BÉEä iÉlÉÉ ºÉÆºlÉÉ BÉEä |ÉBÉEÉ®ÉxÉÖºÉÉ® ºÉÉ´ÉÇVÉÉÊxÉBÉE </t>
    </r>
  </si>
  <si>
    <t>{ÉÚÆVÉÉÒ</t>
  </si>
  <si>
    <t>ºÉBÉEãÉ</t>
  </si>
  <si>
    <t>GFCF- gross fixed capital formation</t>
  </si>
  <si>
    <r>
      <t>ºÉ.ºlÉÉ.{ÉÚÆ.ÉÊxÉ.</t>
    </r>
    <r>
      <rPr>
        <b/>
        <sz val="14"/>
        <rFont val="Arial Narrow"/>
        <family val="2"/>
      </rPr>
      <t>-</t>
    </r>
    <r>
      <rPr>
        <b/>
        <sz val="14"/>
        <rFont val="DV_Divyae"/>
        <family val="0"/>
      </rPr>
      <t xml:space="preserve">  ºÉBÉEãÉ ºlÉÉªÉÉÒ {ÉÚÆVÉÉÒ ÉÊxÉàÉÉÇhÉ</t>
    </r>
  </si>
  <si>
    <r>
      <t>VÉÉ®ÉÒ</t>
    </r>
    <r>
      <rPr>
        <b/>
        <sz val="16"/>
        <rFont val="Arial Narrow"/>
        <family val="2"/>
      </rPr>
      <t>...</t>
    </r>
  </si>
  <si>
    <r>
      <t>ÉÊ´É´É®hÉ</t>
    </r>
    <r>
      <rPr>
        <b/>
        <sz val="16"/>
        <rFont val="Arial Narrow"/>
        <family val="2"/>
      </rPr>
      <t xml:space="preserve"> 31</t>
    </r>
    <r>
      <rPr>
        <b/>
        <sz val="16"/>
        <rFont val="Times New Roman"/>
        <family val="1"/>
      </rPr>
      <t xml:space="preserve">: </t>
    </r>
    <r>
      <rPr>
        <b/>
        <sz val="16"/>
        <rFont val="DV_Nisha"/>
        <family val="0"/>
      </rPr>
      <t xml:space="preserve"> </t>
    </r>
    <r>
      <rPr>
        <b/>
        <sz val="16"/>
        <rFont val="DV_Divyae"/>
        <family val="0"/>
      </rPr>
      <t xml:space="preserve"> =tÉÉäMÉ àÉå ={ÉªÉÉäMÉ BÉEä iÉlÉÉ ºÉÆºlÉÉ BÉEä |ÉBÉEÉ®ÉxÉÖºÉÉ® ºÉÉ´ÉÇVÉÉÊxÉBÉE 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</si>
  <si>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6"/>
        <rFont val="Arial Narrow"/>
        <family val="2"/>
      </rPr>
      <t xml:space="preserve"> at current prices</t>
    </r>
    <r>
      <rPr>
        <b/>
        <sz val="16"/>
        <rFont val="Times New Roman"/>
        <family val="1"/>
      </rPr>
      <t>)</t>
    </r>
    <r>
      <rPr>
        <b/>
        <sz val="16"/>
        <rFont val="DV_Divya"/>
        <family val="0"/>
      </rPr>
      <t xml:space="preserve"> </t>
    </r>
  </si>
  <si>
    <r>
      <t>ºÉ.{ÉÚÆ.ÉÊxÉ.</t>
    </r>
    <r>
      <rPr>
        <b/>
        <sz val="14"/>
        <rFont val="Arial Narrow"/>
        <family val="2"/>
      </rPr>
      <t>-</t>
    </r>
    <r>
      <rPr>
        <b/>
        <sz val="14"/>
        <rFont val="DV_Divyae"/>
        <family val="0"/>
      </rPr>
      <t xml:space="preserve">  ºÉBÉEãÉ  {ÉÚÆVÉÉÒ ÉÊxÉàÉÉÇhÉ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</si>
  <si>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</si>
  <si>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</si>
  <si>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</si>
  <si>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</si>
  <si>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</t>
    </r>
    <r>
      <rPr>
        <b/>
        <sz val="20"/>
        <rFont val="DV_Divyae"/>
        <family val="0"/>
      </rPr>
      <t>BÉEä £ÉÉ´ÉÉå {É®</t>
    </r>
    <r>
      <rPr>
        <b/>
        <sz val="18"/>
        <rFont val="Arial Narrow"/>
        <family val="2"/>
      </rPr>
      <t xml:space="preserve"> </t>
    </r>
    <r>
      <rPr>
        <b/>
        <sz val="16"/>
        <rFont val="Arial Narrow"/>
        <family val="2"/>
      </rPr>
      <t>at 2004-05 prices)</t>
    </r>
  </si>
  <si>
    <t>2008-09</t>
  </si>
  <si>
    <t>autonomous institutions</t>
  </si>
  <si>
    <t>9.2.4</t>
  </si>
  <si>
    <t>public admn,defence &amp; autonomous institutions</t>
  </si>
  <si>
    <t>2009-10</t>
  </si>
  <si>
    <t>( ` crore )</t>
  </si>
  <si>
    <t>2010-11</t>
  </si>
  <si>
    <t>2011-12</t>
  </si>
  <si>
    <t>2012-13</t>
  </si>
  <si>
    <t>FÉäjÉ ºÉä ºÉBÉEãÉ {ÉÚÆVÉÉÒ ÉÊxÉàÉÉÇhÉ</t>
  </si>
  <si>
    <t xml:space="preserve">STATEMENT 31: GROSS CAPITAL FORMATION IN PUBLIC </t>
  </si>
  <si>
    <t xml:space="preserve">STATEMENT 31: GROSS  CAPITAL FORMATION IN PUBLIC </t>
  </si>
  <si>
    <r>
      <t xml:space="preserve">´ÉÉÉÊxÉBÉEÉÒ A´ÉÆ </t>
    </r>
    <r>
      <rPr>
        <sz val="10.5"/>
        <rFont val="DV_Divyae"/>
        <family val="0"/>
      </rPr>
      <t>लट्ठा</t>
    </r>
    <r>
      <rPr>
        <sz val="13"/>
        <rFont val="DV_Divyae"/>
        <family val="0"/>
      </rPr>
      <t xml:space="preserve"> ¤ÉxÉÉxÉÉ</t>
    </r>
  </si>
  <si>
    <t xml:space="preserve">ãÉÉäBÉE |É¶ÉÉºÉxÉ,®FÉÉ A´ÉÆ स्वायत्त संस्थान </t>
  </si>
  <si>
    <t xml:space="preserve">स्वायत्त संस्थान </t>
  </si>
  <si>
    <r>
      <t xml:space="preserve">ãÉÉäBÉE |É¶ÉÉºÉxÉ,®FÉÉ A´ÉÆ </t>
    </r>
    <r>
      <rPr>
        <sz val="10.5"/>
        <rFont val="DV_Divyae"/>
        <family val="0"/>
      </rPr>
      <t>स्वायत्त संस्थान</t>
    </r>
    <r>
      <rPr>
        <sz val="13"/>
        <rFont val="DV_Divyae"/>
        <family val="0"/>
      </rPr>
      <t xml:space="preserve"> </t>
    </r>
  </si>
  <si>
    <r>
      <t>ãÉÉäBÉE |É¶ÉÉºÉxÉ,®FÉÉ A´ÉÆ</t>
    </r>
    <r>
      <rPr>
        <sz val="10.5"/>
        <rFont val="DV_Divyae"/>
        <family val="0"/>
      </rPr>
      <t xml:space="preserve"> स्वायत्त संस्थान </t>
    </r>
  </si>
  <si>
    <r>
      <t xml:space="preserve"> </t>
    </r>
    <r>
      <rPr>
        <b/>
        <sz val="12"/>
        <rFont val="Rupee Foradian"/>
        <family val="2"/>
      </rPr>
      <t>(`</t>
    </r>
    <r>
      <rPr>
        <b/>
        <sz val="12"/>
        <rFont val="DV_Divyae"/>
        <family val="0"/>
      </rPr>
      <t xml:space="preserve"> करोड़)</t>
    </r>
  </si>
  <si>
    <t>GCF-gross capital formation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</si>
</sst>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"/>
  </numFmts>
  <fonts count="35">
    <font>
      <sz val="10"/>
      <name val="Courier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Courier"/>
      <family val="0"/>
    </font>
    <font>
      <sz val="12"/>
      <name val="Times New Roman"/>
      <family val="1"/>
    </font>
    <font>
      <i/>
      <sz val="12"/>
      <name val="Courier"/>
      <family val="0"/>
    </font>
    <font>
      <b/>
      <sz val="13"/>
      <name val="Arial Narrow"/>
      <family val="2"/>
    </font>
    <font>
      <b/>
      <sz val="14"/>
      <name val="DV_Divyae"/>
      <family val="0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2"/>
      <name val="Arial Narrow"/>
      <family val="2"/>
    </font>
    <font>
      <b/>
      <sz val="14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DV_Nisha"/>
      <family val="0"/>
    </font>
    <font>
      <b/>
      <sz val="16"/>
      <name val="Arial Narrow"/>
      <family val="2"/>
    </font>
    <font>
      <sz val="13"/>
      <name val="Arial Narrow"/>
      <family val="2"/>
    </font>
    <font>
      <sz val="14"/>
      <name val="DV_Divyae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20"/>
      <name val="DV_Divyae"/>
      <family val="0"/>
    </font>
    <font>
      <b/>
      <sz val="16"/>
      <name val="Times New Roman"/>
      <family val="1"/>
    </font>
    <font>
      <b/>
      <sz val="16"/>
      <name val="DV_Divya"/>
      <family val="0"/>
    </font>
    <font>
      <sz val="12"/>
      <color indexed="8"/>
      <name val="Arial Narrow"/>
      <family val="2"/>
    </font>
    <font>
      <b/>
      <sz val="10"/>
      <name val="DV_Divyae"/>
      <family val="0"/>
    </font>
    <font>
      <sz val="10"/>
      <name val="DV_Divyae"/>
      <family val="0"/>
    </font>
    <font>
      <b/>
      <sz val="13"/>
      <name val="Rupee Foradian"/>
      <family val="2"/>
    </font>
    <font>
      <sz val="8"/>
      <name val="Courier"/>
      <family val="0"/>
    </font>
    <font>
      <sz val="10.5"/>
      <name val="DV_Divyae"/>
      <family val="0"/>
    </font>
    <font>
      <b/>
      <sz val="10.5"/>
      <name val="DV_Divyae"/>
      <family val="0"/>
    </font>
    <font>
      <b/>
      <sz val="12"/>
      <name val="DV_Divyae"/>
      <family val="0"/>
    </font>
    <font>
      <b/>
      <sz val="12"/>
      <name val="Rupee Foradi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quotePrefix="1">
      <alignment vertical="center"/>
    </xf>
    <xf numFmtId="0" fontId="11" fillId="0" borderId="1" xfId="0" applyFont="1" applyFill="1" applyBorder="1" applyAlignment="1" quotePrefix="1">
      <alignment vertical="center"/>
    </xf>
    <xf numFmtId="0" fontId="12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quotePrefix="1">
      <alignment vertical="center"/>
    </xf>
    <xf numFmtId="0" fontId="20" fillId="0" borderId="1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27" fillId="0" borderId="1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" fontId="9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1" fontId="9" fillId="0" borderId="1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9"/>
  <sheetViews>
    <sheetView tabSelected="1" view="pageBreakPreview" zoomScale="75" zoomScaleSheetLayoutView="75" workbookViewId="0" topLeftCell="H223">
      <selection activeCell="AA249" sqref="AA249"/>
    </sheetView>
  </sheetViews>
  <sheetFormatPr defaultColWidth="9.00390625" defaultRowHeight="12.75"/>
  <cols>
    <col min="1" max="1" width="5.25390625" style="0" customWidth="1"/>
    <col min="2" max="3" width="1.625" style="0" customWidth="1"/>
    <col min="4" max="4" width="33.875" style="0" customWidth="1"/>
    <col min="5" max="22" width="7.625" style="0" customWidth="1"/>
    <col min="23" max="23" width="1.625" style="0" customWidth="1"/>
    <col min="24" max="24" width="4.875" style="0" customWidth="1"/>
    <col min="25" max="26" width="1.625" style="0" customWidth="1"/>
    <col min="27" max="27" width="39.25390625" style="0" customWidth="1"/>
  </cols>
  <sheetData>
    <row r="1" spans="1:27" ht="24.75" customHeight="1">
      <c r="A1" s="83" t="s">
        <v>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 t="s">
        <v>116</v>
      </c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24.75" customHeight="1">
      <c r="A2" s="83" t="s">
        <v>115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 t="s">
        <v>80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24.75" customHeight="1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4" t="s">
        <v>105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87" t="s">
        <v>123</v>
      </c>
      <c r="L4" s="88"/>
      <c r="M4" s="88"/>
      <c r="N4" s="89" t="s">
        <v>111</v>
      </c>
      <c r="O4" s="90"/>
      <c r="P4" s="90"/>
      <c r="Q4" s="1"/>
      <c r="R4" s="1"/>
      <c r="S4" s="1"/>
      <c r="T4" s="1"/>
      <c r="U4" s="1"/>
      <c r="V4" s="1"/>
      <c r="W4" s="31"/>
      <c r="X4" s="31"/>
      <c r="Y4" s="31"/>
      <c r="Z4" s="31"/>
      <c r="AA4" s="31"/>
    </row>
    <row r="5" spans="1:27" ht="24.75" customHeight="1">
      <c r="A5" s="91" t="s">
        <v>51</v>
      </c>
      <c r="B5" s="91"/>
      <c r="C5" s="91"/>
      <c r="D5" s="91"/>
      <c r="E5" s="93" t="s">
        <v>101</v>
      </c>
      <c r="F5" s="93"/>
      <c r="G5" s="93"/>
      <c r="H5" s="93" t="s">
        <v>102</v>
      </c>
      <c r="I5" s="93"/>
      <c r="J5" s="93"/>
      <c r="K5" s="93" t="s">
        <v>103</v>
      </c>
      <c r="L5" s="93"/>
      <c r="M5" s="93"/>
      <c r="N5" s="93" t="s">
        <v>101</v>
      </c>
      <c r="O5" s="93"/>
      <c r="P5" s="93"/>
      <c r="Q5" s="93" t="s">
        <v>102</v>
      </c>
      <c r="R5" s="93"/>
      <c r="S5" s="93"/>
      <c r="T5" s="93" t="s">
        <v>103</v>
      </c>
      <c r="U5" s="93"/>
      <c r="V5" s="93"/>
      <c r="W5" s="94" t="s">
        <v>46</v>
      </c>
      <c r="X5" s="94"/>
      <c r="Y5" s="94"/>
      <c r="Z5" s="94"/>
      <c r="AA5" s="94"/>
    </row>
    <row r="6" spans="1:27" ht="24.75" customHeight="1">
      <c r="A6" s="83"/>
      <c r="B6" s="83"/>
      <c r="C6" s="83"/>
      <c r="D6" s="83"/>
      <c r="E6" s="27" t="s">
        <v>47</v>
      </c>
      <c r="F6" s="27" t="s">
        <v>49</v>
      </c>
      <c r="G6" s="27" t="s">
        <v>94</v>
      </c>
      <c r="H6" s="27" t="s">
        <v>47</v>
      </c>
      <c r="I6" s="27" t="s">
        <v>49</v>
      </c>
      <c r="J6" s="27" t="s">
        <v>94</v>
      </c>
      <c r="K6" s="27" t="s">
        <v>47</v>
      </c>
      <c r="L6" s="27" t="s">
        <v>49</v>
      </c>
      <c r="M6" s="27" t="s">
        <v>94</v>
      </c>
      <c r="N6" s="27" t="s">
        <v>47</v>
      </c>
      <c r="O6" s="27" t="s">
        <v>49</v>
      </c>
      <c r="P6" s="27" t="s">
        <v>94</v>
      </c>
      <c r="Q6" s="27" t="s">
        <v>47</v>
      </c>
      <c r="R6" s="27" t="s">
        <v>49</v>
      </c>
      <c r="S6" s="27" t="s">
        <v>94</v>
      </c>
      <c r="T6" s="27" t="s">
        <v>47</v>
      </c>
      <c r="U6" s="27" t="s">
        <v>49</v>
      </c>
      <c r="V6" s="27" t="s">
        <v>94</v>
      </c>
      <c r="W6" s="95"/>
      <c r="X6" s="95"/>
      <c r="Y6" s="95"/>
      <c r="Z6" s="95"/>
      <c r="AA6" s="95"/>
    </row>
    <row r="7" spans="1:27" ht="24.75" customHeight="1">
      <c r="A7" s="83"/>
      <c r="B7" s="83"/>
      <c r="C7" s="83"/>
      <c r="D7" s="83"/>
      <c r="E7" s="27" t="s">
        <v>48</v>
      </c>
      <c r="F7" s="28" t="s">
        <v>77</v>
      </c>
      <c r="G7" s="27" t="s">
        <v>93</v>
      </c>
      <c r="H7" s="27" t="s">
        <v>48</v>
      </c>
      <c r="I7" s="28" t="s">
        <v>77</v>
      </c>
      <c r="J7" s="27" t="s">
        <v>93</v>
      </c>
      <c r="K7" s="27" t="s">
        <v>48</v>
      </c>
      <c r="L7" s="28" t="s">
        <v>77</v>
      </c>
      <c r="M7" s="27" t="s">
        <v>93</v>
      </c>
      <c r="N7" s="27" t="s">
        <v>48</v>
      </c>
      <c r="O7" s="28" t="s">
        <v>77</v>
      </c>
      <c r="P7" s="27" t="s">
        <v>93</v>
      </c>
      <c r="Q7" s="27" t="s">
        <v>48</v>
      </c>
      <c r="R7" s="28" t="s">
        <v>77</v>
      </c>
      <c r="S7" s="27" t="s">
        <v>93</v>
      </c>
      <c r="T7" s="27" t="s">
        <v>48</v>
      </c>
      <c r="U7" s="28" t="s">
        <v>77</v>
      </c>
      <c r="V7" s="27" t="s">
        <v>93</v>
      </c>
      <c r="W7" s="95"/>
      <c r="X7" s="95"/>
      <c r="Y7" s="95"/>
      <c r="Z7" s="95"/>
      <c r="AA7" s="95"/>
    </row>
    <row r="8" spans="1:27" ht="24.75" customHeight="1">
      <c r="A8" s="83"/>
      <c r="B8" s="83"/>
      <c r="C8" s="83"/>
      <c r="D8" s="83"/>
      <c r="E8" s="1"/>
      <c r="F8" s="24" t="s">
        <v>1</v>
      </c>
      <c r="G8" s="27" t="s">
        <v>50</v>
      </c>
      <c r="H8" s="1"/>
      <c r="I8" s="24" t="s">
        <v>1</v>
      </c>
      <c r="J8" s="27" t="s">
        <v>50</v>
      </c>
      <c r="K8" s="1"/>
      <c r="L8" s="24" t="s">
        <v>1</v>
      </c>
      <c r="M8" s="27" t="s">
        <v>50</v>
      </c>
      <c r="N8" s="1"/>
      <c r="O8" s="24" t="s">
        <v>1</v>
      </c>
      <c r="P8" s="27" t="s">
        <v>50</v>
      </c>
      <c r="Q8" s="1"/>
      <c r="R8" s="24" t="s">
        <v>1</v>
      </c>
      <c r="S8" s="27" t="s">
        <v>50</v>
      </c>
      <c r="T8" s="1"/>
      <c r="U8" s="24" t="s">
        <v>1</v>
      </c>
      <c r="V8" s="27" t="s">
        <v>50</v>
      </c>
      <c r="W8" s="95"/>
      <c r="X8" s="95"/>
      <c r="Y8" s="95"/>
      <c r="Z8" s="95"/>
      <c r="AA8" s="95"/>
    </row>
    <row r="9" spans="1:27" ht="24.75" customHeight="1">
      <c r="A9" s="92"/>
      <c r="B9" s="92"/>
      <c r="C9" s="92"/>
      <c r="D9" s="92"/>
      <c r="E9" s="24" t="s">
        <v>0</v>
      </c>
      <c r="F9" s="24" t="s">
        <v>3</v>
      </c>
      <c r="G9" s="24" t="s">
        <v>2</v>
      </c>
      <c r="H9" s="24" t="s">
        <v>0</v>
      </c>
      <c r="I9" s="24" t="s">
        <v>3</v>
      </c>
      <c r="J9" s="24" t="s">
        <v>2</v>
      </c>
      <c r="K9" s="24" t="s">
        <v>0</v>
      </c>
      <c r="L9" s="24" t="s">
        <v>3</v>
      </c>
      <c r="M9" s="24" t="s">
        <v>2</v>
      </c>
      <c r="N9" s="24" t="s">
        <v>0</v>
      </c>
      <c r="O9" s="24" t="s">
        <v>3</v>
      </c>
      <c r="P9" s="24" t="s">
        <v>2</v>
      </c>
      <c r="Q9" s="24" t="s">
        <v>0</v>
      </c>
      <c r="R9" s="24" t="s">
        <v>3</v>
      </c>
      <c r="S9" s="24" t="s">
        <v>2</v>
      </c>
      <c r="T9" s="24" t="s">
        <v>0</v>
      </c>
      <c r="U9" s="24" t="s">
        <v>3</v>
      </c>
      <c r="V9" s="24" t="s">
        <v>2</v>
      </c>
      <c r="W9" s="96"/>
      <c r="X9" s="96"/>
      <c r="Y9" s="96"/>
      <c r="Z9" s="96"/>
      <c r="AA9" s="96"/>
    </row>
    <row r="10" spans="1:27" ht="24.75" customHeight="1">
      <c r="A10" s="97">
        <v>1</v>
      </c>
      <c r="B10" s="97"/>
      <c r="C10" s="97"/>
      <c r="D10" s="97"/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22">
        <v>18</v>
      </c>
      <c r="V10" s="22">
        <v>19</v>
      </c>
      <c r="W10" s="97">
        <v>1</v>
      </c>
      <c r="X10" s="97"/>
      <c r="Y10" s="97"/>
      <c r="Z10" s="97"/>
      <c r="AA10" s="97"/>
    </row>
    <row r="11" spans="1:27" ht="22.5" customHeight="1">
      <c r="A11" s="42">
        <v>1</v>
      </c>
      <c r="B11" s="42"/>
      <c r="C11" s="43"/>
      <c r="D11" s="26" t="s">
        <v>52</v>
      </c>
      <c r="E11" s="34">
        <f>+E12+E15+E18</f>
        <v>16159</v>
      </c>
      <c r="F11" s="34">
        <f>+F12+F15+F18</f>
        <v>28</v>
      </c>
      <c r="G11" s="12">
        <f>+E11+F11</f>
        <v>16187</v>
      </c>
      <c r="H11" s="34">
        <f>+H12+H15+H18</f>
        <v>20013</v>
      </c>
      <c r="I11" s="34">
        <f>+I12+I15+I18</f>
        <v>726</v>
      </c>
      <c r="J11" s="12">
        <f>+H11+I11</f>
        <v>20739</v>
      </c>
      <c r="K11" s="34">
        <f>+K12+K15+K18</f>
        <v>25445</v>
      </c>
      <c r="L11" s="34">
        <f>+L12+L15+L18</f>
        <v>161</v>
      </c>
      <c r="M11" s="12">
        <f>+K11+L11</f>
        <v>25606</v>
      </c>
      <c r="N11" s="34">
        <f>+N12+N15+N18</f>
        <v>16159</v>
      </c>
      <c r="O11" s="34">
        <f>+O12+O15+O18</f>
        <v>28</v>
      </c>
      <c r="P11" s="12">
        <f>+N11+O11</f>
        <v>16187</v>
      </c>
      <c r="Q11" s="34">
        <f>+Q12+Q15+Q18</f>
        <v>19245</v>
      </c>
      <c r="R11" s="34">
        <f>+R12+R15+R18</f>
        <v>695</v>
      </c>
      <c r="S11" s="12">
        <f>+Q11+R11</f>
        <v>19940</v>
      </c>
      <c r="T11" s="34">
        <f>+T12+T15+T18</f>
        <v>22843</v>
      </c>
      <c r="U11" s="34">
        <f>+U12+U15+U18</f>
        <v>144</v>
      </c>
      <c r="V11" s="12">
        <f>+T11+U11</f>
        <v>22987</v>
      </c>
      <c r="W11" s="25"/>
      <c r="X11" s="42">
        <v>1</v>
      </c>
      <c r="Y11" s="42"/>
      <c r="Z11" s="23"/>
      <c r="AA11" s="25" t="s">
        <v>84</v>
      </c>
    </row>
    <row r="12" spans="1:27" ht="22.5" customHeight="1">
      <c r="A12" s="44">
        <v>1.1</v>
      </c>
      <c r="B12" s="44"/>
      <c r="C12" s="45"/>
      <c r="D12" s="39" t="s">
        <v>53</v>
      </c>
      <c r="E12" s="13">
        <f>+E13+E14</f>
        <v>15226</v>
      </c>
      <c r="F12" s="13">
        <f>+F13+F14</f>
        <v>29</v>
      </c>
      <c r="G12" s="13">
        <f aca="true" t="shared" si="0" ref="G12:G38">+E12+F12</f>
        <v>15255</v>
      </c>
      <c r="H12" s="13">
        <f>+H13+H14</f>
        <v>18829</v>
      </c>
      <c r="I12" s="13">
        <f>+I13+I14</f>
        <v>682</v>
      </c>
      <c r="J12" s="13">
        <f aca="true" t="shared" si="1" ref="J12:J38">+H12+I12</f>
        <v>19511</v>
      </c>
      <c r="K12" s="13">
        <f>+K13+K14</f>
        <v>23936</v>
      </c>
      <c r="L12" s="13">
        <f>+L13+L14</f>
        <v>126</v>
      </c>
      <c r="M12" s="13">
        <f aca="true" t="shared" si="2" ref="M12:M38">+K12+L12</f>
        <v>24062</v>
      </c>
      <c r="N12" s="13">
        <f>+N13+N14</f>
        <v>15226</v>
      </c>
      <c r="O12" s="13">
        <f>+O13+O14</f>
        <v>29</v>
      </c>
      <c r="P12" s="13">
        <f aca="true" t="shared" si="3" ref="P12:P38">+N12+O12</f>
        <v>15255</v>
      </c>
      <c r="Q12" s="13">
        <f>+Q13+Q14</f>
        <v>18084</v>
      </c>
      <c r="R12" s="13">
        <f>+R13+R14</f>
        <v>653</v>
      </c>
      <c r="S12" s="13">
        <f aca="true" t="shared" si="4" ref="S12:S38">+Q12+R12</f>
        <v>18737</v>
      </c>
      <c r="T12" s="13">
        <f>+T13+T14</f>
        <v>21482</v>
      </c>
      <c r="U12" s="13">
        <f>+U13+U14</f>
        <v>113</v>
      </c>
      <c r="V12" s="13">
        <f aca="true" t="shared" si="5" ref="V12:V38">+T12+U12</f>
        <v>21595</v>
      </c>
      <c r="W12" s="38"/>
      <c r="X12" s="44">
        <v>1.1</v>
      </c>
      <c r="Y12" s="44"/>
      <c r="Z12" s="15"/>
      <c r="AA12" s="38" t="s">
        <v>26</v>
      </c>
    </row>
    <row r="13" spans="1:27" ht="22.5" customHeight="1">
      <c r="A13" s="98" t="s">
        <v>5</v>
      </c>
      <c r="B13" s="98"/>
      <c r="C13" s="45"/>
      <c r="D13" s="39" t="s">
        <v>54</v>
      </c>
      <c r="E13" s="13">
        <v>10928</v>
      </c>
      <c r="F13" s="13">
        <v>47</v>
      </c>
      <c r="G13" s="13">
        <f t="shared" si="0"/>
        <v>10975</v>
      </c>
      <c r="H13" s="13">
        <v>14363</v>
      </c>
      <c r="I13" s="13">
        <v>67</v>
      </c>
      <c r="J13" s="13">
        <f t="shared" si="1"/>
        <v>14430</v>
      </c>
      <c r="K13" s="13">
        <v>18461</v>
      </c>
      <c r="L13" s="13">
        <v>-1</v>
      </c>
      <c r="M13" s="13">
        <f t="shared" si="2"/>
        <v>18460</v>
      </c>
      <c r="N13" s="13">
        <v>10928</v>
      </c>
      <c r="O13" s="13">
        <v>47</v>
      </c>
      <c r="P13" s="13">
        <f t="shared" si="3"/>
        <v>10975</v>
      </c>
      <c r="Q13" s="13">
        <v>13795</v>
      </c>
      <c r="R13" s="19">
        <v>64</v>
      </c>
      <c r="S13" s="13">
        <f t="shared" si="4"/>
        <v>13859</v>
      </c>
      <c r="T13" s="13">
        <v>16568</v>
      </c>
      <c r="U13" s="19">
        <v>-1</v>
      </c>
      <c r="V13" s="13">
        <f t="shared" si="5"/>
        <v>16567</v>
      </c>
      <c r="W13" s="38"/>
      <c r="X13" s="98" t="s">
        <v>5</v>
      </c>
      <c r="Y13" s="98"/>
      <c r="Z13" s="15"/>
      <c r="AA13" s="38" t="s">
        <v>27</v>
      </c>
    </row>
    <row r="14" spans="1:27" ht="22.5" customHeight="1">
      <c r="A14" s="98" t="s">
        <v>6</v>
      </c>
      <c r="B14" s="98"/>
      <c r="C14" s="45"/>
      <c r="D14" s="40" t="s">
        <v>71</v>
      </c>
      <c r="E14" s="13">
        <v>4298</v>
      </c>
      <c r="F14" s="13">
        <v>-18</v>
      </c>
      <c r="G14" s="13">
        <f t="shared" si="0"/>
        <v>4280</v>
      </c>
      <c r="H14" s="13">
        <v>4466</v>
      </c>
      <c r="I14" s="13">
        <v>615</v>
      </c>
      <c r="J14" s="13">
        <f t="shared" si="1"/>
        <v>5081</v>
      </c>
      <c r="K14" s="13">
        <v>5475</v>
      </c>
      <c r="L14" s="13">
        <v>127</v>
      </c>
      <c r="M14" s="13">
        <f t="shared" si="2"/>
        <v>5602</v>
      </c>
      <c r="N14" s="13">
        <v>4298</v>
      </c>
      <c r="O14" s="13">
        <v>-18</v>
      </c>
      <c r="P14" s="13">
        <f t="shared" si="3"/>
        <v>4280</v>
      </c>
      <c r="Q14" s="13">
        <v>4289</v>
      </c>
      <c r="R14" s="19">
        <v>589</v>
      </c>
      <c r="S14" s="13">
        <f t="shared" si="4"/>
        <v>4878</v>
      </c>
      <c r="T14" s="13">
        <v>4914</v>
      </c>
      <c r="U14" s="19">
        <v>114</v>
      </c>
      <c r="V14" s="13">
        <f t="shared" si="5"/>
        <v>5028</v>
      </c>
      <c r="W14" s="38"/>
      <c r="X14" s="98" t="s">
        <v>6</v>
      </c>
      <c r="Y14" s="98"/>
      <c r="Z14" s="15"/>
      <c r="AA14" s="38" t="s">
        <v>28</v>
      </c>
    </row>
    <row r="15" spans="1:27" ht="22.5" customHeight="1">
      <c r="A15" s="44">
        <v>1.2</v>
      </c>
      <c r="B15" s="44"/>
      <c r="C15" s="45"/>
      <c r="D15" s="10" t="s">
        <v>118</v>
      </c>
      <c r="E15" s="13">
        <f>+E16+E17</f>
        <v>932</v>
      </c>
      <c r="F15" s="13">
        <f>+F16+F17</f>
        <v>-1</v>
      </c>
      <c r="G15" s="13">
        <f t="shared" si="0"/>
        <v>931</v>
      </c>
      <c r="H15" s="13">
        <f>+H16+H17</f>
        <v>1183</v>
      </c>
      <c r="I15" s="13">
        <f>+I16+I17</f>
        <v>44</v>
      </c>
      <c r="J15" s="13">
        <f t="shared" si="1"/>
        <v>1227</v>
      </c>
      <c r="K15" s="13">
        <f>+K16+K17</f>
        <v>1508</v>
      </c>
      <c r="L15" s="13">
        <f>+L16+L17</f>
        <v>35</v>
      </c>
      <c r="M15" s="13">
        <f t="shared" si="2"/>
        <v>1543</v>
      </c>
      <c r="N15" s="13">
        <f>+N16+N17</f>
        <v>932</v>
      </c>
      <c r="O15" s="13">
        <f>+O16+O17</f>
        <v>-1</v>
      </c>
      <c r="P15" s="13">
        <f t="shared" si="3"/>
        <v>931</v>
      </c>
      <c r="Q15" s="13">
        <f>+Q16+Q17</f>
        <v>1160</v>
      </c>
      <c r="R15" s="19">
        <f>+R16+R17</f>
        <v>42</v>
      </c>
      <c r="S15" s="13">
        <f t="shared" si="4"/>
        <v>1202</v>
      </c>
      <c r="T15" s="13">
        <f>+T16+T17</f>
        <v>1360</v>
      </c>
      <c r="U15" s="13">
        <f>+U16+U17</f>
        <v>31</v>
      </c>
      <c r="V15" s="13">
        <f t="shared" si="5"/>
        <v>1391</v>
      </c>
      <c r="W15" s="38"/>
      <c r="X15" s="44">
        <v>1.2</v>
      </c>
      <c r="Y15" s="44"/>
      <c r="Z15" s="15"/>
      <c r="AA15" s="38" t="s">
        <v>29</v>
      </c>
    </row>
    <row r="16" spans="1:27" ht="22.5" customHeight="1">
      <c r="A16" s="98" t="s">
        <v>7</v>
      </c>
      <c r="B16" s="98"/>
      <c r="C16" s="45"/>
      <c r="D16" s="39" t="s">
        <v>54</v>
      </c>
      <c r="E16" s="13">
        <v>862</v>
      </c>
      <c r="F16" s="13">
        <v>6</v>
      </c>
      <c r="G16" s="13">
        <f t="shared" si="0"/>
        <v>868</v>
      </c>
      <c r="H16" s="13">
        <v>1084</v>
      </c>
      <c r="I16" s="13">
        <v>1</v>
      </c>
      <c r="J16" s="13">
        <f t="shared" si="1"/>
        <v>1085</v>
      </c>
      <c r="K16" s="13">
        <v>1474</v>
      </c>
      <c r="L16" s="13">
        <v>0</v>
      </c>
      <c r="M16" s="13">
        <f t="shared" si="2"/>
        <v>1474</v>
      </c>
      <c r="N16" s="13">
        <v>862</v>
      </c>
      <c r="O16" s="13">
        <v>6</v>
      </c>
      <c r="P16" s="13">
        <f t="shared" si="3"/>
        <v>868</v>
      </c>
      <c r="Q16" s="13">
        <v>1065</v>
      </c>
      <c r="R16" s="19">
        <v>1</v>
      </c>
      <c r="S16" s="13">
        <f t="shared" si="4"/>
        <v>1066</v>
      </c>
      <c r="T16" s="13">
        <v>1329</v>
      </c>
      <c r="U16" s="19">
        <v>0</v>
      </c>
      <c r="V16" s="13">
        <f t="shared" si="5"/>
        <v>1329</v>
      </c>
      <c r="W16" s="38"/>
      <c r="X16" s="98" t="s">
        <v>7</v>
      </c>
      <c r="Y16" s="98"/>
      <c r="Z16" s="15"/>
      <c r="AA16" s="38" t="s">
        <v>27</v>
      </c>
    </row>
    <row r="17" spans="1:27" ht="22.5" customHeight="1">
      <c r="A17" s="98" t="s">
        <v>8</v>
      </c>
      <c r="B17" s="98"/>
      <c r="C17" s="45"/>
      <c r="D17" s="40" t="s">
        <v>71</v>
      </c>
      <c r="E17" s="13">
        <v>70</v>
      </c>
      <c r="F17" s="13">
        <v>-7</v>
      </c>
      <c r="G17" s="13">
        <f t="shared" si="0"/>
        <v>63</v>
      </c>
      <c r="H17" s="13">
        <v>99</v>
      </c>
      <c r="I17" s="13">
        <v>43</v>
      </c>
      <c r="J17" s="13">
        <f t="shared" si="1"/>
        <v>142</v>
      </c>
      <c r="K17" s="13">
        <v>34</v>
      </c>
      <c r="L17" s="13">
        <v>35</v>
      </c>
      <c r="M17" s="13">
        <f t="shared" si="2"/>
        <v>69</v>
      </c>
      <c r="N17" s="13">
        <v>70</v>
      </c>
      <c r="O17" s="13">
        <v>-7</v>
      </c>
      <c r="P17" s="13">
        <f t="shared" si="3"/>
        <v>63</v>
      </c>
      <c r="Q17" s="13">
        <v>95</v>
      </c>
      <c r="R17" s="19">
        <v>41</v>
      </c>
      <c r="S17" s="13">
        <f t="shared" si="4"/>
        <v>136</v>
      </c>
      <c r="T17" s="13">
        <v>31</v>
      </c>
      <c r="U17" s="19">
        <v>31</v>
      </c>
      <c r="V17" s="13">
        <f t="shared" si="5"/>
        <v>62</v>
      </c>
      <c r="W17" s="38"/>
      <c r="X17" s="98" t="s">
        <v>8</v>
      </c>
      <c r="Y17" s="98"/>
      <c r="Z17" s="15"/>
      <c r="AA17" s="38" t="s">
        <v>28</v>
      </c>
    </row>
    <row r="18" spans="1:27" ht="22.5" customHeight="1">
      <c r="A18" s="44">
        <v>1.3</v>
      </c>
      <c r="B18" s="44"/>
      <c r="C18" s="45"/>
      <c r="D18" s="39" t="s">
        <v>55</v>
      </c>
      <c r="E18" s="35">
        <f>E19</f>
        <v>1</v>
      </c>
      <c r="F18" s="35">
        <f>F19</f>
        <v>0</v>
      </c>
      <c r="G18" s="13">
        <f t="shared" si="0"/>
        <v>1</v>
      </c>
      <c r="H18" s="35">
        <f>H19</f>
        <v>1</v>
      </c>
      <c r="I18" s="35">
        <f>I19</f>
        <v>0</v>
      </c>
      <c r="J18" s="13">
        <f t="shared" si="1"/>
        <v>1</v>
      </c>
      <c r="K18" s="35">
        <f>K19</f>
        <v>1</v>
      </c>
      <c r="L18" s="35">
        <f>L19</f>
        <v>0</v>
      </c>
      <c r="M18" s="13">
        <f t="shared" si="2"/>
        <v>1</v>
      </c>
      <c r="N18" s="35">
        <f>N19</f>
        <v>1</v>
      </c>
      <c r="O18" s="35">
        <f>O19</f>
        <v>0</v>
      </c>
      <c r="P18" s="13">
        <f t="shared" si="3"/>
        <v>1</v>
      </c>
      <c r="Q18" s="35">
        <f>Q19</f>
        <v>1</v>
      </c>
      <c r="R18" s="35">
        <f>R19</f>
        <v>0</v>
      </c>
      <c r="S18" s="13">
        <f t="shared" si="4"/>
        <v>1</v>
      </c>
      <c r="T18" s="35">
        <f>T19</f>
        <v>1</v>
      </c>
      <c r="U18" s="35">
        <f>U19</f>
        <v>0</v>
      </c>
      <c r="V18" s="13">
        <f t="shared" si="5"/>
        <v>1</v>
      </c>
      <c r="W18" s="38"/>
      <c r="X18" s="44">
        <v>1.3</v>
      </c>
      <c r="Y18" s="44"/>
      <c r="Z18" s="15"/>
      <c r="AA18" s="38" t="s">
        <v>30</v>
      </c>
    </row>
    <row r="19" spans="1:27" ht="22.5" customHeight="1">
      <c r="A19" s="98" t="s">
        <v>9</v>
      </c>
      <c r="B19" s="98"/>
      <c r="C19" s="45"/>
      <c r="D19" s="40" t="s">
        <v>71</v>
      </c>
      <c r="E19" s="35">
        <v>1</v>
      </c>
      <c r="F19" s="35">
        <v>0</v>
      </c>
      <c r="G19" s="13">
        <f t="shared" si="0"/>
        <v>1</v>
      </c>
      <c r="H19" s="35">
        <v>1</v>
      </c>
      <c r="I19" s="35">
        <v>0</v>
      </c>
      <c r="J19" s="13">
        <f t="shared" si="1"/>
        <v>1</v>
      </c>
      <c r="K19" s="35">
        <v>1</v>
      </c>
      <c r="L19" s="35">
        <v>0</v>
      </c>
      <c r="M19" s="13">
        <f t="shared" si="2"/>
        <v>1</v>
      </c>
      <c r="N19" s="35">
        <v>1</v>
      </c>
      <c r="O19" s="35">
        <v>0</v>
      </c>
      <c r="P19" s="13">
        <f t="shared" si="3"/>
        <v>1</v>
      </c>
      <c r="Q19" s="13">
        <v>1</v>
      </c>
      <c r="R19" s="57">
        <v>0</v>
      </c>
      <c r="S19" s="13">
        <f t="shared" si="4"/>
        <v>1</v>
      </c>
      <c r="T19" s="35">
        <v>1</v>
      </c>
      <c r="U19" s="35">
        <v>0</v>
      </c>
      <c r="V19" s="13">
        <f t="shared" si="5"/>
        <v>1</v>
      </c>
      <c r="W19" s="38"/>
      <c r="X19" s="98" t="s">
        <v>9</v>
      </c>
      <c r="Y19" s="98"/>
      <c r="Z19" s="15"/>
      <c r="AA19" s="38" t="s">
        <v>28</v>
      </c>
    </row>
    <row r="20" spans="1:27" ht="22.5" customHeight="1">
      <c r="A20" s="42">
        <v>2</v>
      </c>
      <c r="B20" s="42"/>
      <c r="C20" s="43"/>
      <c r="D20" s="26" t="s">
        <v>56</v>
      </c>
      <c r="E20" s="34">
        <f>E21</f>
        <v>16596</v>
      </c>
      <c r="F20" s="34">
        <f>F21</f>
        <v>492</v>
      </c>
      <c r="G20" s="12">
        <f t="shared" si="0"/>
        <v>17088</v>
      </c>
      <c r="H20" s="34">
        <f>H21</f>
        <v>20543</v>
      </c>
      <c r="I20" s="34">
        <f>I21</f>
        <v>1694</v>
      </c>
      <c r="J20" s="12">
        <f t="shared" si="1"/>
        <v>22237</v>
      </c>
      <c r="K20" s="34">
        <f>K21</f>
        <v>18361</v>
      </c>
      <c r="L20" s="34">
        <f>L21</f>
        <v>547</v>
      </c>
      <c r="M20" s="12">
        <f t="shared" si="2"/>
        <v>18908</v>
      </c>
      <c r="N20" s="34">
        <f>N21</f>
        <v>16596</v>
      </c>
      <c r="O20" s="34">
        <f>O21</f>
        <v>492</v>
      </c>
      <c r="P20" s="12">
        <f t="shared" si="3"/>
        <v>17088</v>
      </c>
      <c r="Q20" s="34">
        <f>Q21</f>
        <v>19698</v>
      </c>
      <c r="R20" s="34">
        <f>R21</f>
        <v>1452</v>
      </c>
      <c r="S20" s="12">
        <f t="shared" si="4"/>
        <v>21150</v>
      </c>
      <c r="T20" s="34">
        <f>T21</f>
        <v>16808</v>
      </c>
      <c r="U20" s="34">
        <f>U21</f>
        <v>431</v>
      </c>
      <c r="V20" s="12">
        <f t="shared" si="5"/>
        <v>17239</v>
      </c>
      <c r="W20" s="25"/>
      <c r="X20" s="42">
        <v>2</v>
      </c>
      <c r="Y20" s="42"/>
      <c r="Z20" s="23"/>
      <c r="AA20" s="25" t="s">
        <v>31</v>
      </c>
    </row>
    <row r="21" spans="1:27" ht="22.5" customHeight="1">
      <c r="A21" s="44">
        <v>2.1</v>
      </c>
      <c r="B21" s="44"/>
      <c r="C21" s="45"/>
      <c r="D21" s="40" t="s">
        <v>71</v>
      </c>
      <c r="E21" s="13">
        <v>16596</v>
      </c>
      <c r="F21" s="13">
        <v>492</v>
      </c>
      <c r="G21" s="13">
        <f t="shared" si="0"/>
        <v>17088</v>
      </c>
      <c r="H21" s="13">
        <v>20543</v>
      </c>
      <c r="I21" s="13">
        <v>1694</v>
      </c>
      <c r="J21" s="13">
        <f t="shared" si="1"/>
        <v>22237</v>
      </c>
      <c r="K21" s="13">
        <v>18361</v>
      </c>
      <c r="L21" s="13">
        <v>547</v>
      </c>
      <c r="M21" s="13">
        <f t="shared" si="2"/>
        <v>18908</v>
      </c>
      <c r="N21" s="13">
        <v>16596</v>
      </c>
      <c r="O21" s="13">
        <v>492</v>
      </c>
      <c r="P21" s="13">
        <f t="shared" si="3"/>
        <v>17088</v>
      </c>
      <c r="Q21" s="13">
        <v>19698</v>
      </c>
      <c r="R21" s="19">
        <v>1452</v>
      </c>
      <c r="S21" s="13">
        <f t="shared" si="4"/>
        <v>21150</v>
      </c>
      <c r="T21" s="13">
        <v>16808</v>
      </c>
      <c r="U21" s="19">
        <v>431</v>
      </c>
      <c r="V21" s="13">
        <f t="shared" si="5"/>
        <v>17239</v>
      </c>
      <c r="W21" s="38"/>
      <c r="X21" s="44">
        <v>2.1</v>
      </c>
      <c r="Y21" s="44"/>
      <c r="Z21" s="15"/>
      <c r="AA21" s="38" t="s">
        <v>28</v>
      </c>
    </row>
    <row r="22" spans="1:27" ht="22.5" customHeight="1">
      <c r="A22" s="42">
        <v>3</v>
      </c>
      <c r="B22" s="42"/>
      <c r="C22" s="43"/>
      <c r="D22" s="26" t="s">
        <v>57</v>
      </c>
      <c r="E22" s="34">
        <f>+E23+E24</f>
        <v>13544</v>
      </c>
      <c r="F22" s="34">
        <f>+F23+F24</f>
        <v>12543</v>
      </c>
      <c r="G22" s="12">
        <f t="shared" si="0"/>
        <v>26087</v>
      </c>
      <c r="H22" s="34">
        <f>+H23+H24</f>
        <v>15008</v>
      </c>
      <c r="I22" s="34">
        <f>+I23+I24</f>
        <v>13899</v>
      </c>
      <c r="J22" s="12">
        <f t="shared" si="1"/>
        <v>28907</v>
      </c>
      <c r="K22" s="34">
        <f>+K23+K24</f>
        <v>24010</v>
      </c>
      <c r="L22" s="34">
        <f>+L23+L24</f>
        <v>6919</v>
      </c>
      <c r="M22" s="12">
        <f t="shared" si="2"/>
        <v>30929</v>
      </c>
      <c r="N22" s="34">
        <f>+N23+N24</f>
        <v>13544</v>
      </c>
      <c r="O22" s="34">
        <f>+O23+O24</f>
        <v>12543</v>
      </c>
      <c r="P22" s="12">
        <f t="shared" si="3"/>
        <v>26087</v>
      </c>
      <c r="Q22" s="34">
        <f>+Q23+Q24</f>
        <v>14363</v>
      </c>
      <c r="R22" s="34">
        <f>+R23+R24</f>
        <v>13590</v>
      </c>
      <c r="S22" s="12">
        <f t="shared" si="4"/>
        <v>27953</v>
      </c>
      <c r="T22" s="34">
        <f>+T23+T24</f>
        <v>22072</v>
      </c>
      <c r="U22" s="34">
        <f>+U23+U24</f>
        <v>6408</v>
      </c>
      <c r="V22" s="12">
        <f t="shared" si="5"/>
        <v>28480</v>
      </c>
      <c r="W22" s="25"/>
      <c r="X22" s="42">
        <v>3</v>
      </c>
      <c r="Y22" s="42"/>
      <c r="Z22" s="23"/>
      <c r="AA22" s="25" t="s">
        <v>32</v>
      </c>
    </row>
    <row r="23" spans="1:27" ht="22.5" customHeight="1">
      <c r="A23" s="44">
        <v>3.1</v>
      </c>
      <c r="B23" s="44"/>
      <c r="C23" s="45"/>
      <c r="D23" s="39" t="s">
        <v>54</v>
      </c>
      <c r="E23" s="13">
        <v>1399</v>
      </c>
      <c r="F23" s="13">
        <v>183</v>
      </c>
      <c r="G23" s="13">
        <f t="shared" si="0"/>
        <v>1582</v>
      </c>
      <c r="H23" s="13">
        <v>1547</v>
      </c>
      <c r="I23" s="13">
        <v>208</v>
      </c>
      <c r="J23" s="13">
        <f t="shared" si="1"/>
        <v>1755</v>
      </c>
      <c r="K23" s="13">
        <v>2385</v>
      </c>
      <c r="L23" s="13">
        <v>380</v>
      </c>
      <c r="M23" s="13">
        <f t="shared" si="2"/>
        <v>2765</v>
      </c>
      <c r="N23" s="13">
        <v>1399</v>
      </c>
      <c r="O23" s="13">
        <v>183</v>
      </c>
      <c r="P23" s="13">
        <f t="shared" si="3"/>
        <v>1582</v>
      </c>
      <c r="Q23" s="13">
        <v>1481</v>
      </c>
      <c r="R23" s="19">
        <v>203</v>
      </c>
      <c r="S23" s="13">
        <f t="shared" si="4"/>
        <v>1684</v>
      </c>
      <c r="T23" s="13">
        <v>2160</v>
      </c>
      <c r="U23" s="19">
        <v>353</v>
      </c>
      <c r="V23" s="13">
        <f t="shared" si="5"/>
        <v>2513</v>
      </c>
      <c r="W23" s="38"/>
      <c r="X23" s="44">
        <v>3.1</v>
      </c>
      <c r="Y23" s="44"/>
      <c r="Z23" s="15"/>
      <c r="AA23" s="38" t="s">
        <v>27</v>
      </c>
    </row>
    <row r="24" spans="1:27" ht="22.5" customHeight="1">
      <c r="A24" s="44">
        <v>3.2</v>
      </c>
      <c r="B24" s="44"/>
      <c r="C24" s="45"/>
      <c r="D24" s="40" t="s">
        <v>71</v>
      </c>
      <c r="E24" s="13">
        <v>12145</v>
      </c>
      <c r="F24" s="13">
        <v>12360</v>
      </c>
      <c r="G24" s="13">
        <f t="shared" si="0"/>
        <v>24505</v>
      </c>
      <c r="H24" s="13">
        <v>13461</v>
      </c>
      <c r="I24" s="13">
        <v>13691</v>
      </c>
      <c r="J24" s="13">
        <f t="shared" si="1"/>
        <v>27152</v>
      </c>
      <c r="K24" s="13">
        <v>21625</v>
      </c>
      <c r="L24" s="13">
        <v>6539</v>
      </c>
      <c r="M24" s="13">
        <f t="shared" si="2"/>
        <v>28164</v>
      </c>
      <c r="N24" s="13">
        <v>12145</v>
      </c>
      <c r="O24" s="13">
        <v>12360</v>
      </c>
      <c r="P24" s="13">
        <f t="shared" si="3"/>
        <v>24505</v>
      </c>
      <c r="Q24" s="13">
        <v>12882</v>
      </c>
      <c r="R24" s="19">
        <v>13387</v>
      </c>
      <c r="S24" s="13">
        <f t="shared" si="4"/>
        <v>26269</v>
      </c>
      <c r="T24" s="13">
        <v>19912</v>
      </c>
      <c r="U24" s="19">
        <v>6055</v>
      </c>
      <c r="V24" s="13">
        <f t="shared" si="5"/>
        <v>25967</v>
      </c>
      <c r="W24" s="38"/>
      <c r="X24" s="44">
        <v>3.2</v>
      </c>
      <c r="Y24" s="44"/>
      <c r="Z24" s="15"/>
      <c r="AA24" s="38" t="s">
        <v>28</v>
      </c>
    </row>
    <row r="25" spans="1:27" ht="22.5" customHeight="1">
      <c r="A25" s="42">
        <v>4</v>
      </c>
      <c r="B25" s="42"/>
      <c r="C25" s="43"/>
      <c r="D25" s="26" t="s">
        <v>68</v>
      </c>
      <c r="E25" s="34">
        <f>+E26+E27+E28</f>
        <v>44673</v>
      </c>
      <c r="F25" s="34">
        <f>+F26+F27+F28</f>
        <v>532</v>
      </c>
      <c r="G25" s="12">
        <f t="shared" si="0"/>
        <v>45205</v>
      </c>
      <c r="H25" s="34">
        <f>+H26+H27+H28</f>
        <v>56606</v>
      </c>
      <c r="I25" s="34">
        <f>+I26+I27+I28</f>
        <v>2432</v>
      </c>
      <c r="J25" s="12">
        <f t="shared" si="1"/>
        <v>59038</v>
      </c>
      <c r="K25" s="34">
        <f>+K26+K27+K28</f>
        <v>73754</v>
      </c>
      <c r="L25" s="34">
        <f>+L26+L27+L28</f>
        <v>2050</v>
      </c>
      <c r="M25" s="12">
        <f t="shared" si="2"/>
        <v>75804</v>
      </c>
      <c r="N25" s="34">
        <f>+N26+N27+N28</f>
        <v>44673</v>
      </c>
      <c r="O25" s="34">
        <f>+O26+O27+O28</f>
        <v>532</v>
      </c>
      <c r="P25" s="12">
        <f t="shared" si="3"/>
        <v>45205</v>
      </c>
      <c r="Q25" s="34">
        <f>+Q26+Q27+Q28</f>
        <v>54239</v>
      </c>
      <c r="R25" s="34">
        <f>+R26+R27+R28</f>
        <v>2372</v>
      </c>
      <c r="S25" s="12">
        <f t="shared" si="4"/>
        <v>56611</v>
      </c>
      <c r="T25" s="34">
        <f>+T26+T27+T28</f>
        <v>67288</v>
      </c>
      <c r="U25" s="34">
        <f>+U26+U27+U28</f>
        <v>1934</v>
      </c>
      <c r="V25" s="12">
        <f t="shared" si="5"/>
        <v>69222</v>
      </c>
      <c r="W25" s="25"/>
      <c r="X25" s="42">
        <v>4</v>
      </c>
      <c r="Y25" s="42"/>
      <c r="Z25" s="23"/>
      <c r="AA25" s="25" t="s">
        <v>83</v>
      </c>
    </row>
    <row r="26" spans="1:27" ht="22.5" customHeight="1">
      <c r="A26" s="44">
        <v>4.1</v>
      </c>
      <c r="B26" s="44"/>
      <c r="C26" s="45"/>
      <c r="D26" s="39" t="s">
        <v>58</v>
      </c>
      <c r="E26" s="13">
        <v>5965</v>
      </c>
      <c r="F26" s="13">
        <v>26</v>
      </c>
      <c r="G26" s="13">
        <f t="shared" si="0"/>
        <v>5991</v>
      </c>
      <c r="H26" s="13">
        <v>5997</v>
      </c>
      <c r="I26" s="13">
        <v>-30</v>
      </c>
      <c r="J26" s="13">
        <f t="shared" si="1"/>
        <v>5967</v>
      </c>
      <c r="K26" s="13">
        <v>7808</v>
      </c>
      <c r="L26" s="13">
        <v>157</v>
      </c>
      <c r="M26" s="13">
        <f t="shared" si="2"/>
        <v>7965</v>
      </c>
      <c r="N26" s="13">
        <v>5965</v>
      </c>
      <c r="O26" s="13">
        <v>26</v>
      </c>
      <c r="P26" s="13">
        <f t="shared" si="3"/>
        <v>5991</v>
      </c>
      <c r="Q26" s="13">
        <v>5759</v>
      </c>
      <c r="R26" s="19">
        <v>-29</v>
      </c>
      <c r="S26" s="13">
        <f t="shared" si="4"/>
        <v>5730</v>
      </c>
      <c r="T26" s="13">
        <v>7010</v>
      </c>
      <c r="U26" s="19">
        <v>141</v>
      </c>
      <c r="V26" s="13">
        <f t="shared" si="5"/>
        <v>7151</v>
      </c>
      <c r="W26" s="38"/>
      <c r="X26" s="44">
        <v>4.1</v>
      </c>
      <c r="Y26" s="44"/>
      <c r="Z26" s="15"/>
      <c r="AA26" s="38" t="s">
        <v>33</v>
      </c>
    </row>
    <row r="27" spans="1:27" ht="22.5" customHeight="1">
      <c r="A27" s="44">
        <v>4.2</v>
      </c>
      <c r="B27" s="44"/>
      <c r="C27" s="45"/>
      <c r="D27" s="39" t="s">
        <v>54</v>
      </c>
      <c r="E27" s="13">
        <v>1215</v>
      </c>
      <c r="F27" s="13">
        <v>-9</v>
      </c>
      <c r="G27" s="13">
        <f t="shared" si="0"/>
        <v>1206</v>
      </c>
      <c r="H27" s="13">
        <v>2279</v>
      </c>
      <c r="I27" s="13">
        <v>10</v>
      </c>
      <c r="J27" s="13">
        <f t="shared" si="1"/>
        <v>2289</v>
      </c>
      <c r="K27" s="13">
        <v>1960</v>
      </c>
      <c r="L27" s="13">
        <v>14</v>
      </c>
      <c r="M27" s="13">
        <f t="shared" si="2"/>
        <v>1974</v>
      </c>
      <c r="N27" s="13">
        <v>1215</v>
      </c>
      <c r="O27" s="13">
        <v>-9</v>
      </c>
      <c r="P27" s="13">
        <f t="shared" si="3"/>
        <v>1206</v>
      </c>
      <c r="Q27" s="13">
        <v>2188</v>
      </c>
      <c r="R27" s="19">
        <v>10</v>
      </c>
      <c r="S27" s="13">
        <f t="shared" si="4"/>
        <v>2198</v>
      </c>
      <c r="T27" s="13">
        <v>1775</v>
      </c>
      <c r="U27" s="19">
        <v>13</v>
      </c>
      <c r="V27" s="13">
        <f t="shared" si="5"/>
        <v>1788</v>
      </c>
      <c r="W27" s="38"/>
      <c r="X27" s="44">
        <v>4.2</v>
      </c>
      <c r="Y27" s="44"/>
      <c r="Z27" s="15"/>
      <c r="AA27" s="38" t="s">
        <v>27</v>
      </c>
    </row>
    <row r="28" spans="1:27" ht="22.5" customHeight="1">
      <c r="A28" s="44">
        <v>4.3</v>
      </c>
      <c r="B28" s="44"/>
      <c r="C28" s="45"/>
      <c r="D28" s="40" t="s">
        <v>71</v>
      </c>
      <c r="E28" s="13">
        <v>37493</v>
      </c>
      <c r="F28" s="13">
        <v>515</v>
      </c>
      <c r="G28" s="13">
        <f t="shared" si="0"/>
        <v>38008</v>
      </c>
      <c r="H28" s="13">
        <v>48330</v>
      </c>
      <c r="I28" s="13">
        <v>2452</v>
      </c>
      <c r="J28" s="13">
        <f t="shared" si="1"/>
        <v>50782</v>
      </c>
      <c r="K28" s="13">
        <v>63986</v>
      </c>
      <c r="L28" s="13">
        <v>1879</v>
      </c>
      <c r="M28" s="13">
        <f t="shared" si="2"/>
        <v>65865</v>
      </c>
      <c r="N28" s="13">
        <v>37493</v>
      </c>
      <c r="O28" s="13">
        <v>515</v>
      </c>
      <c r="P28" s="13">
        <f t="shared" si="3"/>
        <v>38008</v>
      </c>
      <c r="Q28" s="13">
        <v>46292</v>
      </c>
      <c r="R28" s="19">
        <v>2391</v>
      </c>
      <c r="S28" s="13">
        <f t="shared" si="4"/>
        <v>48683</v>
      </c>
      <c r="T28" s="13">
        <v>58503</v>
      </c>
      <c r="U28" s="19">
        <v>1780</v>
      </c>
      <c r="V28" s="13">
        <f t="shared" si="5"/>
        <v>60283</v>
      </c>
      <c r="W28" s="38"/>
      <c r="X28" s="44">
        <v>4.3</v>
      </c>
      <c r="Y28" s="44"/>
      <c r="Z28" s="15"/>
      <c r="AA28" s="38" t="s">
        <v>28</v>
      </c>
    </row>
    <row r="29" spans="1:27" ht="22.5" customHeight="1">
      <c r="A29" s="42">
        <v>5</v>
      </c>
      <c r="B29" s="42"/>
      <c r="C29" s="43"/>
      <c r="D29" s="26" t="s">
        <v>50</v>
      </c>
      <c r="E29" s="34">
        <f>+E30+E31+E32</f>
        <v>7693</v>
      </c>
      <c r="F29" s="34">
        <f>+F30+F31+F32</f>
        <v>902</v>
      </c>
      <c r="G29" s="12">
        <f>+E29+F29</f>
        <v>8595</v>
      </c>
      <c r="H29" s="34">
        <f>+H30+H31+H32</f>
        <v>6305</v>
      </c>
      <c r="I29" s="34">
        <f>+I30+I31+I32</f>
        <v>1462</v>
      </c>
      <c r="J29" s="12">
        <f>+H29+I29</f>
        <v>7767</v>
      </c>
      <c r="K29" s="34">
        <f>+K30+K31+K32</f>
        <v>12584</v>
      </c>
      <c r="L29" s="34">
        <f>+L30+L31+L32</f>
        <v>3667</v>
      </c>
      <c r="M29" s="12">
        <f>+K29+L29</f>
        <v>16251</v>
      </c>
      <c r="N29" s="34">
        <f>+N30+N31+N32</f>
        <v>7693</v>
      </c>
      <c r="O29" s="34">
        <f>+O30+O31+O32</f>
        <v>902</v>
      </c>
      <c r="P29" s="12">
        <f>+N29+O29</f>
        <v>8595</v>
      </c>
      <c r="Q29" s="34">
        <f>+Q30+Q31+Q32</f>
        <v>6055</v>
      </c>
      <c r="R29" s="34">
        <f>+R30+R31+R32</f>
        <v>1412</v>
      </c>
      <c r="S29" s="12">
        <f>+Q29+R29</f>
        <v>7467</v>
      </c>
      <c r="T29" s="34">
        <f>+T30+T31+T32</f>
        <v>11306</v>
      </c>
      <c r="U29" s="34">
        <f>+U30+U31+U32</f>
        <v>3253</v>
      </c>
      <c r="V29" s="12">
        <f>+T29+U29</f>
        <v>14559</v>
      </c>
      <c r="W29" s="25"/>
      <c r="X29" s="31">
        <v>5</v>
      </c>
      <c r="Y29" s="31"/>
      <c r="Z29" s="23"/>
      <c r="AA29" s="25" t="s">
        <v>34</v>
      </c>
    </row>
    <row r="30" spans="1:27" ht="22.5" customHeight="1">
      <c r="A30" s="44">
        <v>5.1</v>
      </c>
      <c r="B30" s="44"/>
      <c r="C30" s="45"/>
      <c r="D30" s="39" t="s">
        <v>58</v>
      </c>
      <c r="E30" s="13">
        <v>407</v>
      </c>
      <c r="F30" s="13">
        <v>240</v>
      </c>
      <c r="G30" s="13">
        <f t="shared" si="0"/>
        <v>647</v>
      </c>
      <c r="H30" s="13">
        <v>242</v>
      </c>
      <c r="I30" s="13">
        <v>265</v>
      </c>
      <c r="J30" s="13">
        <f t="shared" si="1"/>
        <v>507</v>
      </c>
      <c r="K30" s="13">
        <v>295</v>
      </c>
      <c r="L30" s="13">
        <v>319</v>
      </c>
      <c r="M30" s="13">
        <f t="shared" si="2"/>
        <v>614</v>
      </c>
      <c r="N30" s="13">
        <v>407</v>
      </c>
      <c r="O30" s="13">
        <v>240</v>
      </c>
      <c r="P30" s="13">
        <f t="shared" si="3"/>
        <v>647</v>
      </c>
      <c r="Q30" s="13">
        <v>232</v>
      </c>
      <c r="R30" s="19">
        <v>256</v>
      </c>
      <c r="S30" s="13">
        <f t="shared" si="4"/>
        <v>488</v>
      </c>
      <c r="T30" s="13">
        <v>274</v>
      </c>
      <c r="U30" s="19">
        <v>283</v>
      </c>
      <c r="V30" s="13">
        <f t="shared" si="5"/>
        <v>557</v>
      </c>
      <c r="W30" s="38"/>
      <c r="X30" s="44">
        <v>5.1</v>
      </c>
      <c r="Y30" s="44"/>
      <c r="Z30" s="15"/>
      <c r="AA30" s="38" t="s">
        <v>33</v>
      </c>
    </row>
    <row r="31" spans="1:27" ht="22.5" customHeight="1">
      <c r="A31" s="44">
        <v>5.2</v>
      </c>
      <c r="B31" s="44"/>
      <c r="C31" s="45"/>
      <c r="D31" s="39" t="s">
        <v>54</v>
      </c>
      <c r="E31" s="13"/>
      <c r="F31" s="13"/>
      <c r="G31" s="12"/>
      <c r="H31" s="13"/>
      <c r="I31" s="13"/>
      <c r="J31" s="12"/>
      <c r="K31" s="13"/>
      <c r="L31" s="13"/>
      <c r="M31" s="12"/>
      <c r="N31" s="13"/>
      <c r="O31" s="13"/>
      <c r="P31" s="12"/>
      <c r="Q31" s="13"/>
      <c r="R31" s="19"/>
      <c r="S31" s="12"/>
      <c r="T31" s="13"/>
      <c r="U31" s="19"/>
      <c r="V31" s="12"/>
      <c r="W31" s="38"/>
      <c r="X31" s="44">
        <v>5.2</v>
      </c>
      <c r="Y31" s="44"/>
      <c r="Z31" s="15"/>
      <c r="AA31" s="38" t="s">
        <v>27</v>
      </c>
    </row>
    <row r="32" spans="1:27" ht="22.5" customHeight="1">
      <c r="A32" s="44">
        <v>5.3</v>
      </c>
      <c r="B32" s="44"/>
      <c r="C32" s="45"/>
      <c r="D32" s="40" t="s">
        <v>71</v>
      </c>
      <c r="E32" s="13">
        <v>7286</v>
      </c>
      <c r="F32" s="13">
        <v>662</v>
      </c>
      <c r="G32" s="13">
        <f t="shared" si="0"/>
        <v>7948</v>
      </c>
      <c r="H32" s="13">
        <v>6063</v>
      </c>
      <c r="I32" s="13">
        <v>1197</v>
      </c>
      <c r="J32" s="13">
        <f t="shared" si="1"/>
        <v>7260</v>
      </c>
      <c r="K32" s="13">
        <v>12289</v>
      </c>
      <c r="L32" s="13">
        <v>3348</v>
      </c>
      <c r="M32" s="13">
        <f t="shared" si="2"/>
        <v>15637</v>
      </c>
      <c r="N32" s="13">
        <v>7286</v>
      </c>
      <c r="O32" s="13">
        <v>662</v>
      </c>
      <c r="P32" s="13">
        <f t="shared" si="3"/>
        <v>7948</v>
      </c>
      <c r="Q32" s="13">
        <v>5823</v>
      </c>
      <c r="R32" s="19">
        <v>1156</v>
      </c>
      <c r="S32" s="13">
        <f t="shared" si="4"/>
        <v>6979</v>
      </c>
      <c r="T32" s="13">
        <v>11032</v>
      </c>
      <c r="U32" s="19">
        <v>2970</v>
      </c>
      <c r="V32" s="13">
        <f t="shared" si="5"/>
        <v>14002</v>
      </c>
      <c r="W32" s="38"/>
      <c r="X32" s="44">
        <v>5.3</v>
      </c>
      <c r="Y32" s="44"/>
      <c r="Z32" s="15"/>
      <c r="AA32" s="38" t="s">
        <v>28</v>
      </c>
    </row>
    <row r="33" spans="1:27" ht="22.5" customHeight="1">
      <c r="A33" s="42">
        <v>6</v>
      </c>
      <c r="B33" s="42"/>
      <c r="C33" s="43"/>
      <c r="D33" s="26" t="s">
        <v>59</v>
      </c>
      <c r="E33" s="34">
        <f>+E34+E37</f>
        <v>474</v>
      </c>
      <c r="F33" s="34">
        <f>+F34+F37</f>
        <v>-157</v>
      </c>
      <c r="G33" s="12">
        <f t="shared" si="0"/>
        <v>317</v>
      </c>
      <c r="H33" s="34">
        <f>+H34+H37</f>
        <v>396</v>
      </c>
      <c r="I33" s="34">
        <f>+I34+I37</f>
        <v>-1156</v>
      </c>
      <c r="J33" s="12">
        <f t="shared" si="1"/>
        <v>-760</v>
      </c>
      <c r="K33" s="34">
        <f>+K34+K37</f>
        <v>361</v>
      </c>
      <c r="L33" s="34">
        <f>+L34+L37</f>
        <v>1706</v>
      </c>
      <c r="M33" s="12">
        <f t="shared" si="2"/>
        <v>2067</v>
      </c>
      <c r="N33" s="34">
        <f>+N34+N37</f>
        <v>474</v>
      </c>
      <c r="O33" s="34">
        <f>+O34+O37</f>
        <v>-157</v>
      </c>
      <c r="P33" s="12">
        <f t="shared" si="3"/>
        <v>317</v>
      </c>
      <c r="Q33" s="34">
        <f>+Q34+Q37</f>
        <v>379</v>
      </c>
      <c r="R33" s="34">
        <f>+R34+R37</f>
        <v>-1108</v>
      </c>
      <c r="S33" s="12">
        <f t="shared" si="4"/>
        <v>-729</v>
      </c>
      <c r="T33" s="34">
        <f>+T34+T37</f>
        <v>332</v>
      </c>
      <c r="U33" s="34">
        <f>+U34+U37</f>
        <v>1534</v>
      </c>
      <c r="V33" s="12">
        <f t="shared" si="5"/>
        <v>1866</v>
      </c>
      <c r="W33" s="25"/>
      <c r="X33" s="42">
        <v>6</v>
      </c>
      <c r="Y33" s="42"/>
      <c r="Z33" s="23"/>
      <c r="AA33" s="25" t="s">
        <v>82</v>
      </c>
    </row>
    <row r="34" spans="1:27" ht="22.5" customHeight="1">
      <c r="A34" s="44">
        <v>6.1</v>
      </c>
      <c r="B34" s="44"/>
      <c r="C34" s="45"/>
      <c r="D34" s="39" t="s">
        <v>67</v>
      </c>
      <c r="E34" s="35">
        <f>+E35+E36</f>
        <v>402</v>
      </c>
      <c r="F34" s="35">
        <f>+F35+F36</f>
        <v>-149</v>
      </c>
      <c r="G34" s="13">
        <f t="shared" si="0"/>
        <v>253</v>
      </c>
      <c r="H34" s="35">
        <f>+H35+H36</f>
        <v>311</v>
      </c>
      <c r="I34" s="35">
        <f>+I35+I36</f>
        <v>-1171</v>
      </c>
      <c r="J34" s="13">
        <f t="shared" si="1"/>
        <v>-860</v>
      </c>
      <c r="K34" s="35">
        <f>+K35+K36</f>
        <v>272</v>
      </c>
      <c r="L34" s="35">
        <f>+L35+L36</f>
        <v>1722</v>
      </c>
      <c r="M34" s="13">
        <f t="shared" si="2"/>
        <v>1994</v>
      </c>
      <c r="N34" s="35">
        <f>+N35+N36</f>
        <v>402</v>
      </c>
      <c r="O34" s="35">
        <f>+O35+O36</f>
        <v>-149</v>
      </c>
      <c r="P34" s="13">
        <f t="shared" si="3"/>
        <v>253</v>
      </c>
      <c r="Q34" s="35">
        <f>+Q35+Q36</f>
        <v>298</v>
      </c>
      <c r="R34" s="35">
        <f>+R35+R36</f>
        <v>-1122</v>
      </c>
      <c r="S34" s="13">
        <f t="shared" si="4"/>
        <v>-824</v>
      </c>
      <c r="T34" s="35">
        <f>+T35+T36</f>
        <v>250</v>
      </c>
      <c r="U34" s="35">
        <f>+U35+U36</f>
        <v>1548</v>
      </c>
      <c r="V34" s="13">
        <f t="shared" si="5"/>
        <v>1798</v>
      </c>
      <c r="W34" s="38"/>
      <c r="X34" s="44">
        <v>6.1</v>
      </c>
      <c r="Y34" s="44"/>
      <c r="Z34" s="15"/>
      <c r="AA34" s="38" t="s">
        <v>35</v>
      </c>
    </row>
    <row r="35" spans="1:27" ht="22.5" customHeight="1">
      <c r="A35" s="98" t="s">
        <v>10</v>
      </c>
      <c r="B35" s="98"/>
      <c r="C35" s="45"/>
      <c r="D35" s="39" t="s">
        <v>54</v>
      </c>
      <c r="E35" s="13">
        <v>3</v>
      </c>
      <c r="F35" s="13">
        <v>0</v>
      </c>
      <c r="G35" s="13">
        <f t="shared" si="0"/>
        <v>3</v>
      </c>
      <c r="H35" s="13">
        <v>2</v>
      </c>
      <c r="I35" s="13">
        <v>0</v>
      </c>
      <c r="J35" s="13">
        <f t="shared" si="1"/>
        <v>2</v>
      </c>
      <c r="K35" s="13">
        <v>3</v>
      </c>
      <c r="L35" s="13">
        <v>0</v>
      </c>
      <c r="M35" s="13">
        <f t="shared" si="2"/>
        <v>3</v>
      </c>
      <c r="N35" s="13">
        <v>3</v>
      </c>
      <c r="O35" s="13">
        <v>0</v>
      </c>
      <c r="P35" s="13">
        <f t="shared" si="3"/>
        <v>3</v>
      </c>
      <c r="Q35" s="13">
        <v>2</v>
      </c>
      <c r="R35" s="19">
        <v>0</v>
      </c>
      <c r="S35" s="13">
        <f t="shared" si="4"/>
        <v>2</v>
      </c>
      <c r="T35" s="13">
        <v>3</v>
      </c>
      <c r="U35" s="19">
        <v>0</v>
      </c>
      <c r="V35" s="13">
        <f t="shared" si="5"/>
        <v>3</v>
      </c>
      <c r="W35" s="38">
        <v>3</v>
      </c>
      <c r="X35" s="98" t="s">
        <v>10</v>
      </c>
      <c r="Y35" s="98"/>
      <c r="Z35" s="15"/>
      <c r="AA35" s="38" t="s">
        <v>27</v>
      </c>
    </row>
    <row r="36" spans="1:27" ht="22.5" customHeight="1">
      <c r="A36" s="98" t="s">
        <v>11</v>
      </c>
      <c r="B36" s="98"/>
      <c r="C36" s="45"/>
      <c r="D36" s="40" t="s">
        <v>71</v>
      </c>
      <c r="E36" s="13">
        <v>399</v>
      </c>
      <c r="F36" s="13">
        <v>-149</v>
      </c>
      <c r="G36" s="13">
        <f t="shared" si="0"/>
        <v>250</v>
      </c>
      <c r="H36" s="13">
        <v>309</v>
      </c>
      <c r="I36" s="13">
        <v>-1171</v>
      </c>
      <c r="J36" s="13">
        <f t="shared" si="1"/>
        <v>-862</v>
      </c>
      <c r="K36" s="13">
        <v>269</v>
      </c>
      <c r="L36" s="13">
        <v>1722</v>
      </c>
      <c r="M36" s="13">
        <f t="shared" si="2"/>
        <v>1991</v>
      </c>
      <c r="N36" s="13">
        <v>399</v>
      </c>
      <c r="O36" s="13">
        <v>-149</v>
      </c>
      <c r="P36" s="13">
        <f t="shared" si="3"/>
        <v>250</v>
      </c>
      <c r="Q36" s="13">
        <v>296</v>
      </c>
      <c r="R36" s="19">
        <v>-1122</v>
      </c>
      <c r="S36" s="13">
        <f t="shared" si="4"/>
        <v>-826</v>
      </c>
      <c r="T36" s="13">
        <v>247</v>
      </c>
      <c r="U36" s="19">
        <v>1548</v>
      </c>
      <c r="V36" s="13">
        <f t="shared" si="5"/>
        <v>1795</v>
      </c>
      <c r="W36" s="38">
        <v>1795</v>
      </c>
      <c r="X36" s="98" t="s">
        <v>11</v>
      </c>
      <c r="Y36" s="98"/>
      <c r="Z36" s="15"/>
      <c r="AA36" s="38" t="s">
        <v>28</v>
      </c>
    </row>
    <row r="37" spans="1:27" ht="22.5" customHeight="1">
      <c r="A37" s="44">
        <v>6.2</v>
      </c>
      <c r="B37" s="44"/>
      <c r="C37" s="45"/>
      <c r="D37" s="39" t="s">
        <v>60</v>
      </c>
      <c r="E37" s="35">
        <f>E38</f>
        <v>72</v>
      </c>
      <c r="F37" s="35">
        <f>F38</f>
        <v>-8</v>
      </c>
      <c r="G37" s="13">
        <f t="shared" si="0"/>
        <v>64</v>
      </c>
      <c r="H37" s="35">
        <f>H38</f>
        <v>85</v>
      </c>
      <c r="I37" s="35">
        <f>I38</f>
        <v>15</v>
      </c>
      <c r="J37" s="13">
        <f t="shared" si="1"/>
        <v>100</v>
      </c>
      <c r="K37" s="35">
        <f>K38</f>
        <v>89</v>
      </c>
      <c r="L37" s="35">
        <f>L38</f>
        <v>-16</v>
      </c>
      <c r="M37" s="13">
        <f t="shared" si="2"/>
        <v>73</v>
      </c>
      <c r="N37" s="35">
        <f>N38</f>
        <v>72</v>
      </c>
      <c r="O37" s="35">
        <f>O38</f>
        <v>-8</v>
      </c>
      <c r="P37" s="13">
        <f t="shared" si="3"/>
        <v>64</v>
      </c>
      <c r="Q37" s="35">
        <f>Q38</f>
        <v>81</v>
      </c>
      <c r="R37" s="35">
        <f>R38</f>
        <v>14</v>
      </c>
      <c r="S37" s="13">
        <f t="shared" si="4"/>
        <v>95</v>
      </c>
      <c r="T37" s="35">
        <f>T38</f>
        <v>82</v>
      </c>
      <c r="U37" s="35">
        <f>U38</f>
        <v>-14</v>
      </c>
      <c r="V37" s="13">
        <f t="shared" si="5"/>
        <v>68</v>
      </c>
      <c r="W37" s="38"/>
      <c r="X37" s="44">
        <v>6.2</v>
      </c>
      <c r="Y37" s="44"/>
      <c r="Z37" s="15"/>
      <c r="AA37" s="38" t="s">
        <v>36</v>
      </c>
    </row>
    <row r="38" spans="1:27" ht="22.5" customHeight="1">
      <c r="A38" s="99" t="s">
        <v>12</v>
      </c>
      <c r="B38" s="99"/>
      <c r="C38" s="46"/>
      <c r="D38" s="41" t="s">
        <v>71</v>
      </c>
      <c r="E38" s="16">
        <v>72</v>
      </c>
      <c r="F38" s="16">
        <v>-8</v>
      </c>
      <c r="G38" s="16">
        <f t="shared" si="0"/>
        <v>64</v>
      </c>
      <c r="H38" s="16">
        <v>85</v>
      </c>
      <c r="I38" s="16">
        <v>15</v>
      </c>
      <c r="J38" s="16">
        <f t="shared" si="1"/>
        <v>100</v>
      </c>
      <c r="K38" s="16">
        <v>89</v>
      </c>
      <c r="L38" s="16">
        <v>-16</v>
      </c>
      <c r="M38" s="16">
        <f t="shared" si="2"/>
        <v>73</v>
      </c>
      <c r="N38" s="16">
        <v>72</v>
      </c>
      <c r="O38" s="16">
        <v>-8</v>
      </c>
      <c r="P38" s="16">
        <f t="shared" si="3"/>
        <v>64</v>
      </c>
      <c r="Q38" s="16">
        <v>81</v>
      </c>
      <c r="R38" s="56">
        <v>14</v>
      </c>
      <c r="S38" s="16">
        <f t="shared" si="4"/>
        <v>95</v>
      </c>
      <c r="T38" s="16">
        <v>82</v>
      </c>
      <c r="U38" s="56">
        <v>-14</v>
      </c>
      <c r="V38" s="16">
        <f t="shared" si="5"/>
        <v>68</v>
      </c>
      <c r="W38" s="47"/>
      <c r="X38" s="99" t="s">
        <v>12</v>
      </c>
      <c r="Y38" s="99"/>
      <c r="Z38" s="17"/>
      <c r="AA38" s="47" t="s">
        <v>28</v>
      </c>
    </row>
    <row r="39" spans="1:27" ht="22.5" customHeight="1">
      <c r="A39" s="2"/>
      <c r="B39" s="2"/>
      <c r="C39" s="2"/>
      <c r="D39" s="2"/>
      <c r="E39" s="2"/>
      <c r="F39" s="2"/>
      <c r="G39" s="2"/>
      <c r="H39" s="1"/>
      <c r="I39" s="1"/>
      <c r="J39" s="1"/>
      <c r="K39" s="50" t="s">
        <v>97</v>
      </c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53" t="s">
        <v>4</v>
      </c>
    </row>
    <row r="40" spans="1:27" ht="24.75" customHeight="1">
      <c r="A40" s="83" t="s">
        <v>98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 t="s">
        <v>117</v>
      </c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</row>
    <row r="41" spans="1:27" ht="24.75" customHeight="1">
      <c r="A41" s="83" t="s">
        <v>115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</row>
    <row r="42" spans="1:27" ht="24.75" customHeight="1">
      <c r="A42" s="85" t="s">
        <v>99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4" t="s">
        <v>105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87" t="s">
        <v>123</v>
      </c>
      <c r="L43" s="88"/>
      <c r="M43" s="88"/>
      <c r="N43" s="89" t="s">
        <v>111</v>
      </c>
      <c r="O43" s="90"/>
      <c r="P43" s="90"/>
      <c r="Q43" s="1"/>
      <c r="R43" s="1"/>
      <c r="S43" s="1"/>
      <c r="T43" s="1"/>
      <c r="U43" s="1"/>
      <c r="V43" s="1"/>
      <c r="W43" s="31"/>
      <c r="X43" s="31"/>
      <c r="Y43" s="31"/>
      <c r="Z43" s="31"/>
      <c r="AA43" s="31"/>
    </row>
    <row r="44" spans="1:27" ht="22.5" customHeight="1">
      <c r="A44" s="91" t="s">
        <v>51</v>
      </c>
      <c r="B44" s="91"/>
      <c r="C44" s="91"/>
      <c r="D44" s="91"/>
      <c r="E44" s="93" t="s">
        <v>101</v>
      </c>
      <c r="F44" s="93"/>
      <c r="G44" s="93"/>
      <c r="H44" s="93" t="s">
        <v>102</v>
      </c>
      <c r="I44" s="93"/>
      <c r="J44" s="93"/>
      <c r="K44" s="93" t="s">
        <v>103</v>
      </c>
      <c r="L44" s="93"/>
      <c r="M44" s="93"/>
      <c r="N44" s="93" t="s">
        <v>101</v>
      </c>
      <c r="O44" s="93"/>
      <c r="P44" s="93"/>
      <c r="Q44" s="93" t="s">
        <v>102</v>
      </c>
      <c r="R44" s="93"/>
      <c r="S44" s="93"/>
      <c r="T44" s="93" t="s">
        <v>103</v>
      </c>
      <c r="U44" s="93"/>
      <c r="V44" s="93"/>
      <c r="W44" s="94" t="s">
        <v>46</v>
      </c>
      <c r="X44" s="94"/>
      <c r="Y44" s="94"/>
      <c r="Z44" s="94"/>
      <c r="AA44" s="94"/>
    </row>
    <row r="45" spans="1:27" ht="22.5" customHeight="1">
      <c r="A45" s="83"/>
      <c r="B45" s="83"/>
      <c r="C45" s="83"/>
      <c r="D45" s="83"/>
      <c r="E45" s="27" t="s">
        <v>47</v>
      </c>
      <c r="F45" s="27" t="s">
        <v>49</v>
      </c>
      <c r="G45" s="27" t="s">
        <v>94</v>
      </c>
      <c r="H45" s="27" t="s">
        <v>47</v>
      </c>
      <c r="I45" s="27" t="s">
        <v>49</v>
      </c>
      <c r="J45" s="27" t="s">
        <v>94</v>
      </c>
      <c r="K45" s="27" t="s">
        <v>47</v>
      </c>
      <c r="L45" s="27" t="s">
        <v>49</v>
      </c>
      <c r="M45" s="27" t="s">
        <v>94</v>
      </c>
      <c r="N45" s="27" t="s">
        <v>47</v>
      </c>
      <c r="O45" s="27" t="s">
        <v>49</v>
      </c>
      <c r="P45" s="27" t="s">
        <v>94</v>
      </c>
      <c r="Q45" s="27" t="s">
        <v>47</v>
      </c>
      <c r="R45" s="27" t="s">
        <v>49</v>
      </c>
      <c r="S45" s="27" t="s">
        <v>94</v>
      </c>
      <c r="T45" s="27" t="s">
        <v>47</v>
      </c>
      <c r="U45" s="27" t="s">
        <v>49</v>
      </c>
      <c r="V45" s="27" t="s">
        <v>94</v>
      </c>
      <c r="W45" s="95"/>
      <c r="X45" s="95"/>
      <c r="Y45" s="95"/>
      <c r="Z45" s="95"/>
      <c r="AA45" s="95"/>
    </row>
    <row r="46" spans="1:27" ht="22.5" customHeight="1">
      <c r="A46" s="83"/>
      <c r="B46" s="83"/>
      <c r="C46" s="83"/>
      <c r="D46" s="83"/>
      <c r="E46" s="27" t="s">
        <v>48</v>
      </c>
      <c r="F46" s="28" t="s">
        <v>77</v>
      </c>
      <c r="G46" s="27" t="s">
        <v>93</v>
      </c>
      <c r="H46" s="27" t="s">
        <v>48</v>
      </c>
      <c r="I46" s="28" t="s">
        <v>77</v>
      </c>
      <c r="J46" s="27" t="s">
        <v>93</v>
      </c>
      <c r="K46" s="27" t="s">
        <v>48</v>
      </c>
      <c r="L46" s="28" t="s">
        <v>77</v>
      </c>
      <c r="M46" s="27" t="s">
        <v>93</v>
      </c>
      <c r="N46" s="27" t="s">
        <v>48</v>
      </c>
      <c r="O46" s="28" t="s">
        <v>77</v>
      </c>
      <c r="P46" s="27" t="s">
        <v>93</v>
      </c>
      <c r="Q46" s="27" t="s">
        <v>48</v>
      </c>
      <c r="R46" s="28" t="s">
        <v>77</v>
      </c>
      <c r="S46" s="27" t="s">
        <v>93</v>
      </c>
      <c r="T46" s="27" t="s">
        <v>48</v>
      </c>
      <c r="U46" s="28" t="s">
        <v>77</v>
      </c>
      <c r="V46" s="27" t="s">
        <v>93</v>
      </c>
      <c r="W46" s="95"/>
      <c r="X46" s="95"/>
      <c r="Y46" s="95"/>
      <c r="Z46" s="95"/>
      <c r="AA46" s="95"/>
    </row>
    <row r="47" spans="1:27" ht="22.5" customHeight="1">
      <c r="A47" s="83"/>
      <c r="B47" s="83"/>
      <c r="C47" s="83"/>
      <c r="D47" s="83"/>
      <c r="E47" s="1"/>
      <c r="F47" s="24" t="s">
        <v>1</v>
      </c>
      <c r="G47" s="27" t="s">
        <v>50</v>
      </c>
      <c r="H47" s="1"/>
      <c r="I47" s="24" t="s">
        <v>1</v>
      </c>
      <c r="J47" s="27" t="s">
        <v>50</v>
      </c>
      <c r="K47" s="1"/>
      <c r="L47" s="24" t="s">
        <v>1</v>
      </c>
      <c r="M47" s="27" t="s">
        <v>50</v>
      </c>
      <c r="N47" s="1"/>
      <c r="O47" s="24" t="s">
        <v>1</v>
      </c>
      <c r="P47" s="27" t="s">
        <v>50</v>
      </c>
      <c r="Q47" s="1"/>
      <c r="R47" s="24" t="s">
        <v>1</v>
      </c>
      <c r="S47" s="27" t="s">
        <v>50</v>
      </c>
      <c r="T47" s="1"/>
      <c r="U47" s="24" t="s">
        <v>1</v>
      </c>
      <c r="V47" s="27" t="s">
        <v>50</v>
      </c>
      <c r="W47" s="95"/>
      <c r="X47" s="95"/>
      <c r="Y47" s="95"/>
      <c r="Z47" s="95"/>
      <c r="AA47" s="95"/>
    </row>
    <row r="48" spans="1:27" ht="22.5" customHeight="1">
      <c r="A48" s="92"/>
      <c r="B48" s="92"/>
      <c r="C48" s="92"/>
      <c r="D48" s="92"/>
      <c r="E48" s="24" t="s">
        <v>0</v>
      </c>
      <c r="F48" s="24" t="s">
        <v>3</v>
      </c>
      <c r="G48" s="24" t="s">
        <v>2</v>
      </c>
      <c r="H48" s="24" t="s">
        <v>0</v>
      </c>
      <c r="I48" s="24" t="s">
        <v>3</v>
      </c>
      <c r="J48" s="24" t="s">
        <v>2</v>
      </c>
      <c r="K48" s="24" t="s">
        <v>0</v>
      </c>
      <c r="L48" s="24" t="s">
        <v>3</v>
      </c>
      <c r="M48" s="24" t="s">
        <v>2</v>
      </c>
      <c r="N48" s="24" t="s">
        <v>0</v>
      </c>
      <c r="O48" s="24" t="s">
        <v>3</v>
      </c>
      <c r="P48" s="24" t="s">
        <v>2</v>
      </c>
      <c r="Q48" s="24" t="s">
        <v>0</v>
      </c>
      <c r="R48" s="24" t="s">
        <v>3</v>
      </c>
      <c r="S48" s="24" t="s">
        <v>2</v>
      </c>
      <c r="T48" s="24" t="s">
        <v>0</v>
      </c>
      <c r="U48" s="24" t="s">
        <v>3</v>
      </c>
      <c r="V48" s="24" t="s">
        <v>2</v>
      </c>
      <c r="W48" s="96"/>
      <c r="X48" s="96"/>
      <c r="Y48" s="96"/>
      <c r="Z48" s="96"/>
      <c r="AA48" s="96"/>
    </row>
    <row r="49" spans="1:27" ht="22.5" customHeight="1">
      <c r="A49" s="97">
        <v>1</v>
      </c>
      <c r="B49" s="97"/>
      <c r="C49" s="97"/>
      <c r="D49" s="97"/>
      <c r="E49" s="22">
        <v>2</v>
      </c>
      <c r="F49" s="22">
        <v>3</v>
      </c>
      <c r="G49" s="22">
        <v>4</v>
      </c>
      <c r="H49" s="22">
        <v>5</v>
      </c>
      <c r="I49" s="22">
        <v>6</v>
      </c>
      <c r="J49" s="22">
        <v>7</v>
      </c>
      <c r="K49" s="22">
        <v>8</v>
      </c>
      <c r="L49" s="22">
        <v>9</v>
      </c>
      <c r="M49" s="22">
        <v>10</v>
      </c>
      <c r="N49" s="22">
        <v>11</v>
      </c>
      <c r="O49" s="22">
        <v>12</v>
      </c>
      <c r="P49" s="22">
        <v>13</v>
      </c>
      <c r="Q49" s="22">
        <v>14</v>
      </c>
      <c r="R49" s="22">
        <v>15</v>
      </c>
      <c r="S49" s="22">
        <v>16</v>
      </c>
      <c r="T49" s="22">
        <v>17</v>
      </c>
      <c r="U49" s="22">
        <v>18</v>
      </c>
      <c r="V49" s="22">
        <v>19</v>
      </c>
      <c r="W49" s="97">
        <v>1</v>
      </c>
      <c r="X49" s="97"/>
      <c r="Y49" s="97"/>
      <c r="Z49" s="97"/>
      <c r="AA49" s="97"/>
    </row>
    <row r="50" spans="1:27" ht="21" customHeight="1">
      <c r="A50" s="42">
        <v>7</v>
      </c>
      <c r="B50" s="42"/>
      <c r="C50" s="43"/>
      <c r="D50" s="18" t="s">
        <v>61</v>
      </c>
      <c r="E50" s="34">
        <f>+E51+E54+E57+E59</f>
        <v>24834</v>
      </c>
      <c r="F50" s="34">
        <f>+F51+F54+F57+F59</f>
        <v>-323</v>
      </c>
      <c r="G50" s="12">
        <f>+E50+F50</f>
        <v>24511</v>
      </c>
      <c r="H50" s="34">
        <f>+H51+H54+H57+H59</f>
        <v>29204</v>
      </c>
      <c r="I50" s="34">
        <f>+I51+I54+I57+I59</f>
        <v>982</v>
      </c>
      <c r="J50" s="12">
        <f>+H50+I50</f>
        <v>30186</v>
      </c>
      <c r="K50" s="34">
        <f>+K51+K54+K57+K59</f>
        <v>32902</v>
      </c>
      <c r="L50" s="34">
        <f>+L51+L54+L57+L59</f>
        <v>265</v>
      </c>
      <c r="M50" s="12">
        <f>+K50+L50</f>
        <v>33167</v>
      </c>
      <c r="N50" s="34">
        <f>+N51+N54+N57+N59</f>
        <v>24834</v>
      </c>
      <c r="O50" s="34">
        <f>+O51+O54+O57+O59</f>
        <v>-323</v>
      </c>
      <c r="P50" s="12">
        <f>+N50+O50</f>
        <v>24511</v>
      </c>
      <c r="Q50" s="34">
        <f>+Q51+Q54+Q57+Q59</f>
        <v>28291</v>
      </c>
      <c r="R50" s="34">
        <f>+R51+R54+R57+R59</f>
        <v>944</v>
      </c>
      <c r="S50" s="12">
        <f>+Q50+R50</f>
        <v>29235</v>
      </c>
      <c r="T50" s="34">
        <f>+T51+T54+T57+T59</f>
        <v>30527</v>
      </c>
      <c r="U50" s="34">
        <f>+U51+U54+U57+U59</f>
        <v>261</v>
      </c>
      <c r="V50" s="12">
        <f>+T50+U50</f>
        <v>30788</v>
      </c>
      <c r="W50" s="25"/>
      <c r="X50" s="42">
        <v>7</v>
      </c>
      <c r="Y50" s="42"/>
      <c r="Z50" s="42"/>
      <c r="AA50" s="25" t="s">
        <v>85</v>
      </c>
    </row>
    <row r="51" spans="1:27" ht="21" customHeight="1">
      <c r="A51" s="44">
        <v>7.1</v>
      </c>
      <c r="B51" s="44"/>
      <c r="C51" s="45"/>
      <c r="D51" s="10" t="s">
        <v>62</v>
      </c>
      <c r="E51" s="37">
        <f>+E52+E53</f>
        <v>12975</v>
      </c>
      <c r="F51" s="37">
        <f>+F52+F53</f>
        <v>149</v>
      </c>
      <c r="G51" s="13">
        <f>+E51+F51</f>
        <v>13124</v>
      </c>
      <c r="H51" s="37">
        <f>+H52+H53</f>
        <v>15045</v>
      </c>
      <c r="I51" s="37">
        <f>+I52+I53</f>
        <v>364</v>
      </c>
      <c r="J51" s="13">
        <f>+H51+I51</f>
        <v>15409</v>
      </c>
      <c r="K51" s="37">
        <f>+K52+K53</f>
        <v>18129</v>
      </c>
      <c r="L51" s="37">
        <f>+L52+L53</f>
        <v>200</v>
      </c>
      <c r="M51" s="13">
        <f>+K51+L51</f>
        <v>18329</v>
      </c>
      <c r="N51" s="37">
        <f>+N52+N53</f>
        <v>12975</v>
      </c>
      <c r="O51" s="37">
        <f>+O52+O53</f>
        <v>149</v>
      </c>
      <c r="P51" s="13">
        <f>+N51+O51</f>
        <v>13124</v>
      </c>
      <c r="Q51" s="37">
        <f>+Q52+Q53</f>
        <v>14696</v>
      </c>
      <c r="R51" s="37">
        <f>+R52+R53</f>
        <v>349</v>
      </c>
      <c r="S51" s="13">
        <f>+Q51+R51</f>
        <v>15045</v>
      </c>
      <c r="T51" s="37">
        <f>+T52+T53</f>
        <v>16802</v>
      </c>
      <c r="U51" s="37">
        <f>+U52+U53</f>
        <v>180</v>
      </c>
      <c r="V51" s="13">
        <f>+T51+U51</f>
        <v>16982</v>
      </c>
      <c r="W51" s="38"/>
      <c r="X51" s="44">
        <v>7.1</v>
      </c>
      <c r="Y51" s="44"/>
      <c r="Z51" s="51"/>
      <c r="AA51" s="38" t="s">
        <v>37</v>
      </c>
    </row>
    <row r="52" spans="1:27" ht="21" customHeight="1">
      <c r="A52" s="98" t="s">
        <v>13</v>
      </c>
      <c r="B52" s="98"/>
      <c r="C52" s="45"/>
      <c r="D52" s="10" t="s">
        <v>54</v>
      </c>
      <c r="E52" s="13">
        <v>10362</v>
      </c>
      <c r="F52" s="13">
        <v>111</v>
      </c>
      <c r="G52" s="13">
        <f aca="true" t="shared" si="6" ref="G52:G61">+E52+F52</f>
        <v>10473</v>
      </c>
      <c r="H52" s="13">
        <v>13173</v>
      </c>
      <c r="I52" s="13">
        <v>408</v>
      </c>
      <c r="J52" s="13">
        <f aca="true" t="shared" si="7" ref="J52:J61">+H52+I52</f>
        <v>13581</v>
      </c>
      <c r="K52" s="13">
        <v>16948</v>
      </c>
      <c r="L52" s="13">
        <v>196</v>
      </c>
      <c r="M52" s="13">
        <f aca="true" t="shared" si="8" ref="M52:M61">+K52+L52</f>
        <v>17144</v>
      </c>
      <c r="N52" s="13">
        <v>10362</v>
      </c>
      <c r="O52" s="13">
        <v>111</v>
      </c>
      <c r="P52" s="13">
        <f aca="true" t="shared" si="9" ref="P52:P61">+N52+O52</f>
        <v>10473</v>
      </c>
      <c r="Q52" s="13">
        <v>12897</v>
      </c>
      <c r="R52" s="19">
        <v>391</v>
      </c>
      <c r="S52" s="13">
        <f aca="true" t="shared" si="10" ref="S52:S61">+Q52+R52</f>
        <v>13288</v>
      </c>
      <c r="T52" s="13">
        <v>15725</v>
      </c>
      <c r="U52" s="19">
        <v>176</v>
      </c>
      <c r="V52" s="13">
        <f aca="true" t="shared" si="11" ref="V52:V61">+T52+U52</f>
        <v>15901</v>
      </c>
      <c r="W52" s="38"/>
      <c r="X52" s="98" t="s">
        <v>13</v>
      </c>
      <c r="Y52" s="98"/>
      <c r="Z52" s="51"/>
      <c r="AA52" s="38" t="s">
        <v>27</v>
      </c>
    </row>
    <row r="53" spans="1:27" ht="21" customHeight="1">
      <c r="A53" s="98" t="s">
        <v>14</v>
      </c>
      <c r="B53" s="98"/>
      <c r="C53" s="45"/>
      <c r="D53" s="20" t="s">
        <v>71</v>
      </c>
      <c r="E53" s="13">
        <v>2613</v>
      </c>
      <c r="F53" s="13">
        <v>38</v>
      </c>
      <c r="G53" s="13">
        <f t="shared" si="6"/>
        <v>2651</v>
      </c>
      <c r="H53" s="13">
        <v>1872</v>
      </c>
      <c r="I53" s="13">
        <v>-44</v>
      </c>
      <c r="J53" s="13">
        <f t="shared" si="7"/>
        <v>1828</v>
      </c>
      <c r="K53" s="13">
        <v>1181</v>
      </c>
      <c r="L53" s="13">
        <v>4</v>
      </c>
      <c r="M53" s="13">
        <f t="shared" si="8"/>
        <v>1185</v>
      </c>
      <c r="N53" s="13">
        <v>2613</v>
      </c>
      <c r="O53" s="13">
        <v>38</v>
      </c>
      <c r="P53" s="13">
        <f t="shared" si="9"/>
        <v>2651</v>
      </c>
      <c r="Q53" s="13">
        <v>1799</v>
      </c>
      <c r="R53" s="19">
        <v>-42</v>
      </c>
      <c r="S53" s="13">
        <f t="shared" si="10"/>
        <v>1757</v>
      </c>
      <c r="T53" s="13">
        <v>1077</v>
      </c>
      <c r="U53" s="19">
        <v>4</v>
      </c>
      <c r="V53" s="13">
        <f t="shared" si="11"/>
        <v>1081</v>
      </c>
      <c r="W53" s="38"/>
      <c r="X53" s="98" t="s">
        <v>14</v>
      </c>
      <c r="Y53" s="98"/>
      <c r="Z53" s="51"/>
      <c r="AA53" s="38" t="s">
        <v>28</v>
      </c>
    </row>
    <row r="54" spans="1:27" ht="21" customHeight="1">
      <c r="A54" s="44">
        <v>7.2</v>
      </c>
      <c r="B54" s="44"/>
      <c r="C54" s="45"/>
      <c r="D54" s="20" t="s">
        <v>72</v>
      </c>
      <c r="E54" s="37">
        <f>+E55+E56</f>
        <v>3372</v>
      </c>
      <c r="F54" s="37">
        <f>+F55+F56</f>
        <v>49</v>
      </c>
      <c r="G54" s="13">
        <f t="shared" si="6"/>
        <v>3421</v>
      </c>
      <c r="H54" s="37">
        <f>+H55+H56</f>
        <v>5655</v>
      </c>
      <c r="I54" s="37">
        <f>+I55+I56</f>
        <v>204</v>
      </c>
      <c r="J54" s="13">
        <f t="shared" si="7"/>
        <v>5859</v>
      </c>
      <c r="K54" s="37">
        <f>+K55+K56</f>
        <v>7912</v>
      </c>
      <c r="L54" s="37">
        <f>+L55+L56</f>
        <v>418</v>
      </c>
      <c r="M54" s="13">
        <f t="shared" si="8"/>
        <v>8330</v>
      </c>
      <c r="N54" s="37">
        <f>+N55+N56</f>
        <v>3372</v>
      </c>
      <c r="O54" s="37">
        <f>+O55+O56</f>
        <v>49</v>
      </c>
      <c r="P54" s="13">
        <f t="shared" si="9"/>
        <v>3421</v>
      </c>
      <c r="Q54" s="37">
        <f>+Q55+Q56</f>
        <v>5451</v>
      </c>
      <c r="R54" s="37">
        <f>+R55+R56</f>
        <v>199</v>
      </c>
      <c r="S54" s="13">
        <f t="shared" si="10"/>
        <v>5650</v>
      </c>
      <c r="T54" s="37">
        <f>+T55+T56</f>
        <v>7431</v>
      </c>
      <c r="U54" s="37">
        <f>+U55+U56</f>
        <v>398</v>
      </c>
      <c r="V54" s="13">
        <f t="shared" si="11"/>
        <v>7829</v>
      </c>
      <c r="W54" s="38"/>
      <c r="X54" s="44">
        <v>7.2</v>
      </c>
      <c r="Y54" s="44"/>
      <c r="Z54" s="51"/>
      <c r="AA54" s="38" t="s">
        <v>45</v>
      </c>
    </row>
    <row r="55" spans="1:27" ht="21" customHeight="1">
      <c r="A55" s="98" t="s">
        <v>15</v>
      </c>
      <c r="B55" s="98"/>
      <c r="C55" s="45"/>
      <c r="D55" s="10" t="s">
        <v>54</v>
      </c>
      <c r="E55" s="13">
        <v>571</v>
      </c>
      <c r="F55" s="13">
        <v>29</v>
      </c>
      <c r="G55" s="13">
        <f t="shared" si="6"/>
        <v>600</v>
      </c>
      <c r="H55" s="13">
        <v>1027</v>
      </c>
      <c r="I55" s="13">
        <v>37</v>
      </c>
      <c r="J55" s="13">
        <f t="shared" si="7"/>
        <v>1064</v>
      </c>
      <c r="K55" s="13">
        <v>1102</v>
      </c>
      <c r="L55" s="13">
        <v>43</v>
      </c>
      <c r="M55" s="13">
        <f t="shared" si="8"/>
        <v>1145</v>
      </c>
      <c r="N55" s="13">
        <v>571</v>
      </c>
      <c r="O55" s="13">
        <v>29</v>
      </c>
      <c r="P55" s="13">
        <f t="shared" si="9"/>
        <v>600</v>
      </c>
      <c r="Q55" s="13">
        <v>993</v>
      </c>
      <c r="R55" s="19">
        <v>36</v>
      </c>
      <c r="S55" s="13">
        <f t="shared" si="10"/>
        <v>1029</v>
      </c>
      <c r="T55" s="13">
        <v>1031</v>
      </c>
      <c r="U55" s="19">
        <v>41</v>
      </c>
      <c r="V55" s="13">
        <f t="shared" si="11"/>
        <v>1072</v>
      </c>
      <c r="W55" s="38"/>
      <c r="X55" s="98" t="s">
        <v>15</v>
      </c>
      <c r="Y55" s="98"/>
      <c r="Z55" s="51"/>
      <c r="AA55" s="38" t="s">
        <v>27</v>
      </c>
    </row>
    <row r="56" spans="1:27" ht="21" customHeight="1">
      <c r="A56" s="98" t="s">
        <v>16</v>
      </c>
      <c r="B56" s="98"/>
      <c r="C56" s="45"/>
      <c r="D56" s="20" t="s">
        <v>71</v>
      </c>
      <c r="E56" s="13">
        <v>2801</v>
      </c>
      <c r="F56" s="13">
        <v>20</v>
      </c>
      <c r="G56" s="13">
        <f t="shared" si="6"/>
        <v>2821</v>
      </c>
      <c r="H56" s="13">
        <v>4628</v>
      </c>
      <c r="I56" s="13">
        <v>167</v>
      </c>
      <c r="J56" s="13">
        <f t="shared" si="7"/>
        <v>4795</v>
      </c>
      <c r="K56" s="13">
        <v>6810</v>
      </c>
      <c r="L56" s="13">
        <v>375</v>
      </c>
      <c r="M56" s="13">
        <f t="shared" si="8"/>
        <v>7185</v>
      </c>
      <c r="N56" s="13">
        <v>2801</v>
      </c>
      <c r="O56" s="13">
        <v>20</v>
      </c>
      <c r="P56" s="13">
        <f t="shared" si="9"/>
        <v>2821</v>
      </c>
      <c r="Q56" s="13">
        <v>4458</v>
      </c>
      <c r="R56" s="19">
        <v>163</v>
      </c>
      <c r="S56" s="13">
        <f t="shared" si="10"/>
        <v>4621</v>
      </c>
      <c r="T56" s="13">
        <v>6400</v>
      </c>
      <c r="U56" s="19">
        <v>357</v>
      </c>
      <c r="V56" s="13">
        <f t="shared" si="11"/>
        <v>6757</v>
      </c>
      <c r="W56" s="38"/>
      <c r="X56" s="98" t="s">
        <v>16</v>
      </c>
      <c r="Y56" s="98"/>
      <c r="Z56" s="51"/>
      <c r="AA56" s="38" t="s">
        <v>28</v>
      </c>
    </row>
    <row r="57" spans="1:27" ht="21" customHeight="1">
      <c r="A57" s="44">
        <v>7.3</v>
      </c>
      <c r="B57" s="44"/>
      <c r="C57" s="45"/>
      <c r="D57" s="10" t="s">
        <v>63</v>
      </c>
      <c r="E57" s="35">
        <f>E58</f>
        <v>55</v>
      </c>
      <c r="F57" s="35">
        <f>F58</f>
        <v>-518</v>
      </c>
      <c r="G57" s="13">
        <f t="shared" si="6"/>
        <v>-463</v>
      </c>
      <c r="H57" s="35">
        <f>H58</f>
        <v>86</v>
      </c>
      <c r="I57" s="35">
        <f>I58</f>
        <v>-80</v>
      </c>
      <c r="J57" s="13">
        <f t="shared" si="7"/>
        <v>6</v>
      </c>
      <c r="K57" s="35">
        <f>K58</f>
        <v>192</v>
      </c>
      <c r="L57" s="35">
        <f>L58</f>
        <v>-76</v>
      </c>
      <c r="M57" s="13">
        <f t="shared" si="8"/>
        <v>116</v>
      </c>
      <c r="N57" s="35">
        <f>N58</f>
        <v>55</v>
      </c>
      <c r="O57" s="35">
        <f>O58</f>
        <v>-518</v>
      </c>
      <c r="P57" s="13">
        <f t="shared" si="9"/>
        <v>-463</v>
      </c>
      <c r="Q57" s="35">
        <f>Q58</f>
        <v>83</v>
      </c>
      <c r="R57" s="35">
        <f>R58</f>
        <v>-77</v>
      </c>
      <c r="S57" s="13">
        <f t="shared" si="10"/>
        <v>6</v>
      </c>
      <c r="T57" s="35">
        <f>T58</f>
        <v>174</v>
      </c>
      <c r="U57" s="35">
        <f>U58</f>
        <v>-68</v>
      </c>
      <c r="V57" s="13">
        <f t="shared" si="11"/>
        <v>106</v>
      </c>
      <c r="W57" s="38"/>
      <c r="X57" s="44">
        <v>7.3</v>
      </c>
      <c r="Y57" s="44"/>
      <c r="Z57" s="51"/>
      <c r="AA57" s="38" t="s">
        <v>44</v>
      </c>
    </row>
    <row r="58" spans="1:27" ht="21" customHeight="1">
      <c r="A58" s="98" t="s">
        <v>17</v>
      </c>
      <c r="B58" s="98"/>
      <c r="C58" s="45"/>
      <c r="D58" s="20" t="s">
        <v>71</v>
      </c>
      <c r="E58" s="13">
        <v>55</v>
      </c>
      <c r="F58" s="13">
        <v>-518</v>
      </c>
      <c r="G58" s="13">
        <f t="shared" si="6"/>
        <v>-463</v>
      </c>
      <c r="H58" s="13">
        <v>86</v>
      </c>
      <c r="I58" s="13">
        <v>-80</v>
      </c>
      <c r="J58" s="13">
        <f t="shared" si="7"/>
        <v>6</v>
      </c>
      <c r="K58" s="13">
        <v>192</v>
      </c>
      <c r="L58" s="13">
        <v>-76</v>
      </c>
      <c r="M58" s="13">
        <f t="shared" si="8"/>
        <v>116</v>
      </c>
      <c r="N58" s="13">
        <v>55</v>
      </c>
      <c r="O58" s="13">
        <v>-518</v>
      </c>
      <c r="P58" s="13">
        <f t="shared" si="9"/>
        <v>-463</v>
      </c>
      <c r="Q58" s="13">
        <v>83</v>
      </c>
      <c r="R58" s="19">
        <v>-77</v>
      </c>
      <c r="S58" s="13">
        <f t="shared" si="10"/>
        <v>6</v>
      </c>
      <c r="T58" s="13">
        <v>174</v>
      </c>
      <c r="U58" s="19">
        <v>-68</v>
      </c>
      <c r="V58" s="13">
        <f t="shared" si="11"/>
        <v>106</v>
      </c>
      <c r="W58" s="38"/>
      <c r="X58" s="98" t="s">
        <v>17</v>
      </c>
      <c r="Y58" s="98"/>
      <c r="Z58" s="51"/>
      <c r="AA58" s="38" t="s">
        <v>28</v>
      </c>
    </row>
    <row r="59" spans="1:27" ht="21" customHeight="1">
      <c r="A59" s="44">
        <v>7.4</v>
      </c>
      <c r="B59" s="44"/>
      <c r="C59" s="45"/>
      <c r="D59" s="10" t="s">
        <v>64</v>
      </c>
      <c r="E59" s="37">
        <f>+E60+E61</f>
        <v>8432</v>
      </c>
      <c r="F59" s="37">
        <f>+F60+F61</f>
        <v>-3</v>
      </c>
      <c r="G59" s="13">
        <f t="shared" si="6"/>
        <v>8429</v>
      </c>
      <c r="H59" s="37">
        <f>+H60+H61</f>
        <v>8418</v>
      </c>
      <c r="I59" s="37">
        <f>+I60+I61</f>
        <v>494</v>
      </c>
      <c r="J59" s="13">
        <f t="shared" si="7"/>
        <v>8912</v>
      </c>
      <c r="K59" s="37">
        <f>+K60+K61</f>
        <v>6669</v>
      </c>
      <c r="L59" s="37">
        <f>+L60+L61</f>
        <v>-277</v>
      </c>
      <c r="M59" s="13">
        <f t="shared" si="8"/>
        <v>6392</v>
      </c>
      <c r="N59" s="37">
        <f>+N60+N61</f>
        <v>8432</v>
      </c>
      <c r="O59" s="37">
        <f>+O60+O61</f>
        <v>-3</v>
      </c>
      <c r="P59" s="13">
        <f t="shared" si="9"/>
        <v>8429</v>
      </c>
      <c r="Q59" s="37">
        <f>+Q60+Q61</f>
        <v>8061</v>
      </c>
      <c r="R59" s="37">
        <f>+R60+R61</f>
        <v>473</v>
      </c>
      <c r="S59" s="13">
        <f t="shared" si="10"/>
        <v>8534</v>
      </c>
      <c r="T59" s="37">
        <f>+T60+T61</f>
        <v>6120</v>
      </c>
      <c r="U59" s="37">
        <f>+U60+U61</f>
        <v>-249</v>
      </c>
      <c r="V59" s="13">
        <f t="shared" si="11"/>
        <v>5871</v>
      </c>
      <c r="W59" s="38"/>
      <c r="X59" s="44">
        <v>7.4</v>
      </c>
      <c r="Y59" s="44"/>
      <c r="Z59" s="51"/>
      <c r="AA59" s="38" t="s">
        <v>43</v>
      </c>
    </row>
    <row r="60" spans="1:27" ht="21" customHeight="1">
      <c r="A60" s="98" t="s">
        <v>18</v>
      </c>
      <c r="B60" s="98"/>
      <c r="C60" s="45"/>
      <c r="D60" s="10" t="s">
        <v>54</v>
      </c>
      <c r="E60" s="13">
        <v>141</v>
      </c>
      <c r="F60" s="13">
        <v>-2</v>
      </c>
      <c r="G60" s="13">
        <f t="shared" si="6"/>
        <v>139</v>
      </c>
      <c r="H60" s="13">
        <v>276</v>
      </c>
      <c r="I60" s="13">
        <v>-1</v>
      </c>
      <c r="J60" s="13">
        <f t="shared" si="7"/>
        <v>275</v>
      </c>
      <c r="K60" s="13">
        <v>294</v>
      </c>
      <c r="L60" s="13">
        <v>0</v>
      </c>
      <c r="M60" s="13">
        <f t="shared" si="8"/>
        <v>294</v>
      </c>
      <c r="N60" s="13">
        <v>141</v>
      </c>
      <c r="O60" s="13">
        <v>-2</v>
      </c>
      <c r="P60" s="13">
        <f t="shared" si="9"/>
        <v>139</v>
      </c>
      <c r="Q60" s="13">
        <v>264</v>
      </c>
      <c r="R60" s="19">
        <v>-1</v>
      </c>
      <c r="S60" s="13">
        <f t="shared" si="10"/>
        <v>263</v>
      </c>
      <c r="T60" s="13">
        <v>273</v>
      </c>
      <c r="U60" s="19">
        <v>0</v>
      </c>
      <c r="V60" s="13">
        <f t="shared" si="11"/>
        <v>273</v>
      </c>
      <c r="W60" s="38"/>
      <c r="X60" s="98" t="s">
        <v>18</v>
      </c>
      <c r="Y60" s="98"/>
      <c r="Z60" s="51"/>
      <c r="AA60" s="38" t="s">
        <v>27</v>
      </c>
    </row>
    <row r="61" spans="1:27" ht="21" customHeight="1">
      <c r="A61" s="98" t="s">
        <v>19</v>
      </c>
      <c r="B61" s="98"/>
      <c r="C61" s="45"/>
      <c r="D61" s="20" t="s">
        <v>71</v>
      </c>
      <c r="E61" s="13">
        <v>8291</v>
      </c>
      <c r="F61" s="13">
        <v>-1</v>
      </c>
      <c r="G61" s="13">
        <f t="shared" si="6"/>
        <v>8290</v>
      </c>
      <c r="H61" s="13">
        <v>8142</v>
      </c>
      <c r="I61" s="13">
        <v>495</v>
      </c>
      <c r="J61" s="13">
        <f t="shared" si="7"/>
        <v>8637</v>
      </c>
      <c r="K61" s="13">
        <v>6375</v>
      </c>
      <c r="L61" s="13">
        <v>-277</v>
      </c>
      <c r="M61" s="13">
        <f t="shared" si="8"/>
        <v>6098</v>
      </c>
      <c r="N61" s="13">
        <v>8291</v>
      </c>
      <c r="O61" s="13">
        <v>-1</v>
      </c>
      <c r="P61" s="13">
        <f t="shared" si="9"/>
        <v>8290</v>
      </c>
      <c r="Q61" s="13">
        <v>7797</v>
      </c>
      <c r="R61" s="19">
        <v>474</v>
      </c>
      <c r="S61" s="13">
        <f t="shared" si="10"/>
        <v>8271</v>
      </c>
      <c r="T61" s="13">
        <v>5847</v>
      </c>
      <c r="U61" s="19">
        <v>-249</v>
      </c>
      <c r="V61" s="13">
        <f t="shared" si="11"/>
        <v>5598</v>
      </c>
      <c r="W61" s="38"/>
      <c r="X61" s="98" t="s">
        <v>19</v>
      </c>
      <c r="Y61" s="98"/>
      <c r="Z61" s="51"/>
      <c r="AA61" s="38" t="s">
        <v>28</v>
      </c>
    </row>
    <row r="62" spans="1:27" ht="21" customHeight="1">
      <c r="A62" s="42">
        <v>8</v>
      </c>
      <c r="B62" s="42"/>
      <c r="C62" s="43"/>
      <c r="D62" s="18" t="s">
        <v>78</v>
      </c>
      <c r="E62" s="34">
        <f>+E64+E67</f>
        <v>5319</v>
      </c>
      <c r="F62" s="34">
        <f>+F64+F67</f>
        <v>1</v>
      </c>
      <c r="G62" s="12">
        <f>+E62+F62</f>
        <v>5320</v>
      </c>
      <c r="H62" s="34">
        <f>+H64+H67</f>
        <v>7071</v>
      </c>
      <c r="I62" s="34">
        <f>+I64+I67</f>
        <v>-1</v>
      </c>
      <c r="J62" s="12">
        <f>+H62+I62</f>
        <v>7070</v>
      </c>
      <c r="K62" s="34">
        <f>+K64+K67</f>
        <v>9971</v>
      </c>
      <c r="L62" s="34">
        <f>+L64+L67</f>
        <v>4</v>
      </c>
      <c r="M62" s="12">
        <f>+K62+L62</f>
        <v>9975</v>
      </c>
      <c r="N62" s="34">
        <f>+N64+N67</f>
        <v>5319</v>
      </c>
      <c r="O62" s="34">
        <f>+O64+O67</f>
        <v>1</v>
      </c>
      <c r="P62" s="12">
        <f>+N62+O62</f>
        <v>5320</v>
      </c>
      <c r="Q62" s="34">
        <f>+Q64+Q67</f>
        <v>6775</v>
      </c>
      <c r="R62" s="34">
        <f>+R64+R67</f>
        <v>-1</v>
      </c>
      <c r="S62" s="12">
        <f>+Q62+R62</f>
        <v>6774</v>
      </c>
      <c r="T62" s="34">
        <f>+T64+T67</f>
        <v>9058</v>
      </c>
      <c r="U62" s="34">
        <f>+U64+U67</f>
        <v>3</v>
      </c>
      <c r="V62" s="12">
        <f>+T62+U62</f>
        <v>9061</v>
      </c>
      <c r="W62" s="25"/>
      <c r="X62" s="42">
        <v>8</v>
      </c>
      <c r="Y62" s="42"/>
      <c r="Z62" s="42"/>
      <c r="AA62" s="25" t="s">
        <v>81</v>
      </c>
    </row>
    <row r="63" spans="1:27" ht="21" customHeight="1">
      <c r="A63" s="42"/>
      <c r="B63" s="42"/>
      <c r="C63" s="43"/>
      <c r="D63" s="18" t="s">
        <v>79</v>
      </c>
      <c r="E63" s="12"/>
      <c r="F63" s="12"/>
      <c r="G63" s="13"/>
      <c r="H63" s="12"/>
      <c r="I63" s="12"/>
      <c r="J63" s="13"/>
      <c r="K63" s="12"/>
      <c r="L63" s="12"/>
      <c r="M63" s="13"/>
      <c r="N63" s="12"/>
      <c r="O63" s="12"/>
      <c r="P63" s="13"/>
      <c r="Q63" s="13"/>
      <c r="R63" s="24"/>
      <c r="S63" s="13"/>
      <c r="T63" s="12"/>
      <c r="U63" s="12"/>
      <c r="V63" s="13"/>
      <c r="W63" s="25"/>
      <c r="X63" s="42"/>
      <c r="Y63" s="42"/>
      <c r="Z63" s="42"/>
      <c r="AA63" s="25" t="s">
        <v>76</v>
      </c>
    </row>
    <row r="64" spans="1:27" ht="21" customHeight="1">
      <c r="A64" s="44">
        <v>8.1</v>
      </c>
      <c r="B64" s="44"/>
      <c r="C64" s="45"/>
      <c r="D64" s="10" t="s">
        <v>65</v>
      </c>
      <c r="E64" s="35">
        <f>+E65+E66</f>
        <v>3110</v>
      </c>
      <c r="F64" s="35">
        <f>+F65+F66</f>
        <v>1</v>
      </c>
      <c r="G64" s="13">
        <f aca="true" t="shared" si="12" ref="G64:G70">+E64+F64</f>
        <v>3111</v>
      </c>
      <c r="H64" s="35">
        <f>+H65+H66</f>
        <v>4135</v>
      </c>
      <c r="I64" s="35">
        <f>+I65+I66</f>
        <v>-1</v>
      </c>
      <c r="J64" s="13">
        <f aca="true" t="shared" si="13" ref="J64:J70">+H64+I64</f>
        <v>4134</v>
      </c>
      <c r="K64" s="35">
        <f>+K65+K66</f>
        <v>5094</v>
      </c>
      <c r="L64" s="35">
        <f>+L65+L66</f>
        <v>4</v>
      </c>
      <c r="M64" s="13">
        <f aca="true" t="shared" si="14" ref="M64:M70">+K64+L64</f>
        <v>5098</v>
      </c>
      <c r="N64" s="35">
        <f>+N65+N66</f>
        <v>3110</v>
      </c>
      <c r="O64" s="35">
        <f>+O65+O66</f>
        <v>1</v>
      </c>
      <c r="P64" s="13">
        <f aca="true" t="shared" si="15" ref="P64:P70">+N64+O64</f>
        <v>3111</v>
      </c>
      <c r="Q64" s="35">
        <f>+Q65+Q66</f>
        <v>3958</v>
      </c>
      <c r="R64" s="35">
        <f>+R65+R66</f>
        <v>-1</v>
      </c>
      <c r="S64" s="13">
        <f aca="true" t="shared" si="16" ref="S64:S70">+Q64+R64</f>
        <v>3957</v>
      </c>
      <c r="T64" s="35">
        <f>+T65+T66</f>
        <v>4678</v>
      </c>
      <c r="U64" s="35">
        <f>+U65+U66</f>
        <v>3</v>
      </c>
      <c r="V64" s="13">
        <f aca="true" t="shared" si="17" ref="V64:V70">+T64+U64</f>
        <v>4681</v>
      </c>
      <c r="W64" s="38"/>
      <c r="X64" s="44">
        <v>8.1</v>
      </c>
      <c r="Y64" s="44"/>
      <c r="Z64" s="51"/>
      <c r="AA64" s="38" t="s">
        <v>42</v>
      </c>
    </row>
    <row r="65" spans="1:27" ht="21" customHeight="1">
      <c r="A65" s="98" t="s">
        <v>20</v>
      </c>
      <c r="B65" s="98"/>
      <c r="C65" s="45"/>
      <c r="D65" s="10" t="s">
        <v>54</v>
      </c>
      <c r="E65" s="13">
        <v>3</v>
      </c>
      <c r="F65" s="13">
        <v>0</v>
      </c>
      <c r="G65" s="13">
        <f t="shared" si="12"/>
        <v>3</v>
      </c>
      <c r="H65" s="13">
        <v>5</v>
      </c>
      <c r="I65" s="13">
        <v>0</v>
      </c>
      <c r="J65" s="13">
        <f t="shared" si="13"/>
        <v>5</v>
      </c>
      <c r="K65" s="13">
        <v>6</v>
      </c>
      <c r="L65" s="13">
        <v>0</v>
      </c>
      <c r="M65" s="13">
        <f t="shared" si="14"/>
        <v>6</v>
      </c>
      <c r="N65" s="13">
        <v>3</v>
      </c>
      <c r="O65" s="13">
        <v>0</v>
      </c>
      <c r="P65" s="13">
        <f t="shared" si="15"/>
        <v>3</v>
      </c>
      <c r="Q65" s="13">
        <v>5</v>
      </c>
      <c r="R65" s="19">
        <v>0</v>
      </c>
      <c r="S65" s="13">
        <f t="shared" si="16"/>
        <v>5</v>
      </c>
      <c r="T65" s="13">
        <v>6</v>
      </c>
      <c r="U65" s="19">
        <v>0</v>
      </c>
      <c r="V65" s="13">
        <f t="shared" si="17"/>
        <v>6</v>
      </c>
      <c r="W65" s="38"/>
      <c r="X65" s="98" t="s">
        <v>20</v>
      </c>
      <c r="Y65" s="98"/>
      <c r="Z65" s="51"/>
      <c r="AA65" s="38" t="s">
        <v>27</v>
      </c>
    </row>
    <row r="66" spans="1:27" ht="21" customHeight="1">
      <c r="A66" s="98" t="s">
        <v>21</v>
      </c>
      <c r="B66" s="98"/>
      <c r="C66" s="45"/>
      <c r="D66" s="20" t="s">
        <v>71</v>
      </c>
      <c r="E66" s="13">
        <v>3107</v>
      </c>
      <c r="F66" s="13">
        <v>1</v>
      </c>
      <c r="G66" s="13">
        <f t="shared" si="12"/>
        <v>3108</v>
      </c>
      <c r="H66" s="13">
        <v>4130</v>
      </c>
      <c r="I66" s="13">
        <v>-1</v>
      </c>
      <c r="J66" s="13">
        <f t="shared" si="13"/>
        <v>4129</v>
      </c>
      <c r="K66" s="13">
        <v>5088</v>
      </c>
      <c r="L66" s="13">
        <v>4</v>
      </c>
      <c r="M66" s="13">
        <f t="shared" si="14"/>
        <v>5092</v>
      </c>
      <c r="N66" s="13">
        <v>3107</v>
      </c>
      <c r="O66" s="13">
        <v>1</v>
      </c>
      <c r="P66" s="13">
        <f t="shared" si="15"/>
        <v>3108</v>
      </c>
      <c r="Q66" s="13">
        <v>3953</v>
      </c>
      <c r="R66" s="19">
        <v>-1</v>
      </c>
      <c r="S66" s="13">
        <f t="shared" si="16"/>
        <v>3952</v>
      </c>
      <c r="T66" s="13">
        <v>4672</v>
      </c>
      <c r="U66" s="19">
        <v>3</v>
      </c>
      <c r="V66" s="13">
        <f t="shared" si="17"/>
        <v>4675</v>
      </c>
      <c r="W66" s="38"/>
      <c r="X66" s="98" t="s">
        <v>21</v>
      </c>
      <c r="Y66" s="98"/>
      <c r="Z66" s="51"/>
      <c r="AA66" s="38" t="s">
        <v>28</v>
      </c>
    </row>
    <row r="67" spans="1:27" ht="21" customHeight="1">
      <c r="A67" s="44">
        <v>8.2</v>
      </c>
      <c r="B67" s="44"/>
      <c r="C67" s="45"/>
      <c r="D67" s="10" t="s">
        <v>73</v>
      </c>
      <c r="E67" s="35">
        <f>E68</f>
        <v>2209</v>
      </c>
      <c r="F67" s="35">
        <f>F68</f>
        <v>0</v>
      </c>
      <c r="G67" s="13">
        <f t="shared" si="12"/>
        <v>2209</v>
      </c>
      <c r="H67" s="35">
        <f>H68</f>
        <v>2936</v>
      </c>
      <c r="I67" s="35">
        <f>I68</f>
        <v>0</v>
      </c>
      <c r="J67" s="13">
        <f t="shared" si="13"/>
        <v>2936</v>
      </c>
      <c r="K67" s="35">
        <f>K68</f>
        <v>4877</v>
      </c>
      <c r="L67" s="35">
        <f>L68</f>
        <v>0</v>
      </c>
      <c r="M67" s="13">
        <f t="shared" si="14"/>
        <v>4877</v>
      </c>
      <c r="N67" s="35">
        <f>N68</f>
        <v>2209</v>
      </c>
      <c r="O67" s="35">
        <f>O68</f>
        <v>0</v>
      </c>
      <c r="P67" s="13">
        <f t="shared" si="15"/>
        <v>2209</v>
      </c>
      <c r="Q67" s="35">
        <f>Q68</f>
        <v>2817</v>
      </c>
      <c r="R67" s="35">
        <f>R68</f>
        <v>0</v>
      </c>
      <c r="S67" s="13">
        <f t="shared" si="16"/>
        <v>2817</v>
      </c>
      <c r="T67" s="35">
        <f>T68</f>
        <v>4380</v>
      </c>
      <c r="U67" s="35">
        <f>U68</f>
        <v>0</v>
      </c>
      <c r="V67" s="13">
        <f t="shared" si="17"/>
        <v>4380</v>
      </c>
      <c r="W67" s="38"/>
      <c r="X67" s="44">
        <v>8.2</v>
      </c>
      <c r="Y67" s="44"/>
      <c r="Z67" s="51"/>
      <c r="AA67" s="38" t="s">
        <v>41</v>
      </c>
    </row>
    <row r="68" spans="1:27" ht="21" customHeight="1">
      <c r="A68" s="98" t="s">
        <v>22</v>
      </c>
      <c r="B68" s="98"/>
      <c r="C68" s="45"/>
      <c r="D68" s="10" t="s">
        <v>58</v>
      </c>
      <c r="E68" s="13">
        <v>2209</v>
      </c>
      <c r="F68" s="13">
        <v>0</v>
      </c>
      <c r="G68" s="13">
        <f t="shared" si="12"/>
        <v>2209</v>
      </c>
      <c r="H68" s="13">
        <v>2936</v>
      </c>
      <c r="I68" s="13">
        <v>0</v>
      </c>
      <c r="J68" s="13">
        <f t="shared" si="13"/>
        <v>2936</v>
      </c>
      <c r="K68" s="13">
        <v>4877</v>
      </c>
      <c r="L68" s="13">
        <v>0</v>
      </c>
      <c r="M68" s="13">
        <f t="shared" si="14"/>
        <v>4877</v>
      </c>
      <c r="N68" s="13">
        <v>2209</v>
      </c>
      <c r="O68" s="13">
        <v>0</v>
      </c>
      <c r="P68" s="13">
        <f t="shared" si="15"/>
        <v>2209</v>
      </c>
      <c r="Q68" s="13">
        <v>2817</v>
      </c>
      <c r="R68" s="19">
        <v>0</v>
      </c>
      <c r="S68" s="13">
        <f t="shared" si="16"/>
        <v>2817</v>
      </c>
      <c r="T68" s="13">
        <v>4380</v>
      </c>
      <c r="U68" s="13">
        <v>0</v>
      </c>
      <c r="V68" s="13">
        <f t="shared" si="17"/>
        <v>4380</v>
      </c>
      <c r="W68" s="38"/>
      <c r="X68" s="98" t="s">
        <v>22</v>
      </c>
      <c r="Y68" s="98"/>
      <c r="Z68" s="51"/>
      <c r="AA68" s="38" t="s">
        <v>33</v>
      </c>
    </row>
    <row r="69" spans="1:27" ht="21" customHeight="1">
      <c r="A69" s="42">
        <v>9</v>
      </c>
      <c r="B69" s="42"/>
      <c r="C69" s="43"/>
      <c r="D69" s="18" t="s">
        <v>87</v>
      </c>
      <c r="E69" s="34">
        <f>+E70+E73</f>
        <v>94816</v>
      </c>
      <c r="F69" s="34">
        <f>+F70+F73</f>
        <v>2454</v>
      </c>
      <c r="G69" s="12">
        <f t="shared" si="12"/>
        <v>97270</v>
      </c>
      <c r="H69" s="34">
        <f>+H70+H73</f>
        <v>116196</v>
      </c>
      <c r="I69" s="34">
        <f>+I70+I73</f>
        <v>1970</v>
      </c>
      <c r="J69" s="12">
        <f t="shared" si="13"/>
        <v>118166</v>
      </c>
      <c r="K69" s="34">
        <f>+K70+K73</f>
        <v>142229</v>
      </c>
      <c r="L69" s="34">
        <f>+L70+L73</f>
        <v>1620</v>
      </c>
      <c r="M69" s="12">
        <f t="shared" si="14"/>
        <v>143849</v>
      </c>
      <c r="N69" s="34">
        <f>+N70+N73</f>
        <v>94816</v>
      </c>
      <c r="O69" s="34">
        <f>+O70+O73</f>
        <v>2454</v>
      </c>
      <c r="P69" s="12">
        <f t="shared" si="15"/>
        <v>97270</v>
      </c>
      <c r="Q69" s="34">
        <f>+Q70+Q73</f>
        <v>111705</v>
      </c>
      <c r="R69" s="34">
        <f>+R70+R73</f>
        <v>1889</v>
      </c>
      <c r="S69" s="12">
        <f t="shared" si="16"/>
        <v>113594</v>
      </c>
      <c r="T69" s="34">
        <f>+T70+T73</f>
        <v>128360</v>
      </c>
      <c r="U69" s="34">
        <f>+U70+U73</f>
        <v>1458</v>
      </c>
      <c r="V69" s="12">
        <f t="shared" si="17"/>
        <v>129818</v>
      </c>
      <c r="W69" s="25"/>
      <c r="X69" s="42">
        <v>9</v>
      </c>
      <c r="Y69" s="42"/>
      <c r="Z69" s="42"/>
      <c r="AA69" s="25" t="s">
        <v>86</v>
      </c>
    </row>
    <row r="70" spans="1:27" ht="21" customHeight="1">
      <c r="A70" s="44">
        <v>9.1</v>
      </c>
      <c r="B70" s="44"/>
      <c r="C70" s="45"/>
      <c r="D70" s="10" t="s">
        <v>119</v>
      </c>
      <c r="E70" s="37">
        <f>+E71+E72</f>
        <v>83744</v>
      </c>
      <c r="F70" s="37">
        <f>+F71+F72</f>
        <v>2297</v>
      </c>
      <c r="G70" s="13">
        <f t="shared" si="12"/>
        <v>86041</v>
      </c>
      <c r="H70" s="37">
        <f>+H71+H72</f>
        <v>103110</v>
      </c>
      <c r="I70" s="37">
        <f>+I71+I72</f>
        <v>1868</v>
      </c>
      <c r="J70" s="13">
        <f t="shared" si="13"/>
        <v>104978</v>
      </c>
      <c r="K70" s="37">
        <f>+K71+K72</f>
        <v>125874</v>
      </c>
      <c r="L70" s="37">
        <f>+L71+L72</f>
        <v>1616</v>
      </c>
      <c r="M70" s="13">
        <f t="shared" si="14"/>
        <v>127490</v>
      </c>
      <c r="N70" s="37">
        <f>+N71+N72</f>
        <v>83744</v>
      </c>
      <c r="O70" s="37">
        <f>+O71+O72</f>
        <v>2297</v>
      </c>
      <c r="P70" s="13">
        <f t="shared" si="15"/>
        <v>86041</v>
      </c>
      <c r="Q70" s="37">
        <f>+Q71+Q72</f>
        <v>99147</v>
      </c>
      <c r="R70" s="37">
        <f>+R71+R72</f>
        <v>1790</v>
      </c>
      <c r="S70" s="13">
        <f t="shared" si="16"/>
        <v>100937</v>
      </c>
      <c r="T70" s="37">
        <f>+T71+T72</f>
        <v>113579</v>
      </c>
      <c r="U70" s="37">
        <f>+U71+U72</f>
        <v>1453</v>
      </c>
      <c r="V70" s="13">
        <f t="shared" si="17"/>
        <v>115032</v>
      </c>
      <c r="W70" s="38"/>
      <c r="X70" s="44">
        <v>9.1</v>
      </c>
      <c r="Y70" s="44"/>
      <c r="Z70" s="51"/>
      <c r="AA70" s="38" t="s">
        <v>109</v>
      </c>
    </row>
    <row r="71" spans="1:27" ht="21" customHeight="1">
      <c r="A71" s="98" t="s">
        <v>69</v>
      </c>
      <c r="B71" s="98"/>
      <c r="C71" s="45"/>
      <c r="D71" s="10" t="s">
        <v>66</v>
      </c>
      <c r="E71" s="13">
        <v>79605</v>
      </c>
      <c r="F71" s="13">
        <v>2297</v>
      </c>
      <c r="G71" s="13">
        <f aca="true" t="shared" si="18" ref="G71:G77">+E71+F71</f>
        <v>81902</v>
      </c>
      <c r="H71" s="13">
        <v>98529</v>
      </c>
      <c r="I71" s="13">
        <v>1868</v>
      </c>
      <c r="J71" s="13">
        <f aca="true" t="shared" si="19" ref="J71:J77">+H71+I71</f>
        <v>100397</v>
      </c>
      <c r="K71" s="13">
        <v>120609</v>
      </c>
      <c r="L71" s="13">
        <v>1616</v>
      </c>
      <c r="M71" s="13">
        <f aca="true" t="shared" si="20" ref="M71:M77">+K71+L71</f>
        <v>122225</v>
      </c>
      <c r="N71" s="13">
        <v>79605</v>
      </c>
      <c r="O71" s="13">
        <v>2297</v>
      </c>
      <c r="P71" s="13">
        <f aca="true" t="shared" si="21" ref="P71:P77">+N71+O71</f>
        <v>81902</v>
      </c>
      <c r="Q71" s="13">
        <v>94756</v>
      </c>
      <c r="R71" s="19">
        <v>1790</v>
      </c>
      <c r="S71" s="13">
        <f aca="true" t="shared" si="22" ref="S71:S77">+Q71+R71</f>
        <v>96546</v>
      </c>
      <c r="T71" s="13">
        <v>108815</v>
      </c>
      <c r="U71" s="19">
        <v>1453</v>
      </c>
      <c r="V71" s="13">
        <f aca="true" t="shared" si="23" ref="V71:V77">+T71+U71</f>
        <v>110268</v>
      </c>
      <c r="W71" s="38"/>
      <c r="X71" s="98" t="s">
        <v>69</v>
      </c>
      <c r="Y71" s="98"/>
      <c r="Z71" s="51"/>
      <c r="AA71" s="38" t="s">
        <v>40</v>
      </c>
    </row>
    <row r="72" spans="1:27" ht="21" customHeight="1">
      <c r="A72" s="98" t="s">
        <v>70</v>
      </c>
      <c r="B72" s="98"/>
      <c r="C72" s="45"/>
      <c r="D72" s="58" t="s">
        <v>120</v>
      </c>
      <c r="E72" s="13">
        <v>4139</v>
      </c>
      <c r="F72" s="13">
        <v>0</v>
      </c>
      <c r="G72" s="13">
        <f t="shared" si="18"/>
        <v>4139</v>
      </c>
      <c r="H72" s="13">
        <v>4581</v>
      </c>
      <c r="I72" s="13">
        <v>0</v>
      </c>
      <c r="J72" s="13">
        <f t="shared" si="19"/>
        <v>4581</v>
      </c>
      <c r="K72" s="13">
        <v>5265</v>
      </c>
      <c r="L72" s="13">
        <v>0</v>
      </c>
      <c r="M72" s="13">
        <f t="shared" si="20"/>
        <v>5265</v>
      </c>
      <c r="N72" s="13">
        <v>4139</v>
      </c>
      <c r="O72" s="13">
        <v>0</v>
      </c>
      <c r="P72" s="13">
        <f t="shared" si="21"/>
        <v>4139</v>
      </c>
      <c r="Q72" s="13">
        <v>4391</v>
      </c>
      <c r="R72" s="19"/>
      <c r="S72" s="13">
        <f t="shared" si="22"/>
        <v>4391</v>
      </c>
      <c r="T72" s="13">
        <v>4764</v>
      </c>
      <c r="U72" s="19"/>
      <c r="V72" s="13">
        <f t="shared" si="23"/>
        <v>4764</v>
      </c>
      <c r="W72" s="38"/>
      <c r="X72" s="98" t="s">
        <v>70</v>
      </c>
      <c r="Y72" s="98"/>
      <c r="Z72" s="51"/>
      <c r="AA72" s="59" t="s">
        <v>107</v>
      </c>
    </row>
    <row r="73" spans="1:27" ht="21" customHeight="1">
      <c r="A73" s="44">
        <v>9.2</v>
      </c>
      <c r="B73" s="44"/>
      <c r="C73" s="45"/>
      <c r="D73" s="20" t="s">
        <v>74</v>
      </c>
      <c r="E73" s="35">
        <f>+E74+E75+E76+E77</f>
        <v>11072</v>
      </c>
      <c r="F73" s="35">
        <f>+F74+F75+F76+F77</f>
        <v>157</v>
      </c>
      <c r="G73" s="13">
        <f t="shared" si="18"/>
        <v>11229</v>
      </c>
      <c r="H73" s="35">
        <f>+H74+H75+H76+H77</f>
        <v>13086</v>
      </c>
      <c r="I73" s="35">
        <f>+I74+I75+I76+I77</f>
        <v>102</v>
      </c>
      <c r="J73" s="13">
        <f t="shared" si="19"/>
        <v>13188</v>
      </c>
      <c r="K73" s="35">
        <f>+K74+K75+K76+K77</f>
        <v>16355</v>
      </c>
      <c r="L73" s="35">
        <f>+L74+L75+L76+L77</f>
        <v>4</v>
      </c>
      <c r="M73" s="13">
        <f t="shared" si="20"/>
        <v>16359</v>
      </c>
      <c r="N73" s="35">
        <f>+N74+N75+N76+N77</f>
        <v>11072</v>
      </c>
      <c r="O73" s="35">
        <f>+O74+O75+O76+O77</f>
        <v>157</v>
      </c>
      <c r="P73" s="13">
        <f t="shared" si="21"/>
        <v>11229</v>
      </c>
      <c r="Q73" s="35">
        <f>+Q74+Q75+Q76+Q77</f>
        <v>12558</v>
      </c>
      <c r="R73" s="35">
        <f>+R74+R75+R76+R77</f>
        <v>99</v>
      </c>
      <c r="S73" s="13">
        <f t="shared" si="22"/>
        <v>12657</v>
      </c>
      <c r="T73" s="35">
        <f>+T74+T75+T76+T77</f>
        <v>14781</v>
      </c>
      <c r="U73" s="35">
        <f>+U74+U75+U76+U77</f>
        <v>5</v>
      </c>
      <c r="V73" s="13">
        <f t="shared" si="23"/>
        <v>14786</v>
      </c>
      <c r="W73" s="38"/>
      <c r="X73" s="44">
        <v>9.2</v>
      </c>
      <c r="Y73" s="44"/>
      <c r="Z73" s="51"/>
      <c r="AA73" s="38" t="s">
        <v>39</v>
      </c>
    </row>
    <row r="74" spans="1:27" ht="21" customHeight="1">
      <c r="A74" s="98" t="s">
        <v>23</v>
      </c>
      <c r="B74" s="98"/>
      <c r="C74" s="45"/>
      <c r="D74" s="10" t="s">
        <v>58</v>
      </c>
      <c r="E74" s="13">
        <v>8629</v>
      </c>
      <c r="F74" s="13">
        <v>-1</v>
      </c>
      <c r="G74" s="13">
        <f t="shared" si="18"/>
        <v>8628</v>
      </c>
      <c r="H74" s="13">
        <v>9625</v>
      </c>
      <c r="I74" s="13">
        <v>5</v>
      </c>
      <c r="J74" s="13">
        <f t="shared" si="19"/>
        <v>9630</v>
      </c>
      <c r="K74" s="13">
        <v>12696</v>
      </c>
      <c r="L74" s="13">
        <v>2</v>
      </c>
      <c r="M74" s="13">
        <f t="shared" si="20"/>
        <v>12698</v>
      </c>
      <c r="N74" s="13">
        <v>8629</v>
      </c>
      <c r="O74" s="13">
        <v>-1</v>
      </c>
      <c r="P74" s="13">
        <f t="shared" si="21"/>
        <v>8628</v>
      </c>
      <c r="Q74" s="13">
        <v>9235</v>
      </c>
      <c r="R74" s="19">
        <v>5</v>
      </c>
      <c r="S74" s="13">
        <f t="shared" si="22"/>
        <v>9240</v>
      </c>
      <c r="T74" s="13">
        <v>11444</v>
      </c>
      <c r="U74" s="19">
        <v>2</v>
      </c>
      <c r="V74" s="13">
        <f t="shared" si="23"/>
        <v>11446</v>
      </c>
      <c r="W74" s="38"/>
      <c r="X74" s="98" t="s">
        <v>23</v>
      </c>
      <c r="Y74" s="98"/>
      <c r="Z74" s="51"/>
      <c r="AA74" s="38" t="s">
        <v>33</v>
      </c>
    </row>
    <row r="75" spans="1:27" ht="21" customHeight="1">
      <c r="A75" s="98" t="s">
        <v>24</v>
      </c>
      <c r="B75" s="98"/>
      <c r="C75" s="45"/>
      <c r="D75" s="10" t="s">
        <v>54</v>
      </c>
      <c r="E75" s="13">
        <v>0</v>
      </c>
      <c r="F75" s="13">
        <v>0</v>
      </c>
      <c r="G75" s="13">
        <f t="shared" si="18"/>
        <v>0</v>
      </c>
      <c r="H75" s="13">
        <v>0</v>
      </c>
      <c r="I75" s="13">
        <v>0</v>
      </c>
      <c r="J75" s="13">
        <f t="shared" si="19"/>
        <v>0</v>
      </c>
      <c r="K75" s="13">
        <v>0</v>
      </c>
      <c r="L75" s="13">
        <v>0</v>
      </c>
      <c r="M75" s="13">
        <f t="shared" si="20"/>
        <v>0</v>
      </c>
      <c r="N75" s="13">
        <v>0</v>
      </c>
      <c r="O75" s="13">
        <v>0</v>
      </c>
      <c r="P75" s="13">
        <f t="shared" si="21"/>
        <v>0</v>
      </c>
      <c r="Q75" s="13">
        <v>0</v>
      </c>
      <c r="R75" s="13">
        <v>0</v>
      </c>
      <c r="S75" s="13">
        <f t="shared" si="22"/>
        <v>0</v>
      </c>
      <c r="T75" s="13">
        <v>0</v>
      </c>
      <c r="U75" s="19">
        <v>0</v>
      </c>
      <c r="V75" s="13">
        <f t="shared" si="23"/>
        <v>0</v>
      </c>
      <c r="W75" s="38"/>
      <c r="X75" s="98" t="s">
        <v>24</v>
      </c>
      <c r="Y75" s="98"/>
      <c r="Z75" s="51"/>
      <c r="AA75" s="38" t="s">
        <v>27</v>
      </c>
    </row>
    <row r="76" spans="1:27" ht="21" customHeight="1">
      <c r="A76" s="98" t="s">
        <v>25</v>
      </c>
      <c r="B76" s="98"/>
      <c r="C76" s="45"/>
      <c r="D76" s="20" t="s">
        <v>71</v>
      </c>
      <c r="E76" s="13">
        <v>396</v>
      </c>
      <c r="F76" s="13">
        <v>158</v>
      </c>
      <c r="G76" s="13">
        <f t="shared" si="18"/>
        <v>554</v>
      </c>
      <c r="H76" s="13">
        <v>388</v>
      </c>
      <c r="I76" s="13">
        <v>97</v>
      </c>
      <c r="J76" s="13">
        <f t="shared" si="19"/>
        <v>485</v>
      </c>
      <c r="K76" s="13">
        <v>454</v>
      </c>
      <c r="L76" s="13">
        <v>2</v>
      </c>
      <c r="M76" s="13">
        <f t="shared" si="20"/>
        <v>456</v>
      </c>
      <c r="N76" s="13">
        <v>396</v>
      </c>
      <c r="O76" s="13">
        <v>158</v>
      </c>
      <c r="P76" s="13">
        <f t="shared" si="21"/>
        <v>554</v>
      </c>
      <c r="Q76" s="13">
        <v>372</v>
      </c>
      <c r="R76" s="19">
        <v>94</v>
      </c>
      <c r="S76" s="13">
        <f t="shared" si="22"/>
        <v>466</v>
      </c>
      <c r="T76" s="13">
        <v>425</v>
      </c>
      <c r="U76" s="19">
        <v>3</v>
      </c>
      <c r="V76" s="13">
        <f t="shared" si="23"/>
        <v>428</v>
      </c>
      <c r="W76" s="38"/>
      <c r="X76" s="98" t="s">
        <v>25</v>
      </c>
      <c r="Y76" s="98"/>
      <c r="Z76" s="51"/>
      <c r="AA76" s="38" t="s">
        <v>28</v>
      </c>
    </row>
    <row r="77" spans="1:27" ht="21" customHeight="1">
      <c r="A77" s="98" t="s">
        <v>108</v>
      </c>
      <c r="B77" s="98"/>
      <c r="C77" s="45"/>
      <c r="D77" s="58" t="s">
        <v>120</v>
      </c>
      <c r="E77" s="13">
        <v>2047</v>
      </c>
      <c r="F77" s="13">
        <v>0</v>
      </c>
      <c r="G77" s="13">
        <f t="shared" si="18"/>
        <v>2047</v>
      </c>
      <c r="H77" s="13">
        <v>3073</v>
      </c>
      <c r="I77" s="13">
        <v>0</v>
      </c>
      <c r="J77" s="13">
        <f t="shared" si="19"/>
        <v>3073</v>
      </c>
      <c r="K77" s="13">
        <v>3205</v>
      </c>
      <c r="L77" s="13">
        <v>0</v>
      </c>
      <c r="M77" s="13">
        <f t="shared" si="20"/>
        <v>3205</v>
      </c>
      <c r="N77" s="13">
        <v>2047</v>
      </c>
      <c r="O77" s="13">
        <v>0</v>
      </c>
      <c r="P77" s="13">
        <f t="shared" si="21"/>
        <v>2047</v>
      </c>
      <c r="Q77" s="13">
        <v>2951</v>
      </c>
      <c r="R77" s="13">
        <v>0</v>
      </c>
      <c r="S77" s="13">
        <f t="shared" si="22"/>
        <v>2951</v>
      </c>
      <c r="T77" s="13">
        <v>2912</v>
      </c>
      <c r="U77" s="19">
        <v>0</v>
      </c>
      <c r="V77" s="13">
        <f t="shared" si="23"/>
        <v>2912</v>
      </c>
      <c r="W77" s="38"/>
      <c r="X77" s="98" t="s">
        <v>108</v>
      </c>
      <c r="Y77" s="98"/>
      <c r="Z77" s="51"/>
      <c r="AA77" s="59" t="s">
        <v>107</v>
      </c>
    </row>
    <row r="78" spans="1:27" ht="21" customHeight="1">
      <c r="A78" s="42">
        <v>10</v>
      </c>
      <c r="B78" s="42"/>
      <c r="C78" s="43"/>
      <c r="D78" s="18" t="s">
        <v>75</v>
      </c>
      <c r="E78" s="12">
        <f aca="true" t="shared" si="24" ref="E78:J78">+E11+E20+E22+E25+E29+E33+E50+E62+E69</f>
        <v>224108</v>
      </c>
      <c r="F78" s="12">
        <f t="shared" si="24"/>
        <v>16472</v>
      </c>
      <c r="G78" s="12">
        <f t="shared" si="24"/>
        <v>240580</v>
      </c>
      <c r="H78" s="12">
        <f t="shared" si="24"/>
        <v>271342</v>
      </c>
      <c r="I78" s="12">
        <f t="shared" si="24"/>
        <v>22008</v>
      </c>
      <c r="J78" s="12">
        <f t="shared" si="24"/>
        <v>293350</v>
      </c>
      <c r="K78" s="12">
        <v>339617</v>
      </c>
      <c r="L78" s="12">
        <v>16939</v>
      </c>
      <c r="M78" s="12">
        <v>356556</v>
      </c>
      <c r="N78" s="12">
        <v>224108</v>
      </c>
      <c r="O78" s="12">
        <v>16472</v>
      </c>
      <c r="P78" s="12">
        <v>240580</v>
      </c>
      <c r="Q78" s="55">
        <v>260750</v>
      </c>
      <c r="R78" s="12">
        <v>21245</v>
      </c>
      <c r="S78" s="12">
        <v>281995</v>
      </c>
      <c r="T78" s="55">
        <v>308594</v>
      </c>
      <c r="U78" s="12">
        <v>15426</v>
      </c>
      <c r="V78" s="12">
        <v>324020</v>
      </c>
      <c r="W78" s="25"/>
      <c r="X78" s="42">
        <v>10</v>
      </c>
      <c r="Y78" s="42"/>
      <c r="Z78" s="42"/>
      <c r="AA78" s="25" t="s">
        <v>38</v>
      </c>
    </row>
    <row r="79" spans="1:27" ht="21" customHeight="1">
      <c r="A79" s="48">
        <v>10.1</v>
      </c>
      <c r="B79" s="48"/>
      <c r="C79" s="43"/>
      <c r="D79" s="18" t="s">
        <v>58</v>
      </c>
      <c r="E79" s="34">
        <f aca="true" t="shared" si="25" ref="E79:J79">+E26+E30+E68+E71+E74</f>
        <v>96815</v>
      </c>
      <c r="F79" s="34">
        <f t="shared" si="25"/>
        <v>2562</v>
      </c>
      <c r="G79" s="34">
        <f t="shared" si="25"/>
        <v>99377</v>
      </c>
      <c r="H79" s="34">
        <f t="shared" si="25"/>
        <v>117329</v>
      </c>
      <c r="I79" s="34">
        <f t="shared" si="25"/>
        <v>2108</v>
      </c>
      <c r="J79" s="34">
        <f t="shared" si="25"/>
        <v>119437</v>
      </c>
      <c r="K79" s="34">
        <v>146285</v>
      </c>
      <c r="L79" s="34">
        <v>2094</v>
      </c>
      <c r="M79" s="34">
        <v>148379</v>
      </c>
      <c r="N79" s="34">
        <v>96815</v>
      </c>
      <c r="O79" s="34">
        <v>2562</v>
      </c>
      <c r="P79" s="34">
        <v>99377</v>
      </c>
      <c r="Q79" s="36">
        <v>112799</v>
      </c>
      <c r="R79" s="34">
        <v>2022</v>
      </c>
      <c r="S79" s="34">
        <v>114821</v>
      </c>
      <c r="T79" s="36">
        <v>131923</v>
      </c>
      <c r="U79" s="34">
        <v>1879</v>
      </c>
      <c r="V79" s="34">
        <v>133802</v>
      </c>
      <c r="W79" s="25"/>
      <c r="X79" s="48">
        <v>10.1</v>
      </c>
      <c r="Y79" s="48"/>
      <c r="Z79" s="42"/>
      <c r="AA79" s="25" t="s">
        <v>33</v>
      </c>
    </row>
    <row r="80" spans="1:27" ht="21" customHeight="1">
      <c r="A80" s="48">
        <v>10.2</v>
      </c>
      <c r="B80" s="48"/>
      <c r="C80" s="43"/>
      <c r="D80" s="18" t="s">
        <v>54</v>
      </c>
      <c r="E80" s="12">
        <f aca="true" t="shared" si="26" ref="E80:J80">+E13+E16+E23+E27+E31+E35+E52+E55+E60+E65+E75</f>
        <v>25484</v>
      </c>
      <c r="F80" s="12">
        <f t="shared" si="26"/>
        <v>365</v>
      </c>
      <c r="G80" s="12">
        <f t="shared" si="26"/>
        <v>25849</v>
      </c>
      <c r="H80" s="12">
        <f t="shared" si="26"/>
        <v>33756</v>
      </c>
      <c r="I80" s="12">
        <f t="shared" si="26"/>
        <v>730</v>
      </c>
      <c r="J80" s="12">
        <f t="shared" si="26"/>
        <v>34486</v>
      </c>
      <c r="K80" s="12">
        <v>42633</v>
      </c>
      <c r="L80" s="12">
        <v>632</v>
      </c>
      <c r="M80" s="12">
        <v>43265</v>
      </c>
      <c r="N80" s="12">
        <v>25484</v>
      </c>
      <c r="O80" s="12">
        <v>365</v>
      </c>
      <c r="P80" s="12">
        <v>25849</v>
      </c>
      <c r="Q80" s="55">
        <v>32690</v>
      </c>
      <c r="R80" s="12">
        <v>704</v>
      </c>
      <c r="S80" s="12">
        <v>33394</v>
      </c>
      <c r="T80" s="55">
        <v>38870</v>
      </c>
      <c r="U80" s="12">
        <v>582</v>
      </c>
      <c r="V80" s="12">
        <v>39452</v>
      </c>
      <c r="W80" s="25"/>
      <c r="X80" s="48">
        <v>10.2</v>
      </c>
      <c r="Y80" s="48"/>
      <c r="Z80" s="42"/>
      <c r="AA80" s="25" t="s">
        <v>27</v>
      </c>
    </row>
    <row r="81" spans="1:27" ht="21" customHeight="1">
      <c r="A81" s="48">
        <v>10.3</v>
      </c>
      <c r="B81" s="48"/>
      <c r="C81" s="43"/>
      <c r="D81" s="30" t="s">
        <v>71</v>
      </c>
      <c r="E81" s="12">
        <f aca="true" t="shared" si="27" ref="E81:J81">+E14+E17+E19+E21+E24+E28+E32+E36+E38+E53+E56+E58+E61+E66+E76</f>
        <v>95623</v>
      </c>
      <c r="F81" s="12">
        <f t="shared" si="27"/>
        <v>13545</v>
      </c>
      <c r="G81" s="12">
        <f t="shared" si="27"/>
        <v>109168</v>
      </c>
      <c r="H81" s="12">
        <f t="shared" si="27"/>
        <v>112603</v>
      </c>
      <c r="I81" s="12">
        <f t="shared" si="27"/>
        <v>19170</v>
      </c>
      <c r="J81" s="12">
        <f t="shared" si="27"/>
        <v>131773</v>
      </c>
      <c r="K81" s="12">
        <v>142229</v>
      </c>
      <c r="L81" s="12">
        <v>14213</v>
      </c>
      <c r="M81" s="12">
        <v>156442</v>
      </c>
      <c r="N81" s="12">
        <v>95623</v>
      </c>
      <c r="O81" s="12">
        <v>13545</v>
      </c>
      <c r="P81" s="12">
        <v>109168</v>
      </c>
      <c r="Q81" s="55">
        <v>107919</v>
      </c>
      <c r="R81" s="12">
        <v>18519</v>
      </c>
      <c r="S81" s="12">
        <v>126438</v>
      </c>
      <c r="T81" s="55">
        <v>130125</v>
      </c>
      <c r="U81" s="12">
        <v>12965</v>
      </c>
      <c r="V81" s="12">
        <v>143090</v>
      </c>
      <c r="W81" s="25"/>
      <c r="X81" s="48">
        <v>10.3</v>
      </c>
      <c r="Y81" s="48"/>
      <c r="Z81" s="42"/>
      <c r="AA81" s="25" t="s">
        <v>28</v>
      </c>
    </row>
    <row r="82" spans="1:27" ht="21" customHeight="1">
      <c r="A82" s="49">
        <v>10.4</v>
      </c>
      <c r="B82" s="47"/>
      <c r="C82" s="52"/>
      <c r="D82" s="61" t="s">
        <v>120</v>
      </c>
      <c r="E82" s="32">
        <f aca="true" t="shared" si="28" ref="E82:J82">+E72+E77</f>
        <v>6186</v>
      </c>
      <c r="F82" s="32">
        <f t="shared" si="28"/>
        <v>0</v>
      </c>
      <c r="G82" s="32">
        <f t="shared" si="28"/>
        <v>6186</v>
      </c>
      <c r="H82" s="32">
        <f t="shared" si="28"/>
        <v>7654</v>
      </c>
      <c r="I82" s="32">
        <f t="shared" si="28"/>
        <v>0</v>
      </c>
      <c r="J82" s="32">
        <f t="shared" si="28"/>
        <v>7654</v>
      </c>
      <c r="K82" s="32">
        <v>8470</v>
      </c>
      <c r="L82" s="32">
        <v>0</v>
      </c>
      <c r="M82" s="32">
        <v>8470</v>
      </c>
      <c r="N82" s="32">
        <v>6186</v>
      </c>
      <c r="O82" s="32">
        <v>0</v>
      </c>
      <c r="P82" s="32">
        <v>6186</v>
      </c>
      <c r="Q82" s="32">
        <v>7342</v>
      </c>
      <c r="R82" s="32">
        <v>0</v>
      </c>
      <c r="S82" s="32">
        <v>7342</v>
      </c>
      <c r="T82" s="32">
        <v>7676</v>
      </c>
      <c r="U82" s="32">
        <v>0</v>
      </c>
      <c r="V82" s="32">
        <v>7676</v>
      </c>
      <c r="W82" s="47"/>
      <c r="X82" s="49">
        <v>10.4</v>
      </c>
      <c r="Y82" s="47"/>
      <c r="Z82" s="47"/>
      <c r="AA82" s="62" t="s">
        <v>107</v>
      </c>
    </row>
    <row r="83" spans="1:27" ht="21" customHeight="1">
      <c r="A83" s="2"/>
      <c r="B83" s="2"/>
      <c r="C83" s="2"/>
      <c r="D83" s="2"/>
      <c r="E83" s="2"/>
      <c r="F83" s="2"/>
      <c r="G83" s="2"/>
      <c r="H83" s="1"/>
      <c r="I83" s="54"/>
      <c r="J83" s="54"/>
      <c r="K83" s="50" t="s">
        <v>97</v>
      </c>
      <c r="L83" s="54"/>
      <c r="M83" s="54"/>
      <c r="N83" s="2"/>
      <c r="O83" s="2"/>
      <c r="P83" s="2"/>
      <c r="Q83" s="54"/>
      <c r="R83" s="54"/>
      <c r="S83" s="54"/>
      <c r="T83" s="54"/>
      <c r="U83" s="54"/>
      <c r="V83" s="54"/>
      <c r="W83" s="2"/>
      <c r="X83" s="2"/>
      <c r="Y83" s="2"/>
      <c r="Z83" s="2"/>
      <c r="AA83" s="53" t="s">
        <v>4</v>
      </c>
    </row>
    <row r="84" spans="1:33" ht="24.75" customHeight="1">
      <c r="A84" s="100" t="s">
        <v>92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84" t="s">
        <v>116</v>
      </c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72"/>
      <c r="AC84" s="72"/>
      <c r="AD84" s="72"/>
      <c r="AE84" s="72"/>
      <c r="AF84" s="72"/>
      <c r="AG84" s="72"/>
    </row>
    <row r="85" spans="1:33" ht="24.75" customHeight="1">
      <c r="A85" s="100" t="s">
        <v>115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84" t="s">
        <v>80</v>
      </c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72"/>
      <c r="AC85" s="72"/>
      <c r="AD85" s="72"/>
      <c r="AE85" s="72"/>
      <c r="AF85" s="72"/>
      <c r="AG85" s="72"/>
    </row>
    <row r="86" spans="1:33" ht="24.75" customHeight="1">
      <c r="A86" s="83" t="s">
        <v>88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4" t="s">
        <v>105</v>
      </c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73"/>
      <c r="AC86" s="73"/>
      <c r="AD86" s="73"/>
      <c r="AE86" s="73"/>
      <c r="AF86" s="73"/>
      <c r="AG86" s="73"/>
    </row>
    <row r="87" spans="1:33" ht="24.75" customHeight="1">
      <c r="A87" s="9"/>
      <c r="B87" s="9"/>
      <c r="C87" s="9"/>
      <c r="D87" s="9"/>
      <c r="E87" s="9"/>
      <c r="F87" s="9"/>
      <c r="G87" s="9"/>
      <c r="H87" s="1"/>
      <c r="I87" s="1"/>
      <c r="J87" s="1"/>
      <c r="K87" s="87" t="s">
        <v>123</v>
      </c>
      <c r="L87" s="88"/>
      <c r="M87" s="88"/>
      <c r="N87" s="89" t="s">
        <v>111</v>
      </c>
      <c r="O87" s="90"/>
      <c r="P87" s="90"/>
      <c r="Q87" s="89"/>
      <c r="R87" s="90"/>
      <c r="S87" s="90"/>
      <c r="T87" s="9"/>
      <c r="U87" s="9"/>
      <c r="V87" s="9"/>
      <c r="W87" s="1"/>
      <c r="X87" s="1"/>
      <c r="Y87" s="1"/>
      <c r="Z87" s="1"/>
      <c r="AA87" s="1"/>
      <c r="AB87" s="1"/>
      <c r="AC87" s="31"/>
      <c r="AD87" s="31"/>
      <c r="AE87" s="31"/>
      <c r="AF87" s="31"/>
      <c r="AG87" s="31"/>
    </row>
    <row r="88" spans="1:35" ht="24.75" customHeight="1">
      <c r="A88" s="102" t="s">
        <v>51</v>
      </c>
      <c r="B88" s="102"/>
      <c r="C88" s="102"/>
      <c r="D88" s="102"/>
      <c r="E88" s="93" t="s">
        <v>104</v>
      </c>
      <c r="F88" s="93"/>
      <c r="G88" s="93"/>
      <c r="H88" s="93" t="s">
        <v>106</v>
      </c>
      <c r="I88" s="93"/>
      <c r="J88" s="93"/>
      <c r="K88" s="93" t="s">
        <v>110</v>
      </c>
      <c r="L88" s="93"/>
      <c r="M88" s="93"/>
      <c r="N88" s="93" t="s">
        <v>104</v>
      </c>
      <c r="O88" s="93"/>
      <c r="P88" s="93"/>
      <c r="Q88" s="93" t="s">
        <v>106</v>
      </c>
      <c r="R88" s="93"/>
      <c r="S88" s="93"/>
      <c r="T88" s="93" t="s">
        <v>110</v>
      </c>
      <c r="U88" s="93"/>
      <c r="V88" s="93"/>
      <c r="W88" s="94" t="s">
        <v>46</v>
      </c>
      <c r="X88" s="94"/>
      <c r="Y88" s="94"/>
      <c r="Z88" s="94"/>
      <c r="AA88" s="94"/>
      <c r="AB88" s="12"/>
      <c r="AC88" s="25"/>
      <c r="AD88" s="25"/>
      <c r="AE88" s="25"/>
      <c r="AF88" s="25"/>
      <c r="AG88" s="25"/>
      <c r="AH88" s="74"/>
      <c r="AI88" s="74"/>
    </row>
    <row r="89" spans="1:35" ht="24.75" customHeight="1">
      <c r="A89" s="103"/>
      <c r="B89" s="103"/>
      <c r="C89" s="103"/>
      <c r="D89" s="103"/>
      <c r="E89" s="27" t="s">
        <v>47</v>
      </c>
      <c r="F89" s="27" t="s">
        <v>49</v>
      </c>
      <c r="G89" s="27" t="s">
        <v>94</v>
      </c>
      <c r="H89" s="27" t="s">
        <v>47</v>
      </c>
      <c r="I89" s="27" t="s">
        <v>49</v>
      </c>
      <c r="J89" s="27" t="s">
        <v>94</v>
      </c>
      <c r="K89" s="27" t="s">
        <v>47</v>
      </c>
      <c r="L89" s="27" t="s">
        <v>49</v>
      </c>
      <c r="M89" s="27" t="s">
        <v>94</v>
      </c>
      <c r="N89" s="27" t="s">
        <v>47</v>
      </c>
      <c r="O89" s="27" t="s">
        <v>49</v>
      </c>
      <c r="P89" s="27" t="s">
        <v>94</v>
      </c>
      <c r="Q89" s="27" t="s">
        <v>47</v>
      </c>
      <c r="R89" s="27" t="s">
        <v>49</v>
      </c>
      <c r="S89" s="27" t="s">
        <v>94</v>
      </c>
      <c r="T89" s="27" t="s">
        <v>47</v>
      </c>
      <c r="U89" s="27" t="s">
        <v>49</v>
      </c>
      <c r="V89" s="27" t="s">
        <v>94</v>
      </c>
      <c r="W89" s="95"/>
      <c r="X89" s="95"/>
      <c r="Y89" s="95"/>
      <c r="Z89" s="95"/>
      <c r="AA89" s="95"/>
      <c r="AB89" s="27"/>
      <c r="AC89" s="25"/>
      <c r="AD89" s="25"/>
      <c r="AE89" s="25"/>
      <c r="AF89" s="25"/>
      <c r="AG89" s="25"/>
      <c r="AH89" s="74"/>
      <c r="AI89" s="74"/>
    </row>
    <row r="90" spans="1:35" ht="24.75" customHeight="1">
      <c r="A90" s="103"/>
      <c r="B90" s="103"/>
      <c r="C90" s="103"/>
      <c r="D90" s="103"/>
      <c r="E90" s="27" t="s">
        <v>48</v>
      </c>
      <c r="F90" s="28" t="s">
        <v>77</v>
      </c>
      <c r="G90" s="27" t="s">
        <v>93</v>
      </c>
      <c r="H90" s="27" t="s">
        <v>48</v>
      </c>
      <c r="I90" s="28" t="s">
        <v>77</v>
      </c>
      <c r="J90" s="27" t="s">
        <v>93</v>
      </c>
      <c r="K90" s="27" t="s">
        <v>48</v>
      </c>
      <c r="L90" s="28" t="s">
        <v>77</v>
      </c>
      <c r="M90" s="27" t="s">
        <v>93</v>
      </c>
      <c r="N90" s="27" t="s">
        <v>48</v>
      </c>
      <c r="O90" s="28" t="s">
        <v>77</v>
      </c>
      <c r="P90" s="27" t="s">
        <v>93</v>
      </c>
      <c r="Q90" s="27" t="s">
        <v>48</v>
      </c>
      <c r="R90" s="28" t="s">
        <v>77</v>
      </c>
      <c r="S90" s="27" t="s">
        <v>93</v>
      </c>
      <c r="T90" s="27" t="s">
        <v>48</v>
      </c>
      <c r="U90" s="28" t="s">
        <v>77</v>
      </c>
      <c r="V90" s="27" t="s">
        <v>93</v>
      </c>
      <c r="W90" s="95"/>
      <c r="X90" s="95"/>
      <c r="Y90" s="95"/>
      <c r="Z90" s="95"/>
      <c r="AA90" s="95"/>
      <c r="AB90" s="27"/>
      <c r="AC90" s="25"/>
      <c r="AD90" s="25"/>
      <c r="AE90" s="25"/>
      <c r="AF90" s="25"/>
      <c r="AG90" s="25"/>
      <c r="AH90" s="74"/>
      <c r="AI90" s="74"/>
    </row>
    <row r="91" spans="1:35" ht="24.75" customHeight="1">
      <c r="A91" s="103"/>
      <c r="B91" s="103"/>
      <c r="C91" s="103"/>
      <c r="D91" s="103"/>
      <c r="E91" s="1"/>
      <c r="F91" s="24" t="s">
        <v>1</v>
      </c>
      <c r="G91" s="27" t="s">
        <v>50</v>
      </c>
      <c r="H91" s="1"/>
      <c r="I91" s="24" t="s">
        <v>1</v>
      </c>
      <c r="J91" s="27" t="s">
        <v>50</v>
      </c>
      <c r="K91" s="1"/>
      <c r="L91" s="24" t="s">
        <v>1</v>
      </c>
      <c r="M91" s="27" t="s">
        <v>50</v>
      </c>
      <c r="N91" s="1"/>
      <c r="O91" s="24" t="s">
        <v>1</v>
      </c>
      <c r="P91" s="27" t="s">
        <v>50</v>
      </c>
      <c r="Q91" s="1"/>
      <c r="R91" s="24" t="s">
        <v>1</v>
      </c>
      <c r="S91" s="27" t="s">
        <v>50</v>
      </c>
      <c r="T91" s="1"/>
      <c r="U91" s="24" t="s">
        <v>1</v>
      </c>
      <c r="V91" s="27" t="s">
        <v>50</v>
      </c>
      <c r="W91" s="95"/>
      <c r="X91" s="95"/>
      <c r="Y91" s="95"/>
      <c r="Z91" s="95"/>
      <c r="AA91" s="95"/>
      <c r="AB91" s="27"/>
      <c r="AC91" s="25"/>
      <c r="AD91" s="25"/>
      <c r="AE91" s="25"/>
      <c r="AF91" s="25"/>
      <c r="AG91" s="25"/>
      <c r="AH91" s="74"/>
      <c r="AI91" s="74"/>
    </row>
    <row r="92" spans="1:35" ht="24.75" customHeight="1">
      <c r="A92" s="88"/>
      <c r="B92" s="88"/>
      <c r="C92" s="88"/>
      <c r="D92" s="88"/>
      <c r="E92" s="24" t="s">
        <v>0</v>
      </c>
      <c r="F92" s="24" t="s">
        <v>3</v>
      </c>
      <c r="G92" s="24" t="s">
        <v>2</v>
      </c>
      <c r="H92" s="24" t="s">
        <v>0</v>
      </c>
      <c r="I92" s="24" t="s">
        <v>3</v>
      </c>
      <c r="J92" s="24" t="s">
        <v>2</v>
      </c>
      <c r="K92" s="24" t="s">
        <v>0</v>
      </c>
      <c r="L92" s="24" t="s">
        <v>3</v>
      </c>
      <c r="M92" s="24" t="s">
        <v>2</v>
      </c>
      <c r="N92" s="24" t="s">
        <v>0</v>
      </c>
      <c r="O92" s="24" t="s">
        <v>3</v>
      </c>
      <c r="P92" s="24" t="s">
        <v>2</v>
      </c>
      <c r="Q92" s="24" t="s">
        <v>0</v>
      </c>
      <c r="R92" s="24" t="s">
        <v>3</v>
      </c>
      <c r="S92" s="24" t="s">
        <v>2</v>
      </c>
      <c r="T92" s="24" t="s">
        <v>0</v>
      </c>
      <c r="U92" s="24" t="s">
        <v>3</v>
      </c>
      <c r="V92" s="24" t="s">
        <v>2</v>
      </c>
      <c r="W92" s="96"/>
      <c r="X92" s="96"/>
      <c r="Y92" s="96"/>
      <c r="Z92" s="96"/>
      <c r="AA92" s="96"/>
      <c r="AB92" s="24"/>
      <c r="AC92" s="25"/>
      <c r="AD92" s="25"/>
      <c r="AE92" s="25"/>
      <c r="AF92" s="25"/>
      <c r="AG92" s="25"/>
      <c r="AH92" s="74"/>
      <c r="AI92" s="74"/>
    </row>
    <row r="93" spans="1:35" ht="24.75" customHeight="1">
      <c r="A93" s="101">
        <v>1</v>
      </c>
      <c r="B93" s="101"/>
      <c r="C93" s="101"/>
      <c r="D93" s="101"/>
      <c r="E93" s="22">
        <v>20</v>
      </c>
      <c r="F93" s="22">
        <v>21</v>
      </c>
      <c r="G93" s="22">
        <v>22</v>
      </c>
      <c r="H93" s="22">
        <v>23</v>
      </c>
      <c r="I93" s="22">
        <v>24</v>
      </c>
      <c r="J93" s="22">
        <v>25</v>
      </c>
      <c r="K93" s="22">
        <v>26</v>
      </c>
      <c r="L93" s="22">
        <v>27</v>
      </c>
      <c r="M93" s="22">
        <v>28</v>
      </c>
      <c r="N93" s="22">
        <v>29</v>
      </c>
      <c r="O93" s="22">
        <v>30</v>
      </c>
      <c r="P93" s="22">
        <v>31</v>
      </c>
      <c r="Q93" s="22">
        <v>32</v>
      </c>
      <c r="R93" s="22">
        <v>33</v>
      </c>
      <c r="S93" s="22">
        <v>34</v>
      </c>
      <c r="T93" s="22">
        <v>35</v>
      </c>
      <c r="U93" s="22">
        <v>36</v>
      </c>
      <c r="V93" s="22">
        <v>37</v>
      </c>
      <c r="W93" s="97">
        <v>1</v>
      </c>
      <c r="X93" s="97"/>
      <c r="Y93" s="97"/>
      <c r="Z93" s="97"/>
      <c r="AA93" s="97"/>
      <c r="AB93" s="13"/>
      <c r="AC93" s="13"/>
      <c r="AD93" s="13"/>
      <c r="AE93" s="13"/>
      <c r="AF93" s="13"/>
      <c r="AG93" s="13"/>
      <c r="AH93" s="74"/>
      <c r="AI93" s="74"/>
    </row>
    <row r="94" spans="1:35" ht="22.5" customHeight="1">
      <c r="A94" s="23">
        <v>1</v>
      </c>
      <c r="B94" s="23"/>
      <c r="C94" s="6"/>
      <c r="D94" s="18" t="s">
        <v>52</v>
      </c>
      <c r="E94" s="65">
        <f>+E95+E98+E101</f>
        <v>27349</v>
      </c>
      <c r="F94" s="65">
        <f>+F95+F98+F101</f>
        <v>289</v>
      </c>
      <c r="G94" s="66">
        <f>+E94+F94</f>
        <v>27638</v>
      </c>
      <c r="H94" s="65">
        <f>+H95+H98+H101</f>
        <v>26184</v>
      </c>
      <c r="I94" s="65">
        <f>+I95+I98+I101</f>
        <v>508.07</v>
      </c>
      <c r="J94" s="66">
        <f>+H94+I94</f>
        <v>26692.07</v>
      </c>
      <c r="K94" s="65">
        <f>+K95+K98+K101</f>
        <v>33200</v>
      </c>
      <c r="L94" s="65">
        <f>+L95+L98+L101</f>
        <v>1</v>
      </c>
      <c r="M94" s="66">
        <f>+K94+L94</f>
        <v>33201</v>
      </c>
      <c r="N94" s="65">
        <f>+N95+N98+N101</f>
        <v>23009</v>
      </c>
      <c r="O94" s="65">
        <f>+O95+O98+O101</f>
        <v>248.1437023064392</v>
      </c>
      <c r="P94" s="66">
        <f>+N94+O94</f>
        <v>23257.14370230644</v>
      </c>
      <c r="Q94" s="65">
        <f>+Q95+Q98+Q101</f>
        <v>20169</v>
      </c>
      <c r="R94" s="65">
        <f>+R95+R98+R101</f>
        <v>403.1661641009364</v>
      </c>
      <c r="S94" s="66">
        <f>+Q94+R94</f>
        <v>20572.166164100938</v>
      </c>
      <c r="T94" s="65">
        <f>+T95+T98+T101</f>
        <v>22693</v>
      </c>
      <c r="U94" s="65">
        <f>+U95+U98+U101</f>
        <v>0</v>
      </c>
      <c r="V94" s="66">
        <f>+T94+U94</f>
        <v>22693</v>
      </c>
      <c r="W94" s="25"/>
      <c r="X94" s="42">
        <v>1</v>
      </c>
      <c r="Y94" s="42"/>
      <c r="Z94" s="23"/>
      <c r="AA94" s="25" t="s">
        <v>84</v>
      </c>
      <c r="AB94" s="66"/>
      <c r="AC94" s="12"/>
      <c r="AD94" s="23"/>
      <c r="AE94" s="23"/>
      <c r="AF94" s="23"/>
      <c r="AG94" s="12"/>
      <c r="AH94" s="74"/>
      <c r="AI94" s="74"/>
    </row>
    <row r="95" spans="1:35" ht="22.5" customHeight="1">
      <c r="A95" s="14">
        <v>1.1</v>
      </c>
      <c r="B95" s="14"/>
      <c r="C95" s="5"/>
      <c r="D95" s="10" t="s">
        <v>53</v>
      </c>
      <c r="E95" s="63">
        <f>+E96+E97</f>
        <v>26030</v>
      </c>
      <c r="F95" s="63">
        <f>+F96+F97</f>
        <v>285</v>
      </c>
      <c r="G95" s="63">
        <f aca="true" t="shared" si="29" ref="G95:G121">+E95+F95</f>
        <v>26315</v>
      </c>
      <c r="H95" s="63">
        <f>+H96+H97</f>
        <v>24913</v>
      </c>
      <c r="I95" s="63">
        <f>+I96+I97</f>
        <v>447.07</v>
      </c>
      <c r="J95" s="63">
        <f aca="true" t="shared" si="30" ref="J95:J121">+H95+I95</f>
        <v>25360.07</v>
      </c>
      <c r="K95" s="63">
        <f>+K96+K97</f>
        <v>31582</v>
      </c>
      <c r="L95" s="63">
        <f>+L96+L97</f>
        <v>5</v>
      </c>
      <c r="M95" s="63">
        <f aca="true" t="shared" si="31" ref="M95:M121">+K95+L95</f>
        <v>31587</v>
      </c>
      <c r="N95" s="63">
        <f>+N96+N97</f>
        <v>21897</v>
      </c>
      <c r="O95" s="63">
        <f>+O96+O97</f>
        <v>244.14816085055307</v>
      </c>
      <c r="P95" s="63">
        <f aca="true" t="shared" si="32" ref="P95:P121">+N95+O95</f>
        <v>22141.148160850553</v>
      </c>
      <c r="Q95" s="63">
        <f>+Q96+Q97</f>
        <v>19188</v>
      </c>
      <c r="R95" s="63">
        <f>+R96+R97</f>
        <v>354.76114902396444</v>
      </c>
      <c r="S95" s="63">
        <f aca="true" t="shared" si="33" ref="S95:S121">+Q95+R95</f>
        <v>19542.761149023965</v>
      </c>
      <c r="T95" s="63">
        <f>+T96+T97</f>
        <v>21582</v>
      </c>
      <c r="U95" s="63">
        <f>+U96+U97</f>
        <v>3</v>
      </c>
      <c r="V95" s="63">
        <f aca="true" t="shared" si="34" ref="V95:V121">+T95+U95</f>
        <v>21585</v>
      </c>
      <c r="W95" s="38"/>
      <c r="X95" s="44">
        <v>1.1</v>
      </c>
      <c r="Y95" s="44"/>
      <c r="Z95" s="15"/>
      <c r="AA95" s="38" t="s">
        <v>26</v>
      </c>
      <c r="AB95" s="63"/>
      <c r="AC95" s="13"/>
      <c r="AD95" s="14"/>
      <c r="AE95" s="14"/>
      <c r="AF95" s="14"/>
      <c r="AG95" s="13"/>
      <c r="AH95" s="74"/>
      <c r="AI95" s="74"/>
    </row>
    <row r="96" spans="1:35" ht="22.5" customHeight="1">
      <c r="A96" s="104" t="s">
        <v>5</v>
      </c>
      <c r="B96" s="104"/>
      <c r="C96" s="4"/>
      <c r="D96" s="10" t="s">
        <v>54</v>
      </c>
      <c r="E96" s="13">
        <v>23174</v>
      </c>
      <c r="F96" s="13">
        <v>169</v>
      </c>
      <c r="G96" s="63">
        <f t="shared" si="29"/>
        <v>23343</v>
      </c>
      <c r="H96" s="63">
        <v>22068</v>
      </c>
      <c r="I96" s="63">
        <v>318</v>
      </c>
      <c r="J96" s="63">
        <f t="shared" si="30"/>
        <v>22386</v>
      </c>
      <c r="K96" s="63">
        <v>26138</v>
      </c>
      <c r="L96" s="63">
        <v>-56</v>
      </c>
      <c r="M96" s="63">
        <f t="shared" si="31"/>
        <v>26082</v>
      </c>
      <c r="N96" s="63">
        <v>19495</v>
      </c>
      <c r="O96" s="64">
        <v>144.90268370059164</v>
      </c>
      <c r="P96" s="63">
        <f t="shared" si="32"/>
        <v>19639.90268370059</v>
      </c>
      <c r="Q96" s="63">
        <v>16998</v>
      </c>
      <c r="R96" s="63">
        <v>252.34089827011584</v>
      </c>
      <c r="S96" s="63">
        <f t="shared" si="33"/>
        <v>17250.340898270115</v>
      </c>
      <c r="T96" s="63">
        <v>17862</v>
      </c>
      <c r="U96" s="63">
        <v>-43</v>
      </c>
      <c r="V96" s="63">
        <f t="shared" si="34"/>
        <v>17819</v>
      </c>
      <c r="W96" s="38"/>
      <c r="X96" s="98" t="s">
        <v>5</v>
      </c>
      <c r="Y96" s="98"/>
      <c r="Z96" s="15"/>
      <c r="AA96" s="38" t="s">
        <v>27</v>
      </c>
      <c r="AB96" s="63"/>
      <c r="AC96" s="13"/>
      <c r="AD96" s="13"/>
      <c r="AE96" s="13"/>
      <c r="AF96" s="19"/>
      <c r="AG96" s="13"/>
      <c r="AH96" s="74"/>
      <c r="AI96" s="74"/>
    </row>
    <row r="97" spans="1:35" ht="22.5" customHeight="1">
      <c r="A97" s="104" t="s">
        <v>6</v>
      </c>
      <c r="B97" s="104"/>
      <c r="C97" s="4"/>
      <c r="D97" s="20" t="s">
        <v>71</v>
      </c>
      <c r="E97" s="13">
        <v>2856</v>
      </c>
      <c r="F97" s="13">
        <v>116</v>
      </c>
      <c r="G97" s="63">
        <f t="shared" si="29"/>
        <v>2972</v>
      </c>
      <c r="H97" s="63">
        <v>2845</v>
      </c>
      <c r="I97" s="63">
        <v>129.07</v>
      </c>
      <c r="J97" s="63">
        <f t="shared" si="30"/>
        <v>2974.07</v>
      </c>
      <c r="K97" s="63">
        <v>5444</v>
      </c>
      <c r="L97" s="63">
        <v>61</v>
      </c>
      <c r="M97" s="63">
        <f t="shared" si="31"/>
        <v>5505</v>
      </c>
      <c r="N97" s="63">
        <v>2402</v>
      </c>
      <c r="O97" s="64">
        <v>99.24547714996143</v>
      </c>
      <c r="P97" s="63">
        <f t="shared" si="32"/>
        <v>2501.2454771499615</v>
      </c>
      <c r="Q97" s="63">
        <v>2190</v>
      </c>
      <c r="R97" s="63">
        <v>102.42025075384859</v>
      </c>
      <c r="S97" s="63">
        <f t="shared" si="33"/>
        <v>2292.4202507538484</v>
      </c>
      <c r="T97" s="63">
        <v>3720</v>
      </c>
      <c r="U97" s="63">
        <v>46</v>
      </c>
      <c r="V97" s="63">
        <f t="shared" si="34"/>
        <v>3766</v>
      </c>
      <c r="W97" s="38"/>
      <c r="X97" s="98" t="s">
        <v>6</v>
      </c>
      <c r="Y97" s="98"/>
      <c r="Z97" s="15"/>
      <c r="AA97" s="38" t="s">
        <v>28</v>
      </c>
      <c r="AB97" s="63"/>
      <c r="AC97" s="13"/>
      <c r="AD97" s="13"/>
      <c r="AE97" s="13"/>
      <c r="AF97" s="15"/>
      <c r="AG97" s="13"/>
      <c r="AH97" s="74"/>
      <c r="AI97" s="74"/>
    </row>
    <row r="98" spans="1:35" ht="22.5" customHeight="1">
      <c r="A98" s="14">
        <v>1.2</v>
      </c>
      <c r="B98" s="14"/>
      <c r="C98" s="5"/>
      <c r="D98" s="10" t="s">
        <v>118</v>
      </c>
      <c r="E98" s="63">
        <f>+E99+E100</f>
        <v>1319</v>
      </c>
      <c r="F98" s="63">
        <f>+F99+F100</f>
        <v>4</v>
      </c>
      <c r="G98" s="63">
        <f t="shared" si="29"/>
        <v>1323</v>
      </c>
      <c r="H98" s="63">
        <f>+H99+H100</f>
        <v>1267</v>
      </c>
      <c r="I98" s="63">
        <f>+I99+I100</f>
        <v>61.33</v>
      </c>
      <c r="J98" s="63">
        <f t="shared" si="30"/>
        <v>1328.33</v>
      </c>
      <c r="K98" s="63">
        <f>+K99+K100</f>
        <v>1613</v>
      </c>
      <c r="L98" s="63">
        <f>+L99+L100</f>
        <v>-5</v>
      </c>
      <c r="M98" s="63">
        <f t="shared" si="31"/>
        <v>1608</v>
      </c>
      <c r="N98" s="63">
        <f>+N99+N100</f>
        <v>1112</v>
      </c>
      <c r="O98" s="63">
        <f>+O99+O100</f>
        <v>3.841207236560062</v>
      </c>
      <c r="P98" s="63">
        <f t="shared" si="32"/>
        <v>1115.84120723656</v>
      </c>
      <c r="Q98" s="63">
        <f>+Q99+Q100</f>
        <v>978</v>
      </c>
      <c r="R98" s="64">
        <f>+R99+R100</f>
        <v>48.66687827328995</v>
      </c>
      <c r="S98" s="63">
        <f t="shared" si="33"/>
        <v>1026.66687827329</v>
      </c>
      <c r="T98" s="63">
        <f>+T99+T100</f>
        <v>1107</v>
      </c>
      <c r="U98" s="64">
        <f>+U99+U100</f>
        <v>-4</v>
      </c>
      <c r="V98" s="63">
        <f t="shared" si="34"/>
        <v>1103</v>
      </c>
      <c r="W98" s="38"/>
      <c r="X98" s="44">
        <v>1.2</v>
      </c>
      <c r="Y98" s="44"/>
      <c r="Z98" s="15"/>
      <c r="AA98" s="38" t="s">
        <v>29</v>
      </c>
      <c r="AB98" s="63"/>
      <c r="AC98" s="13"/>
      <c r="AD98" s="14"/>
      <c r="AE98" s="14"/>
      <c r="AF98" s="14"/>
      <c r="AG98" s="13"/>
      <c r="AH98" s="74"/>
      <c r="AI98" s="74"/>
    </row>
    <row r="99" spans="1:35" ht="22.5" customHeight="1">
      <c r="A99" s="104" t="s">
        <v>7</v>
      </c>
      <c r="B99" s="104"/>
      <c r="C99" s="4"/>
      <c r="D99" s="10" t="s">
        <v>54</v>
      </c>
      <c r="E99" s="13">
        <v>1285</v>
      </c>
      <c r="F99" s="13">
        <v>2</v>
      </c>
      <c r="G99" s="63">
        <f t="shared" si="29"/>
        <v>1287</v>
      </c>
      <c r="H99" s="63">
        <v>1225</v>
      </c>
      <c r="I99" s="63">
        <v>14</v>
      </c>
      <c r="J99" s="63">
        <f t="shared" si="30"/>
        <v>1239</v>
      </c>
      <c r="K99" s="63">
        <v>1563</v>
      </c>
      <c r="L99" s="63">
        <v>-59</v>
      </c>
      <c r="M99" s="63">
        <f t="shared" si="31"/>
        <v>1504</v>
      </c>
      <c r="N99" s="63">
        <v>1082</v>
      </c>
      <c r="O99" s="64">
        <v>1.7148246591785992</v>
      </c>
      <c r="P99" s="63">
        <f t="shared" si="32"/>
        <v>1083.7148246591787</v>
      </c>
      <c r="Q99" s="63">
        <v>944</v>
      </c>
      <c r="R99" s="63">
        <v>11.109347722583717</v>
      </c>
      <c r="S99" s="63">
        <f t="shared" si="33"/>
        <v>955.1093477225837</v>
      </c>
      <c r="T99" s="63">
        <v>1071</v>
      </c>
      <c r="U99" s="63">
        <v>-45</v>
      </c>
      <c r="V99" s="63">
        <f t="shared" si="34"/>
        <v>1026</v>
      </c>
      <c r="W99" s="38"/>
      <c r="X99" s="98" t="s">
        <v>7</v>
      </c>
      <c r="Y99" s="98"/>
      <c r="Z99" s="15"/>
      <c r="AA99" s="38" t="s">
        <v>27</v>
      </c>
      <c r="AB99" s="63"/>
      <c r="AC99" s="13"/>
      <c r="AD99" s="13"/>
      <c r="AE99" s="13"/>
      <c r="AF99" s="15"/>
      <c r="AG99" s="13"/>
      <c r="AH99" s="74"/>
      <c r="AI99" s="74"/>
    </row>
    <row r="100" spans="1:35" ht="22.5" customHeight="1">
      <c r="A100" s="104" t="s">
        <v>8</v>
      </c>
      <c r="B100" s="104"/>
      <c r="C100" s="4"/>
      <c r="D100" s="20" t="s">
        <v>71</v>
      </c>
      <c r="E100" s="13">
        <v>34</v>
      </c>
      <c r="F100" s="13">
        <v>2</v>
      </c>
      <c r="G100" s="63">
        <f t="shared" si="29"/>
        <v>36</v>
      </c>
      <c r="H100" s="63">
        <v>42</v>
      </c>
      <c r="I100" s="63">
        <v>47.33</v>
      </c>
      <c r="J100" s="63">
        <f t="shared" si="30"/>
        <v>89.33</v>
      </c>
      <c r="K100" s="63">
        <v>50</v>
      </c>
      <c r="L100" s="63">
        <v>54</v>
      </c>
      <c r="M100" s="63">
        <f t="shared" si="31"/>
        <v>104</v>
      </c>
      <c r="N100" s="63">
        <v>30</v>
      </c>
      <c r="O100" s="64">
        <v>2.1263825773814626</v>
      </c>
      <c r="P100" s="63">
        <f t="shared" si="32"/>
        <v>32.12638257738146</v>
      </c>
      <c r="Q100" s="63">
        <v>34</v>
      </c>
      <c r="R100" s="63">
        <v>37.55753055070624</v>
      </c>
      <c r="S100" s="63">
        <f t="shared" si="33"/>
        <v>71.55753055070625</v>
      </c>
      <c r="T100" s="63">
        <v>36</v>
      </c>
      <c r="U100" s="63">
        <v>41</v>
      </c>
      <c r="V100" s="63">
        <f t="shared" si="34"/>
        <v>77</v>
      </c>
      <c r="W100" s="38"/>
      <c r="X100" s="98" t="s">
        <v>8</v>
      </c>
      <c r="Y100" s="98"/>
      <c r="Z100" s="15"/>
      <c r="AA100" s="38" t="s">
        <v>28</v>
      </c>
      <c r="AB100" s="63"/>
      <c r="AC100" s="13"/>
      <c r="AD100" s="13"/>
      <c r="AE100" s="13"/>
      <c r="AF100" s="15"/>
      <c r="AG100" s="13"/>
      <c r="AH100" s="74"/>
      <c r="AI100" s="74"/>
    </row>
    <row r="101" spans="1:35" ht="22.5" customHeight="1">
      <c r="A101" s="14">
        <v>1.3</v>
      </c>
      <c r="B101" s="14"/>
      <c r="C101" s="5"/>
      <c r="D101" s="10" t="s">
        <v>55</v>
      </c>
      <c r="E101" s="67">
        <f>E102</f>
        <v>0</v>
      </c>
      <c r="F101" s="67">
        <f>F102</f>
        <v>0</v>
      </c>
      <c r="G101" s="63">
        <f t="shared" si="29"/>
        <v>0</v>
      </c>
      <c r="H101" s="67">
        <f>H102</f>
        <v>4</v>
      </c>
      <c r="I101" s="67">
        <f>I102</f>
        <v>-0.33</v>
      </c>
      <c r="J101" s="63">
        <f t="shared" si="30"/>
        <v>3.67</v>
      </c>
      <c r="K101" s="67">
        <f>K102</f>
        <v>5</v>
      </c>
      <c r="L101" s="67">
        <f>L102</f>
        <v>1</v>
      </c>
      <c r="M101" s="63">
        <f t="shared" si="31"/>
        <v>6</v>
      </c>
      <c r="N101" s="67">
        <f>N102</f>
        <v>0</v>
      </c>
      <c r="O101" s="67">
        <f>O102</f>
        <v>0.1543342193260739</v>
      </c>
      <c r="P101" s="63">
        <f t="shared" si="32"/>
        <v>0.1543342193260739</v>
      </c>
      <c r="Q101" s="67">
        <f>Q102</f>
        <v>3</v>
      </c>
      <c r="R101" s="67">
        <f>R102</f>
        <v>-0.2618631963180448</v>
      </c>
      <c r="S101" s="63">
        <f t="shared" si="33"/>
        <v>2.738136803681955</v>
      </c>
      <c r="T101" s="67">
        <f>T102</f>
        <v>4</v>
      </c>
      <c r="U101" s="67">
        <f>U102</f>
        <v>1</v>
      </c>
      <c r="V101" s="63">
        <f t="shared" si="34"/>
        <v>5</v>
      </c>
      <c r="W101" s="38"/>
      <c r="X101" s="44">
        <v>1.3</v>
      </c>
      <c r="Y101" s="44"/>
      <c r="Z101" s="15"/>
      <c r="AA101" s="38" t="s">
        <v>30</v>
      </c>
      <c r="AB101" s="76"/>
      <c r="AC101" s="13"/>
      <c r="AD101" s="14"/>
      <c r="AE101" s="14"/>
      <c r="AF101" s="14"/>
      <c r="AG101" s="13"/>
      <c r="AH101" s="74"/>
      <c r="AI101" s="74"/>
    </row>
    <row r="102" spans="1:35" ht="22.5" customHeight="1">
      <c r="A102" s="104" t="s">
        <v>9</v>
      </c>
      <c r="B102" s="104"/>
      <c r="C102" s="4"/>
      <c r="D102" s="20" t="s">
        <v>71</v>
      </c>
      <c r="E102" s="35">
        <v>0</v>
      </c>
      <c r="F102" s="35">
        <v>0</v>
      </c>
      <c r="G102" s="63">
        <f t="shared" si="29"/>
        <v>0</v>
      </c>
      <c r="H102" s="67">
        <v>4</v>
      </c>
      <c r="I102" s="67">
        <v>-0.33</v>
      </c>
      <c r="J102" s="63">
        <f t="shared" si="30"/>
        <v>3.67</v>
      </c>
      <c r="K102" s="67">
        <v>5</v>
      </c>
      <c r="L102" s="67">
        <v>1</v>
      </c>
      <c r="M102" s="63">
        <f t="shared" si="31"/>
        <v>6</v>
      </c>
      <c r="N102" s="67">
        <v>0</v>
      </c>
      <c r="O102" s="67">
        <v>0.1543342193260739</v>
      </c>
      <c r="P102" s="63">
        <f t="shared" si="32"/>
        <v>0.1543342193260739</v>
      </c>
      <c r="Q102" s="67">
        <v>3</v>
      </c>
      <c r="R102" s="67">
        <v>-0.2618631963180448</v>
      </c>
      <c r="S102" s="63">
        <f t="shared" si="33"/>
        <v>2.738136803681955</v>
      </c>
      <c r="T102" s="67">
        <v>4</v>
      </c>
      <c r="U102" s="67">
        <v>1</v>
      </c>
      <c r="V102" s="63">
        <f t="shared" si="34"/>
        <v>5</v>
      </c>
      <c r="W102" s="38"/>
      <c r="X102" s="98" t="s">
        <v>9</v>
      </c>
      <c r="Y102" s="98"/>
      <c r="Z102" s="15"/>
      <c r="AA102" s="38" t="s">
        <v>28</v>
      </c>
      <c r="AB102" s="63"/>
      <c r="AC102" s="13"/>
      <c r="AD102" s="13"/>
      <c r="AE102" s="13"/>
      <c r="AF102" s="15"/>
      <c r="AG102" s="13"/>
      <c r="AH102" s="74"/>
      <c r="AI102" s="74"/>
    </row>
    <row r="103" spans="1:35" ht="22.5" customHeight="1">
      <c r="A103" s="23">
        <v>2</v>
      </c>
      <c r="B103" s="23"/>
      <c r="C103" s="6"/>
      <c r="D103" s="18" t="s">
        <v>56</v>
      </c>
      <c r="E103" s="65">
        <f>E104</f>
        <v>23111</v>
      </c>
      <c r="F103" s="65">
        <f>F104</f>
        <v>880</v>
      </c>
      <c r="G103" s="66">
        <f t="shared" si="29"/>
        <v>23991</v>
      </c>
      <c r="H103" s="65">
        <f>H104</f>
        <v>34080</v>
      </c>
      <c r="I103" s="65">
        <f>I104</f>
        <v>1720.36</v>
      </c>
      <c r="J103" s="66">
        <f t="shared" si="30"/>
        <v>35800.36</v>
      </c>
      <c r="K103" s="65">
        <f>K104</f>
        <v>33110</v>
      </c>
      <c r="L103" s="65">
        <f>L104</f>
        <v>743</v>
      </c>
      <c r="M103" s="66">
        <f t="shared" si="31"/>
        <v>33853</v>
      </c>
      <c r="N103" s="65">
        <f>N104</f>
        <v>20347</v>
      </c>
      <c r="O103" s="65">
        <f>O104</f>
        <v>684.2299380973304</v>
      </c>
      <c r="P103" s="66">
        <f t="shared" si="32"/>
        <v>21031.22993809733</v>
      </c>
      <c r="Q103" s="65">
        <f>Q104</f>
        <v>28124</v>
      </c>
      <c r="R103" s="65">
        <f>R104</f>
        <v>1157.6889409526739</v>
      </c>
      <c r="S103" s="66">
        <f t="shared" si="33"/>
        <v>29281.688940952674</v>
      </c>
      <c r="T103" s="65">
        <f>T104</f>
        <v>25100</v>
      </c>
      <c r="U103" s="65">
        <f>U104</f>
        <v>506</v>
      </c>
      <c r="V103" s="66">
        <f t="shared" si="34"/>
        <v>25606</v>
      </c>
      <c r="W103" s="25"/>
      <c r="X103" s="42">
        <v>2</v>
      </c>
      <c r="Y103" s="42"/>
      <c r="Z103" s="23"/>
      <c r="AA103" s="25" t="s">
        <v>31</v>
      </c>
      <c r="AB103" s="66"/>
      <c r="AC103" s="12"/>
      <c r="AD103" s="23"/>
      <c r="AE103" s="23"/>
      <c r="AF103" s="23"/>
      <c r="AG103" s="12"/>
      <c r="AH103" s="74"/>
      <c r="AI103" s="74"/>
    </row>
    <row r="104" spans="1:35" ht="22.5" customHeight="1">
      <c r="A104" s="14">
        <v>2.1</v>
      </c>
      <c r="B104" s="14"/>
      <c r="C104" s="5"/>
      <c r="D104" s="20" t="s">
        <v>71</v>
      </c>
      <c r="E104" s="13">
        <v>23111</v>
      </c>
      <c r="F104" s="13">
        <v>880</v>
      </c>
      <c r="G104" s="63">
        <f t="shared" si="29"/>
        <v>23991</v>
      </c>
      <c r="H104" s="63">
        <v>34080</v>
      </c>
      <c r="I104" s="63">
        <v>1720.36</v>
      </c>
      <c r="J104" s="63">
        <f t="shared" si="30"/>
        <v>35800.36</v>
      </c>
      <c r="K104" s="63">
        <v>33110</v>
      </c>
      <c r="L104" s="63">
        <v>743</v>
      </c>
      <c r="M104" s="63">
        <f t="shared" si="31"/>
        <v>33853</v>
      </c>
      <c r="N104" s="63">
        <v>20347</v>
      </c>
      <c r="O104" s="64">
        <v>684.2299380973304</v>
      </c>
      <c r="P104" s="63">
        <f t="shared" si="32"/>
        <v>21031.22993809733</v>
      </c>
      <c r="Q104" s="63">
        <v>28124</v>
      </c>
      <c r="R104" s="63">
        <v>1157.6889409526739</v>
      </c>
      <c r="S104" s="63">
        <f t="shared" si="33"/>
        <v>29281.688940952674</v>
      </c>
      <c r="T104" s="63">
        <v>25100</v>
      </c>
      <c r="U104" s="63">
        <v>506</v>
      </c>
      <c r="V104" s="63">
        <f t="shared" si="34"/>
        <v>25606</v>
      </c>
      <c r="W104" s="38"/>
      <c r="X104" s="44">
        <v>2.1</v>
      </c>
      <c r="Y104" s="44"/>
      <c r="Z104" s="15"/>
      <c r="AA104" s="38" t="s">
        <v>28</v>
      </c>
      <c r="AB104" s="63"/>
      <c r="AC104" s="13"/>
      <c r="AD104" s="14"/>
      <c r="AE104" s="14"/>
      <c r="AF104" s="14"/>
      <c r="AG104" s="13"/>
      <c r="AH104" s="74"/>
      <c r="AI104" s="74"/>
    </row>
    <row r="105" spans="1:35" ht="22.5" customHeight="1">
      <c r="A105" s="23">
        <v>3</v>
      </c>
      <c r="B105" s="23"/>
      <c r="C105" s="6"/>
      <c r="D105" s="18" t="s">
        <v>57</v>
      </c>
      <c r="E105" s="65">
        <f>+E106+E107</f>
        <v>24482</v>
      </c>
      <c r="F105" s="65">
        <f>+F106+F107</f>
        <v>23728</v>
      </c>
      <c r="G105" s="66">
        <f t="shared" si="29"/>
        <v>48210</v>
      </c>
      <c r="H105" s="65">
        <f>+H106+H107</f>
        <v>38950</v>
      </c>
      <c r="I105" s="65">
        <f>+I106+I107</f>
        <v>393.75</v>
      </c>
      <c r="J105" s="66">
        <f t="shared" si="30"/>
        <v>39343.75</v>
      </c>
      <c r="K105" s="65">
        <f>+K106+K107</f>
        <v>51580</v>
      </c>
      <c r="L105" s="65">
        <f>+L106+L107</f>
        <v>28708</v>
      </c>
      <c r="M105" s="66">
        <f t="shared" si="31"/>
        <v>80288</v>
      </c>
      <c r="N105" s="65">
        <f>+N106+N107</f>
        <v>21768</v>
      </c>
      <c r="O105" s="65">
        <f>+O106+O107</f>
        <v>20925.822382926184</v>
      </c>
      <c r="P105" s="66">
        <f t="shared" si="32"/>
        <v>42693.822382926184</v>
      </c>
      <c r="Q105" s="65">
        <f>+Q106+Q107</f>
        <v>33574</v>
      </c>
      <c r="R105" s="65">
        <f>+R106+R107</f>
        <v>327.08921747798627</v>
      </c>
      <c r="S105" s="66">
        <f t="shared" si="33"/>
        <v>33901.08921747799</v>
      </c>
      <c r="T105" s="65">
        <f>+T106+T107</f>
        <v>42426</v>
      </c>
      <c r="U105" s="65">
        <f>+U106+U107</f>
        <v>23331</v>
      </c>
      <c r="V105" s="66">
        <f t="shared" si="34"/>
        <v>65757</v>
      </c>
      <c r="W105" s="25"/>
      <c r="X105" s="42">
        <v>3</v>
      </c>
      <c r="Y105" s="42"/>
      <c r="Z105" s="23"/>
      <c r="AA105" s="25" t="s">
        <v>32</v>
      </c>
      <c r="AB105" s="66"/>
      <c r="AC105" s="12"/>
      <c r="AD105" s="23"/>
      <c r="AE105" s="23"/>
      <c r="AF105" s="23"/>
      <c r="AG105" s="12"/>
      <c r="AH105" s="74"/>
      <c r="AI105" s="74"/>
    </row>
    <row r="106" spans="1:35" ht="22.5" customHeight="1">
      <c r="A106" s="14">
        <v>3.1</v>
      </c>
      <c r="B106" s="14"/>
      <c r="C106" s="5"/>
      <c r="D106" s="10" t="s">
        <v>54</v>
      </c>
      <c r="E106" s="13">
        <v>1918</v>
      </c>
      <c r="F106" s="13">
        <v>1317</v>
      </c>
      <c r="G106" s="63">
        <f t="shared" si="29"/>
        <v>3235</v>
      </c>
      <c r="H106" s="63">
        <v>2718</v>
      </c>
      <c r="I106" s="63">
        <v>1380</v>
      </c>
      <c r="J106" s="63">
        <f t="shared" si="30"/>
        <v>4098</v>
      </c>
      <c r="K106" s="63">
        <v>3566</v>
      </c>
      <c r="L106" s="63">
        <v>1858</v>
      </c>
      <c r="M106" s="63">
        <f t="shared" si="31"/>
        <v>5424</v>
      </c>
      <c r="N106" s="63">
        <v>1669</v>
      </c>
      <c r="O106" s="64">
        <v>1161.4780844871682</v>
      </c>
      <c r="P106" s="63">
        <f t="shared" si="32"/>
        <v>2830.4780844871684</v>
      </c>
      <c r="Q106" s="63">
        <v>2229</v>
      </c>
      <c r="R106" s="63">
        <v>1146.3698288752284</v>
      </c>
      <c r="S106" s="63">
        <f t="shared" si="33"/>
        <v>3375.3698288752284</v>
      </c>
      <c r="T106" s="63">
        <v>2675</v>
      </c>
      <c r="U106" s="63">
        <v>1510</v>
      </c>
      <c r="V106" s="63">
        <f t="shared" si="34"/>
        <v>4185</v>
      </c>
      <c r="W106" s="38"/>
      <c r="X106" s="44">
        <v>3.1</v>
      </c>
      <c r="Y106" s="44"/>
      <c r="Z106" s="15"/>
      <c r="AA106" s="38" t="s">
        <v>27</v>
      </c>
      <c r="AB106" s="63"/>
      <c r="AC106" s="13"/>
      <c r="AD106" s="14"/>
      <c r="AE106" s="14"/>
      <c r="AF106" s="14"/>
      <c r="AG106" s="13"/>
      <c r="AH106" s="74"/>
      <c r="AI106" s="74"/>
    </row>
    <row r="107" spans="1:35" ht="22.5" customHeight="1">
      <c r="A107" s="14">
        <v>3.2</v>
      </c>
      <c r="B107" s="14"/>
      <c r="C107" s="5"/>
      <c r="D107" s="20" t="s">
        <v>71</v>
      </c>
      <c r="E107" s="13">
        <v>22564</v>
      </c>
      <c r="F107" s="13">
        <v>22411</v>
      </c>
      <c r="G107" s="63">
        <f t="shared" si="29"/>
        <v>44975</v>
      </c>
      <c r="H107" s="63">
        <v>36232</v>
      </c>
      <c r="I107" s="63">
        <v>-986.25</v>
      </c>
      <c r="J107" s="63">
        <f t="shared" si="30"/>
        <v>35245.75</v>
      </c>
      <c r="K107" s="63">
        <v>48014</v>
      </c>
      <c r="L107" s="63">
        <v>26850</v>
      </c>
      <c r="M107" s="63">
        <f t="shared" si="31"/>
        <v>74864</v>
      </c>
      <c r="N107" s="63">
        <v>20099</v>
      </c>
      <c r="O107" s="64">
        <v>19764.344298439017</v>
      </c>
      <c r="P107" s="63">
        <f t="shared" si="32"/>
        <v>39863.34429843901</v>
      </c>
      <c r="Q107" s="63">
        <v>31345</v>
      </c>
      <c r="R107" s="63">
        <v>-819.2806113972422</v>
      </c>
      <c r="S107" s="63">
        <f t="shared" si="33"/>
        <v>30525.719388602756</v>
      </c>
      <c r="T107" s="63">
        <v>39751</v>
      </c>
      <c r="U107" s="63">
        <v>21821</v>
      </c>
      <c r="V107" s="63">
        <f t="shared" si="34"/>
        <v>61572</v>
      </c>
      <c r="W107" s="38"/>
      <c r="X107" s="44">
        <v>3.2</v>
      </c>
      <c r="Y107" s="44"/>
      <c r="Z107" s="15"/>
      <c r="AA107" s="38" t="s">
        <v>28</v>
      </c>
      <c r="AB107" s="63"/>
      <c r="AC107" s="13"/>
      <c r="AD107" s="14"/>
      <c r="AE107" s="14"/>
      <c r="AF107" s="14"/>
      <c r="AG107" s="13"/>
      <c r="AH107" s="74"/>
      <c r="AI107" s="74"/>
    </row>
    <row r="108" spans="1:35" ht="22.5" customHeight="1">
      <c r="A108" s="23">
        <v>4</v>
      </c>
      <c r="B108" s="23"/>
      <c r="C108" s="6"/>
      <c r="D108" s="18" t="s">
        <v>68</v>
      </c>
      <c r="E108" s="65">
        <f>+E109+E110+E111</f>
        <v>84425</v>
      </c>
      <c r="F108" s="65">
        <f>+F109+F110+F111</f>
        <v>1713</v>
      </c>
      <c r="G108" s="66">
        <f t="shared" si="29"/>
        <v>86138</v>
      </c>
      <c r="H108" s="65">
        <f>+H109+H110+H111</f>
        <v>100436</v>
      </c>
      <c r="I108" s="65">
        <f>+I109+I110+I111</f>
        <v>2531.48</v>
      </c>
      <c r="J108" s="66">
        <f t="shared" si="30"/>
        <v>102967.48</v>
      </c>
      <c r="K108" s="65">
        <f>+K109+K110+K111</f>
        <v>113256</v>
      </c>
      <c r="L108" s="65">
        <f>+L109+L110+L111</f>
        <v>1257</v>
      </c>
      <c r="M108" s="66">
        <f t="shared" si="31"/>
        <v>114513</v>
      </c>
      <c r="N108" s="65">
        <f>+N109+N110+N111</f>
        <v>74019</v>
      </c>
      <c r="O108" s="65">
        <f>+O109+O110+O111</f>
        <v>1592.1882016994916</v>
      </c>
      <c r="P108" s="66">
        <f t="shared" si="32"/>
        <v>75611.1882016995</v>
      </c>
      <c r="Q108" s="65">
        <f>+Q109+Q110+Q111</f>
        <v>84519</v>
      </c>
      <c r="R108" s="65">
        <f>+R109+R110+R111</f>
        <v>2361.7436290279293</v>
      </c>
      <c r="S108" s="66">
        <f t="shared" si="33"/>
        <v>86880.74362902793</v>
      </c>
      <c r="T108" s="65">
        <f>+T109+T110+T111</f>
        <v>89160</v>
      </c>
      <c r="U108" s="65">
        <f>+U109+U110+U111</f>
        <v>1117</v>
      </c>
      <c r="V108" s="66">
        <f t="shared" si="34"/>
        <v>90277</v>
      </c>
      <c r="W108" s="25"/>
      <c r="X108" s="42">
        <v>4</v>
      </c>
      <c r="Y108" s="42"/>
      <c r="Z108" s="23"/>
      <c r="AA108" s="25" t="s">
        <v>83</v>
      </c>
      <c r="AB108" s="66"/>
      <c r="AC108" s="12"/>
      <c r="AD108" s="23"/>
      <c r="AE108" s="23"/>
      <c r="AF108" s="23"/>
      <c r="AG108" s="12"/>
      <c r="AH108" s="74"/>
      <c r="AI108" s="74"/>
    </row>
    <row r="109" spans="1:35" ht="22.5" customHeight="1">
      <c r="A109" s="14">
        <v>4.1</v>
      </c>
      <c r="B109" s="14"/>
      <c r="C109" s="5"/>
      <c r="D109" s="10" t="s">
        <v>58</v>
      </c>
      <c r="E109" s="13">
        <v>10645</v>
      </c>
      <c r="F109" s="13">
        <v>239</v>
      </c>
      <c r="G109" s="63">
        <f t="shared" si="29"/>
        <v>10884</v>
      </c>
      <c r="H109" s="63">
        <v>11799</v>
      </c>
      <c r="I109" s="63">
        <v>37</v>
      </c>
      <c r="J109" s="63">
        <f t="shared" si="30"/>
        <v>11836</v>
      </c>
      <c r="K109" s="63">
        <v>12569</v>
      </c>
      <c r="L109" s="63">
        <v>246</v>
      </c>
      <c r="M109" s="63">
        <f t="shared" si="31"/>
        <v>12815</v>
      </c>
      <c r="N109" s="63">
        <v>8961</v>
      </c>
      <c r="O109" s="64">
        <v>204.9215467718426</v>
      </c>
      <c r="P109" s="63">
        <f t="shared" si="32"/>
        <v>9165.921546771842</v>
      </c>
      <c r="Q109" s="63">
        <v>9101</v>
      </c>
      <c r="R109" s="63">
        <v>29.360418981114112</v>
      </c>
      <c r="S109" s="63">
        <f t="shared" si="33"/>
        <v>9130.360418981114</v>
      </c>
      <c r="T109" s="63">
        <v>8612</v>
      </c>
      <c r="U109" s="63">
        <v>188</v>
      </c>
      <c r="V109" s="63">
        <f t="shared" si="34"/>
        <v>8800</v>
      </c>
      <c r="W109" s="38"/>
      <c r="X109" s="44">
        <v>4.1</v>
      </c>
      <c r="Y109" s="44"/>
      <c r="Z109" s="15"/>
      <c r="AA109" s="38" t="s">
        <v>33</v>
      </c>
      <c r="AB109" s="63"/>
      <c r="AC109" s="13"/>
      <c r="AD109" s="14"/>
      <c r="AE109" s="14"/>
      <c r="AF109" s="14"/>
      <c r="AG109" s="13"/>
      <c r="AH109" s="74"/>
      <c r="AI109" s="74"/>
    </row>
    <row r="110" spans="1:35" ht="22.5" customHeight="1">
      <c r="A110" s="14">
        <v>4.2</v>
      </c>
      <c r="B110" s="14"/>
      <c r="C110" s="5"/>
      <c r="D110" s="10" t="s">
        <v>54</v>
      </c>
      <c r="E110" s="13">
        <v>1811</v>
      </c>
      <c r="F110" s="13">
        <v>46</v>
      </c>
      <c r="G110" s="63">
        <f t="shared" si="29"/>
        <v>1857</v>
      </c>
      <c r="H110" s="63">
        <v>2526</v>
      </c>
      <c r="I110" s="63">
        <v>12</v>
      </c>
      <c r="J110" s="63">
        <f t="shared" si="30"/>
        <v>2538</v>
      </c>
      <c r="K110" s="63">
        <v>2526</v>
      </c>
      <c r="L110" s="63">
        <v>261</v>
      </c>
      <c r="M110" s="63">
        <f t="shared" si="31"/>
        <v>2787</v>
      </c>
      <c r="N110" s="63">
        <v>1557</v>
      </c>
      <c r="O110" s="64">
        <v>43.322659634582784</v>
      </c>
      <c r="P110" s="63">
        <f t="shared" si="32"/>
        <v>1600.3226596345828</v>
      </c>
      <c r="Q110" s="63">
        <v>2017</v>
      </c>
      <c r="R110" s="63">
        <v>11.280315848843768</v>
      </c>
      <c r="S110" s="63">
        <f t="shared" si="33"/>
        <v>2028.2803158488437</v>
      </c>
      <c r="T110" s="63">
        <v>1834</v>
      </c>
      <c r="U110" s="63">
        <v>243</v>
      </c>
      <c r="V110" s="63">
        <f t="shared" si="34"/>
        <v>2077</v>
      </c>
      <c r="W110" s="38"/>
      <c r="X110" s="44">
        <v>4.2</v>
      </c>
      <c r="Y110" s="44"/>
      <c r="Z110" s="15"/>
      <c r="AA110" s="38" t="s">
        <v>27</v>
      </c>
      <c r="AB110" s="63"/>
      <c r="AC110" s="13"/>
      <c r="AD110" s="14"/>
      <c r="AE110" s="14"/>
      <c r="AF110" s="14"/>
      <c r="AG110" s="13"/>
      <c r="AH110" s="74"/>
      <c r="AI110" s="74"/>
    </row>
    <row r="111" spans="1:35" ht="22.5" customHeight="1">
      <c r="A111" s="14">
        <v>4.3</v>
      </c>
      <c r="B111" s="14"/>
      <c r="C111" s="5"/>
      <c r="D111" s="20" t="s">
        <v>71</v>
      </c>
      <c r="E111" s="13">
        <v>71969</v>
      </c>
      <c r="F111" s="13">
        <v>1428</v>
      </c>
      <c r="G111" s="63">
        <f t="shared" si="29"/>
        <v>73397</v>
      </c>
      <c r="H111" s="63">
        <v>86111</v>
      </c>
      <c r="I111" s="63">
        <v>2482.48</v>
      </c>
      <c r="J111" s="63">
        <f t="shared" si="30"/>
        <v>88593.48</v>
      </c>
      <c r="K111" s="63">
        <v>98161</v>
      </c>
      <c r="L111" s="63">
        <v>750</v>
      </c>
      <c r="M111" s="63">
        <f t="shared" si="31"/>
        <v>98911</v>
      </c>
      <c r="N111" s="63">
        <v>63501</v>
      </c>
      <c r="O111" s="64">
        <v>1343.9439952930663</v>
      </c>
      <c r="P111" s="63">
        <f t="shared" si="32"/>
        <v>64844.94399529307</v>
      </c>
      <c r="Q111" s="63">
        <v>73401</v>
      </c>
      <c r="R111" s="63">
        <v>2321.102894197971</v>
      </c>
      <c r="S111" s="63">
        <f t="shared" si="33"/>
        <v>75722.10289419797</v>
      </c>
      <c r="T111" s="63">
        <v>78714</v>
      </c>
      <c r="U111" s="63">
        <v>686</v>
      </c>
      <c r="V111" s="63">
        <f t="shared" si="34"/>
        <v>79400</v>
      </c>
      <c r="W111" s="38"/>
      <c r="X111" s="44">
        <v>4.3</v>
      </c>
      <c r="Y111" s="44"/>
      <c r="Z111" s="15"/>
      <c r="AA111" s="38" t="s">
        <v>28</v>
      </c>
      <c r="AB111" s="63"/>
      <c r="AC111" s="13"/>
      <c r="AD111" s="14"/>
      <c r="AE111" s="14"/>
      <c r="AF111" s="14"/>
      <c r="AG111" s="13"/>
      <c r="AH111" s="74"/>
      <c r="AI111" s="74"/>
    </row>
    <row r="112" spans="1:35" ht="22.5" customHeight="1">
      <c r="A112" s="23">
        <v>5</v>
      </c>
      <c r="B112" s="23"/>
      <c r="C112" s="6"/>
      <c r="D112" s="18" t="s">
        <v>50</v>
      </c>
      <c r="E112" s="65">
        <f>+E113+E114+E115</f>
        <v>13507</v>
      </c>
      <c r="F112" s="65">
        <f>+F113+F114+F115</f>
        <v>5650</v>
      </c>
      <c r="G112" s="66">
        <f t="shared" si="29"/>
        <v>19157</v>
      </c>
      <c r="H112" s="65">
        <f>+H113+H114+H115</f>
        <v>16146</v>
      </c>
      <c r="I112" s="65">
        <f>+I113+I114+I115</f>
        <v>7414.72</v>
      </c>
      <c r="J112" s="66">
        <f t="shared" si="30"/>
        <v>23560.72</v>
      </c>
      <c r="K112" s="65">
        <f>+K113+K114+K115</f>
        <v>13667</v>
      </c>
      <c r="L112" s="65">
        <f>+L113+L114+L115</f>
        <v>4338</v>
      </c>
      <c r="M112" s="66">
        <f t="shared" si="31"/>
        <v>18005</v>
      </c>
      <c r="N112" s="65">
        <f>+N113+N114+N115</f>
        <v>11396</v>
      </c>
      <c r="O112" s="65">
        <f>+O113+O114+O115</f>
        <v>4592.806603251635</v>
      </c>
      <c r="P112" s="66">
        <f t="shared" si="32"/>
        <v>15988.806603251636</v>
      </c>
      <c r="Q112" s="65">
        <f>+Q113+Q114+Q115</f>
        <v>12471</v>
      </c>
      <c r="R112" s="65">
        <f>+R113+R114+R115</f>
        <v>5465.838556323733</v>
      </c>
      <c r="S112" s="66">
        <f t="shared" si="33"/>
        <v>17936.83855632373</v>
      </c>
      <c r="T112" s="65">
        <f>+T113+T114+T115</f>
        <v>9407</v>
      </c>
      <c r="U112" s="65">
        <f>+U113+U114+U115</f>
        <v>3248</v>
      </c>
      <c r="V112" s="66">
        <f t="shared" si="34"/>
        <v>12655</v>
      </c>
      <c r="W112" s="25"/>
      <c r="X112" s="31">
        <v>5</v>
      </c>
      <c r="Y112" s="31"/>
      <c r="Z112" s="23"/>
      <c r="AA112" s="25" t="s">
        <v>34</v>
      </c>
      <c r="AB112" s="66"/>
      <c r="AC112" s="12"/>
      <c r="AD112" s="11"/>
      <c r="AE112" s="11"/>
      <c r="AF112" s="11"/>
      <c r="AG112" s="12"/>
      <c r="AH112" s="74"/>
      <c r="AI112" s="74"/>
    </row>
    <row r="113" spans="1:35" ht="22.5" customHeight="1">
      <c r="A113" s="14">
        <v>5.1</v>
      </c>
      <c r="B113" s="14"/>
      <c r="C113" s="5"/>
      <c r="D113" s="10" t="s">
        <v>58</v>
      </c>
      <c r="E113" s="13">
        <v>304</v>
      </c>
      <c r="F113" s="13">
        <v>638</v>
      </c>
      <c r="G113" s="63">
        <f t="shared" si="29"/>
        <v>942</v>
      </c>
      <c r="H113" s="63">
        <v>177</v>
      </c>
      <c r="I113" s="63">
        <v>705</v>
      </c>
      <c r="J113" s="63">
        <f t="shared" si="30"/>
        <v>882</v>
      </c>
      <c r="K113" s="63">
        <v>272</v>
      </c>
      <c r="L113" s="63">
        <v>645</v>
      </c>
      <c r="M113" s="63">
        <f t="shared" si="31"/>
        <v>917</v>
      </c>
      <c r="N113" s="63">
        <v>278</v>
      </c>
      <c r="O113" s="64">
        <v>518.6066612050887</v>
      </c>
      <c r="P113" s="63">
        <f t="shared" si="32"/>
        <v>796.6066612050887</v>
      </c>
      <c r="Q113" s="63">
        <v>159</v>
      </c>
      <c r="R113" s="63">
        <v>519.6981385956896</v>
      </c>
      <c r="S113" s="63">
        <f t="shared" si="33"/>
        <v>678.6981385956896</v>
      </c>
      <c r="T113" s="63">
        <v>236</v>
      </c>
      <c r="U113" s="63">
        <v>483</v>
      </c>
      <c r="V113" s="63">
        <f t="shared" si="34"/>
        <v>719</v>
      </c>
      <c r="W113" s="38"/>
      <c r="X113" s="44">
        <v>5.1</v>
      </c>
      <c r="Y113" s="44"/>
      <c r="Z113" s="15"/>
      <c r="AA113" s="38" t="s">
        <v>33</v>
      </c>
      <c r="AB113" s="63"/>
      <c r="AC113" s="13"/>
      <c r="AD113" s="14"/>
      <c r="AE113" s="14"/>
      <c r="AF113" s="14"/>
      <c r="AG113" s="13"/>
      <c r="AH113" s="74"/>
      <c r="AI113" s="74"/>
    </row>
    <row r="114" spans="1:35" ht="22.5" customHeight="1">
      <c r="A114" s="14">
        <v>5.2</v>
      </c>
      <c r="B114" s="14"/>
      <c r="C114" s="5"/>
      <c r="D114" s="10" t="s">
        <v>54</v>
      </c>
      <c r="E114" s="13"/>
      <c r="F114" s="13"/>
      <c r="G114" s="66"/>
      <c r="H114" s="63"/>
      <c r="I114" s="63"/>
      <c r="J114" s="66"/>
      <c r="K114" s="63">
        <v>0</v>
      </c>
      <c r="L114" s="63">
        <v>0</v>
      </c>
      <c r="M114" s="66"/>
      <c r="N114" s="63"/>
      <c r="O114" s="64"/>
      <c r="P114" s="66"/>
      <c r="Q114" s="63"/>
      <c r="R114" s="63"/>
      <c r="S114" s="66"/>
      <c r="T114" s="63">
        <v>0</v>
      </c>
      <c r="U114" s="63">
        <v>0</v>
      </c>
      <c r="V114" s="66"/>
      <c r="W114" s="38"/>
      <c r="X114" s="44">
        <v>5.2</v>
      </c>
      <c r="Y114" s="44"/>
      <c r="Z114" s="15"/>
      <c r="AA114" s="38" t="s">
        <v>27</v>
      </c>
      <c r="AB114" s="63"/>
      <c r="AC114" s="13"/>
      <c r="AD114" s="14"/>
      <c r="AE114" s="14"/>
      <c r="AF114" s="14"/>
      <c r="AG114" s="13"/>
      <c r="AH114" s="74"/>
      <c r="AI114" s="74"/>
    </row>
    <row r="115" spans="1:35" ht="22.5" customHeight="1">
      <c r="A115" s="14">
        <v>5.3</v>
      </c>
      <c r="B115" s="14"/>
      <c r="C115" s="5"/>
      <c r="D115" s="20" t="s">
        <v>71</v>
      </c>
      <c r="E115" s="13">
        <v>13203</v>
      </c>
      <c r="F115" s="13">
        <v>5012</v>
      </c>
      <c r="G115" s="63">
        <f t="shared" si="29"/>
        <v>18215</v>
      </c>
      <c r="H115" s="63">
        <v>15969</v>
      </c>
      <c r="I115" s="63">
        <v>6709.72</v>
      </c>
      <c r="J115" s="63">
        <f t="shared" si="30"/>
        <v>22678.72</v>
      </c>
      <c r="K115" s="63">
        <v>13395</v>
      </c>
      <c r="L115" s="63">
        <v>3693</v>
      </c>
      <c r="M115" s="63">
        <f t="shared" si="31"/>
        <v>17088</v>
      </c>
      <c r="N115" s="63">
        <v>11118</v>
      </c>
      <c r="O115" s="64">
        <v>4074.1999420465468</v>
      </c>
      <c r="P115" s="63">
        <f t="shared" si="32"/>
        <v>15192.199942046547</v>
      </c>
      <c r="Q115" s="63">
        <v>12312</v>
      </c>
      <c r="R115" s="63">
        <v>4946.140417728044</v>
      </c>
      <c r="S115" s="63">
        <f t="shared" si="33"/>
        <v>17258.140417728042</v>
      </c>
      <c r="T115" s="63">
        <v>9171</v>
      </c>
      <c r="U115" s="63">
        <v>2765</v>
      </c>
      <c r="V115" s="63">
        <f t="shared" si="34"/>
        <v>11936</v>
      </c>
      <c r="W115" s="38"/>
      <c r="X115" s="44">
        <v>5.3</v>
      </c>
      <c r="Y115" s="44"/>
      <c r="Z115" s="15"/>
      <c r="AA115" s="38" t="s">
        <v>28</v>
      </c>
      <c r="AB115" s="63"/>
      <c r="AC115" s="13"/>
      <c r="AD115" s="14"/>
      <c r="AE115" s="14"/>
      <c r="AF115" s="14"/>
      <c r="AG115" s="13"/>
      <c r="AH115" s="74"/>
      <c r="AI115" s="74"/>
    </row>
    <row r="116" spans="1:35" ht="22.5" customHeight="1">
      <c r="A116" s="23">
        <v>6</v>
      </c>
      <c r="B116" s="23"/>
      <c r="C116" s="6"/>
      <c r="D116" s="18" t="s">
        <v>59</v>
      </c>
      <c r="E116" s="65">
        <f>+E117+E120</f>
        <v>243</v>
      </c>
      <c r="F116" s="65">
        <f>+F117+F120</f>
        <v>3770</v>
      </c>
      <c r="G116" s="66">
        <f t="shared" si="29"/>
        <v>4013</v>
      </c>
      <c r="H116" s="65">
        <f>+H117+H120</f>
        <v>319</v>
      </c>
      <c r="I116" s="65">
        <f>+I117+I120</f>
        <v>31294.66</v>
      </c>
      <c r="J116" s="66">
        <f t="shared" si="30"/>
        <v>31613.66</v>
      </c>
      <c r="K116" s="65">
        <f>+K117+K120</f>
        <v>376</v>
      </c>
      <c r="L116" s="65">
        <f>+L117+L120</f>
        <v>5684</v>
      </c>
      <c r="M116" s="66">
        <f t="shared" si="31"/>
        <v>6060</v>
      </c>
      <c r="N116" s="65">
        <f>+N117+N120</f>
        <v>215</v>
      </c>
      <c r="O116" s="65">
        <f>+O117+O120</f>
        <v>3232.3587413187</v>
      </c>
      <c r="P116" s="66">
        <f t="shared" si="32"/>
        <v>3447.3587413187</v>
      </c>
      <c r="Q116" s="65">
        <f>+Q117+Q120</f>
        <v>266</v>
      </c>
      <c r="R116" s="65">
        <f>+R117+R120</f>
        <v>24833.089985716553</v>
      </c>
      <c r="S116" s="66">
        <f t="shared" si="33"/>
        <v>25099.089985716553</v>
      </c>
      <c r="T116" s="65">
        <f>+T117+T120</f>
        <v>287</v>
      </c>
      <c r="U116" s="65">
        <f>+U117+U120</f>
        <v>4346</v>
      </c>
      <c r="V116" s="66">
        <f t="shared" si="34"/>
        <v>4633</v>
      </c>
      <c r="W116" s="25"/>
      <c r="X116" s="42">
        <v>6</v>
      </c>
      <c r="Y116" s="42"/>
      <c r="Z116" s="23"/>
      <c r="AA116" s="25" t="s">
        <v>82</v>
      </c>
      <c r="AB116" s="66"/>
      <c r="AC116" s="12"/>
      <c r="AD116" s="23"/>
      <c r="AE116" s="23"/>
      <c r="AF116" s="23"/>
      <c r="AG116" s="12"/>
      <c r="AH116" s="74"/>
      <c r="AI116" s="74"/>
    </row>
    <row r="117" spans="1:35" ht="22.5" customHeight="1">
      <c r="A117" s="14">
        <v>6.1</v>
      </c>
      <c r="B117" s="14"/>
      <c r="C117" s="5"/>
      <c r="D117" s="10" t="s">
        <v>67</v>
      </c>
      <c r="E117" s="67">
        <f>+E118+E119</f>
        <v>147</v>
      </c>
      <c r="F117" s="67">
        <f>+F118+F119</f>
        <v>3777</v>
      </c>
      <c r="G117" s="63">
        <f t="shared" si="29"/>
        <v>3924</v>
      </c>
      <c r="H117" s="67">
        <f>+H118+H119</f>
        <v>211</v>
      </c>
      <c r="I117" s="67">
        <f>+I118+I119</f>
        <v>31302.38</v>
      </c>
      <c r="J117" s="63">
        <f t="shared" si="30"/>
        <v>31513.38</v>
      </c>
      <c r="K117" s="67">
        <f>+K118+K119</f>
        <v>212</v>
      </c>
      <c r="L117" s="67">
        <f>+L118+L119</f>
        <v>5678</v>
      </c>
      <c r="M117" s="63">
        <f t="shared" si="31"/>
        <v>5890</v>
      </c>
      <c r="N117" s="67">
        <f>+N118+N119</f>
        <v>130</v>
      </c>
      <c r="O117" s="67">
        <f>+O118+O119</f>
        <v>3238.16342279002</v>
      </c>
      <c r="P117" s="63">
        <f t="shared" si="32"/>
        <v>3368.16342279002</v>
      </c>
      <c r="Q117" s="67">
        <f>+Q118+Q119</f>
        <v>175</v>
      </c>
      <c r="R117" s="67">
        <f>+R118+R119</f>
        <v>24839.21599746072</v>
      </c>
      <c r="S117" s="63">
        <f t="shared" si="33"/>
        <v>25014.21599746072</v>
      </c>
      <c r="T117" s="67">
        <f>+T118+T119</f>
        <v>162</v>
      </c>
      <c r="U117" s="67">
        <f>+U118+U119</f>
        <v>4341</v>
      </c>
      <c r="V117" s="63">
        <f t="shared" si="34"/>
        <v>4503</v>
      </c>
      <c r="W117" s="38"/>
      <c r="X117" s="44">
        <v>6.1</v>
      </c>
      <c r="Y117" s="44"/>
      <c r="Z117" s="15"/>
      <c r="AA117" s="38" t="s">
        <v>35</v>
      </c>
      <c r="AB117" s="76"/>
      <c r="AC117" s="13"/>
      <c r="AD117" s="14"/>
      <c r="AE117" s="14"/>
      <c r="AF117" s="14"/>
      <c r="AG117" s="13"/>
      <c r="AH117" s="74"/>
      <c r="AI117" s="74"/>
    </row>
    <row r="118" spans="1:35" ht="22.5" customHeight="1">
      <c r="A118" s="104" t="s">
        <v>10</v>
      </c>
      <c r="B118" s="104"/>
      <c r="C118" s="4"/>
      <c r="D118" s="10" t="s">
        <v>54</v>
      </c>
      <c r="E118" s="13">
        <v>2</v>
      </c>
      <c r="F118" s="13">
        <v>0</v>
      </c>
      <c r="G118" s="63">
        <f t="shared" si="29"/>
        <v>2</v>
      </c>
      <c r="H118" s="63">
        <v>2</v>
      </c>
      <c r="I118" s="63">
        <v>0</v>
      </c>
      <c r="J118" s="63">
        <f t="shared" si="30"/>
        <v>2</v>
      </c>
      <c r="K118" s="63">
        <v>3</v>
      </c>
      <c r="L118" s="63">
        <v>0</v>
      </c>
      <c r="M118" s="63">
        <f t="shared" si="31"/>
        <v>3</v>
      </c>
      <c r="N118" s="63">
        <v>2</v>
      </c>
      <c r="O118" s="64">
        <v>0</v>
      </c>
      <c r="P118" s="63">
        <f t="shared" si="32"/>
        <v>2</v>
      </c>
      <c r="Q118" s="63">
        <v>2</v>
      </c>
      <c r="R118" s="63">
        <v>0</v>
      </c>
      <c r="S118" s="63">
        <f t="shared" si="33"/>
        <v>2</v>
      </c>
      <c r="T118" s="63">
        <v>2</v>
      </c>
      <c r="U118" s="63">
        <v>0</v>
      </c>
      <c r="V118" s="63">
        <f t="shared" si="34"/>
        <v>2</v>
      </c>
      <c r="W118" s="38">
        <v>3</v>
      </c>
      <c r="X118" s="98" t="s">
        <v>10</v>
      </c>
      <c r="Y118" s="98"/>
      <c r="Z118" s="15"/>
      <c r="AA118" s="38" t="s">
        <v>27</v>
      </c>
      <c r="AB118" s="63"/>
      <c r="AC118" s="13"/>
      <c r="AD118" s="13"/>
      <c r="AE118" s="13"/>
      <c r="AF118" s="15"/>
      <c r="AG118" s="13"/>
      <c r="AH118" s="74"/>
      <c r="AI118" s="74"/>
    </row>
    <row r="119" spans="1:35" ht="22.5" customHeight="1">
      <c r="A119" s="104" t="s">
        <v>11</v>
      </c>
      <c r="B119" s="104"/>
      <c r="C119" s="4"/>
      <c r="D119" s="20" t="s">
        <v>71</v>
      </c>
      <c r="E119" s="13">
        <v>145</v>
      </c>
      <c r="F119" s="13">
        <v>3777</v>
      </c>
      <c r="G119" s="63">
        <f t="shared" si="29"/>
        <v>3922</v>
      </c>
      <c r="H119" s="63">
        <v>209</v>
      </c>
      <c r="I119" s="63">
        <v>31302.38</v>
      </c>
      <c r="J119" s="63">
        <f t="shared" si="30"/>
        <v>31511.38</v>
      </c>
      <c r="K119" s="63">
        <v>209</v>
      </c>
      <c r="L119" s="63">
        <v>5678</v>
      </c>
      <c r="M119" s="63">
        <f t="shared" si="31"/>
        <v>5887</v>
      </c>
      <c r="N119" s="63">
        <v>128</v>
      </c>
      <c r="O119" s="64">
        <v>3238.16342279002</v>
      </c>
      <c r="P119" s="63">
        <f t="shared" si="32"/>
        <v>3366.16342279002</v>
      </c>
      <c r="Q119" s="63">
        <v>173</v>
      </c>
      <c r="R119" s="63">
        <v>24839.21599746072</v>
      </c>
      <c r="S119" s="63">
        <f t="shared" si="33"/>
        <v>25012.21599746072</v>
      </c>
      <c r="T119" s="63">
        <v>160</v>
      </c>
      <c r="U119" s="63">
        <v>4341</v>
      </c>
      <c r="V119" s="63">
        <f t="shared" si="34"/>
        <v>4501</v>
      </c>
      <c r="W119" s="38">
        <v>1795</v>
      </c>
      <c r="X119" s="98" t="s">
        <v>11</v>
      </c>
      <c r="Y119" s="98"/>
      <c r="Z119" s="15"/>
      <c r="AA119" s="38" t="s">
        <v>28</v>
      </c>
      <c r="AB119" s="63"/>
      <c r="AC119" s="13"/>
      <c r="AD119" s="13"/>
      <c r="AE119" s="13"/>
      <c r="AF119" s="15"/>
      <c r="AG119" s="13"/>
      <c r="AH119" s="74"/>
      <c r="AI119" s="74"/>
    </row>
    <row r="120" spans="1:35" ht="22.5" customHeight="1">
      <c r="A120" s="14">
        <v>6.2</v>
      </c>
      <c r="B120" s="14"/>
      <c r="C120" s="5"/>
      <c r="D120" s="10" t="s">
        <v>60</v>
      </c>
      <c r="E120" s="67">
        <f>E121</f>
        <v>96</v>
      </c>
      <c r="F120" s="67">
        <f>F121</f>
        <v>-7</v>
      </c>
      <c r="G120" s="63">
        <f t="shared" si="29"/>
        <v>89</v>
      </c>
      <c r="H120" s="67">
        <f>H121</f>
        <v>108</v>
      </c>
      <c r="I120" s="67">
        <f>I121</f>
        <v>-7.72</v>
      </c>
      <c r="J120" s="63">
        <f t="shared" si="30"/>
        <v>100.28</v>
      </c>
      <c r="K120" s="67">
        <f>K121</f>
        <v>164</v>
      </c>
      <c r="L120" s="67">
        <f>L121</f>
        <v>6</v>
      </c>
      <c r="M120" s="63">
        <f t="shared" si="31"/>
        <v>170</v>
      </c>
      <c r="N120" s="67">
        <f>N121</f>
        <v>85</v>
      </c>
      <c r="O120" s="67">
        <f>O121</f>
        <v>-5.804681471319557</v>
      </c>
      <c r="P120" s="63">
        <f t="shared" si="32"/>
        <v>79.19531852868045</v>
      </c>
      <c r="Q120" s="67">
        <f>Q121</f>
        <v>91</v>
      </c>
      <c r="R120" s="67">
        <f>R121</f>
        <v>-6.1260117441675925</v>
      </c>
      <c r="S120" s="63">
        <f t="shared" si="33"/>
        <v>84.8739882558324</v>
      </c>
      <c r="T120" s="67">
        <f>T121</f>
        <v>125</v>
      </c>
      <c r="U120" s="67">
        <f>U121</f>
        <v>5</v>
      </c>
      <c r="V120" s="63">
        <f t="shared" si="34"/>
        <v>130</v>
      </c>
      <c r="W120" s="38"/>
      <c r="X120" s="44">
        <v>6.2</v>
      </c>
      <c r="Y120" s="44"/>
      <c r="Z120" s="15"/>
      <c r="AA120" s="38" t="s">
        <v>36</v>
      </c>
      <c r="AB120" s="63"/>
      <c r="AC120" s="13"/>
      <c r="AD120" s="14"/>
      <c r="AE120" s="14"/>
      <c r="AF120" s="14"/>
      <c r="AG120" s="13"/>
      <c r="AH120" s="74"/>
      <c r="AI120" s="74"/>
    </row>
    <row r="121" spans="1:35" ht="22.5" customHeight="1">
      <c r="A121" s="105" t="s">
        <v>12</v>
      </c>
      <c r="B121" s="105"/>
      <c r="C121" s="8"/>
      <c r="D121" s="21" t="s">
        <v>71</v>
      </c>
      <c r="E121" s="16">
        <v>96</v>
      </c>
      <c r="F121" s="16">
        <v>-7</v>
      </c>
      <c r="G121" s="68">
        <f t="shared" si="29"/>
        <v>89</v>
      </c>
      <c r="H121" s="68">
        <v>108</v>
      </c>
      <c r="I121" s="68">
        <v>-7.72</v>
      </c>
      <c r="J121" s="68">
        <f t="shared" si="30"/>
        <v>100.28</v>
      </c>
      <c r="K121" s="68">
        <v>164</v>
      </c>
      <c r="L121" s="68">
        <v>6</v>
      </c>
      <c r="M121" s="68">
        <f t="shared" si="31"/>
        <v>170</v>
      </c>
      <c r="N121" s="68">
        <v>85</v>
      </c>
      <c r="O121" s="69">
        <v>-5.804681471319557</v>
      </c>
      <c r="P121" s="68">
        <f t="shared" si="32"/>
        <v>79.19531852868045</v>
      </c>
      <c r="Q121" s="68">
        <v>91</v>
      </c>
      <c r="R121" s="68">
        <v>-6.1260117441675925</v>
      </c>
      <c r="S121" s="68">
        <f t="shared" si="33"/>
        <v>84.8739882558324</v>
      </c>
      <c r="T121" s="68">
        <v>125</v>
      </c>
      <c r="U121" s="68">
        <v>5</v>
      </c>
      <c r="V121" s="68">
        <f t="shared" si="34"/>
        <v>130</v>
      </c>
      <c r="W121" s="47"/>
      <c r="X121" s="99" t="s">
        <v>12</v>
      </c>
      <c r="Y121" s="99"/>
      <c r="Z121" s="17"/>
      <c r="AA121" s="47" t="s">
        <v>28</v>
      </c>
      <c r="AB121" s="63"/>
      <c r="AC121" s="13"/>
      <c r="AD121" s="13"/>
      <c r="AE121" s="13"/>
      <c r="AF121" s="15"/>
      <c r="AG121" s="13"/>
      <c r="AH121" s="74"/>
      <c r="AI121" s="74"/>
    </row>
    <row r="122" spans="1:35" ht="22.5" customHeight="1">
      <c r="A122" s="2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26" t="s">
        <v>91</v>
      </c>
      <c r="M122" s="1"/>
      <c r="N122" s="1"/>
      <c r="O122" s="1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11"/>
      <c r="AH122" s="74"/>
      <c r="AI122" s="74"/>
    </row>
    <row r="123" spans="1:33" ht="24.75" customHeight="1">
      <c r="A123" s="100" t="s">
        <v>89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84" t="s">
        <v>117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72"/>
      <c r="AC123" s="72"/>
      <c r="AD123" s="72"/>
      <c r="AE123" s="72"/>
      <c r="AF123" s="72"/>
      <c r="AG123" s="72"/>
    </row>
    <row r="124" spans="1:33" ht="24.75" customHeight="1">
      <c r="A124" s="100" t="s">
        <v>115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84" t="s">
        <v>80</v>
      </c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72"/>
      <c r="AC124" s="72"/>
      <c r="AD124" s="72"/>
      <c r="AE124" s="72"/>
      <c r="AF124" s="72"/>
      <c r="AG124" s="72"/>
    </row>
    <row r="125" spans="1:33" ht="24.75" customHeight="1">
      <c r="A125" s="103" t="s">
        <v>90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84" t="s">
        <v>105</v>
      </c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73"/>
      <c r="AC125" s="73"/>
      <c r="AD125" s="73"/>
      <c r="AE125" s="73"/>
      <c r="AF125" s="73"/>
      <c r="AG125" s="73"/>
    </row>
    <row r="126" spans="1:33" ht="24.75" customHeight="1">
      <c r="A126" s="9"/>
      <c r="B126" s="9"/>
      <c r="C126" s="9"/>
      <c r="D126" s="9"/>
      <c r="E126" s="9"/>
      <c r="F126" s="9"/>
      <c r="G126" s="9"/>
      <c r="H126" s="1"/>
      <c r="I126" s="1"/>
      <c r="J126" s="1"/>
      <c r="K126" s="87" t="s">
        <v>123</v>
      </c>
      <c r="L126" s="88"/>
      <c r="M126" s="88"/>
      <c r="N126" s="89" t="s">
        <v>111</v>
      </c>
      <c r="O126" s="90"/>
      <c r="P126" s="90"/>
      <c r="Q126" s="89"/>
      <c r="R126" s="90"/>
      <c r="S126" s="90"/>
      <c r="T126" s="9"/>
      <c r="U126" s="9"/>
      <c r="V126" s="9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5" ht="24.75" customHeight="1">
      <c r="A127" s="102" t="s">
        <v>51</v>
      </c>
      <c r="B127" s="102"/>
      <c r="C127" s="102"/>
      <c r="D127" s="102"/>
      <c r="E127" s="93" t="s">
        <v>104</v>
      </c>
      <c r="F127" s="93"/>
      <c r="G127" s="93"/>
      <c r="H127" s="93" t="s">
        <v>106</v>
      </c>
      <c r="I127" s="93"/>
      <c r="J127" s="93"/>
      <c r="K127" s="93" t="s">
        <v>110</v>
      </c>
      <c r="L127" s="93"/>
      <c r="M127" s="93"/>
      <c r="N127" s="93" t="s">
        <v>104</v>
      </c>
      <c r="O127" s="93"/>
      <c r="P127" s="93"/>
      <c r="Q127" s="93" t="s">
        <v>106</v>
      </c>
      <c r="R127" s="93"/>
      <c r="S127" s="93"/>
      <c r="T127" s="93" t="s">
        <v>110</v>
      </c>
      <c r="U127" s="93"/>
      <c r="V127" s="93"/>
      <c r="W127" s="94" t="s">
        <v>46</v>
      </c>
      <c r="X127" s="94"/>
      <c r="Y127" s="94"/>
      <c r="Z127" s="94"/>
      <c r="AA127" s="94"/>
      <c r="AB127" s="12"/>
      <c r="AC127" s="25"/>
      <c r="AD127" s="25"/>
      <c r="AE127" s="25"/>
      <c r="AF127" s="25"/>
      <c r="AG127" s="25"/>
      <c r="AH127" s="74"/>
      <c r="AI127" s="74"/>
    </row>
    <row r="128" spans="1:35" ht="24.75" customHeight="1">
      <c r="A128" s="103"/>
      <c r="B128" s="103"/>
      <c r="C128" s="103"/>
      <c r="D128" s="103"/>
      <c r="E128" s="27" t="s">
        <v>47</v>
      </c>
      <c r="F128" s="27" t="s">
        <v>49</v>
      </c>
      <c r="G128" s="27" t="s">
        <v>94</v>
      </c>
      <c r="H128" s="27" t="s">
        <v>47</v>
      </c>
      <c r="I128" s="27" t="s">
        <v>49</v>
      </c>
      <c r="J128" s="27" t="s">
        <v>94</v>
      </c>
      <c r="K128" s="27" t="s">
        <v>47</v>
      </c>
      <c r="L128" s="27" t="s">
        <v>49</v>
      </c>
      <c r="M128" s="27" t="s">
        <v>94</v>
      </c>
      <c r="N128" s="27" t="s">
        <v>47</v>
      </c>
      <c r="O128" s="27" t="s">
        <v>49</v>
      </c>
      <c r="P128" s="27" t="s">
        <v>94</v>
      </c>
      <c r="Q128" s="27" t="s">
        <v>47</v>
      </c>
      <c r="R128" s="27" t="s">
        <v>49</v>
      </c>
      <c r="S128" s="27" t="s">
        <v>94</v>
      </c>
      <c r="T128" s="27" t="s">
        <v>47</v>
      </c>
      <c r="U128" s="27" t="s">
        <v>49</v>
      </c>
      <c r="V128" s="27" t="s">
        <v>94</v>
      </c>
      <c r="W128" s="95"/>
      <c r="X128" s="95"/>
      <c r="Y128" s="95"/>
      <c r="Z128" s="95"/>
      <c r="AA128" s="95"/>
      <c r="AB128" s="27"/>
      <c r="AC128" s="25"/>
      <c r="AD128" s="25"/>
      <c r="AE128" s="25"/>
      <c r="AF128" s="25"/>
      <c r="AG128" s="25"/>
      <c r="AH128" s="74"/>
      <c r="AI128" s="74"/>
    </row>
    <row r="129" spans="1:35" ht="24.75" customHeight="1">
      <c r="A129" s="103"/>
      <c r="B129" s="103"/>
      <c r="C129" s="103"/>
      <c r="D129" s="103"/>
      <c r="E129" s="27" t="s">
        <v>48</v>
      </c>
      <c r="F129" s="28" t="s">
        <v>77</v>
      </c>
      <c r="G129" s="27" t="s">
        <v>93</v>
      </c>
      <c r="H129" s="27" t="s">
        <v>48</v>
      </c>
      <c r="I129" s="28" t="s">
        <v>77</v>
      </c>
      <c r="J129" s="27" t="s">
        <v>93</v>
      </c>
      <c r="K129" s="27" t="s">
        <v>48</v>
      </c>
      <c r="L129" s="28" t="s">
        <v>77</v>
      </c>
      <c r="M129" s="27" t="s">
        <v>93</v>
      </c>
      <c r="N129" s="27" t="s">
        <v>48</v>
      </c>
      <c r="O129" s="28" t="s">
        <v>77</v>
      </c>
      <c r="P129" s="27" t="s">
        <v>93</v>
      </c>
      <c r="Q129" s="27" t="s">
        <v>48</v>
      </c>
      <c r="R129" s="28" t="s">
        <v>77</v>
      </c>
      <c r="S129" s="27" t="s">
        <v>93</v>
      </c>
      <c r="T129" s="27" t="s">
        <v>48</v>
      </c>
      <c r="U129" s="28" t="s">
        <v>77</v>
      </c>
      <c r="V129" s="27" t="s">
        <v>93</v>
      </c>
      <c r="W129" s="95"/>
      <c r="X129" s="95"/>
      <c r="Y129" s="95"/>
      <c r="Z129" s="95"/>
      <c r="AA129" s="95"/>
      <c r="AB129" s="27"/>
      <c r="AC129" s="25"/>
      <c r="AD129" s="25"/>
      <c r="AE129" s="25"/>
      <c r="AF129" s="25"/>
      <c r="AG129" s="25"/>
      <c r="AH129" s="74"/>
      <c r="AI129" s="74"/>
    </row>
    <row r="130" spans="1:35" ht="24.75" customHeight="1">
      <c r="A130" s="103"/>
      <c r="B130" s="103"/>
      <c r="C130" s="103"/>
      <c r="D130" s="103"/>
      <c r="E130" s="1"/>
      <c r="F130" s="24" t="s">
        <v>1</v>
      </c>
      <c r="G130" s="27" t="s">
        <v>50</v>
      </c>
      <c r="H130" s="1"/>
      <c r="I130" s="24" t="s">
        <v>1</v>
      </c>
      <c r="J130" s="27" t="s">
        <v>50</v>
      </c>
      <c r="K130" s="1"/>
      <c r="L130" s="24" t="s">
        <v>1</v>
      </c>
      <c r="M130" s="27" t="s">
        <v>50</v>
      </c>
      <c r="N130" s="1"/>
      <c r="O130" s="24" t="s">
        <v>1</v>
      </c>
      <c r="P130" s="27" t="s">
        <v>50</v>
      </c>
      <c r="Q130" s="1"/>
      <c r="R130" s="24" t="s">
        <v>1</v>
      </c>
      <c r="S130" s="27" t="s">
        <v>50</v>
      </c>
      <c r="T130" s="1"/>
      <c r="U130" s="24" t="s">
        <v>1</v>
      </c>
      <c r="V130" s="27" t="s">
        <v>50</v>
      </c>
      <c r="W130" s="95"/>
      <c r="X130" s="95"/>
      <c r="Y130" s="95"/>
      <c r="Z130" s="95"/>
      <c r="AA130" s="95"/>
      <c r="AB130" s="27"/>
      <c r="AC130" s="25"/>
      <c r="AD130" s="25"/>
      <c r="AE130" s="25"/>
      <c r="AF130" s="25"/>
      <c r="AG130" s="25"/>
      <c r="AH130" s="74"/>
      <c r="AI130" s="74"/>
    </row>
    <row r="131" spans="1:35" ht="24.75" customHeight="1">
      <c r="A131" s="88"/>
      <c r="B131" s="88"/>
      <c r="C131" s="88"/>
      <c r="D131" s="88"/>
      <c r="E131" s="24" t="s">
        <v>0</v>
      </c>
      <c r="F131" s="24" t="s">
        <v>3</v>
      </c>
      <c r="G131" s="24" t="s">
        <v>2</v>
      </c>
      <c r="H131" s="24" t="s">
        <v>0</v>
      </c>
      <c r="I131" s="24" t="s">
        <v>3</v>
      </c>
      <c r="J131" s="24" t="s">
        <v>2</v>
      </c>
      <c r="K131" s="24" t="s">
        <v>0</v>
      </c>
      <c r="L131" s="24" t="s">
        <v>3</v>
      </c>
      <c r="M131" s="24" t="s">
        <v>2</v>
      </c>
      <c r="N131" s="24" t="s">
        <v>0</v>
      </c>
      <c r="O131" s="24" t="s">
        <v>3</v>
      </c>
      <c r="P131" s="24" t="s">
        <v>2</v>
      </c>
      <c r="Q131" s="24" t="s">
        <v>0</v>
      </c>
      <c r="R131" s="24" t="s">
        <v>3</v>
      </c>
      <c r="S131" s="24" t="s">
        <v>2</v>
      </c>
      <c r="T131" s="24" t="s">
        <v>0</v>
      </c>
      <c r="U131" s="24" t="s">
        <v>3</v>
      </c>
      <c r="V131" s="24" t="s">
        <v>2</v>
      </c>
      <c r="W131" s="96"/>
      <c r="X131" s="96"/>
      <c r="Y131" s="96"/>
      <c r="Z131" s="96"/>
      <c r="AA131" s="96"/>
      <c r="AB131" s="24"/>
      <c r="AC131" s="25"/>
      <c r="AD131" s="25"/>
      <c r="AE131" s="25"/>
      <c r="AF131" s="25"/>
      <c r="AG131" s="25"/>
      <c r="AH131" s="74"/>
      <c r="AI131" s="74"/>
    </row>
    <row r="132" spans="1:35" ht="24.75" customHeight="1">
      <c r="A132" s="101">
        <v>1</v>
      </c>
      <c r="B132" s="101"/>
      <c r="C132" s="101"/>
      <c r="D132" s="101"/>
      <c r="E132" s="22">
        <v>20</v>
      </c>
      <c r="F132" s="22">
        <v>21</v>
      </c>
      <c r="G132" s="22">
        <v>22</v>
      </c>
      <c r="H132" s="22">
        <v>23</v>
      </c>
      <c r="I132" s="22">
        <v>24</v>
      </c>
      <c r="J132" s="22">
        <v>25</v>
      </c>
      <c r="K132" s="22">
        <v>26</v>
      </c>
      <c r="L132" s="22">
        <v>27</v>
      </c>
      <c r="M132" s="22">
        <v>28</v>
      </c>
      <c r="N132" s="22">
        <v>29</v>
      </c>
      <c r="O132" s="22">
        <v>30</v>
      </c>
      <c r="P132" s="22">
        <v>31</v>
      </c>
      <c r="Q132" s="22">
        <v>32</v>
      </c>
      <c r="R132" s="22">
        <v>33</v>
      </c>
      <c r="S132" s="22">
        <v>34</v>
      </c>
      <c r="T132" s="22">
        <v>35</v>
      </c>
      <c r="U132" s="22">
        <v>36</v>
      </c>
      <c r="V132" s="22">
        <v>37</v>
      </c>
      <c r="W132" s="97">
        <v>1</v>
      </c>
      <c r="X132" s="97"/>
      <c r="Y132" s="97"/>
      <c r="Z132" s="97"/>
      <c r="AA132" s="97"/>
      <c r="AB132" s="13"/>
      <c r="AC132" s="13"/>
      <c r="AD132" s="13"/>
      <c r="AE132" s="13"/>
      <c r="AF132" s="13"/>
      <c r="AG132" s="13"/>
      <c r="AH132" s="74"/>
      <c r="AI132" s="74"/>
    </row>
    <row r="133" spans="1:35" ht="21" customHeight="1">
      <c r="A133" s="23">
        <v>7</v>
      </c>
      <c r="B133" s="23"/>
      <c r="C133" s="6"/>
      <c r="D133" s="18" t="s">
        <v>61</v>
      </c>
      <c r="E133" s="65">
        <f>+E134+E137+E140+E142</f>
        <v>49204</v>
      </c>
      <c r="F133" s="65">
        <f>+F134+F137+F140+F142</f>
        <v>1212</v>
      </c>
      <c r="G133" s="66">
        <f>+E133+F133</f>
        <v>50416</v>
      </c>
      <c r="H133" s="65">
        <f>+H134+H137+H140+H142</f>
        <v>57496</v>
      </c>
      <c r="I133" s="65">
        <f>+I134+I137+I140+I142</f>
        <v>1689.28</v>
      </c>
      <c r="J133" s="66">
        <f>+H133+I133</f>
        <v>59185.28</v>
      </c>
      <c r="K133" s="65">
        <f>+K134+K137+K140+K142</f>
        <v>60006</v>
      </c>
      <c r="L133" s="65">
        <f>+L134+L137+L140+L142</f>
        <v>976</v>
      </c>
      <c r="M133" s="66">
        <f aca="true" t="shared" si="35" ref="M133:M145">+K133+L133</f>
        <v>60982</v>
      </c>
      <c r="N133" s="65">
        <f>+N134+N137+N140+N142</f>
        <v>43840</v>
      </c>
      <c r="O133" s="65">
        <f>+O134+O137+O140+O142</f>
        <v>1057.9956425980174</v>
      </c>
      <c r="P133" s="66">
        <f>+N133+O133</f>
        <v>44897.99564259802</v>
      </c>
      <c r="Q133" s="65">
        <f>+Q134+Q137+Q140+Q142</f>
        <v>47641</v>
      </c>
      <c r="R133" s="65">
        <f>+R134+R137+R140+R142</f>
        <v>1349.398587574803</v>
      </c>
      <c r="S133" s="66">
        <f>+Q133+R133</f>
        <v>48990.398587574804</v>
      </c>
      <c r="T133" s="65">
        <f>+T134+T137+T140+T142</f>
        <v>48312</v>
      </c>
      <c r="U133" s="65">
        <f>+U134+U137+U140+U142</f>
        <v>747</v>
      </c>
      <c r="V133" s="66">
        <f>+T133+U133</f>
        <v>49059</v>
      </c>
      <c r="W133" s="25"/>
      <c r="X133" s="42">
        <v>7</v>
      </c>
      <c r="Y133" s="42"/>
      <c r="Z133" s="42"/>
      <c r="AA133" s="25" t="s">
        <v>85</v>
      </c>
      <c r="AB133" s="66"/>
      <c r="AC133" s="12"/>
      <c r="AD133" s="23"/>
      <c r="AE133" s="23"/>
      <c r="AF133" s="23"/>
      <c r="AG133" s="12"/>
      <c r="AH133" s="74"/>
      <c r="AI133" s="74"/>
    </row>
    <row r="134" spans="1:35" ht="21" customHeight="1">
      <c r="A134" s="14">
        <v>7.1</v>
      </c>
      <c r="B134" s="14"/>
      <c r="C134" s="5"/>
      <c r="D134" s="10" t="s">
        <v>62</v>
      </c>
      <c r="E134" s="70">
        <f>+E135+E136</f>
        <v>21945</v>
      </c>
      <c r="F134" s="70">
        <f>+F135+F136</f>
        <v>284</v>
      </c>
      <c r="G134" s="63">
        <f>+E134+F134</f>
        <v>22229</v>
      </c>
      <c r="H134" s="70">
        <f>+H135+H136</f>
        <v>29407</v>
      </c>
      <c r="I134" s="70">
        <f>+I135+I136</f>
        <v>254.46</v>
      </c>
      <c r="J134" s="63">
        <f>+H134+I134</f>
        <v>29661.46</v>
      </c>
      <c r="K134" s="70">
        <f>+K135+K136</f>
        <v>31447</v>
      </c>
      <c r="L134" s="70">
        <f>+L135+L136</f>
        <v>319</v>
      </c>
      <c r="M134" s="63">
        <f t="shared" si="35"/>
        <v>31766</v>
      </c>
      <c r="N134" s="70">
        <f>+N135+N136</f>
        <v>19064</v>
      </c>
      <c r="O134" s="70">
        <f>+O135+O136</f>
        <v>243.60799108291178</v>
      </c>
      <c r="P134" s="63">
        <f>+N134+O134</f>
        <v>19307.60799108291</v>
      </c>
      <c r="Q134" s="70">
        <f>+Q135+Q136</f>
        <v>23451</v>
      </c>
      <c r="R134" s="70">
        <f>+R135+R136</f>
        <v>201.92033010633233</v>
      </c>
      <c r="S134" s="63">
        <f>+Q134+R134</f>
        <v>23652.92033010633</v>
      </c>
      <c r="T134" s="70">
        <f>+T135+T136</f>
        <v>24876</v>
      </c>
      <c r="U134" s="70">
        <f>+U135+U136</f>
        <v>244</v>
      </c>
      <c r="V134" s="63">
        <f>+T134+U134</f>
        <v>25120</v>
      </c>
      <c r="W134" s="38"/>
      <c r="X134" s="44">
        <v>7.1</v>
      </c>
      <c r="Y134" s="44"/>
      <c r="Z134" s="51"/>
      <c r="AA134" s="38" t="s">
        <v>37</v>
      </c>
      <c r="AB134" s="63"/>
      <c r="AC134" s="13"/>
      <c r="AD134" s="14"/>
      <c r="AE134" s="14"/>
      <c r="AF134" s="14"/>
      <c r="AG134" s="13"/>
      <c r="AH134" s="74"/>
      <c r="AI134" s="74"/>
    </row>
    <row r="135" spans="1:35" ht="21" customHeight="1">
      <c r="A135" s="104" t="s">
        <v>13</v>
      </c>
      <c r="B135" s="104"/>
      <c r="C135" s="4"/>
      <c r="D135" s="10" t="s">
        <v>54</v>
      </c>
      <c r="E135" s="63">
        <v>19841</v>
      </c>
      <c r="F135" s="63">
        <v>239</v>
      </c>
      <c r="G135" s="13">
        <f aca="true" t="shared" si="36" ref="G135:G144">+E135+F135</f>
        <v>20080</v>
      </c>
      <c r="H135" s="63">
        <v>23841</v>
      </c>
      <c r="I135" s="63">
        <v>277</v>
      </c>
      <c r="J135" s="63">
        <f aca="true" t="shared" si="37" ref="J135:J144">+H135+I135</f>
        <v>24118</v>
      </c>
      <c r="K135" s="63">
        <v>24551</v>
      </c>
      <c r="L135" s="63">
        <v>318</v>
      </c>
      <c r="M135" s="63">
        <f t="shared" si="35"/>
        <v>24869</v>
      </c>
      <c r="N135" s="63">
        <v>17254</v>
      </c>
      <c r="O135" s="64">
        <v>204.9215467718426</v>
      </c>
      <c r="P135" s="63">
        <f aca="true" t="shared" si="38" ref="P135:P144">+N135+O135</f>
        <v>17458.921546771842</v>
      </c>
      <c r="Q135" s="63">
        <v>19024</v>
      </c>
      <c r="R135" s="63">
        <v>219.8063799396921</v>
      </c>
      <c r="S135" s="63">
        <f aca="true" t="shared" si="39" ref="S135:S144">+Q135+R135</f>
        <v>19243.80637993969</v>
      </c>
      <c r="T135" s="63">
        <v>19664</v>
      </c>
      <c r="U135" s="63">
        <v>243</v>
      </c>
      <c r="V135" s="63">
        <f aca="true" t="shared" si="40" ref="V135:V144">+T135+U135</f>
        <v>19907</v>
      </c>
      <c r="W135" s="38"/>
      <c r="X135" s="98" t="s">
        <v>13</v>
      </c>
      <c r="Y135" s="98"/>
      <c r="Z135" s="51"/>
      <c r="AA135" s="38" t="s">
        <v>27</v>
      </c>
      <c r="AB135" s="63"/>
      <c r="AC135" s="13"/>
      <c r="AD135" s="13"/>
      <c r="AE135" s="13"/>
      <c r="AF135" s="15"/>
      <c r="AG135" s="13"/>
      <c r="AH135" s="74"/>
      <c r="AI135" s="74"/>
    </row>
    <row r="136" spans="1:35" ht="21" customHeight="1">
      <c r="A136" s="104" t="s">
        <v>14</v>
      </c>
      <c r="B136" s="104"/>
      <c r="C136" s="4"/>
      <c r="D136" s="20" t="s">
        <v>71</v>
      </c>
      <c r="E136" s="63">
        <v>2104</v>
      </c>
      <c r="F136" s="63">
        <v>45</v>
      </c>
      <c r="G136" s="13">
        <f t="shared" si="36"/>
        <v>2149</v>
      </c>
      <c r="H136" s="63">
        <v>5566</v>
      </c>
      <c r="I136" s="63">
        <v>-22.54</v>
      </c>
      <c r="J136" s="63">
        <f t="shared" si="37"/>
        <v>5543.46</v>
      </c>
      <c r="K136" s="63">
        <v>6896</v>
      </c>
      <c r="L136" s="63">
        <v>1</v>
      </c>
      <c r="M136" s="63">
        <f t="shared" si="35"/>
        <v>6897</v>
      </c>
      <c r="N136" s="63">
        <v>1810</v>
      </c>
      <c r="O136" s="64">
        <v>38.68644431106919</v>
      </c>
      <c r="P136" s="63">
        <f t="shared" si="38"/>
        <v>1848.6864443110692</v>
      </c>
      <c r="Q136" s="63">
        <v>4427</v>
      </c>
      <c r="R136" s="63">
        <v>-17.886049833359785</v>
      </c>
      <c r="S136" s="63">
        <f t="shared" si="39"/>
        <v>4409.11395016664</v>
      </c>
      <c r="T136" s="63">
        <v>5212</v>
      </c>
      <c r="U136" s="63">
        <v>1</v>
      </c>
      <c r="V136" s="63">
        <f t="shared" si="40"/>
        <v>5213</v>
      </c>
      <c r="W136" s="38"/>
      <c r="X136" s="98" t="s">
        <v>14</v>
      </c>
      <c r="Y136" s="98"/>
      <c r="Z136" s="51"/>
      <c r="AA136" s="38" t="s">
        <v>28</v>
      </c>
      <c r="AB136" s="63"/>
      <c r="AC136" s="13"/>
      <c r="AD136" s="13"/>
      <c r="AE136" s="13"/>
      <c r="AF136" s="15"/>
      <c r="AG136" s="13"/>
      <c r="AH136" s="74"/>
      <c r="AI136" s="74"/>
    </row>
    <row r="137" spans="1:35" ht="21" customHeight="1">
      <c r="A137" s="14">
        <v>7.2</v>
      </c>
      <c r="B137" s="14"/>
      <c r="C137" s="5"/>
      <c r="D137" s="20" t="s">
        <v>72</v>
      </c>
      <c r="E137" s="70">
        <f>+E138+E139</f>
        <v>19749</v>
      </c>
      <c r="F137" s="70">
        <f>+F138+F139</f>
        <v>268</v>
      </c>
      <c r="G137" s="63">
        <f t="shared" si="36"/>
        <v>20017</v>
      </c>
      <c r="H137" s="70">
        <f>+H138+H139</f>
        <v>16690</v>
      </c>
      <c r="I137" s="70">
        <f>+I138+I139</f>
        <v>100.31</v>
      </c>
      <c r="J137" s="63">
        <f t="shared" si="37"/>
        <v>16790.31</v>
      </c>
      <c r="K137" s="70">
        <f>+K138+K139</f>
        <v>15637</v>
      </c>
      <c r="L137" s="70">
        <f>+L138+L139</f>
        <v>4</v>
      </c>
      <c r="M137" s="63">
        <f t="shared" si="35"/>
        <v>15641</v>
      </c>
      <c r="N137" s="70">
        <f>+N138+N139</f>
        <v>18094</v>
      </c>
      <c r="O137" s="70">
        <f>+O138+O139</f>
        <v>248.73558943845293</v>
      </c>
      <c r="P137" s="63">
        <f t="shared" si="38"/>
        <v>18342.735589438453</v>
      </c>
      <c r="Q137" s="70">
        <f>+Q138+Q139</f>
        <v>14373</v>
      </c>
      <c r="R137" s="70">
        <f>+R138+R139</f>
        <v>88.51142680667078</v>
      </c>
      <c r="S137" s="63">
        <f t="shared" si="39"/>
        <v>14461.51142680667</v>
      </c>
      <c r="T137" s="70">
        <f>+T138+T139</f>
        <v>12760</v>
      </c>
      <c r="U137" s="70">
        <f>+U138+U139</f>
        <v>4</v>
      </c>
      <c r="V137" s="63">
        <f t="shared" si="40"/>
        <v>12764</v>
      </c>
      <c r="W137" s="38"/>
      <c r="X137" s="44">
        <v>7.2</v>
      </c>
      <c r="Y137" s="44"/>
      <c r="Z137" s="51"/>
      <c r="AA137" s="38" t="s">
        <v>45</v>
      </c>
      <c r="AB137" s="63"/>
      <c r="AC137" s="13"/>
      <c r="AD137" s="14"/>
      <c r="AE137" s="14"/>
      <c r="AF137" s="14"/>
      <c r="AG137" s="13"/>
      <c r="AH137" s="74"/>
      <c r="AI137" s="74"/>
    </row>
    <row r="138" spans="1:35" ht="21" customHeight="1">
      <c r="A138" s="104" t="s">
        <v>15</v>
      </c>
      <c r="B138" s="104"/>
      <c r="C138" s="4"/>
      <c r="D138" s="10" t="s">
        <v>54</v>
      </c>
      <c r="E138" s="63">
        <v>1868</v>
      </c>
      <c r="F138" s="63">
        <v>49</v>
      </c>
      <c r="G138" s="13">
        <f t="shared" si="36"/>
        <v>1917</v>
      </c>
      <c r="H138" s="63">
        <v>1636</v>
      </c>
      <c r="I138" s="63">
        <v>54</v>
      </c>
      <c r="J138" s="63">
        <f t="shared" si="37"/>
        <v>1690</v>
      </c>
      <c r="K138" s="63">
        <v>1167</v>
      </c>
      <c r="L138" s="63">
        <v>63</v>
      </c>
      <c r="M138" s="63">
        <f t="shared" si="35"/>
        <v>1230</v>
      </c>
      <c r="N138" s="63">
        <v>1663</v>
      </c>
      <c r="O138" s="64">
        <v>45.555968761621415</v>
      </c>
      <c r="P138" s="63">
        <f t="shared" si="38"/>
        <v>1708.5559687616214</v>
      </c>
      <c r="Q138" s="63">
        <v>1375</v>
      </c>
      <c r="R138" s="63">
        <v>47.64846024883085</v>
      </c>
      <c r="S138" s="63">
        <f t="shared" si="39"/>
        <v>1422.6484602488308</v>
      </c>
      <c r="T138" s="63">
        <v>957</v>
      </c>
      <c r="U138" s="63">
        <v>54</v>
      </c>
      <c r="V138" s="63">
        <f t="shared" si="40"/>
        <v>1011</v>
      </c>
      <c r="W138" s="38"/>
      <c r="X138" s="98" t="s">
        <v>15</v>
      </c>
      <c r="Y138" s="98"/>
      <c r="Z138" s="51"/>
      <c r="AA138" s="38" t="s">
        <v>27</v>
      </c>
      <c r="AB138" s="63"/>
      <c r="AC138" s="13"/>
      <c r="AD138" s="13"/>
      <c r="AE138" s="13"/>
      <c r="AF138" s="15"/>
      <c r="AG138" s="13"/>
      <c r="AH138" s="74"/>
      <c r="AI138" s="74"/>
    </row>
    <row r="139" spans="1:35" ht="21" customHeight="1">
      <c r="A139" s="104" t="s">
        <v>16</v>
      </c>
      <c r="B139" s="104"/>
      <c r="C139" s="4"/>
      <c r="D139" s="20" t="s">
        <v>71</v>
      </c>
      <c r="E139" s="63">
        <v>17881</v>
      </c>
      <c r="F139" s="63">
        <v>219</v>
      </c>
      <c r="G139" s="13">
        <f t="shared" si="36"/>
        <v>18100</v>
      </c>
      <c r="H139" s="63">
        <v>15054</v>
      </c>
      <c r="I139" s="63">
        <v>46.31</v>
      </c>
      <c r="J139" s="63">
        <f t="shared" si="37"/>
        <v>15100.31</v>
      </c>
      <c r="K139" s="63">
        <v>14470</v>
      </c>
      <c r="L139" s="63">
        <v>-59</v>
      </c>
      <c r="M139" s="63">
        <f t="shared" si="35"/>
        <v>14411</v>
      </c>
      <c r="N139" s="63">
        <v>16431</v>
      </c>
      <c r="O139" s="64">
        <v>203.17962067683152</v>
      </c>
      <c r="P139" s="63">
        <f t="shared" si="38"/>
        <v>16634.17962067683</v>
      </c>
      <c r="Q139" s="63">
        <v>12998</v>
      </c>
      <c r="R139" s="63">
        <v>40.86296655783994</v>
      </c>
      <c r="S139" s="63">
        <f t="shared" si="39"/>
        <v>13038.86296655784</v>
      </c>
      <c r="T139" s="63">
        <v>11803</v>
      </c>
      <c r="U139" s="63">
        <v>-50</v>
      </c>
      <c r="V139" s="63">
        <f t="shared" si="40"/>
        <v>11753</v>
      </c>
      <c r="W139" s="38"/>
      <c r="X139" s="98" t="s">
        <v>16</v>
      </c>
      <c r="Y139" s="98"/>
      <c r="Z139" s="51"/>
      <c r="AA139" s="38" t="s">
        <v>28</v>
      </c>
      <c r="AB139" s="63"/>
      <c r="AC139" s="13"/>
      <c r="AD139" s="13"/>
      <c r="AE139" s="13"/>
      <c r="AF139" s="15"/>
      <c r="AG139" s="13"/>
      <c r="AH139" s="74"/>
      <c r="AI139" s="74"/>
    </row>
    <row r="140" spans="1:35" ht="21" customHeight="1">
      <c r="A140" s="14">
        <v>7.3</v>
      </c>
      <c r="B140" s="14"/>
      <c r="C140" s="5"/>
      <c r="D140" s="10" t="s">
        <v>63</v>
      </c>
      <c r="E140" s="67">
        <f>E141</f>
        <v>86</v>
      </c>
      <c r="F140" s="67">
        <f>F141</f>
        <v>-71</v>
      </c>
      <c r="G140" s="63">
        <f t="shared" si="36"/>
        <v>15</v>
      </c>
      <c r="H140" s="67">
        <f>H141</f>
        <v>59</v>
      </c>
      <c r="I140" s="67">
        <f>I141</f>
        <v>-47.58</v>
      </c>
      <c r="J140" s="63">
        <f t="shared" si="37"/>
        <v>11.420000000000002</v>
      </c>
      <c r="K140" s="67">
        <f>K141</f>
        <v>151</v>
      </c>
      <c r="L140" s="67">
        <f>L141</f>
        <v>167</v>
      </c>
      <c r="M140" s="63">
        <f t="shared" si="35"/>
        <v>318</v>
      </c>
      <c r="N140" s="67">
        <f>N141</f>
        <v>73</v>
      </c>
      <c r="O140" s="67">
        <f>O141</f>
        <v>-61.133499099717056</v>
      </c>
      <c r="P140" s="63">
        <f t="shared" si="38"/>
        <v>11.866500900282944</v>
      </c>
      <c r="Q140" s="67">
        <f>Q141</f>
        <v>47</v>
      </c>
      <c r="R140" s="67">
        <f>R141</f>
        <v>-37.75591176003809</v>
      </c>
      <c r="S140" s="63">
        <f t="shared" si="39"/>
        <v>9.244088239961911</v>
      </c>
      <c r="T140" s="67">
        <f>T141</f>
        <v>107</v>
      </c>
      <c r="U140" s="67">
        <f>U141</f>
        <v>128</v>
      </c>
      <c r="V140" s="63">
        <f t="shared" si="40"/>
        <v>235</v>
      </c>
      <c r="W140" s="38"/>
      <c r="X140" s="44">
        <v>7.3</v>
      </c>
      <c r="Y140" s="44"/>
      <c r="Z140" s="51"/>
      <c r="AA140" s="38" t="s">
        <v>44</v>
      </c>
      <c r="AB140" s="63"/>
      <c r="AC140" s="13"/>
      <c r="AD140" s="14"/>
      <c r="AE140" s="14"/>
      <c r="AF140" s="14"/>
      <c r="AG140" s="13"/>
      <c r="AH140" s="74"/>
      <c r="AI140" s="74"/>
    </row>
    <row r="141" spans="1:35" ht="21" customHeight="1">
      <c r="A141" s="104" t="s">
        <v>17</v>
      </c>
      <c r="B141" s="104"/>
      <c r="C141" s="4"/>
      <c r="D141" s="20" t="s">
        <v>71</v>
      </c>
      <c r="E141" s="63">
        <v>86</v>
      </c>
      <c r="F141" s="63">
        <v>-71</v>
      </c>
      <c r="G141" s="13">
        <f t="shared" si="36"/>
        <v>15</v>
      </c>
      <c r="H141" s="63">
        <v>59</v>
      </c>
      <c r="I141" s="63">
        <v>-47.58</v>
      </c>
      <c r="J141" s="63">
        <f t="shared" si="37"/>
        <v>11.420000000000002</v>
      </c>
      <c r="K141" s="63">
        <v>151</v>
      </c>
      <c r="L141" s="63">
        <v>167</v>
      </c>
      <c r="M141" s="63">
        <f t="shared" si="35"/>
        <v>318</v>
      </c>
      <c r="N141" s="63">
        <v>73</v>
      </c>
      <c r="O141" s="64">
        <v>-61.133499099717056</v>
      </c>
      <c r="P141" s="63">
        <f t="shared" si="38"/>
        <v>11.866500900282944</v>
      </c>
      <c r="Q141" s="63">
        <v>47</v>
      </c>
      <c r="R141" s="63">
        <v>-37.75591176003809</v>
      </c>
      <c r="S141" s="63">
        <f t="shared" si="39"/>
        <v>9.244088239961911</v>
      </c>
      <c r="T141" s="63">
        <v>107</v>
      </c>
      <c r="U141" s="63">
        <v>128</v>
      </c>
      <c r="V141" s="63">
        <f t="shared" si="40"/>
        <v>235</v>
      </c>
      <c r="W141" s="38"/>
      <c r="X141" s="98" t="s">
        <v>17</v>
      </c>
      <c r="Y141" s="98"/>
      <c r="Z141" s="51"/>
      <c r="AA141" s="38" t="s">
        <v>28</v>
      </c>
      <c r="AB141" s="63"/>
      <c r="AC141" s="19"/>
      <c r="AD141" s="13"/>
      <c r="AE141" s="13"/>
      <c r="AF141" s="15"/>
      <c r="AG141" s="13"/>
      <c r="AH141" s="74"/>
      <c r="AI141" s="74"/>
    </row>
    <row r="142" spans="1:35" ht="21" customHeight="1">
      <c r="A142" s="14">
        <v>7.4</v>
      </c>
      <c r="B142" s="14"/>
      <c r="C142" s="5"/>
      <c r="D142" s="10" t="s">
        <v>64</v>
      </c>
      <c r="E142" s="70">
        <f>+E143+E144</f>
        <v>7424</v>
      </c>
      <c r="F142" s="70">
        <f>+F143+F144</f>
        <v>731</v>
      </c>
      <c r="G142" s="63">
        <f t="shared" si="36"/>
        <v>8155</v>
      </c>
      <c r="H142" s="70">
        <f>+H143+H144</f>
        <v>11340</v>
      </c>
      <c r="I142" s="70">
        <f>+I143+I144</f>
        <v>1382.09</v>
      </c>
      <c r="J142" s="63">
        <f t="shared" si="37"/>
        <v>12722.09</v>
      </c>
      <c r="K142" s="70">
        <f>+K143+K144</f>
        <v>12771</v>
      </c>
      <c r="L142" s="70">
        <f>+L143+L144</f>
        <v>486</v>
      </c>
      <c r="M142" s="63">
        <f t="shared" si="35"/>
        <v>13257</v>
      </c>
      <c r="N142" s="70">
        <f>+N143+N144</f>
        <v>6609</v>
      </c>
      <c r="O142" s="70">
        <f>+O143+O144</f>
        <v>626.7855611763697</v>
      </c>
      <c r="P142" s="63">
        <f t="shared" si="38"/>
        <v>7235.78556117637</v>
      </c>
      <c r="Q142" s="70">
        <f>+Q143+Q144</f>
        <v>9770</v>
      </c>
      <c r="R142" s="70">
        <f>+R143+R144</f>
        <v>1096.722742421838</v>
      </c>
      <c r="S142" s="63">
        <f t="shared" si="39"/>
        <v>10866.722742421838</v>
      </c>
      <c r="T142" s="70">
        <f>+T143+T144</f>
        <v>10569</v>
      </c>
      <c r="U142" s="70">
        <f>+U143+U144</f>
        <v>371</v>
      </c>
      <c r="V142" s="63">
        <f t="shared" si="40"/>
        <v>10940</v>
      </c>
      <c r="W142" s="38"/>
      <c r="X142" s="44">
        <v>7.4</v>
      </c>
      <c r="Y142" s="44"/>
      <c r="Z142" s="51"/>
      <c r="AA142" s="38" t="s">
        <v>43</v>
      </c>
      <c r="AB142" s="63"/>
      <c r="AC142" s="13"/>
      <c r="AD142" s="14"/>
      <c r="AE142" s="14"/>
      <c r="AF142" s="14"/>
      <c r="AG142" s="13"/>
      <c r="AH142" s="74"/>
      <c r="AI142" s="74"/>
    </row>
    <row r="143" spans="1:35" ht="21" customHeight="1">
      <c r="A143" s="104" t="s">
        <v>18</v>
      </c>
      <c r="B143" s="104"/>
      <c r="C143" s="4"/>
      <c r="D143" s="10" t="s">
        <v>54</v>
      </c>
      <c r="E143" s="63">
        <v>90</v>
      </c>
      <c r="F143" s="63">
        <v>0</v>
      </c>
      <c r="G143" s="13">
        <f t="shared" si="36"/>
        <v>90</v>
      </c>
      <c r="H143" s="63">
        <v>244</v>
      </c>
      <c r="I143" s="63">
        <v>-1</v>
      </c>
      <c r="J143" s="63">
        <f t="shared" si="37"/>
        <v>243</v>
      </c>
      <c r="K143" s="63">
        <v>240</v>
      </c>
      <c r="L143" s="63">
        <v>0</v>
      </c>
      <c r="M143" s="63">
        <f t="shared" si="35"/>
        <v>240</v>
      </c>
      <c r="N143" s="63">
        <v>81</v>
      </c>
      <c r="O143" s="64">
        <v>0</v>
      </c>
      <c r="P143" s="63">
        <f t="shared" si="38"/>
        <v>81</v>
      </c>
      <c r="Q143" s="63">
        <v>217</v>
      </c>
      <c r="R143" s="63">
        <v>-0.7935248373274084</v>
      </c>
      <c r="S143" s="63">
        <f t="shared" si="39"/>
        <v>216.2064751626726</v>
      </c>
      <c r="T143" s="63">
        <v>206</v>
      </c>
      <c r="U143" s="63">
        <v>0</v>
      </c>
      <c r="V143" s="63">
        <f t="shared" si="40"/>
        <v>206</v>
      </c>
      <c r="W143" s="38"/>
      <c r="X143" s="98" t="s">
        <v>18</v>
      </c>
      <c r="Y143" s="98"/>
      <c r="Z143" s="51"/>
      <c r="AA143" s="38" t="s">
        <v>27</v>
      </c>
      <c r="AB143" s="63"/>
      <c r="AC143" s="13"/>
      <c r="AD143" s="13"/>
      <c r="AE143" s="13"/>
      <c r="AF143" s="15"/>
      <c r="AG143" s="13"/>
      <c r="AH143" s="74"/>
      <c r="AI143" s="74"/>
    </row>
    <row r="144" spans="1:35" ht="21" customHeight="1">
      <c r="A144" s="104" t="s">
        <v>19</v>
      </c>
      <c r="B144" s="104"/>
      <c r="C144" s="4"/>
      <c r="D144" s="20" t="s">
        <v>71</v>
      </c>
      <c r="E144" s="63">
        <v>7334</v>
      </c>
      <c r="F144" s="63">
        <v>731</v>
      </c>
      <c r="G144" s="13">
        <f t="shared" si="36"/>
        <v>8065</v>
      </c>
      <c r="H144" s="63">
        <v>11096</v>
      </c>
      <c r="I144" s="63">
        <v>1383.09</v>
      </c>
      <c r="J144" s="63">
        <f t="shared" si="37"/>
        <v>12479.09</v>
      </c>
      <c r="K144" s="63">
        <v>12531</v>
      </c>
      <c r="L144" s="63">
        <v>486</v>
      </c>
      <c r="M144" s="63">
        <f t="shared" si="35"/>
        <v>13017</v>
      </c>
      <c r="N144" s="63">
        <v>6528</v>
      </c>
      <c r="O144" s="64">
        <v>626.7855611763697</v>
      </c>
      <c r="P144" s="63">
        <f t="shared" si="38"/>
        <v>7154.78556117637</v>
      </c>
      <c r="Q144" s="63">
        <v>9553</v>
      </c>
      <c r="R144" s="63">
        <v>1097.5162672591653</v>
      </c>
      <c r="S144" s="63">
        <f t="shared" si="39"/>
        <v>10650.516267259165</v>
      </c>
      <c r="T144" s="63">
        <v>10363</v>
      </c>
      <c r="U144" s="63">
        <v>371</v>
      </c>
      <c r="V144" s="63">
        <f t="shared" si="40"/>
        <v>10734</v>
      </c>
      <c r="W144" s="38"/>
      <c r="X144" s="98" t="s">
        <v>19</v>
      </c>
      <c r="Y144" s="98"/>
      <c r="Z144" s="51"/>
      <c r="AA144" s="38" t="s">
        <v>28</v>
      </c>
      <c r="AB144" s="63"/>
      <c r="AC144" s="13"/>
      <c r="AD144" s="13"/>
      <c r="AE144" s="13"/>
      <c r="AF144" s="15"/>
      <c r="AG144" s="13"/>
      <c r="AH144" s="74"/>
      <c r="AI144" s="74"/>
    </row>
    <row r="145" spans="1:35" ht="21" customHeight="1">
      <c r="A145" s="23">
        <v>8</v>
      </c>
      <c r="B145" s="23"/>
      <c r="C145" s="6"/>
      <c r="D145" s="18" t="s">
        <v>78</v>
      </c>
      <c r="E145" s="65">
        <f>+E147+E150</f>
        <v>10515</v>
      </c>
      <c r="F145" s="65">
        <f>+F147+F150</f>
        <v>-13</v>
      </c>
      <c r="G145" s="66">
        <f>+E145+F145</f>
        <v>10502</v>
      </c>
      <c r="H145" s="65">
        <f>+H147+H150</f>
        <v>12369</v>
      </c>
      <c r="I145" s="65">
        <f>+I147+I150</f>
        <v>43.06</v>
      </c>
      <c r="J145" s="66">
        <f>+H145+I145</f>
        <v>12412.06</v>
      </c>
      <c r="K145" s="65">
        <f>+K147+K150</f>
        <v>11261</v>
      </c>
      <c r="L145" s="65">
        <f>+L147+L150</f>
        <v>6</v>
      </c>
      <c r="M145" s="66">
        <f t="shared" si="35"/>
        <v>11267</v>
      </c>
      <c r="N145" s="65">
        <f>+N147+N150</f>
        <v>9128</v>
      </c>
      <c r="O145" s="65">
        <f>+O147+O150</f>
        <v>-11.300694503986968</v>
      </c>
      <c r="P145" s="66">
        <f>+N145+O145</f>
        <v>9116.699305496013</v>
      </c>
      <c r="Q145" s="65">
        <f>+Q147+Q150</f>
        <v>10043</v>
      </c>
      <c r="R145" s="65">
        <f>+R147+R150</f>
        <v>34.16917949531821</v>
      </c>
      <c r="S145" s="66">
        <f>+Q145+R145</f>
        <v>10077.169179495319</v>
      </c>
      <c r="T145" s="65">
        <f>+T147+T150</f>
        <v>8770</v>
      </c>
      <c r="U145" s="65">
        <f>+U147+U150</f>
        <v>5</v>
      </c>
      <c r="V145" s="66">
        <f>+T145+U145</f>
        <v>8775</v>
      </c>
      <c r="W145" s="25"/>
      <c r="X145" s="42">
        <v>8</v>
      </c>
      <c r="Y145" s="42"/>
      <c r="Z145" s="42"/>
      <c r="AA145" s="25" t="s">
        <v>81</v>
      </c>
      <c r="AB145" s="66"/>
      <c r="AC145" s="12"/>
      <c r="AD145" s="23"/>
      <c r="AE145" s="23"/>
      <c r="AF145" s="23"/>
      <c r="AG145" s="12"/>
      <c r="AH145" s="74"/>
      <c r="AI145" s="74"/>
    </row>
    <row r="146" spans="1:35" ht="21" customHeight="1">
      <c r="A146" s="23"/>
      <c r="B146" s="23"/>
      <c r="C146" s="6"/>
      <c r="D146" s="18" t="s">
        <v>79</v>
      </c>
      <c r="E146" s="66"/>
      <c r="F146" s="66"/>
      <c r="G146" s="63"/>
      <c r="H146" s="66"/>
      <c r="I146" s="66"/>
      <c r="J146" s="63"/>
      <c r="K146" s="66"/>
      <c r="L146" s="66"/>
      <c r="M146" s="63"/>
      <c r="N146" s="66"/>
      <c r="O146" s="66"/>
      <c r="P146" s="63"/>
      <c r="Q146" s="63"/>
      <c r="R146" s="80"/>
      <c r="S146" s="63"/>
      <c r="T146" s="63"/>
      <c r="U146" s="80"/>
      <c r="V146" s="63"/>
      <c r="W146" s="25"/>
      <c r="X146" s="42"/>
      <c r="Y146" s="42"/>
      <c r="Z146" s="42"/>
      <c r="AA146" s="25" t="s">
        <v>76</v>
      </c>
      <c r="AB146" s="63"/>
      <c r="AC146" s="12"/>
      <c r="AD146" s="23"/>
      <c r="AE146" s="23"/>
      <c r="AF146" s="23"/>
      <c r="AG146" s="12"/>
      <c r="AH146" s="74"/>
      <c r="AI146" s="74"/>
    </row>
    <row r="147" spans="1:35" ht="21" customHeight="1">
      <c r="A147" s="14">
        <v>8.1</v>
      </c>
      <c r="B147" s="14"/>
      <c r="C147" s="5"/>
      <c r="D147" s="10" t="s">
        <v>65</v>
      </c>
      <c r="E147" s="67">
        <f>+E148+E149</f>
        <v>5591</v>
      </c>
      <c r="F147" s="67">
        <f>+F148+F149</f>
        <v>-13</v>
      </c>
      <c r="G147" s="63">
        <f aca="true" t="shared" si="41" ref="G147:G153">+E147+F147</f>
        <v>5578</v>
      </c>
      <c r="H147" s="67">
        <f>+H148+H149</f>
        <v>5530</v>
      </c>
      <c r="I147" s="67">
        <f>+I148+I149</f>
        <v>43.06</v>
      </c>
      <c r="J147" s="63">
        <f aca="true" t="shared" si="42" ref="J147:J153">+H147+I147</f>
        <v>5573.06</v>
      </c>
      <c r="K147" s="67">
        <f>+K148+K149</f>
        <v>6454</v>
      </c>
      <c r="L147" s="67">
        <f>+L148+L149</f>
        <v>6</v>
      </c>
      <c r="M147" s="63">
        <f aca="true" t="shared" si="43" ref="M147:M160">+K147+L147</f>
        <v>6460</v>
      </c>
      <c r="N147" s="67">
        <f>+N148+N149</f>
        <v>4970</v>
      </c>
      <c r="O147" s="67">
        <f>+O148+O149</f>
        <v>-11.300694503986968</v>
      </c>
      <c r="P147" s="63">
        <f aca="true" t="shared" si="44" ref="P147:P153">+N147+O147</f>
        <v>4958.699305496013</v>
      </c>
      <c r="Q147" s="67">
        <f>+Q148+Q149</f>
        <v>4746</v>
      </c>
      <c r="R147" s="67">
        <f>+R148+R149</f>
        <v>34.16917949531821</v>
      </c>
      <c r="S147" s="63">
        <f aca="true" t="shared" si="45" ref="S147:S153">+Q147+R147</f>
        <v>4780.1691794953185</v>
      </c>
      <c r="T147" s="67">
        <f>+T148+T149</f>
        <v>5453</v>
      </c>
      <c r="U147" s="67">
        <f>+U148+U149</f>
        <v>5</v>
      </c>
      <c r="V147" s="63">
        <f aca="true" t="shared" si="46" ref="V147:V153">+T147+U147</f>
        <v>5458</v>
      </c>
      <c r="W147" s="38"/>
      <c r="X147" s="44">
        <v>8.1</v>
      </c>
      <c r="Y147" s="44"/>
      <c r="Z147" s="51"/>
      <c r="AA147" s="38" t="s">
        <v>42</v>
      </c>
      <c r="AB147" s="63"/>
      <c r="AC147" s="13"/>
      <c r="AD147" s="14"/>
      <c r="AE147" s="14"/>
      <c r="AF147" s="14"/>
      <c r="AG147" s="13"/>
      <c r="AH147" s="74"/>
      <c r="AI147" s="74"/>
    </row>
    <row r="148" spans="1:35" ht="21" customHeight="1">
      <c r="A148" s="104" t="s">
        <v>20</v>
      </c>
      <c r="B148" s="104"/>
      <c r="C148" s="4"/>
      <c r="D148" s="10" t="s">
        <v>54</v>
      </c>
      <c r="E148" s="63">
        <v>0</v>
      </c>
      <c r="F148" s="63">
        <v>0</v>
      </c>
      <c r="G148" s="13">
        <f t="shared" si="41"/>
        <v>0</v>
      </c>
      <c r="H148" s="63">
        <v>0</v>
      </c>
      <c r="I148" s="63">
        <v>0</v>
      </c>
      <c r="J148" s="63">
        <f t="shared" si="42"/>
        <v>0</v>
      </c>
      <c r="K148" s="63">
        <v>0</v>
      </c>
      <c r="L148" s="63">
        <v>0</v>
      </c>
      <c r="M148" s="63">
        <f t="shared" si="43"/>
        <v>0</v>
      </c>
      <c r="N148" s="63">
        <v>0</v>
      </c>
      <c r="O148" s="64">
        <v>0</v>
      </c>
      <c r="P148" s="63">
        <f t="shared" si="44"/>
        <v>0</v>
      </c>
      <c r="Q148" s="63">
        <v>0</v>
      </c>
      <c r="R148" s="63">
        <v>0</v>
      </c>
      <c r="S148" s="63">
        <f t="shared" si="45"/>
        <v>0</v>
      </c>
      <c r="T148" s="63">
        <v>0</v>
      </c>
      <c r="U148" s="63">
        <v>0</v>
      </c>
      <c r="V148" s="63">
        <f t="shared" si="46"/>
        <v>0</v>
      </c>
      <c r="W148" s="38"/>
      <c r="X148" s="98" t="s">
        <v>20</v>
      </c>
      <c r="Y148" s="98"/>
      <c r="Z148" s="51"/>
      <c r="AA148" s="38" t="s">
        <v>27</v>
      </c>
      <c r="AB148" s="63"/>
      <c r="AC148" s="13"/>
      <c r="AD148" s="13"/>
      <c r="AE148" s="13"/>
      <c r="AF148" s="15"/>
      <c r="AG148" s="13"/>
      <c r="AH148" s="74"/>
      <c r="AI148" s="74"/>
    </row>
    <row r="149" spans="1:35" ht="21" customHeight="1">
      <c r="A149" s="104" t="s">
        <v>21</v>
      </c>
      <c r="B149" s="104"/>
      <c r="C149" s="4"/>
      <c r="D149" s="20" t="s">
        <v>71</v>
      </c>
      <c r="E149" s="63">
        <v>5591</v>
      </c>
      <c r="F149" s="63">
        <v>-13</v>
      </c>
      <c r="G149" s="13">
        <f t="shared" si="41"/>
        <v>5578</v>
      </c>
      <c r="H149" s="63">
        <v>5530</v>
      </c>
      <c r="I149" s="63">
        <v>43.06</v>
      </c>
      <c r="J149" s="63">
        <f t="shared" si="42"/>
        <v>5573.06</v>
      </c>
      <c r="K149" s="63">
        <v>6454</v>
      </c>
      <c r="L149" s="63">
        <v>6</v>
      </c>
      <c r="M149" s="63">
        <f t="shared" si="43"/>
        <v>6460</v>
      </c>
      <c r="N149" s="63">
        <v>4970</v>
      </c>
      <c r="O149" s="64">
        <v>-11.300694503986968</v>
      </c>
      <c r="P149" s="63">
        <f t="shared" si="44"/>
        <v>4958.699305496013</v>
      </c>
      <c r="Q149" s="63">
        <v>4746</v>
      </c>
      <c r="R149" s="63">
        <v>34.16917949531821</v>
      </c>
      <c r="S149" s="63">
        <f t="shared" si="45"/>
        <v>4780.1691794953185</v>
      </c>
      <c r="T149" s="63">
        <v>5453</v>
      </c>
      <c r="U149" s="63">
        <v>5</v>
      </c>
      <c r="V149" s="63">
        <f t="shared" si="46"/>
        <v>5458</v>
      </c>
      <c r="W149" s="38"/>
      <c r="X149" s="98" t="s">
        <v>21</v>
      </c>
      <c r="Y149" s="98"/>
      <c r="Z149" s="51"/>
      <c r="AA149" s="38" t="s">
        <v>28</v>
      </c>
      <c r="AB149" s="63"/>
      <c r="AC149" s="13"/>
      <c r="AD149" s="13"/>
      <c r="AE149" s="13"/>
      <c r="AF149" s="15"/>
      <c r="AG149" s="13"/>
      <c r="AH149" s="74"/>
      <c r="AI149" s="74"/>
    </row>
    <row r="150" spans="1:35" ht="21" customHeight="1">
      <c r="A150" s="14">
        <v>8.2</v>
      </c>
      <c r="B150" s="14"/>
      <c r="C150" s="5"/>
      <c r="D150" s="10" t="s">
        <v>73</v>
      </c>
      <c r="E150" s="35">
        <f>E151</f>
        <v>4924</v>
      </c>
      <c r="F150" s="35">
        <f>F151</f>
        <v>0</v>
      </c>
      <c r="G150" s="13">
        <f t="shared" si="41"/>
        <v>4924</v>
      </c>
      <c r="H150" s="35">
        <f>H151</f>
        <v>6839</v>
      </c>
      <c r="I150" s="35">
        <f>I151</f>
        <v>0</v>
      </c>
      <c r="J150" s="13">
        <f t="shared" si="42"/>
        <v>6839</v>
      </c>
      <c r="K150" s="35">
        <f>K151</f>
        <v>4807</v>
      </c>
      <c r="L150" s="35">
        <f>L151</f>
        <v>0</v>
      </c>
      <c r="M150" s="13">
        <f t="shared" si="43"/>
        <v>4807</v>
      </c>
      <c r="N150" s="35">
        <f>N151</f>
        <v>4158</v>
      </c>
      <c r="O150" s="35">
        <f>O151</f>
        <v>0</v>
      </c>
      <c r="P150" s="13">
        <f t="shared" si="44"/>
        <v>4158</v>
      </c>
      <c r="Q150" s="35">
        <f>Q151</f>
        <v>5297</v>
      </c>
      <c r="R150" s="35">
        <f>R151</f>
        <v>0</v>
      </c>
      <c r="S150" s="13">
        <f t="shared" si="45"/>
        <v>5297</v>
      </c>
      <c r="T150" s="35">
        <f>T151</f>
        <v>3317</v>
      </c>
      <c r="U150" s="35">
        <f>U151</f>
        <v>0</v>
      </c>
      <c r="V150" s="13">
        <f t="shared" si="46"/>
        <v>3317</v>
      </c>
      <c r="W150" s="38"/>
      <c r="X150" s="44">
        <v>8.2</v>
      </c>
      <c r="Y150" s="44"/>
      <c r="Z150" s="51"/>
      <c r="AA150" s="38" t="s">
        <v>41</v>
      </c>
      <c r="AB150" s="63"/>
      <c r="AC150" s="13"/>
      <c r="AD150" s="14"/>
      <c r="AE150" s="14"/>
      <c r="AF150" s="14"/>
      <c r="AG150" s="13"/>
      <c r="AH150" s="74"/>
      <c r="AI150" s="74"/>
    </row>
    <row r="151" spans="1:35" ht="21" customHeight="1">
      <c r="A151" s="104" t="s">
        <v>22</v>
      </c>
      <c r="B151" s="104"/>
      <c r="C151" s="4"/>
      <c r="D151" s="10" t="s">
        <v>58</v>
      </c>
      <c r="E151" s="63">
        <v>4924</v>
      </c>
      <c r="F151" s="63">
        <v>0</v>
      </c>
      <c r="G151" s="13">
        <f t="shared" si="41"/>
        <v>4924</v>
      </c>
      <c r="H151" s="63">
        <v>6839</v>
      </c>
      <c r="I151" s="63">
        <v>0</v>
      </c>
      <c r="J151" s="63">
        <f t="shared" si="42"/>
        <v>6839</v>
      </c>
      <c r="K151" s="63">
        <v>4807</v>
      </c>
      <c r="L151" s="63">
        <v>0</v>
      </c>
      <c r="M151" s="13">
        <f t="shared" si="43"/>
        <v>4807</v>
      </c>
      <c r="N151" s="63">
        <v>4158</v>
      </c>
      <c r="O151" s="63">
        <v>0</v>
      </c>
      <c r="P151" s="63">
        <f t="shared" si="44"/>
        <v>4158</v>
      </c>
      <c r="Q151" s="63">
        <v>5297</v>
      </c>
      <c r="R151" s="63">
        <v>0</v>
      </c>
      <c r="S151" s="63">
        <f t="shared" si="45"/>
        <v>5297</v>
      </c>
      <c r="T151" s="63">
        <v>3317</v>
      </c>
      <c r="U151" s="63">
        <v>0</v>
      </c>
      <c r="V151" s="63">
        <f t="shared" si="46"/>
        <v>3317</v>
      </c>
      <c r="W151" s="38"/>
      <c r="X151" s="98" t="s">
        <v>22</v>
      </c>
      <c r="Y151" s="98"/>
      <c r="Z151" s="51"/>
      <c r="AA151" s="38" t="s">
        <v>33</v>
      </c>
      <c r="AB151" s="63"/>
      <c r="AC151" s="13"/>
      <c r="AD151" s="13"/>
      <c r="AE151" s="13"/>
      <c r="AF151" s="15"/>
      <c r="AG151" s="13"/>
      <c r="AH151" s="74"/>
      <c r="AI151" s="74"/>
    </row>
    <row r="152" spans="1:35" ht="21" customHeight="1">
      <c r="A152" s="23">
        <v>9</v>
      </c>
      <c r="B152" s="23"/>
      <c r="C152" s="6"/>
      <c r="D152" s="18" t="s">
        <v>87</v>
      </c>
      <c r="E152" s="65">
        <f>+E153+E156</f>
        <v>168490</v>
      </c>
      <c r="F152" s="65">
        <f>+F153+F156</f>
        <v>3368</v>
      </c>
      <c r="G152" s="66">
        <f t="shared" si="41"/>
        <v>171858</v>
      </c>
      <c r="H152" s="65">
        <f>+H153+H156</f>
        <v>194718</v>
      </c>
      <c r="I152" s="65">
        <f>+I153+I156</f>
        <v>5436.39</v>
      </c>
      <c r="J152" s="66">
        <f t="shared" si="42"/>
        <v>200154.39</v>
      </c>
      <c r="K152" s="65">
        <v>227428</v>
      </c>
      <c r="L152" s="65">
        <v>7191</v>
      </c>
      <c r="M152" s="66">
        <f t="shared" si="43"/>
        <v>234619</v>
      </c>
      <c r="N152" s="65">
        <f>+N153+N156</f>
        <v>143499</v>
      </c>
      <c r="O152" s="65">
        <f>+O153+O156</f>
        <v>2888.0819686187087</v>
      </c>
      <c r="P152" s="66">
        <f t="shared" si="44"/>
        <v>146387.0819686187</v>
      </c>
      <c r="Q152" s="65">
        <f>+Q153+Q156</f>
        <v>152232</v>
      </c>
      <c r="R152" s="65">
        <f>+R153+R156</f>
        <v>4313.91049039835</v>
      </c>
      <c r="S152" s="66">
        <f t="shared" si="45"/>
        <v>156545.91049039835</v>
      </c>
      <c r="T152" s="65">
        <f>+T153+T156</f>
        <v>164734</v>
      </c>
      <c r="U152" s="65">
        <f>+U153+U156</f>
        <v>5497</v>
      </c>
      <c r="V152" s="66">
        <f t="shared" si="46"/>
        <v>170231</v>
      </c>
      <c r="W152" s="25"/>
      <c r="X152" s="42">
        <v>9</v>
      </c>
      <c r="Y152" s="42"/>
      <c r="Z152" s="42"/>
      <c r="AA152" s="25" t="s">
        <v>86</v>
      </c>
      <c r="AB152" s="66"/>
      <c r="AC152" s="12"/>
      <c r="AD152" s="23"/>
      <c r="AE152" s="23"/>
      <c r="AF152" s="23"/>
      <c r="AG152" s="12"/>
      <c r="AH152" s="74"/>
      <c r="AI152" s="74"/>
    </row>
    <row r="153" spans="1:35" ht="21" customHeight="1">
      <c r="A153" s="14">
        <v>9.1</v>
      </c>
      <c r="B153" s="14"/>
      <c r="C153" s="5"/>
      <c r="D153" s="10" t="s">
        <v>122</v>
      </c>
      <c r="E153" s="70">
        <f>+E154+E155</f>
        <v>150020</v>
      </c>
      <c r="F153" s="70">
        <f>+F154+F155</f>
        <v>3260</v>
      </c>
      <c r="G153" s="63">
        <f t="shared" si="41"/>
        <v>153280</v>
      </c>
      <c r="H153" s="70">
        <f>+H154+H155</f>
        <v>173978</v>
      </c>
      <c r="I153" s="70">
        <f>+I154+I155</f>
        <v>5346</v>
      </c>
      <c r="J153" s="63">
        <f t="shared" si="42"/>
        <v>179324</v>
      </c>
      <c r="K153" s="70">
        <f>+K154+K155</f>
        <v>201278</v>
      </c>
      <c r="L153" s="70">
        <f>+L154+L155</f>
        <v>7097</v>
      </c>
      <c r="M153" s="63">
        <f t="shared" si="43"/>
        <v>208375</v>
      </c>
      <c r="N153" s="70">
        <f>+N154+N155</f>
        <v>127690</v>
      </c>
      <c r="O153" s="70">
        <f>+O154+O155</f>
        <v>2795.1641944611165</v>
      </c>
      <c r="P153" s="63">
        <f t="shared" si="44"/>
        <v>130485.16419446112</v>
      </c>
      <c r="Q153" s="70">
        <f>+Q154+Q155</f>
        <v>135753</v>
      </c>
      <c r="R153" s="70">
        <f>+R154+R155</f>
        <v>4242.183780352325</v>
      </c>
      <c r="S153" s="63">
        <f t="shared" si="45"/>
        <v>139995.18378035232</v>
      </c>
      <c r="T153" s="70">
        <f>+T154+T155</f>
        <v>145968</v>
      </c>
      <c r="U153" s="70">
        <f>+U154+U155</f>
        <v>5425</v>
      </c>
      <c r="V153" s="63">
        <f t="shared" si="46"/>
        <v>151393</v>
      </c>
      <c r="W153" s="38"/>
      <c r="X153" s="44">
        <v>9.1</v>
      </c>
      <c r="Y153" s="44"/>
      <c r="Z153" s="51"/>
      <c r="AA153" s="38" t="s">
        <v>109</v>
      </c>
      <c r="AB153" s="71"/>
      <c r="AC153" s="13"/>
      <c r="AD153" s="14"/>
      <c r="AE153" s="14"/>
      <c r="AF153" s="14"/>
      <c r="AG153" s="13"/>
      <c r="AH153" s="74"/>
      <c r="AI153" s="74"/>
    </row>
    <row r="154" spans="1:35" ht="21" customHeight="1">
      <c r="A154" s="104" t="s">
        <v>69</v>
      </c>
      <c r="B154" s="104"/>
      <c r="C154" s="5"/>
      <c r="D154" s="10" t="s">
        <v>66</v>
      </c>
      <c r="E154" s="63">
        <v>144211</v>
      </c>
      <c r="F154" s="63">
        <v>3260</v>
      </c>
      <c r="G154" s="13">
        <f aca="true" t="shared" si="47" ref="G154:G160">+E154+F154</f>
        <v>147471</v>
      </c>
      <c r="H154" s="63">
        <v>166381</v>
      </c>
      <c r="I154" s="63">
        <v>5346</v>
      </c>
      <c r="J154" s="63">
        <f aca="true" t="shared" si="48" ref="J154:J160">+H154+I154</f>
        <v>171727</v>
      </c>
      <c r="K154" s="63">
        <v>192921</v>
      </c>
      <c r="L154" s="63">
        <v>7097</v>
      </c>
      <c r="M154" s="63">
        <f t="shared" si="43"/>
        <v>200018</v>
      </c>
      <c r="N154" s="63">
        <v>122695</v>
      </c>
      <c r="O154" s="64">
        <v>2795.1641944611165</v>
      </c>
      <c r="P154" s="63">
        <f aca="true" t="shared" si="49" ref="P154:P160">+N154+O154</f>
        <v>125490.16419446112</v>
      </c>
      <c r="Q154" s="63">
        <v>129765</v>
      </c>
      <c r="R154" s="63">
        <v>4242.183780352325</v>
      </c>
      <c r="S154" s="63">
        <f aca="true" t="shared" si="50" ref="S154:S160">+Q154+R154</f>
        <v>134007.18378035232</v>
      </c>
      <c r="T154" s="63">
        <v>140036</v>
      </c>
      <c r="U154" s="63">
        <v>5425</v>
      </c>
      <c r="V154" s="63">
        <f aca="true" t="shared" si="51" ref="V154:V160">+T154+U154</f>
        <v>145461</v>
      </c>
      <c r="W154" s="38"/>
      <c r="X154" s="98" t="s">
        <v>69</v>
      </c>
      <c r="Y154" s="98"/>
      <c r="Z154" s="51"/>
      <c r="AA154" s="38" t="s">
        <v>40</v>
      </c>
      <c r="AB154" s="63"/>
      <c r="AC154" s="13"/>
      <c r="AD154" s="13"/>
      <c r="AE154" s="13"/>
      <c r="AF154" s="15"/>
      <c r="AG154" s="13"/>
      <c r="AH154" s="74"/>
      <c r="AI154" s="74"/>
    </row>
    <row r="155" spans="1:35" ht="21" customHeight="1">
      <c r="A155" s="104" t="s">
        <v>70</v>
      </c>
      <c r="B155" s="104"/>
      <c r="C155" s="5"/>
      <c r="D155" s="81" t="s">
        <v>120</v>
      </c>
      <c r="E155" s="63">
        <v>5809</v>
      </c>
      <c r="F155" s="63">
        <v>0</v>
      </c>
      <c r="G155" s="13">
        <f t="shared" si="47"/>
        <v>5809</v>
      </c>
      <c r="H155" s="63">
        <v>7597</v>
      </c>
      <c r="I155" s="63">
        <v>0</v>
      </c>
      <c r="J155" s="63">
        <f t="shared" si="48"/>
        <v>7597</v>
      </c>
      <c r="K155" s="63">
        <v>8357</v>
      </c>
      <c r="L155" s="63">
        <v>0</v>
      </c>
      <c r="M155" s="63">
        <f t="shared" si="43"/>
        <v>8357</v>
      </c>
      <c r="N155" s="63">
        <v>4995</v>
      </c>
      <c r="O155" s="64">
        <v>0</v>
      </c>
      <c r="P155" s="63">
        <f t="shared" si="49"/>
        <v>4995</v>
      </c>
      <c r="Q155" s="63">
        <v>5988</v>
      </c>
      <c r="R155" s="63">
        <v>0</v>
      </c>
      <c r="S155" s="63">
        <f t="shared" si="50"/>
        <v>5988</v>
      </c>
      <c r="T155" s="63">
        <v>5932</v>
      </c>
      <c r="U155" s="63">
        <v>0</v>
      </c>
      <c r="V155" s="63">
        <f t="shared" si="51"/>
        <v>5932</v>
      </c>
      <c r="W155" s="38"/>
      <c r="X155" s="98" t="s">
        <v>70</v>
      </c>
      <c r="Y155" s="98"/>
      <c r="Z155" s="51"/>
      <c r="AA155" s="59" t="s">
        <v>107</v>
      </c>
      <c r="AB155" s="63"/>
      <c r="AC155" s="13"/>
      <c r="AD155" s="13"/>
      <c r="AE155" s="13"/>
      <c r="AF155" s="15"/>
      <c r="AG155" s="60"/>
      <c r="AH155" s="74"/>
      <c r="AI155" s="74"/>
    </row>
    <row r="156" spans="1:35" ht="21" customHeight="1">
      <c r="A156" s="14">
        <v>9.2</v>
      </c>
      <c r="B156" s="14"/>
      <c r="C156" s="5"/>
      <c r="D156" s="20" t="s">
        <v>74</v>
      </c>
      <c r="E156" s="67">
        <f>+E157+E158+E159+E160</f>
        <v>18470</v>
      </c>
      <c r="F156" s="67">
        <f>+F157+F158+F159+F160</f>
        <v>108</v>
      </c>
      <c r="G156" s="63">
        <f t="shared" si="47"/>
        <v>18578</v>
      </c>
      <c r="H156" s="67">
        <f>+H157+H158+H159+H160</f>
        <v>20740</v>
      </c>
      <c r="I156" s="67">
        <f>+I157+I158+I159+I160</f>
        <v>90.39</v>
      </c>
      <c r="J156" s="63">
        <f t="shared" si="48"/>
        <v>20830.39</v>
      </c>
      <c r="K156" s="67">
        <f>+K157+K158+K159+K160</f>
        <v>26150</v>
      </c>
      <c r="L156" s="67">
        <f>+L157+L158+L159+L160</f>
        <v>94</v>
      </c>
      <c r="M156" s="63">
        <f t="shared" si="43"/>
        <v>26244</v>
      </c>
      <c r="N156" s="67">
        <f>+N157+N158+N159+N160</f>
        <v>15809</v>
      </c>
      <c r="O156" s="67">
        <f>+O157+O158+O159+O160</f>
        <v>92.91777415759239</v>
      </c>
      <c r="P156" s="63">
        <f t="shared" si="49"/>
        <v>15901.917774157593</v>
      </c>
      <c r="Q156" s="67">
        <f>+Q157+Q158+Q159+Q160</f>
        <v>16479</v>
      </c>
      <c r="R156" s="67">
        <f>+R157+R158+R159+R160</f>
        <v>71.72671004602444</v>
      </c>
      <c r="S156" s="63">
        <f t="shared" si="50"/>
        <v>16550.726710046023</v>
      </c>
      <c r="T156" s="67">
        <f>+T157+T158+T159+T160</f>
        <v>18766</v>
      </c>
      <c r="U156" s="67">
        <f>+U157+U158+U159+U160</f>
        <v>72</v>
      </c>
      <c r="V156" s="63">
        <f t="shared" si="51"/>
        <v>18838</v>
      </c>
      <c r="W156" s="38"/>
      <c r="X156" s="44">
        <v>9.2</v>
      </c>
      <c r="Y156" s="44"/>
      <c r="Z156" s="51"/>
      <c r="AA156" s="38" t="s">
        <v>39</v>
      </c>
      <c r="AB156" s="76"/>
      <c r="AC156" s="13"/>
      <c r="AD156" s="14"/>
      <c r="AE156" s="14"/>
      <c r="AF156" s="14"/>
      <c r="AG156" s="13"/>
      <c r="AH156" s="74"/>
      <c r="AI156" s="74"/>
    </row>
    <row r="157" spans="1:35" ht="21" customHeight="1">
      <c r="A157" s="104" t="s">
        <v>23</v>
      </c>
      <c r="B157" s="104"/>
      <c r="C157" s="4"/>
      <c r="D157" s="10" t="s">
        <v>58</v>
      </c>
      <c r="E157" s="63">
        <v>14590</v>
      </c>
      <c r="F157" s="63">
        <v>56</v>
      </c>
      <c r="G157" s="13">
        <f t="shared" si="47"/>
        <v>14646</v>
      </c>
      <c r="H157" s="63">
        <v>15587</v>
      </c>
      <c r="I157" s="63">
        <v>48</v>
      </c>
      <c r="J157" s="63">
        <f t="shared" si="48"/>
        <v>15635</v>
      </c>
      <c r="K157" s="63">
        <v>20593</v>
      </c>
      <c r="L157" s="63">
        <v>10</v>
      </c>
      <c r="M157" s="63">
        <f t="shared" si="43"/>
        <v>20603</v>
      </c>
      <c r="N157" s="63">
        <v>12424</v>
      </c>
      <c r="O157" s="64">
        <v>48.015090457000774</v>
      </c>
      <c r="P157" s="63">
        <f t="shared" si="49"/>
        <v>12472.015090457</v>
      </c>
      <c r="Q157" s="63">
        <v>12282</v>
      </c>
      <c r="R157" s="63">
        <v>38.089192191715604</v>
      </c>
      <c r="S157" s="63">
        <f t="shared" si="50"/>
        <v>12320.089192191715</v>
      </c>
      <c r="T157" s="63">
        <v>14602</v>
      </c>
      <c r="U157" s="63">
        <v>8</v>
      </c>
      <c r="V157" s="63">
        <f t="shared" si="51"/>
        <v>14610</v>
      </c>
      <c r="W157" s="38"/>
      <c r="X157" s="98" t="s">
        <v>23</v>
      </c>
      <c r="Y157" s="98"/>
      <c r="Z157" s="51"/>
      <c r="AA157" s="38" t="s">
        <v>33</v>
      </c>
      <c r="AB157" s="63"/>
      <c r="AC157" s="13"/>
      <c r="AD157" s="13"/>
      <c r="AE157" s="13"/>
      <c r="AF157" s="15"/>
      <c r="AG157" s="13"/>
      <c r="AH157" s="74"/>
      <c r="AI157" s="74"/>
    </row>
    <row r="158" spans="1:35" ht="21" customHeight="1">
      <c r="A158" s="104" t="s">
        <v>24</v>
      </c>
      <c r="B158" s="104"/>
      <c r="C158" s="4"/>
      <c r="D158" s="10" t="s">
        <v>54</v>
      </c>
      <c r="E158" s="63">
        <v>0</v>
      </c>
      <c r="F158" s="63">
        <v>0</v>
      </c>
      <c r="G158" s="13">
        <f t="shared" si="47"/>
        <v>0</v>
      </c>
      <c r="H158" s="63">
        <v>0</v>
      </c>
      <c r="I158" s="63">
        <v>0</v>
      </c>
      <c r="J158" s="63">
        <f t="shared" si="48"/>
        <v>0</v>
      </c>
      <c r="K158" s="63">
        <v>0</v>
      </c>
      <c r="L158" s="63">
        <v>0</v>
      </c>
      <c r="M158" s="63">
        <f t="shared" si="43"/>
        <v>0</v>
      </c>
      <c r="N158" s="63">
        <v>0</v>
      </c>
      <c r="O158" s="64">
        <v>0</v>
      </c>
      <c r="P158" s="63">
        <f t="shared" si="49"/>
        <v>0</v>
      </c>
      <c r="Q158" s="63">
        <v>0</v>
      </c>
      <c r="R158" s="64">
        <v>0</v>
      </c>
      <c r="S158" s="63">
        <f t="shared" si="50"/>
        <v>0</v>
      </c>
      <c r="T158" s="63">
        <v>0</v>
      </c>
      <c r="U158" s="63">
        <v>0</v>
      </c>
      <c r="V158" s="63">
        <f t="shared" si="51"/>
        <v>0</v>
      </c>
      <c r="W158" s="38"/>
      <c r="X158" s="98" t="s">
        <v>24</v>
      </c>
      <c r="Y158" s="98"/>
      <c r="Z158" s="51"/>
      <c r="AA158" s="38" t="s">
        <v>27</v>
      </c>
      <c r="AB158" s="63"/>
      <c r="AC158" s="13"/>
      <c r="AD158" s="13"/>
      <c r="AE158" s="13"/>
      <c r="AF158" s="15"/>
      <c r="AG158" s="13"/>
      <c r="AH158" s="74"/>
      <c r="AI158" s="74"/>
    </row>
    <row r="159" spans="1:35" ht="21" customHeight="1">
      <c r="A159" s="104" t="s">
        <v>25</v>
      </c>
      <c r="B159" s="104"/>
      <c r="C159" s="4"/>
      <c r="D159" s="10" t="s">
        <v>71</v>
      </c>
      <c r="E159" s="63">
        <v>535</v>
      </c>
      <c r="F159" s="63">
        <v>52</v>
      </c>
      <c r="G159" s="13">
        <f t="shared" si="47"/>
        <v>587</v>
      </c>
      <c r="H159" s="63">
        <v>479</v>
      </c>
      <c r="I159" s="63">
        <v>42.39</v>
      </c>
      <c r="J159" s="63">
        <f t="shared" si="48"/>
        <v>521.39</v>
      </c>
      <c r="K159" s="63">
        <v>416</v>
      </c>
      <c r="L159" s="63">
        <v>84</v>
      </c>
      <c r="M159" s="63">
        <f t="shared" si="43"/>
        <v>500</v>
      </c>
      <c r="N159" s="63">
        <v>490</v>
      </c>
      <c r="O159" s="64">
        <v>44.90268370059161</v>
      </c>
      <c r="P159" s="63">
        <f t="shared" si="49"/>
        <v>534.9026837005916</v>
      </c>
      <c r="Q159" s="63">
        <v>422</v>
      </c>
      <c r="R159" s="63">
        <v>33.63751785430884</v>
      </c>
      <c r="S159" s="63">
        <f t="shared" si="50"/>
        <v>455.63751785430884</v>
      </c>
      <c r="T159" s="63">
        <v>364</v>
      </c>
      <c r="U159" s="63">
        <v>64</v>
      </c>
      <c r="V159" s="63">
        <f t="shared" si="51"/>
        <v>428</v>
      </c>
      <c r="W159" s="38"/>
      <c r="X159" s="98" t="s">
        <v>25</v>
      </c>
      <c r="Y159" s="98"/>
      <c r="Z159" s="51"/>
      <c r="AA159" s="38" t="s">
        <v>28</v>
      </c>
      <c r="AB159" s="63"/>
      <c r="AC159" s="13"/>
      <c r="AD159" s="13"/>
      <c r="AE159" s="13"/>
      <c r="AF159" s="15"/>
      <c r="AG159" s="13"/>
      <c r="AH159" s="74"/>
      <c r="AI159" s="74"/>
    </row>
    <row r="160" spans="1:35" ht="21" customHeight="1">
      <c r="A160" s="104" t="s">
        <v>108</v>
      </c>
      <c r="B160" s="104"/>
      <c r="C160" s="4"/>
      <c r="D160" s="81" t="s">
        <v>120</v>
      </c>
      <c r="E160" s="63">
        <v>3345</v>
      </c>
      <c r="F160" s="63">
        <v>0</v>
      </c>
      <c r="G160" s="13">
        <f t="shared" si="47"/>
        <v>3345</v>
      </c>
      <c r="H160" s="63">
        <v>4674</v>
      </c>
      <c r="I160" s="63">
        <v>0</v>
      </c>
      <c r="J160" s="63">
        <f t="shared" si="48"/>
        <v>4674</v>
      </c>
      <c r="K160" s="63">
        <v>5141</v>
      </c>
      <c r="L160" s="63">
        <v>0</v>
      </c>
      <c r="M160" s="63">
        <f t="shared" si="43"/>
        <v>5141</v>
      </c>
      <c r="N160" s="63">
        <v>2895</v>
      </c>
      <c r="O160" s="64">
        <v>0</v>
      </c>
      <c r="P160" s="63">
        <f t="shared" si="49"/>
        <v>2895</v>
      </c>
      <c r="Q160" s="63">
        <v>3775</v>
      </c>
      <c r="R160" s="63">
        <v>0</v>
      </c>
      <c r="S160" s="63">
        <f t="shared" si="50"/>
        <v>3775</v>
      </c>
      <c r="T160" s="63">
        <v>3800</v>
      </c>
      <c r="U160" s="63">
        <v>0</v>
      </c>
      <c r="V160" s="63">
        <f t="shared" si="51"/>
        <v>3800</v>
      </c>
      <c r="W160" s="38"/>
      <c r="X160" s="98" t="s">
        <v>108</v>
      </c>
      <c r="Y160" s="98"/>
      <c r="Z160" s="51"/>
      <c r="AA160" s="59" t="s">
        <v>107</v>
      </c>
      <c r="AB160" s="63"/>
      <c r="AC160" s="13"/>
      <c r="AD160" s="13"/>
      <c r="AE160" s="13"/>
      <c r="AF160" s="15"/>
      <c r="AG160" s="60"/>
      <c r="AH160" s="74"/>
      <c r="AI160" s="74"/>
    </row>
    <row r="161" spans="1:35" ht="21" customHeight="1">
      <c r="A161" s="23">
        <v>10</v>
      </c>
      <c r="B161" s="23"/>
      <c r="C161" s="6"/>
      <c r="D161" s="18" t="s">
        <v>75</v>
      </c>
      <c r="E161" s="12">
        <f>+E94+E103+E105+E108+E112+E116+E133+E145+E152</f>
        <v>401326</v>
      </c>
      <c r="F161" s="12">
        <f>+F94+F103+F105+F108+F112+F116+F133+F145+F152</f>
        <v>40597</v>
      </c>
      <c r="G161" s="12">
        <f>+G94+G103+G105+G108+G112+G116+G133+G145+G152</f>
        <v>441923</v>
      </c>
      <c r="H161" s="66">
        <f aca="true" t="shared" si="52" ref="H161:V161">+H94+H103+H105+H108+H112+H116+H133+H145+H152</f>
        <v>480698</v>
      </c>
      <c r="I161" s="66">
        <f t="shared" si="52"/>
        <v>51031.77</v>
      </c>
      <c r="J161" s="66">
        <f t="shared" si="52"/>
        <v>531729.77</v>
      </c>
      <c r="K161" s="66">
        <f t="shared" si="52"/>
        <v>543884</v>
      </c>
      <c r="L161" s="66">
        <f t="shared" si="52"/>
        <v>48904</v>
      </c>
      <c r="M161" s="66">
        <f t="shared" si="52"/>
        <v>592788</v>
      </c>
      <c r="N161" s="66">
        <f t="shared" si="52"/>
        <v>347221</v>
      </c>
      <c r="O161" s="66">
        <f t="shared" si="52"/>
        <v>35210.32648631252</v>
      </c>
      <c r="P161" s="66">
        <f t="shared" si="52"/>
        <v>382431.3264863125</v>
      </c>
      <c r="Q161" s="66">
        <f t="shared" si="52"/>
        <v>389039</v>
      </c>
      <c r="R161" s="66">
        <f t="shared" si="52"/>
        <v>40246.094751068274</v>
      </c>
      <c r="S161" s="66">
        <f t="shared" si="52"/>
        <v>429285.09475106833</v>
      </c>
      <c r="T161" s="66">
        <f t="shared" si="52"/>
        <v>410889</v>
      </c>
      <c r="U161" s="66">
        <f t="shared" si="52"/>
        <v>38797</v>
      </c>
      <c r="V161" s="66">
        <f t="shared" si="52"/>
        <v>449686</v>
      </c>
      <c r="W161" s="25"/>
      <c r="X161" s="42">
        <v>10</v>
      </c>
      <c r="Y161" s="42"/>
      <c r="Z161" s="42"/>
      <c r="AA161" s="25" t="s">
        <v>38</v>
      </c>
      <c r="AB161" s="77"/>
      <c r="AC161" s="12"/>
      <c r="AD161" s="23"/>
      <c r="AE161" s="23"/>
      <c r="AF161" s="23"/>
      <c r="AG161" s="25"/>
      <c r="AH161" s="74"/>
      <c r="AI161" s="74"/>
    </row>
    <row r="162" spans="1:35" ht="21" customHeight="1">
      <c r="A162" s="24">
        <v>10.1</v>
      </c>
      <c r="B162" s="24"/>
      <c r="C162" s="7"/>
      <c r="D162" s="18" t="s">
        <v>58</v>
      </c>
      <c r="E162" s="34">
        <f>+E109+E113+E151+E154+E157</f>
        <v>174674</v>
      </c>
      <c r="F162" s="34">
        <f aca="true" t="shared" si="53" ref="F162:V162">+F109+F113+F151+F154+F157</f>
        <v>4193</v>
      </c>
      <c r="G162" s="34">
        <f t="shared" si="53"/>
        <v>178867</v>
      </c>
      <c r="H162" s="65">
        <f t="shared" si="53"/>
        <v>200783</v>
      </c>
      <c r="I162" s="65">
        <f t="shared" si="53"/>
        <v>6136</v>
      </c>
      <c r="J162" s="65">
        <f t="shared" si="53"/>
        <v>206919</v>
      </c>
      <c r="K162" s="65">
        <f t="shared" si="53"/>
        <v>231162</v>
      </c>
      <c r="L162" s="65">
        <f t="shared" si="53"/>
        <v>7998</v>
      </c>
      <c r="M162" s="65">
        <f t="shared" si="53"/>
        <v>239160</v>
      </c>
      <c r="N162" s="65">
        <f t="shared" si="53"/>
        <v>148516</v>
      </c>
      <c r="O162" s="65">
        <f t="shared" si="53"/>
        <v>3566.7074928950487</v>
      </c>
      <c r="P162" s="65">
        <f t="shared" si="53"/>
        <v>152082.70749289505</v>
      </c>
      <c r="Q162" s="65">
        <f t="shared" si="53"/>
        <v>156604</v>
      </c>
      <c r="R162" s="65">
        <f t="shared" si="53"/>
        <v>4829.331530120844</v>
      </c>
      <c r="S162" s="65">
        <f t="shared" si="53"/>
        <v>161433.33153012083</v>
      </c>
      <c r="T162" s="65">
        <f t="shared" si="53"/>
        <v>166803</v>
      </c>
      <c r="U162" s="65">
        <f t="shared" si="53"/>
        <v>6104</v>
      </c>
      <c r="V162" s="65">
        <f t="shared" si="53"/>
        <v>172907</v>
      </c>
      <c r="W162" s="25"/>
      <c r="X162" s="48">
        <v>10.1</v>
      </c>
      <c r="Y162" s="48"/>
      <c r="Z162" s="42"/>
      <c r="AA162" s="25" t="s">
        <v>33</v>
      </c>
      <c r="AB162" s="77"/>
      <c r="AC162" s="12"/>
      <c r="AD162" s="24"/>
      <c r="AE162" s="24"/>
      <c r="AF162" s="24"/>
      <c r="AG162" s="25"/>
      <c r="AH162" s="74"/>
      <c r="AI162" s="74"/>
    </row>
    <row r="163" spans="1:35" ht="21" customHeight="1">
      <c r="A163" s="24">
        <v>10.2</v>
      </c>
      <c r="B163" s="24"/>
      <c r="C163" s="7"/>
      <c r="D163" s="18" t="s">
        <v>54</v>
      </c>
      <c r="E163" s="12">
        <f>+E96+E99+E106+E110+E114+E118+E135+E138+E143+E148+E158</f>
        <v>49989</v>
      </c>
      <c r="F163" s="12">
        <f aca="true" t="shared" si="54" ref="F163:V163">+F96+F99+F106+F110+F114+F118+F135+F138+F143+F148+F158</f>
        <v>1822</v>
      </c>
      <c r="G163" s="12">
        <f t="shared" si="54"/>
        <v>51811</v>
      </c>
      <c r="H163" s="66">
        <f t="shared" si="54"/>
        <v>54260</v>
      </c>
      <c r="I163" s="66">
        <f t="shared" si="54"/>
        <v>2054</v>
      </c>
      <c r="J163" s="66">
        <f t="shared" si="54"/>
        <v>56314</v>
      </c>
      <c r="K163" s="66">
        <f t="shared" si="54"/>
        <v>59754</v>
      </c>
      <c r="L163" s="66">
        <f t="shared" si="54"/>
        <v>2385</v>
      </c>
      <c r="M163" s="66">
        <f t="shared" si="54"/>
        <v>62139</v>
      </c>
      <c r="N163" s="66">
        <f t="shared" si="54"/>
        <v>42803</v>
      </c>
      <c r="O163" s="66">
        <f t="shared" si="54"/>
        <v>1601.8957680149852</v>
      </c>
      <c r="P163" s="66">
        <f t="shared" si="54"/>
        <v>44404.895768014976</v>
      </c>
      <c r="Q163" s="66">
        <f t="shared" si="54"/>
        <v>42806</v>
      </c>
      <c r="R163" s="66">
        <f t="shared" si="54"/>
        <v>1687.7617060679672</v>
      </c>
      <c r="S163" s="66">
        <f t="shared" si="54"/>
        <v>44493.76170606796</v>
      </c>
      <c r="T163" s="66">
        <f t="shared" si="54"/>
        <v>44271</v>
      </c>
      <c r="U163" s="66">
        <f t="shared" si="54"/>
        <v>1962</v>
      </c>
      <c r="V163" s="66">
        <f t="shared" si="54"/>
        <v>46233</v>
      </c>
      <c r="W163" s="25"/>
      <c r="X163" s="48">
        <v>10.2</v>
      </c>
      <c r="Y163" s="48"/>
      <c r="Z163" s="42"/>
      <c r="AA163" s="25" t="s">
        <v>27</v>
      </c>
      <c r="AB163" s="77"/>
      <c r="AC163" s="12"/>
      <c r="AD163" s="24"/>
      <c r="AE163" s="24"/>
      <c r="AF163" s="24"/>
      <c r="AG163" s="25"/>
      <c r="AH163" s="74"/>
      <c r="AI163" s="74"/>
    </row>
    <row r="164" spans="1:35" ht="21" customHeight="1">
      <c r="A164" s="24">
        <v>10.3</v>
      </c>
      <c r="B164" s="24"/>
      <c r="C164" s="7"/>
      <c r="D164" s="30" t="s">
        <v>71</v>
      </c>
      <c r="E164" s="12">
        <f>+E97+E100+E102+E104+E107+E111+E115+E119+E121+E136+E139+E141+E144+E149+E159</f>
        <v>167509</v>
      </c>
      <c r="F164" s="12">
        <f aca="true" t="shared" si="55" ref="F164:V164">+F97+F100+F102+F104+F107+F111+F115+F119+F121+F136+F139+F141+F144+F149+F159</f>
        <v>34582</v>
      </c>
      <c r="G164" s="12">
        <f t="shared" si="55"/>
        <v>202091</v>
      </c>
      <c r="H164" s="66">
        <f t="shared" si="55"/>
        <v>213384</v>
      </c>
      <c r="I164" s="66">
        <f t="shared" si="55"/>
        <v>42841.76999999999</v>
      </c>
      <c r="J164" s="66">
        <f t="shared" si="55"/>
        <v>256225.77</v>
      </c>
      <c r="K164" s="66">
        <f t="shared" si="55"/>
        <v>239470</v>
      </c>
      <c r="L164" s="66">
        <f t="shared" si="55"/>
        <v>38521</v>
      </c>
      <c r="M164" s="66">
        <f t="shared" si="55"/>
        <v>277991</v>
      </c>
      <c r="N164" s="66">
        <f t="shared" si="55"/>
        <v>148012</v>
      </c>
      <c r="O164" s="66">
        <f t="shared" si="55"/>
        <v>30041.723225402486</v>
      </c>
      <c r="P164" s="66">
        <f t="shared" si="55"/>
        <v>178053.72322540244</v>
      </c>
      <c r="Q164" s="66">
        <f t="shared" si="55"/>
        <v>179866</v>
      </c>
      <c r="R164" s="66">
        <f t="shared" si="55"/>
        <v>33729.00151487947</v>
      </c>
      <c r="S164" s="66">
        <f t="shared" si="55"/>
        <v>213595.00151487946</v>
      </c>
      <c r="T164" s="66">
        <f t="shared" si="55"/>
        <v>190083</v>
      </c>
      <c r="U164" s="66">
        <f t="shared" si="55"/>
        <v>30731</v>
      </c>
      <c r="V164" s="66">
        <f t="shared" si="55"/>
        <v>220814</v>
      </c>
      <c r="W164" s="25"/>
      <c r="X164" s="48">
        <v>10.3</v>
      </c>
      <c r="Y164" s="48"/>
      <c r="Z164" s="42"/>
      <c r="AA164" s="25" t="s">
        <v>28</v>
      </c>
      <c r="AB164" s="77"/>
      <c r="AC164" s="12"/>
      <c r="AD164" s="24"/>
      <c r="AE164" s="24"/>
      <c r="AF164" s="24"/>
      <c r="AG164" s="25"/>
      <c r="AH164" s="74"/>
      <c r="AI164" s="74"/>
    </row>
    <row r="165" spans="1:35" ht="21" customHeight="1">
      <c r="A165" s="29">
        <v>10.4</v>
      </c>
      <c r="B165" s="29"/>
      <c r="C165" s="33"/>
      <c r="D165" s="82" t="s">
        <v>120</v>
      </c>
      <c r="E165" s="32">
        <f>+E155+E160</f>
        <v>9154</v>
      </c>
      <c r="F165" s="32">
        <f aca="true" t="shared" si="56" ref="F165:V165">+F155+F160</f>
        <v>0</v>
      </c>
      <c r="G165" s="32">
        <f t="shared" si="56"/>
        <v>9154</v>
      </c>
      <c r="H165" s="79">
        <f t="shared" si="56"/>
        <v>12271</v>
      </c>
      <c r="I165" s="79">
        <f t="shared" si="56"/>
        <v>0</v>
      </c>
      <c r="J165" s="79">
        <f t="shared" si="56"/>
        <v>12271</v>
      </c>
      <c r="K165" s="79">
        <f t="shared" si="56"/>
        <v>13498</v>
      </c>
      <c r="L165" s="79">
        <f t="shared" si="56"/>
        <v>0</v>
      </c>
      <c r="M165" s="79">
        <f t="shared" si="56"/>
        <v>13498</v>
      </c>
      <c r="N165" s="79">
        <f t="shared" si="56"/>
        <v>7890</v>
      </c>
      <c r="O165" s="79">
        <f t="shared" si="56"/>
        <v>0</v>
      </c>
      <c r="P165" s="79">
        <f t="shared" si="56"/>
        <v>7890</v>
      </c>
      <c r="Q165" s="79">
        <f t="shared" si="56"/>
        <v>9763</v>
      </c>
      <c r="R165" s="79">
        <f t="shared" si="56"/>
        <v>0</v>
      </c>
      <c r="S165" s="79">
        <f t="shared" si="56"/>
        <v>9763</v>
      </c>
      <c r="T165" s="79">
        <f t="shared" si="56"/>
        <v>9732</v>
      </c>
      <c r="U165" s="79">
        <f t="shared" si="56"/>
        <v>0</v>
      </c>
      <c r="V165" s="79">
        <f t="shared" si="56"/>
        <v>9732</v>
      </c>
      <c r="W165" s="47"/>
      <c r="X165" s="49">
        <v>10.4</v>
      </c>
      <c r="Y165" s="47"/>
      <c r="Z165" s="47"/>
      <c r="AA165" s="62" t="s">
        <v>107</v>
      </c>
      <c r="AB165" s="77"/>
      <c r="AC165" s="12"/>
      <c r="AD165" s="24"/>
      <c r="AE165" s="24"/>
      <c r="AF165" s="24"/>
      <c r="AG165" s="78"/>
      <c r="AH165" s="74"/>
      <c r="AI165" s="74"/>
    </row>
    <row r="166" spans="1:35" ht="21" customHeight="1">
      <c r="A166" s="103"/>
      <c r="B166" s="103"/>
      <c r="C166" s="103"/>
      <c r="D166" s="103"/>
      <c r="E166" s="3"/>
      <c r="F166" s="3"/>
      <c r="G166" s="3"/>
      <c r="H166" s="3"/>
      <c r="I166" s="3"/>
      <c r="J166" s="26"/>
      <c r="K166" s="50" t="s">
        <v>97</v>
      </c>
      <c r="L166" s="26"/>
      <c r="M166" s="26"/>
      <c r="N166" s="26"/>
      <c r="O166" s="26"/>
      <c r="P166" s="26"/>
      <c r="Q166" s="106"/>
      <c r="R166" s="106"/>
      <c r="S166" s="106"/>
      <c r="T166" s="106"/>
      <c r="U166" s="3"/>
      <c r="V166" s="12"/>
      <c r="W166" s="2"/>
      <c r="X166" s="2"/>
      <c r="Y166" s="2"/>
      <c r="Z166" s="2"/>
      <c r="AA166" s="53" t="s">
        <v>4</v>
      </c>
      <c r="AB166" s="12"/>
      <c r="AC166" s="12"/>
      <c r="AD166" s="12"/>
      <c r="AE166" s="12"/>
      <c r="AF166" s="12"/>
      <c r="AG166" s="12"/>
      <c r="AH166" s="74"/>
      <c r="AI166" s="74"/>
    </row>
    <row r="167" spans="1:33" ht="24.75" customHeight="1">
      <c r="A167" s="100" t="s">
        <v>92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84" t="s">
        <v>117</v>
      </c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72"/>
      <c r="AC167" s="72"/>
      <c r="AD167" s="72"/>
      <c r="AE167" s="72"/>
      <c r="AF167" s="72"/>
      <c r="AG167" s="72"/>
    </row>
    <row r="168" spans="1:33" ht="24.75" customHeight="1">
      <c r="A168" s="100" t="s">
        <v>115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84" t="s">
        <v>80</v>
      </c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72"/>
      <c r="AC168" s="72"/>
      <c r="AD168" s="72"/>
      <c r="AE168" s="72"/>
      <c r="AF168" s="72"/>
      <c r="AG168" s="72"/>
    </row>
    <row r="169" spans="1:33" ht="24.75" customHeight="1">
      <c r="A169" s="83" t="s">
        <v>88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4" t="s">
        <v>105</v>
      </c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73"/>
      <c r="AC169" s="73"/>
      <c r="AD169" s="73"/>
      <c r="AE169" s="73"/>
      <c r="AF169" s="73"/>
      <c r="AG169" s="73"/>
    </row>
    <row r="170" spans="1:33" ht="24.75" customHeight="1">
      <c r="A170" s="9"/>
      <c r="B170" s="9"/>
      <c r="C170" s="9"/>
      <c r="D170" s="9"/>
      <c r="E170" s="9"/>
      <c r="F170" s="9"/>
      <c r="G170" s="9"/>
      <c r="H170" s="1"/>
      <c r="I170" s="1"/>
      <c r="J170" s="1"/>
      <c r="K170" s="87" t="s">
        <v>123</v>
      </c>
      <c r="L170" s="88"/>
      <c r="M170" s="88"/>
      <c r="N170" s="89" t="s">
        <v>111</v>
      </c>
      <c r="O170" s="90"/>
      <c r="P170" s="90"/>
      <c r="Q170" s="107"/>
      <c r="R170" s="108"/>
      <c r="S170" s="108"/>
      <c r="T170" s="1"/>
      <c r="U170" s="1"/>
      <c r="V170" s="1"/>
      <c r="W170" s="1"/>
      <c r="X170" s="1"/>
      <c r="Y170" s="1"/>
      <c r="Z170" s="1"/>
      <c r="AA170" s="1"/>
      <c r="AB170" s="1"/>
      <c r="AC170" s="31"/>
      <c r="AD170" s="31"/>
      <c r="AE170" s="31"/>
      <c r="AF170" s="31"/>
      <c r="AG170" s="31"/>
    </row>
    <row r="171" spans="1:37" ht="24.75" customHeight="1">
      <c r="A171" s="102" t="s">
        <v>51</v>
      </c>
      <c r="B171" s="102"/>
      <c r="C171" s="102"/>
      <c r="D171" s="102"/>
      <c r="E171" s="93" t="s">
        <v>112</v>
      </c>
      <c r="F171" s="93"/>
      <c r="G171" s="93"/>
      <c r="H171" s="93" t="s">
        <v>113</v>
      </c>
      <c r="I171" s="93"/>
      <c r="J171" s="93"/>
      <c r="K171" s="93" t="s">
        <v>114</v>
      </c>
      <c r="L171" s="93"/>
      <c r="M171" s="93"/>
      <c r="N171" s="93" t="s">
        <v>112</v>
      </c>
      <c r="O171" s="93"/>
      <c r="P171" s="93"/>
      <c r="Q171" s="93" t="s">
        <v>113</v>
      </c>
      <c r="R171" s="93"/>
      <c r="S171" s="93"/>
      <c r="T171" s="93" t="s">
        <v>114</v>
      </c>
      <c r="U171" s="93"/>
      <c r="V171" s="93"/>
      <c r="W171" s="94" t="s">
        <v>46</v>
      </c>
      <c r="X171" s="94"/>
      <c r="Y171" s="94"/>
      <c r="Z171" s="94"/>
      <c r="AA171" s="94"/>
      <c r="AB171" s="12"/>
      <c r="AC171" s="25"/>
      <c r="AD171" s="25"/>
      <c r="AE171" s="25"/>
      <c r="AF171" s="25"/>
      <c r="AG171" s="25"/>
      <c r="AH171" s="74"/>
      <c r="AI171" s="74"/>
      <c r="AJ171" s="74"/>
      <c r="AK171" s="74"/>
    </row>
    <row r="172" spans="1:37" ht="24.75" customHeight="1">
      <c r="A172" s="103"/>
      <c r="B172" s="103"/>
      <c r="C172" s="103"/>
      <c r="D172" s="103"/>
      <c r="E172" s="27" t="s">
        <v>47</v>
      </c>
      <c r="F172" s="27" t="s">
        <v>49</v>
      </c>
      <c r="G172" s="27" t="s">
        <v>94</v>
      </c>
      <c r="H172" s="27" t="s">
        <v>47</v>
      </c>
      <c r="I172" s="27" t="s">
        <v>49</v>
      </c>
      <c r="J172" s="27" t="s">
        <v>94</v>
      </c>
      <c r="K172" s="27" t="s">
        <v>47</v>
      </c>
      <c r="L172" s="27" t="s">
        <v>49</v>
      </c>
      <c r="M172" s="27" t="s">
        <v>94</v>
      </c>
      <c r="N172" s="27" t="s">
        <v>47</v>
      </c>
      <c r="O172" s="27" t="s">
        <v>49</v>
      </c>
      <c r="P172" s="27" t="s">
        <v>94</v>
      </c>
      <c r="Q172" s="27" t="s">
        <v>47</v>
      </c>
      <c r="R172" s="27" t="s">
        <v>49</v>
      </c>
      <c r="S172" s="27" t="s">
        <v>94</v>
      </c>
      <c r="T172" s="27" t="s">
        <v>47</v>
      </c>
      <c r="U172" s="27" t="s">
        <v>49</v>
      </c>
      <c r="V172" s="27" t="s">
        <v>94</v>
      </c>
      <c r="W172" s="95"/>
      <c r="X172" s="95"/>
      <c r="Y172" s="95"/>
      <c r="Z172" s="95"/>
      <c r="AA172" s="95"/>
      <c r="AB172" s="27"/>
      <c r="AC172" s="25"/>
      <c r="AD172" s="25"/>
      <c r="AE172" s="25"/>
      <c r="AF172" s="25"/>
      <c r="AG172" s="25"/>
      <c r="AH172" s="74"/>
      <c r="AI172" s="74"/>
      <c r="AJ172" s="74"/>
      <c r="AK172" s="74"/>
    </row>
    <row r="173" spans="1:37" ht="24.75" customHeight="1">
      <c r="A173" s="103"/>
      <c r="B173" s="103"/>
      <c r="C173" s="103"/>
      <c r="D173" s="103"/>
      <c r="E173" s="27" t="s">
        <v>48</v>
      </c>
      <c r="F173" s="28" t="s">
        <v>77</v>
      </c>
      <c r="G173" s="27" t="s">
        <v>93</v>
      </c>
      <c r="H173" s="27" t="s">
        <v>48</v>
      </c>
      <c r="I173" s="28" t="s">
        <v>77</v>
      </c>
      <c r="J173" s="27" t="s">
        <v>93</v>
      </c>
      <c r="K173" s="27" t="s">
        <v>48</v>
      </c>
      <c r="L173" s="28" t="s">
        <v>77</v>
      </c>
      <c r="M173" s="27" t="s">
        <v>93</v>
      </c>
      <c r="N173" s="27" t="s">
        <v>48</v>
      </c>
      <c r="O173" s="28" t="s">
        <v>77</v>
      </c>
      <c r="P173" s="27" t="s">
        <v>93</v>
      </c>
      <c r="Q173" s="27" t="s">
        <v>48</v>
      </c>
      <c r="R173" s="28" t="s">
        <v>77</v>
      </c>
      <c r="S173" s="27" t="s">
        <v>93</v>
      </c>
      <c r="T173" s="27" t="s">
        <v>48</v>
      </c>
      <c r="U173" s="28" t="s">
        <v>77</v>
      </c>
      <c r="V173" s="27" t="s">
        <v>93</v>
      </c>
      <c r="W173" s="95"/>
      <c r="X173" s="95"/>
      <c r="Y173" s="95"/>
      <c r="Z173" s="95"/>
      <c r="AA173" s="95"/>
      <c r="AB173" s="27"/>
      <c r="AC173" s="25"/>
      <c r="AD173" s="25"/>
      <c r="AE173" s="25"/>
      <c r="AF173" s="25"/>
      <c r="AG173" s="25"/>
      <c r="AH173" s="74"/>
      <c r="AI173" s="74"/>
      <c r="AJ173" s="74"/>
      <c r="AK173" s="74"/>
    </row>
    <row r="174" spans="1:37" ht="24.75" customHeight="1">
      <c r="A174" s="103"/>
      <c r="B174" s="103"/>
      <c r="C174" s="103"/>
      <c r="D174" s="103"/>
      <c r="E174" s="1"/>
      <c r="F174" s="24" t="s">
        <v>1</v>
      </c>
      <c r="G174" s="27" t="s">
        <v>50</v>
      </c>
      <c r="H174" s="1"/>
      <c r="I174" s="24" t="s">
        <v>1</v>
      </c>
      <c r="J174" s="27" t="s">
        <v>50</v>
      </c>
      <c r="K174" s="1"/>
      <c r="L174" s="24" t="s">
        <v>1</v>
      </c>
      <c r="M174" s="27" t="s">
        <v>50</v>
      </c>
      <c r="N174" s="1"/>
      <c r="O174" s="24" t="s">
        <v>1</v>
      </c>
      <c r="P174" s="27" t="s">
        <v>50</v>
      </c>
      <c r="Q174" s="1"/>
      <c r="R174" s="24" t="s">
        <v>1</v>
      </c>
      <c r="S174" s="27" t="s">
        <v>50</v>
      </c>
      <c r="T174" s="1"/>
      <c r="U174" s="24" t="s">
        <v>1</v>
      </c>
      <c r="V174" s="27" t="s">
        <v>50</v>
      </c>
      <c r="W174" s="95"/>
      <c r="X174" s="95"/>
      <c r="Y174" s="95"/>
      <c r="Z174" s="95"/>
      <c r="AA174" s="95"/>
      <c r="AB174" s="27"/>
      <c r="AC174" s="25"/>
      <c r="AD174" s="25"/>
      <c r="AE174" s="25"/>
      <c r="AF174" s="25"/>
      <c r="AG174" s="25"/>
      <c r="AH174" s="74"/>
      <c r="AI174" s="74"/>
      <c r="AJ174" s="74"/>
      <c r="AK174" s="74"/>
    </row>
    <row r="175" spans="1:37" ht="24.75" customHeight="1">
      <c r="A175" s="88"/>
      <c r="B175" s="88"/>
      <c r="C175" s="88"/>
      <c r="D175" s="88"/>
      <c r="E175" s="24" t="s">
        <v>0</v>
      </c>
      <c r="F175" s="24" t="s">
        <v>3</v>
      </c>
      <c r="G175" s="24" t="s">
        <v>2</v>
      </c>
      <c r="H175" s="24" t="s">
        <v>0</v>
      </c>
      <c r="I175" s="24" t="s">
        <v>3</v>
      </c>
      <c r="J175" s="24" t="s">
        <v>2</v>
      </c>
      <c r="K175" s="24" t="s">
        <v>0</v>
      </c>
      <c r="L175" s="24" t="s">
        <v>3</v>
      </c>
      <c r="M175" s="24" t="s">
        <v>2</v>
      </c>
      <c r="N175" s="24" t="s">
        <v>0</v>
      </c>
      <c r="O175" s="24" t="s">
        <v>3</v>
      </c>
      <c r="P175" s="24" t="s">
        <v>2</v>
      </c>
      <c r="Q175" s="24" t="s">
        <v>0</v>
      </c>
      <c r="R175" s="24" t="s">
        <v>3</v>
      </c>
      <c r="S175" s="24" t="s">
        <v>2</v>
      </c>
      <c r="T175" s="24" t="s">
        <v>0</v>
      </c>
      <c r="U175" s="24" t="s">
        <v>3</v>
      </c>
      <c r="V175" s="24" t="s">
        <v>2</v>
      </c>
      <c r="W175" s="96"/>
      <c r="X175" s="96"/>
      <c r="Y175" s="96"/>
      <c r="Z175" s="96"/>
      <c r="AA175" s="96"/>
      <c r="AB175" s="24"/>
      <c r="AC175" s="25"/>
      <c r="AD175" s="25"/>
      <c r="AE175" s="25"/>
      <c r="AF175" s="25"/>
      <c r="AG175" s="25"/>
      <c r="AH175" s="74"/>
      <c r="AI175" s="74"/>
      <c r="AJ175" s="74"/>
      <c r="AK175" s="74"/>
    </row>
    <row r="176" spans="1:37" ht="24.75" customHeight="1">
      <c r="A176" s="101">
        <v>1</v>
      </c>
      <c r="B176" s="101"/>
      <c r="C176" s="101"/>
      <c r="D176" s="101"/>
      <c r="E176" s="22">
        <v>38</v>
      </c>
      <c r="F176" s="22">
        <v>39</v>
      </c>
      <c r="G176" s="22">
        <v>40</v>
      </c>
      <c r="H176" s="22">
        <v>38</v>
      </c>
      <c r="I176" s="22">
        <v>39</v>
      </c>
      <c r="J176" s="22">
        <v>40</v>
      </c>
      <c r="K176" s="22">
        <v>41</v>
      </c>
      <c r="L176" s="22">
        <v>42</v>
      </c>
      <c r="M176" s="22">
        <v>43</v>
      </c>
      <c r="N176" s="22">
        <v>44</v>
      </c>
      <c r="O176" s="22">
        <v>45</v>
      </c>
      <c r="P176" s="22">
        <v>46</v>
      </c>
      <c r="Q176" s="22">
        <v>47</v>
      </c>
      <c r="R176" s="22">
        <v>48</v>
      </c>
      <c r="S176" s="22">
        <v>49</v>
      </c>
      <c r="T176" s="22">
        <v>50</v>
      </c>
      <c r="U176" s="22">
        <v>51</v>
      </c>
      <c r="V176" s="22">
        <v>52</v>
      </c>
      <c r="W176" s="97">
        <v>1</v>
      </c>
      <c r="X176" s="97"/>
      <c r="Y176" s="97"/>
      <c r="Z176" s="97"/>
      <c r="AA176" s="97"/>
      <c r="AB176" s="13"/>
      <c r="AC176" s="13"/>
      <c r="AD176" s="13"/>
      <c r="AE176" s="13"/>
      <c r="AF176" s="13"/>
      <c r="AG176" s="13"/>
      <c r="AH176" s="74"/>
      <c r="AI176" s="74"/>
      <c r="AJ176" s="74"/>
      <c r="AK176" s="74"/>
    </row>
    <row r="177" spans="1:37" ht="22.5" customHeight="1">
      <c r="A177" s="23">
        <v>1</v>
      </c>
      <c r="B177" s="23"/>
      <c r="C177" s="6"/>
      <c r="D177" s="18" t="s">
        <v>52</v>
      </c>
      <c r="E177" s="65">
        <f aca="true" t="shared" si="57" ref="E177:L177">+E178+E181+E184</f>
        <v>31546</v>
      </c>
      <c r="F177" s="65">
        <f t="shared" si="57"/>
        <v>422</v>
      </c>
      <c r="G177" s="66">
        <f>+E177+F177</f>
        <v>31968</v>
      </c>
      <c r="H177" s="65">
        <f t="shared" si="57"/>
        <v>36482</v>
      </c>
      <c r="I177" s="65">
        <f t="shared" si="57"/>
        <v>405</v>
      </c>
      <c r="J177" s="66">
        <f>+H177+I177</f>
        <v>36887</v>
      </c>
      <c r="K177" s="65">
        <f t="shared" si="57"/>
        <v>45154</v>
      </c>
      <c r="L177" s="65">
        <f t="shared" si="57"/>
        <v>357</v>
      </c>
      <c r="M177" s="66">
        <f>+K177+L177</f>
        <v>45511</v>
      </c>
      <c r="N177" s="65">
        <v>19561</v>
      </c>
      <c r="O177" s="65">
        <v>293</v>
      </c>
      <c r="P177" s="66">
        <f>+N177+O177</f>
        <v>19854</v>
      </c>
      <c r="Q177" s="65">
        <v>20926</v>
      </c>
      <c r="R177" s="65">
        <v>258</v>
      </c>
      <c r="S177" s="66">
        <f>+Q177+R177</f>
        <v>21184</v>
      </c>
      <c r="T177" s="75">
        <v>23674</v>
      </c>
      <c r="U177" s="75">
        <v>212</v>
      </c>
      <c r="V177" s="66">
        <f>+T177+U177</f>
        <v>23886</v>
      </c>
      <c r="W177" s="25"/>
      <c r="X177" s="42">
        <v>1</v>
      </c>
      <c r="Y177" s="42"/>
      <c r="Z177" s="23"/>
      <c r="AA177" s="25" t="s">
        <v>84</v>
      </c>
      <c r="AB177" s="66"/>
      <c r="AC177" s="12"/>
      <c r="AD177" s="23"/>
      <c r="AE177" s="23"/>
      <c r="AF177" s="23"/>
      <c r="AG177" s="12"/>
      <c r="AH177" s="74"/>
      <c r="AI177" s="74"/>
      <c r="AJ177" s="74"/>
      <c r="AK177" s="74"/>
    </row>
    <row r="178" spans="1:37" ht="22.5" customHeight="1">
      <c r="A178" s="14">
        <v>1.1</v>
      </c>
      <c r="B178" s="14"/>
      <c r="C178" s="5"/>
      <c r="D178" s="10" t="s">
        <v>53</v>
      </c>
      <c r="E178" s="63">
        <f aca="true" t="shared" si="58" ref="E178:L178">+E179+E180</f>
        <v>30021</v>
      </c>
      <c r="F178" s="63">
        <f t="shared" si="58"/>
        <v>327</v>
      </c>
      <c r="G178" s="63">
        <f aca="true" t="shared" si="59" ref="G178:G204">+E178+F178</f>
        <v>30348</v>
      </c>
      <c r="H178" s="63">
        <f t="shared" si="58"/>
        <v>34653</v>
      </c>
      <c r="I178" s="63">
        <f t="shared" si="58"/>
        <v>299</v>
      </c>
      <c r="J178" s="63">
        <f aca="true" t="shared" si="60" ref="J178:J204">+H178+I178</f>
        <v>34952</v>
      </c>
      <c r="K178" s="63">
        <f t="shared" si="58"/>
        <v>42750</v>
      </c>
      <c r="L178" s="63">
        <f t="shared" si="58"/>
        <v>262</v>
      </c>
      <c r="M178" s="63">
        <f aca="true" t="shared" si="61" ref="M178:M204">+K178+L178</f>
        <v>43012</v>
      </c>
      <c r="N178" s="63">
        <v>18610</v>
      </c>
      <c r="O178" s="63">
        <v>228</v>
      </c>
      <c r="P178" s="63">
        <f aca="true" t="shared" si="62" ref="P178:P204">+N178+O178</f>
        <v>18838</v>
      </c>
      <c r="Q178" s="63">
        <v>19868</v>
      </c>
      <c r="R178" s="63">
        <v>191</v>
      </c>
      <c r="S178" s="63">
        <f aca="true" t="shared" si="63" ref="S178:S204">+Q178+R178</f>
        <v>20059</v>
      </c>
      <c r="T178" s="63">
        <v>22402</v>
      </c>
      <c r="U178" s="63">
        <v>156</v>
      </c>
      <c r="V178" s="63">
        <f aca="true" t="shared" si="64" ref="V178:V204">+T178+U178</f>
        <v>22558</v>
      </c>
      <c r="W178" s="38"/>
      <c r="X178" s="44">
        <v>1.1</v>
      </c>
      <c r="Y178" s="44"/>
      <c r="Z178" s="15"/>
      <c r="AA178" s="38" t="s">
        <v>26</v>
      </c>
      <c r="AB178" s="63"/>
      <c r="AC178" s="13"/>
      <c r="AD178" s="14"/>
      <c r="AE178" s="14"/>
      <c r="AF178" s="14"/>
      <c r="AG178" s="13"/>
      <c r="AH178" s="74"/>
      <c r="AI178" s="74"/>
      <c r="AJ178" s="74"/>
      <c r="AK178" s="74"/>
    </row>
    <row r="179" spans="1:37" ht="22.5" customHeight="1">
      <c r="A179" s="104" t="s">
        <v>5</v>
      </c>
      <c r="B179" s="104"/>
      <c r="C179" s="4"/>
      <c r="D179" s="10" t="s">
        <v>54</v>
      </c>
      <c r="E179" s="63">
        <v>24462</v>
      </c>
      <c r="F179" s="63">
        <v>209</v>
      </c>
      <c r="G179" s="63">
        <f t="shared" si="59"/>
        <v>24671</v>
      </c>
      <c r="H179" s="63">
        <v>28170</v>
      </c>
      <c r="I179" s="63">
        <v>177</v>
      </c>
      <c r="J179" s="63">
        <f t="shared" si="60"/>
        <v>28347</v>
      </c>
      <c r="K179" s="63">
        <v>36258</v>
      </c>
      <c r="L179" s="63">
        <v>168</v>
      </c>
      <c r="M179" s="63">
        <f t="shared" si="61"/>
        <v>36426</v>
      </c>
      <c r="N179" s="63">
        <v>15163</v>
      </c>
      <c r="O179" s="63">
        <v>146</v>
      </c>
      <c r="P179" s="63">
        <f t="shared" si="62"/>
        <v>15309</v>
      </c>
      <c r="Q179" s="63">
        <v>16156</v>
      </c>
      <c r="R179" s="63">
        <v>113</v>
      </c>
      <c r="S179" s="63">
        <f t="shared" si="63"/>
        <v>16269</v>
      </c>
      <c r="T179" s="63">
        <v>19029</v>
      </c>
      <c r="U179" s="63">
        <v>100</v>
      </c>
      <c r="V179" s="63">
        <f t="shared" si="64"/>
        <v>19129</v>
      </c>
      <c r="W179" s="38"/>
      <c r="X179" s="98" t="s">
        <v>5</v>
      </c>
      <c r="Y179" s="98"/>
      <c r="Z179" s="15"/>
      <c r="AA179" s="38" t="s">
        <v>27</v>
      </c>
      <c r="AB179" s="63"/>
      <c r="AC179" s="13"/>
      <c r="AD179" s="13"/>
      <c r="AE179" s="13"/>
      <c r="AF179" s="19"/>
      <c r="AG179" s="13"/>
      <c r="AH179" s="74"/>
      <c r="AI179" s="74"/>
      <c r="AJ179" s="74"/>
      <c r="AK179" s="74"/>
    </row>
    <row r="180" spans="1:37" ht="22.5" customHeight="1">
      <c r="A180" s="104" t="s">
        <v>6</v>
      </c>
      <c r="B180" s="104"/>
      <c r="C180" s="4"/>
      <c r="D180" s="20" t="s">
        <v>71</v>
      </c>
      <c r="E180" s="63">
        <v>5559</v>
      </c>
      <c r="F180" s="63">
        <v>118</v>
      </c>
      <c r="G180" s="63">
        <f t="shared" si="59"/>
        <v>5677</v>
      </c>
      <c r="H180" s="63">
        <v>6483</v>
      </c>
      <c r="I180" s="63">
        <v>122</v>
      </c>
      <c r="J180" s="63">
        <f t="shared" si="60"/>
        <v>6605</v>
      </c>
      <c r="K180" s="63">
        <v>6492</v>
      </c>
      <c r="L180" s="63">
        <v>94</v>
      </c>
      <c r="M180" s="63">
        <f t="shared" si="61"/>
        <v>6586</v>
      </c>
      <c r="N180" s="63">
        <v>3447</v>
      </c>
      <c r="O180" s="63">
        <v>82</v>
      </c>
      <c r="P180" s="63">
        <f t="shared" si="62"/>
        <v>3529</v>
      </c>
      <c r="Q180" s="63">
        <v>3712</v>
      </c>
      <c r="R180" s="63">
        <v>78</v>
      </c>
      <c r="S180" s="63">
        <f t="shared" si="63"/>
        <v>3790</v>
      </c>
      <c r="T180" s="63">
        <v>3373</v>
      </c>
      <c r="U180" s="63">
        <v>56</v>
      </c>
      <c r="V180" s="63">
        <f t="shared" si="64"/>
        <v>3429</v>
      </c>
      <c r="W180" s="38"/>
      <c r="X180" s="98" t="s">
        <v>6</v>
      </c>
      <c r="Y180" s="98"/>
      <c r="Z180" s="15"/>
      <c r="AA180" s="38" t="s">
        <v>28</v>
      </c>
      <c r="AB180" s="63"/>
      <c r="AC180" s="13"/>
      <c r="AD180" s="13"/>
      <c r="AE180" s="13"/>
      <c r="AF180" s="15"/>
      <c r="AG180" s="13"/>
      <c r="AH180" s="74"/>
      <c r="AI180" s="74"/>
      <c r="AJ180" s="74"/>
      <c r="AK180" s="74"/>
    </row>
    <row r="181" spans="1:37" ht="22.5" customHeight="1">
      <c r="A181" s="14">
        <v>1.2</v>
      </c>
      <c r="B181" s="14"/>
      <c r="C181" s="5"/>
      <c r="D181" s="10" t="s">
        <v>118</v>
      </c>
      <c r="E181" s="63">
        <f aca="true" t="shared" si="65" ref="E181:L181">+E182+E183</f>
        <v>1521</v>
      </c>
      <c r="F181" s="63">
        <f t="shared" si="65"/>
        <v>94</v>
      </c>
      <c r="G181" s="63">
        <f t="shared" si="59"/>
        <v>1615</v>
      </c>
      <c r="H181" s="63">
        <f t="shared" si="65"/>
        <v>1825</v>
      </c>
      <c r="I181" s="63">
        <f t="shared" si="65"/>
        <v>104</v>
      </c>
      <c r="J181" s="63">
        <f t="shared" si="60"/>
        <v>1929</v>
      </c>
      <c r="K181" s="63">
        <f t="shared" si="65"/>
        <v>2400</v>
      </c>
      <c r="L181" s="63">
        <f t="shared" si="65"/>
        <v>93</v>
      </c>
      <c r="M181" s="63">
        <f t="shared" si="61"/>
        <v>2493</v>
      </c>
      <c r="N181" s="63">
        <v>948</v>
      </c>
      <c r="O181" s="63">
        <v>65</v>
      </c>
      <c r="P181" s="63">
        <f t="shared" si="62"/>
        <v>1013</v>
      </c>
      <c r="Q181" s="63">
        <v>1055</v>
      </c>
      <c r="R181" s="63">
        <v>66</v>
      </c>
      <c r="S181" s="63">
        <f t="shared" si="63"/>
        <v>1121</v>
      </c>
      <c r="T181" s="63">
        <v>1269</v>
      </c>
      <c r="U181" s="63">
        <v>55</v>
      </c>
      <c r="V181" s="63">
        <f t="shared" si="64"/>
        <v>1324</v>
      </c>
      <c r="W181" s="38"/>
      <c r="X181" s="44">
        <v>1.2</v>
      </c>
      <c r="Y181" s="44"/>
      <c r="Z181" s="15"/>
      <c r="AA181" s="38" t="s">
        <v>29</v>
      </c>
      <c r="AB181" s="63"/>
      <c r="AC181" s="13"/>
      <c r="AD181" s="14"/>
      <c r="AE181" s="14"/>
      <c r="AF181" s="14"/>
      <c r="AG181" s="13"/>
      <c r="AH181" s="74"/>
      <c r="AI181" s="74"/>
      <c r="AJ181" s="74"/>
      <c r="AK181" s="74"/>
    </row>
    <row r="182" spans="1:37" ht="22.5" customHeight="1">
      <c r="A182" s="104" t="s">
        <v>7</v>
      </c>
      <c r="B182" s="104"/>
      <c r="C182" s="4"/>
      <c r="D182" s="10" t="s">
        <v>54</v>
      </c>
      <c r="E182" s="63">
        <v>1478</v>
      </c>
      <c r="F182" s="63">
        <v>-1</v>
      </c>
      <c r="G182" s="63">
        <f t="shared" si="59"/>
        <v>1477</v>
      </c>
      <c r="H182" s="63">
        <v>1780</v>
      </c>
      <c r="I182" s="63">
        <v>10</v>
      </c>
      <c r="J182" s="63">
        <f t="shared" si="60"/>
        <v>1790</v>
      </c>
      <c r="K182" s="63">
        <v>2356</v>
      </c>
      <c r="L182" s="63">
        <v>-1</v>
      </c>
      <c r="M182" s="63">
        <f t="shared" si="61"/>
        <v>2355</v>
      </c>
      <c r="N182" s="63">
        <v>920</v>
      </c>
      <c r="O182" s="63">
        <v>-1</v>
      </c>
      <c r="P182" s="63">
        <f t="shared" si="62"/>
        <v>919</v>
      </c>
      <c r="Q182" s="63">
        <v>1027</v>
      </c>
      <c r="R182" s="63">
        <v>6</v>
      </c>
      <c r="S182" s="63">
        <f t="shared" si="63"/>
        <v>1033</v>
      </c>
      <c r="T182" s="63">
        <v>1243</v>
      </c>
      <c r="U182" s="63">
        <v>-1</v>
      </c>
      <c r="V182" s="63">
        <f t="shared" si="64"/>
        <v>1242</v>
      </c>
      <c r="W182" s="38"/>
      <c r="X182" s="98" t="s">
        <v>7</v>
      </c>
      <c r="Y182" s="98"/>
      <c r="Z182" s="15"/>
      <c r="AA182" s="38" t="s">
        <v>27</v>
      </c>
      <c r="AB182" s="63"/>
      <c r="AC182" s="13"/>
      <c r="AD182" s="13"/>
      <c r="AE182" s="13"/>
      <c r="AF182" s="15"/>
      <c r="AG182" s="13"/>
      <c r="AH182" s="74"/>
      <c r="AI182" s="74"/>
      <c r="AJ182" s="74"/>
      <c r="AK182" s="74"/>
    </row>
    <row r="183" spans="1:37" ht="22.5" customHeight="1">
      <c r="A183" s="104" t="s">
        <v>8</v>
      </c>
      <c r="B183" s="104"/>
      <c r="C183" s="4"/>
      <c r="D183" s="20" t="s">
        <v>71</v>
      </c>
      <c r="E183" s="63">
        <v>43</v>
      </c>
      <c r="F183" s="63">
        <v>95</v>
      </c>
      <c r="G183" s="63">
        <f t="shared" si="59"/>
        <v>138</v>
      </c>
      <c r="H183" s="63">
        <v>45</v>
      </c>
      <c r="I183" s="63">
        <v>94</v>
      </c>
      <c r="J183" s="63">
        <f t="shared" si="60"/>
        <v>139</v>
      </c>
      <c r="K183" s="63">
        <v>44</v>
      </c>
      <c r="L183" s="63">
        <v>94</v>
      </c>
      <c r="M183" s="63">
        <f t="shared" si="61"/>
        <v>138</v>
      </c>
      <c r="N183" s="63">
        <v>28</v>
      </c>
      <c r="O183" s="63">
        <v>66</v>
      </c>
      <c r="P183" s="63">
        <f t="shared" si="62"/>
        <v>94</v>
      </c>
      <c r="Q183" s="63">
        <v>28</v>
      </c>
      <c r="R183" s="63">
        <v>60</v>
      </c>
      <c r="S183" s="63">
        <f t="shared" si="63"/>
        <v>88</v>
      </c>
      <c r="T183" s="63">
        <v>26</v>
      </c>
      <c r="U183" s="63">
        <v>56</v>
      </c>
      <c r="V183" s="63">
        <f t="shared" si="64"/>
        <v>82</v>
      </c>
      <c r="W183" s="38"/>
      <c r="X183" s="98" t="s">
        <v>8</v>
      </c>
      <c r="Y183" s="98"/>
      <c r="Z183" s="15"/>
      <c r="AA183" s="38" t="s">
        <v>28</v>
      </c>
      <c r="AB183" s="63"/>
      <c r="AC183" s="13"/>
      <c r="AD183" s="13"/>
      <c r="AE183" s="13"/>
      <c r="AF183" s="15"/>
      <c r="AG183" s="13"/>
      <c r="AH183" s="74"/>
      <c r="AI183" s="74"/>
      <c r="AJ183" s="74"/>
      <c r="AK183" s="74"/>
    </row>
    <row r="184" spans="1:37" ht="22.5" customHeight="1">
      <c r="A184" s="14">
        <v>1.3</v>
      </c>
      <c r="B184" s="14"/>
      <c r="C184" s="5"/>
      <c r="D184" s="10" t="s">
        <v>55</v>
      </c>
      <c r="E184" s="67">
        <f aca="true" t="shared" si="66" ref="E184:L184">+E185</f>
        <v>4</v>
      </c>
      <c r="F184" s="67">
        <f t="shared" si="66"/>
        <v>1</v>
      </c>
      <c r="G184" s="63">
        <f t="shared" si="59"/>
        <v>5</v>
      </c>
      <c r="H184" s="67">
        <f t="shared" si="66"/>
        <v>4</v>
      </c>
      <c r="I184" s="67">
        <f t="shared" si="66"/>
        <v>2</v>
      </c>
      <c r="J184" s="63">
        <f t="shared" si="60"/>
        <v>6</v>
      </c>
      <c r="K184" s="67">
        <f t="shared" si="66"/>
        <v>4</v>
      </c>
      <c r="L184" s="67">
        <f t="shared" si="66"/>
        <v>2</v>
      </c>
      <c r="M184" s="63">
        <f t="shared" si="61"/>
        <v>6</v>
      </c>
      <c r="N184" s="67">
        <v>3</v>
      </c>
      <c r="O184" s="67">
        <v>0</v>
      </c>
      <c r="P184" s="63">
        <f t="shared" si="62"/>
        <v>3</v>
      </c>
      <c r="Q184" s="67">
        <v>3</v>
      </c>
      <c r="R184" s="67">
        <v>1</v>
      </c>
      <c r="S184" s="63">
        <f t="shared" si="63"/>
        <v>4</v>
      </c>
      <c r="T184" s="67">
        <v>3</v>
      </c>
      <c r="U184" s="67">
        <v>1</v>
      </c>
      <c r="V184" s="63">
        <f t="shared" si="64"/>
        <v>4</v>
      </c>
      <c r="W184" s="38"/>
      <c r="X184" s="44">
        <v>1.3</v>
      </c>
      <c r="Y184" s="44"/>
      <c r="Z184" s="15"/>
      <c r="AA184" s="38" t="s">
        <v>30</v>
      </c>
      <c r="AB184" s="76"/>
      <c r="AC184" s="13"/>
      <c r="AD184" s="14"/>
      <c r="AE184" s="14"/>
      <c r="AF184" s="14"/>
      <c r="AG184" s="13"/>
      <c r="AH184" s="74"/>
      <c r="AI184" s="74"/>
      <c r="AJ184" s="74"/>
      <c r="AK184" s="74"/>
    </row>
    <row r="185" spans="1:37" ht="22.5" customHeight="1">
      <c r="A185" s="104" t="s">
        <v>9</v>
      </c>
      <c r="B185" s="104"/>
      <c r="C185" s="4"/>
      <c r="D185" s="20" t="s">
        <v>71</v>
      </c>
      <c r="E185" s="67">
        <v>4</v>
      </c>
      <c r="F185" s="67">
        <v>1</v>
      </c>
      <c r="G185" s="63">
        <f t="shared" si="59"/>
        <v>5</v>
      </c>
      <c r="H185" s="67">
        <v>4</v>
      </c>
      <c r="I185" s="67">
        <v>2</v>
      </c>
      <c r="J185" s="63">
        <f t="shared" si="60"/>
        <v>6</v>
      </c>
      <c r="K185" s="67">
        <v>4</v>
      </c>
      <c r="L185" s="67">
        <v>2</v>
      </c>
      <c r="M185" s="63">
        <f t="shared" si="61"/>
        <v>6</v>
      </c>
      <c r="N185" s="67">
        <v>3</v>
      </c>
      <c r="O185" s="67">
        <v>0</v>
      </c>
      <c r="P185" s="63">
        <f t="shared" si="62"/>
        <v>3</v>
      </c>
      <c r="Q185" s="67">
        <v>3</v>
      </c>
      <c r="R185" s="67">
        <v>1</v>
      </c>
      <c r="S185" s="63">
        <f t="shared" si="63"/>
        <v>4</v>
      </c>
      <c r="T185" s="76">
        <v>3</v>
      </c>
      <c r="U185" s="76">
        <v>1</v>
      </c>
      <c r="V185" s="63">
        <f t="shared" si="64"/>
        <v>4</v>
      </c>
      <c r="W185" s="38"/>
      <c r="X185" s="98" t="s">
        <v>9</v>
      </c>
      <c r="Y185" s="98"/>
      <c r="Z185" s="15"/>
      <c r="AA185" s="38" t="s">
        <v>28</v>
      </c>
      <c r="AB185" s="63"/>
      <c r="AC185" s="13"/>
      <c r="AD185" s="13"/>
      <c r="AE185" s="13"/>
      <c r="AF185" s="15"/>
      <c r="AG185" s="13"/>
      <c r="AH185" s="74"/>
      <c r="AI185" s="74"/>
      <c r="AJ185" s="74"/>
      <c r="AK185" s="74"/>
    </row>
    <row r="186" spans="1:37" ht="22.5" customHeight="1">
      <c r="A186" s="23">
        <v>2</v>
      </c>
      <c r="B186" s="23"/>
      <c r="C186" s="6"/>
      <c r="D186" s="18" t="s">
        <v>56</v>
      </c>
      <c r="E186" s="65">
        <f aca="true" t="shared" si="67" ref="E186:L186">+E187</f>
        <v>38723</v>
      </c>
      <c r="F186" s="65">
        <f t="shared" si="67"/>
        <v>1558</v>
      </c>
      <c r="G186" s="66">
        <f t="shared" si="59"/>
        <v>40281</v>
      </c>
      <c r="H186" s="65">
        <f t="shared" si="67"/>
        <v>46233</v>
      </c>
      <c r="I186" s="65">
        <f t="shared" si="67"/>
        <v>2067</v>
      </c>
      <c r="J186" s="66">
        <f t="shared" si="60"/>
        <v>48300</v>
      </c>
      <c r="K186" s="65">
        <f t="shared" si="67"/>
        <v>48484</v>
      </c>
      <c r="L186" s="65">
        <f t="shared" si="67"/>
        <v>1438</v>
      </c>
      <c r="M186" s="66">
        <f t="shared" si="61"/>
        <v>49922</v>
      </c>
      <c r="N186" s="65">
        <v>28145</v>
      </c>
      <c r="O186" s="65">
        <v>917</v>
      </c>
      <c r="P186" s="66">
        <f t="shared" si="62"/>
        <v>29062</v>
      </c>
      <c r="Q186" s="65">
        <v>31250</v>
      </c>
      <c r="R186" s="65">
        <v>1027</v>
      </c>
      <c r="S186" s="66">
        <f t="shared" si="63"/>
        <v>32277</v>
      </c>
      <c r="T186" s="65">
        <v>31093</v>
      </c>
      <c r="U186" s="65">
        <v>652</v>
      </c>
      <c r="V186" s="66">
        <f t="shared" si="64"/>
        <v>31745</v>
      </c>
      <c r="W186" s="25"/>
      <c r="X186" s="42">
        <v>2</v>
      </c>
      <c r="Y186" s="42"/>
      <c r="Z186" s="23"/>
      <c r="AA186" s="25" t="s">
        <v>31</v>
      </c>
      <c r="AB186" s="66"/>
      <c r="AC186" s="12"/>
      <c r="AD186" s="23"/>
      <c r="AE186" s="23"/>
      <c r="AF186" s="23"/>
      <c r="AG186" s="12"/>
      <c r="AH186" s="74"/>
      <c r="AI186" s="74"/>
      <c r="AJ186" s="74"/>
      <c r="AK186" s="74"/>
    </row>
    <row r="187" spans="1:37" ht="22.5" customHeight="1">
      <c r="A187" s="14">
        <v>2.1</v>
      </c>
      <c r="B187" s="14"/>
      <c r="C187" s="5"/>
      <c r="D187" s="20" t="s">
        <v>71</v>
      </c>
      <c r="E187" s="63">
        <v>38723</v>
      </c>
      <c r="F187" s="63">
        <v>1558</v>
      </c>
      <c r="G187" s="63">
        <f t="shared" si="59"/>
        <v>40281</v>
      </c>
      <c r="H187" s="63">
        <v>46233</v>
      </c>
      <c r="I187" s="63">
        <v>2067</v>
      </c>
      <c r="J187" s="63">
        <f t="shared" si="60"/>
        <v>48300</v>
      </c>
      <c r="K187" s="63">
        <v>48484</v>
      </c>
      <c r="L187" s="63">
        <v>1438</v>
      </c>
      <c r="M187" s="63">
        <f t="shared" si="61"/>
        <v>49922</v>
      </c>
      <c r="N187" s="63">
        <v>28145</v>
      </c>
      <c r="O187" s="63">
        <v>917</v>
      </c>
      <c r="P187" s="63">
        <f t="shared" si="62"/>
        <v>29062</v>
      </c>
      <c r="Q187" s="63">
        <v>31250</v>
      </c>
      <c r="R187" s="63">
        <v>1027</v>
      </c>
      <c r="S187" s="63">
        <f t="shared" si="63"/>
        <v>32277</v>
      </c>
      <c r="T187" s="63">
        <v>31093</v>
      </c>
      <c r="U187" s="63">
        <v>652</v>
      </c>
      <c r="V187" s="63">
        <f t="shared" si="64"/>
        <v>31745</v>
      </c>
      <c r="W187" s="38"/>
      <c r="X187" s="44">
        <v>2.1</v>
      </c>
      <c r="Y187" s="44"/>
      <c r="Z187" s="15"/>
      <c r="AA187" s="38" t="s">
        <v>28</v>
      </c>
      <c r="AB187" s="63"/>
      <c r="AC187" s="13"/>
      <c r="AD187" s="14"/>
      <c r="AE187" s="14"/>
      <c r="AF187" s="14"/>
      <c r="AG187" s="13"/>
      <c r="AH187" s="74"/>
      <c r="AI187" s="74"/>
      <c r="AJ187" s="74"/>
      <c r="AK187" s="74"/>
    </row>
    <row r="188" spans="1:37" ht="22.5" customHeight="1">
      <c r="A188" s="23">
        <v>3</v>
      </c>
      <c r="B188" s="23"/>
      <c r="C188" s="6"/>
      <c r="D188" s="18" t="s">
        <v>57</v>
      </c>
      <c r="E188" s="65">
        <f aca="true" t="shared" si="68" ref="E188:L188">+E189+E190</f>
        <v>52299</v>
      </c>
      <c r="F188" s="65">
        <f t="shared" si="68"/>
        <v>35490</v>
      </c>
      <c r="G188" s="66">
        <f t="shared" si="59"/>
        <v>87789</v>
      </c>
      <c r="H188" s="65">
        <f t="shared" si="68"/>
        <v>50700</v>
      </c>
      <c r="I188" s="65">
        <f t="shared" si="68"/>
        <v>28021</v>
      </c>
      <c r="J188" s="66">
        <f t="shared" si="60"/>
        <v>78721</v>
      </c>
      <c r="K188" s="65">
        <f t="shared" si="68"/>
        <v>48279</v>
      </c>
      <c r="L188" s="65">
        <f t="shared" si="68"/>
        <v>6148</v>
      </c>
      <c r="M188" s="66">
        <f t="shared" si="61"/>
        <v>54427</v>
      </c>
      <c r="N188" s="65">
        <v>42014</v>
      </c>
      <c r="O188" s="65">
        <v>27285</v>
      </c>
      <c r="P188" s="66">
        <f t="shared" si="62"/>
        <v>69299</v>
      </c>
      <c r="Q188" s="65">
        <v>38354</v>
      </c>
      <c r="R188" s="65">
        <v>20086</v>
      </c>
      <c r="S188" s="66">
        <f t="shared" si="63"/>
        <v>58440</v>
      </c>
      <c r="T188" s="75">
        <v>35404</v>
      </c>
      <c r="U188" s="75">
        <v>4181</v>
      </c>
      <c r="V188" s="66">
        <f t="shared" si="64"/>
        <v>39585</v>
      </c>
      <c r="W188" s="25"/>
      <c r="X188" s="42">
        <v>3</v>
      </c>
      <c r="Y188" s="42"/>
      <c r="Z188" s="23"/>
      <c r="AA188" s="25" t="s">
        <v>32</v>
      </c>
      <c r="AB188" s="66"/>
      <c r="AC188" s="12"/>
      <c r="AD188" s="23"/>
      <c r="AE188" s="23"/>
      <c r="AF188" s="23"/>
      <c r="AG188" s="12"/>
      <c r="AH188" s="74"/>
      <c r="AI188" s="74"/>
      <c r="AJ188" s="74"/>
      <c r="AK188" s="74"/>
    </row>
    <row r="189" spans="1:37" ht="22.5" customHeight="1">
      <c r="A189" s="14">
        <v>3.1</v>
      </c>
      <c r="B189" s="14"/>
      <c r="C189" s="5"/>
      <c r="D189" s="10" t="s">
        <v>54</v>
      </c>
      <c r="E189" s="63">
        <v>3620</v>
      </c>
      <c r="F189" s="63">
        <v>859</v>
      </c>
      <c r="G189" s="63">
        <f t="shared" si="59"/>
        <v>4479</v>
      </c>
      <c r="H189" s="63">
        <v>3684</v>
      </c>
      <c r="I189" s="63">
        <v>1941</v>
      </c>
      <c r="J189" s="63">
        <f t="shared" si="60"/>
        <v>5625</v>
      </c>
      <c r="K189" s="63">
        <v>4448</v>
      </c>
      <c r="L189" s="63">
        <v>1984</v>
      </c>
      <c r="M189" s="63">
        <f t="shared" si="61"/>
        <v>6432</v>
      </c>
      <c r="N189" s="63">
        <v>2528</v>
      </c>
      <c r="O189" s="63">
        <v>660</v>
      </c>
      <c r="P189" s="63">
        <f t="shared" si="62"/>
        <v>3188</v>
      </c>
      <c r="Q189" s="63">
        <v>2445</v>
      </c>
      <c r="R189" s="63">
        <v>1392</v>
      </c>
      <c r="S189" s="63">
        <f t="shared" si="63"/>
        <v>3837</v>
      </c>
      <c r="T189" s="63">
        <v>2769</v>
      </c>
      <c r="U189" s="63">
        <v>1349</v>
      </c>
      <c r="V189" s="63">
        <f t="shared" si="64"/>
        <v>4118</v>
      </c>
      <c r="W189" s="38"/>
      <c r="X189" s="44">
        <v>3.1</v>
      </c>
      <c r="Y189" s="44"/>
      <c r="Z189" s="15"/>
      <c r="AA189" s="38" t="s">
        <v>27</v>
      </c>
      <c r="AB189" s="63"/>
      <c r="AC189" s="13"/>
      <c r="AD189" s="14"/>
      <c r="AE189" s="14"/>
      <c r="AF189" s="14"/>
      <c r="AG189" s="13"/>
      <c r="AH189" s="74"/>
      <c r="AI189" s="74"/>
      <c r="AJ189" s="74"/>
      <c r="AK189" s="74"/>
    </row>
    <row r="190" spans="1:37" ht="22.5" customHeight="1">
      <c r="A190" s="14">
        <v>3.2</v>
      </c>
      <c r="B190" s="14"/>
      <c r="C190" s="5"/>
      <c r="D190" s="20" t="s">
        <v>71</v>
      </c>
      <c r="E190" s="63">
        <v>48679</v>
      </c>
      <c r="F190" s="63">
        <v>34631</v>
      </c>
      <c r="G190" s="63">
        <f t="shared" si="59"/>
        <v>83310</v>
      </c>
      <c r="H190" s="63">
        <v>47016</v>
      </c>
      <c r="I190" s="63">
        <v>26080</v>
      </c>
      <c r="J190" s="63">
        <f t="shared" si="60"/>
        <v>73096</v>
      </c>
      <c r="K190" s="63">
        <v>43831</v>
      </c>
      <c r="L190" s="63">
        <v>4164</v>
      </c>
      <c r="M190" s="63">
        <f t="shared" si="61"/>
        <v>47995</v>
      </c>
      <c r="N190" s="63">
        <v>39486</v>
      </c>
      <c r="O190" s="63">
        <v>26625</v>
      </c>
      <c r="P190" s="63">
        <f t="shared" si="62"/>
        <v>66111</v>
      </c>
      <c r="Q190" s="63">
        <v>35909</v>
      </c>
      <c r="R190" s="63">
        <v>18694</v>
      </c>
      <c r="S190" s="63">
        <f t="shared" si="63"/>
        <v>54603</v>
      </c>
      <c r="T190" s="63">
        <v>32635</v>
      </c>
      <c r="U190" s="63">
        <v>2832</v>
      </c>
      <c r="V190" s="63">
        <f t="shared" si="64"/>
        <v>35467</v>
      </c>
      <c r="W190" s="38"/>
      <c r="X190" s="44">
        <v>3.2</v>
      </c>
      <c r="Y190" s="44"/>
      <c r="Z190" s="15"/>
      <c r="AA190" s="38" t="s">
        <v>28</v>
      </c>
      <c r="AB190" s="63"/>
      <c r="AC190" s="13"/>
      <c r="AD190" s="14"/>
      <c r="AE190" s="14"/>
      <c r="AF190" s="14"/>
      <c r="AG190" s="13"/>
      <c r="AH190" s="74"/>
      <c r="AI190" s="74"/>
      <c r="AJ190" s="74"/>
      <c r="AK190" s="74"/>
    </row>
    <row r="191" spans="1:37" ht="22.5" customHeight="1">
      <c r="A191" s="23">
        <v>4</v>
      </c>
      <c r="B191" s="23"/>
      <c r="C191" s="6"/>
      <c r="D191" s="18" t="s">
        <v>68</v>
      </c>
      <c r="E191" s="65">
        <f aca="true" t="shared" si="69" ref="E191:L191">+E192+E193+E194</f>
        <v>133886</v>
      </c>
      <c r="F191" s="65">
        <f t="shared" si="69"/>
        <v>3127</v>
      </c>
      <c r="G191" s="66">
        <f t="shared" si="59"/>
        <v>137013</v>
      </c>
      <c r="H191" s="65">
        <f t="shared" si="69"/>
        <v>146086</v>
      </c>
      <c r="I191" s="65">
        <f t="shared" si="69"/>
        <v>6180</v>
      </c>
      <c r="J191" s="66">
        <f t="shared" si="60"/>
        <v>152266</v>
      </c>
      <c r="K191" s="65">
        <f t="shared" si="69"/>
        <v>167868</v>
      </c>
      <c r="L191" s="65">
        <f t="shared" si="69"/>
        <v>6150</v>
      </c>
      <c r="M191" s="66">
        <f t="shared" si="61"/>
        <v>174018</v>
      </c>
      <c r="N191" s="65">
        <v>100061</v>
      </c>
      <c r="O191" s="65">
        <v>2664</v>
      </c>
      <c r="P191" s="66">
        <f t="shared" si="62"/>
        <v>102725</v>
      </c>
      <c r="Q191" s="65">
        <v>105277</v>
      </c>
      <c r="R191" s="65">
        <v>5118</v>
      </c>
      <c r="S191" s="66">
        <f t="shared" si="63"/>
        <v>110395</v>
      </c>
      <c r="T191" s="75">
        <v>115765</v>
      </c>
      <c r="U191" s="75">
        <v>4612</v>
      </c>
      <c r="V191" s="66">
        <f t="shared" si="64"/>
        <v>120377</v>
      </c>
      <c r="W191" s="25"/>
      <c r="X191" s="42">
        <v>4</v>
      </c>
      <c r="Y191" s="42"/>
      <c r="Z191" s="23"/>
      <c r="AA191" s="25" t="s">
        <v>83</v>
      </c>
      <c r="AB191" s="66"/>
      <c r="AC191" s="12"/>
      <c r="AD191" s="23"/>
      <c r="AE191" s="23"/>
      <c r="AF191" s="23"/>
      <c r="AG191" s="12"/>
      <c r="AH191" s="74"/>
      <c r="AI191" s="74"/>
      <c r="AJ191" s="74"/>
      <c r="AK191" s="74"/>
    </row>
    <row r="192" spans="1:37" ht="22.5" customHeight="1">
      <c r="A192" s="14">
        <v>4.1</v>
      </c>
      <c r="B192" s="14"/>
      <c r="C192" s="5"/>
      <c r="D192" s="10" t="s">
        <v>58</v>
      </c>
      <c r="E192" s="63">
        <v>11125</v>
      </c>
      <c r="F192" s="63">
        <v>261</v>
      </c>
      <c r="G192" s="63">
        <f t="shared" si="59"/>
        <v>11386</v>
      </c>
      <c r="H192" s="63">
        <v>11858</v>
      </c>
      <c r="I192" s="63">
        <v>92</v>
      </c>
      <c r="J192" s="63">
        <f t="shared" si="60"/>
        <v>11950</v>
      </c>
      <c r="K192" s="63">
        <v>16608</v>
      </c>
      <c r="L192" s="63">
        <v>293</v>
      </c>
      <c r="M192" s="63">
        <f t="shared" si="61"/>
        <v>16901</v>
      </c>
      <c r="N192" s="63">
        <v>6913</v>
      </c>
      <c r="O192" s="63">
        <v>182</v>
      </c>
      <c r="P192" s="63">
        <f t="shared" si="62"/>
        <v>7095</v>
      </c>
      <c r="Q192" s="63">
        <v>6810</v>
      </c>
      <c r="R192" s="63">
        <v>59</v>
      </c>
      <c r="S192" s="63">
        <f t="shared" si="63"/>
        <v>6869</v>
      </c>
      <c r="T192" s="63">
        <v>8667</v>
      </c>
      <c r="U192" s="63">
        <v>175</v>
      </c>
      <c r="V192" s="63">
        <f t="shared" si="64"/>
        <v>8842</v>
      </c>
      <c r="W192" s="38"/>
      <c r="X192" s="44">
        <v>4.1</v>
      </c>
      <c r="Y192" s="44"/>
      <c r="Z192" s="15"/>
      <c r="AA192" s="38" t="s">
        <v>33</v>
      </c>
      <c r="AB192" s="63"/>
      <c r="AC192" s="13"/>
      <c r="AD192" s="14"/>
      <c r="AE192" s="14"/>
      <c r="AF192" s="14"/>
      <c r="AG192" s="13"/>
      <c r="AH192" s="74"/>
      <c r="AI192" s="74"/>
      <c r="AJ192" s="74"/>
      <c r="AK192" s="74"/>
    </row>
    <row r="193" spans="1:37" ht="22.5" customHeight="1">
      <c r="A193" s="14">
        <v>4.2</v>
      </c>
      <c r="B193" s="14"/>
      <c r="C193" s="5"/>
      <c r="D193" s="10" t="s">
        <v>54</v>
      </c>
      <c r="E193" s="63">
        <v>2800</v>
      </c>
      <c r="F193" s="63">
        <v>165</v>
      </c>
      <c r="G193" s="63">
        <f t="shared" si="59"/>
        <v>2965</v>
      </c>
      <c r="H193" s="63">
        <v>2657</v>
      </c>
      <c r="I193" s="63">
        <v>2636</v>
      </c>
      <c r="J193" s="63">
        <f t="shared" si="60"/>
        <v>5293</v>
      </c>
      <c r="K193" s="63">
        <v>3282</v>
      </c>
      <c r="L193" s="63">
        <v>2999</v>
      </c>
      <c r="M193" s="63">
        <f t="shared" si="61"/>
        <v>6281</v>
      </c>
      <c r="N193" s="63">
        <v>1856</v>
      </c>
      <c r="O193" s="63">
        <v>146</v>
      </c>
      <c r="P193" s="63">
        <f t="shared" si="62"/>
        <v>2002</v>
      </c>
      <c r="Q193" s="63">
        <v>1650</v>
      </c>
      <c r="R193" s="63">
        <v>2292</v>
      </c>
      <c r="S193" s="63">
        <f t="shared" si="63"/>
        <v>3942</v>
      </c>
      <c r="T193" s="63">
        <v>1878</v>
      </c>
      <c r="U193" s="63">
        <v>2310</v>
      </c>
      <c r="V193" s="63">
        <f t="shared" si="64"/>
        <v>4188</v>
      </c>
      <c r="W193" s="38"/>
      <c r="X193" s="44">
        <v>4.2</v>
      </c>
      <c r="Y193" s="44"/>
      <c r="Z193" s="15"/>
      <c r="AA193" s="38" t="s">
        <v>27</v>
      </c>
      <c r="AB193" s="63"/>
      <c r="AC193" s="13"/>
      <c r="AD193" s="14"/>
      <c r="AE193" s="14"/>
      <c r="AF193" s="14"/>
      <c r="AG193" s="13"/>
      <c r="AH193" s="74"/>
      <c r="AI193" s="74"/>
      <c r="AJ193" s="74"/>
      <c r="AK193" s="74"/>
    </row>
    <row r="194" spans="1:37" ht="22.5" customHeight="1">
      <c r="A194" s="14">
        <v>4.3</v>
      </c>
      <c r="B194" s="14"/>
      <c r="C194" s="5"/>
      <c r="D194" s="20" t="s">
        <v>71</v>
      </c>
      <c r="E194" s="63">
        <v>119961</v>
      </c>
      <c r="F194" s="63">
        <v>2701</v>
      </c>
      <c r="G194" s="63">
        <f t="shared" si="59"/>
        <v>122662</v>
      </c>
      <c r="H194" s="63">
        <v>131571</v>
      </c>
      <c r="I194" s="63">
        <v>3452</v>
      </c>
      <c r="J194" s="63">
        <f t="shared" si="60"/>
        <v>135023</v>
      </c>
      <c r="K194" s="63">
        <v>147978</v>
      </c>
      <c r="L194" s="63">
        <v>2858</v>
      </c>
      <c r="M194" s="63">
        <f t="shared" si="61"/>
        <v>150836</v>
      </c>
      <c r="N194" s="63">
        <v>91292</v>
      </c>
      <c r="O194" s="63">
        <v>2336</v>
      </c>
      <c r="P194" s="63">
        <f t="shared" si="62"/>
        <v>93628</v>
      </c>
      <c r="Q194" s="63">
        <v>96817</v>
      </c>
      <c r="R194" s="63">
        <v>2767</v>
      </c>
      <c r="S194" s="63">
        <f t="shared" si="63"/>
        <v>99584</v>
      </c>
      <c r="T194" s="63">
        <v>105220</v>
      </c>
      <c r="U194" s="63">
        <v>2127</v>
      </c>
      <c r="V194" s="63">
        <f t="shared" si="64"/>
        <v>107347</v>
      </c>
      <c r="W194" s="38"/>
      <c r="X194" s="44">
        <v>4.3</v>
      </c>
      <c r="Y194" s="44"/>
      <c r="Z194" s="15"/>
      <c r="AA194" s="38" t="s">
        <v>28</v>
      </c>
      <c r="AB194" s="63"/>
      <c r="AC194" s="13"/>
      <c r="AD194" s="14"/>
      <c r="AE194" s="14"/>
      <c r="AF194" s="14"/>
      <c r="AG194" s="13"/>
      <c r="AH194" s="74"/>
      <c r="AI194" s="74"/>
      <c r="AJ194" s="74"/>
      <c r="AK194" s="74"/>
    </row>
    <row r="195" spans="1:37" ht="22.5" customHeight="1">
      <c r="A195" s="23">
        <v>5</v>
      </c>
      <c r="B195" s="23"/>
      <c r="C195" s="6"/>
      <c r="D195" s="18" t="s">
        <v>50</v>
      </c>
      <c r="E195" s="65">
        <f aca="true" t="shared" si="70" ref="E195:L195">+E196+E197+E198</f>
        <v>17483</v>
      </c>
      <c r="F195" s="65">
        <f t="shared" si="70"/>
        <v>2344</v>
      </c>
      <c r="G195" s="66">
        <f t="shared" si="59"/>
        <v>19827</v>
      </c>
      <c r="H195" s="65">
        <f t="shared" si="70"/>
        <v>18252</v>
      </c>
      <c r="I195" s="65">
        <f t="shared" si="70"/>
        <v>4128</v>
      </c>
      <c r="J195" s="66">
        <f t="shared" si="60"/>
        <v>22380</v>
      </c>
      <c r="K195" s="65">
        <f t="shared" si="70"/>
        <v>19061</v>
      </c>
      <c r="L195" s="65">
        <f t="shared" si="70"/>
        <v>4710</v>
      </c>
      <c r="M195" s="66">
        <f t="shared" si="61"/>
        <v>23771</v>
      </c>
      <c r="N195" s="65">
        <v>10927</v>
      </c>
      <c r="O195" s="65">
        <v>1656</v>
      </c>
      <c r="P195" s="66">
        <f t="shared" si="62"/>
        <v>12583</v>
      </c>
      <c r="Q195" s="65">
        <v>10563</v>
      </c>
      <c r="R195" s="65">
        <v>2685</v>
      </c>
      <c r="S195" s="66">
        <f t="shared" si="63"/>
        <v>13248</v>
      </c>
      <c r="T195" s="75">
        <v>10060</v>
      </c>
      <c r="U195" s="75">
        <v>2865</v>
      </c>
      <c r="V195" s="66">
        <f t="shared" si="64"/>
        <v>12925</v>
      </c>
      <c r="W195" s="25"/>
      <c r="X195" s="31">
        <v>5</v>
      </c>
      <c r="Y195" s="31"/>
      <c r="Z195" s="23"/>
      <c r="AA195" s="25" t="s">
        <v>34</v>
      </c>
      <c r="AB195" s="66"/>
      <c r="AC195" s="12"/>
      <c r="AD195" s="11"/>
      <c r="AE195" s="11"/>
      <c r="AF195" s="11"/>
      <c r="AG195" s="12"/>
      <c r="AH195" s="74"/>
      <c r="AI195" s="74"/>
      <c r="AJ195" s="74"/>
      <c r="AK195" s="74"/>
    </row>
    <row r="196" spans="1:37" ht="22.5" customHeight="1">
      <c r="A196" s="14">
        <v>5.1</v>
      </c>
      <c r="B196" s="14"/>
      <c r="C196" s="5"/>
      <c r="D196" s="10" t="s">
        <v>58</v>
      </c>
      <c r="E196" s="63">
        <v>316</v>
      </c>
      <c r="F196" s="63">
        <v>811</v>
      </c>
      <c r="G196" s="63">
        <f t="shared" si="59"/>
        <v>1127</v>
      </c>
      <c r="H196" s="63">
        <v>404</v>
      </c>
      <c r="I196" s="63">
        <v>1348</v>
      </c>
      <c r="J196" s="63">
        <f t="shared" si="60"/>
        <v>1752</v>
      </c>
      <c r="K196" s="63">
        <v>482</v>
      </c>
      <c r="L196" s="63">
        <v>1560</v>
      </c>
      <c r="M196" s="63">
        <f t="shared" si="61"/>
        <v>2042</v>
      </c>
      <c r="N196" s="63">
        <v>267</v>
      </c>
      <c r="O196" s="63">
        <v>573</v>
      </c>
      <c r="P196" s="63">
        <f t="shared" si="62"/>
        <v>840</v>
      </c>
      <c r="Q196" s="63">
        <v>332</v>
      </c>
      <c r="R196" s="63">
        <v>877</v>
      </c>
      <c r="S196" s="63">
        <f t="shared" si="63"/>
        <v>1209</v>
      </c>
      <c r="T196" s="63">
        <v>392</v>
      </c>
      <c r="U196" s="63">
        <v>949</v>
      </c>
      <c r="V196" s="63">
        <f t="shared" si="64"/>
        <v>1341</v>
      </c>
      <c r="W196" s="38"/>
      <c r="X196" s="44">
        <v>5.1</v>
      </c>
      <c r="Y196" s="44"/>
      <c r="Z196" s="15"/>
      <c r="AA196" s="38" t="s">
        <v>33</v>
      </c>
      <c r="AB196" s="63"/>
      <c r="AC196" s="13"/>
      <c r="AD196" s="14"/>
      <c r="AE196" s="14"/>
      <c r="AF196" s="14"/>
      <c r="AG196" s="13"/>
      <c r="AH196" s="74"/>
      <c r="AI196" s="74"/>
      <c r="AJ196" s="74"/>
      <c r="AK196" s="74"/>
    </row>
    <row r="197" spans="1:37" ht="22.5" customHeight="1">
      <c r="A197" s="14">
        <v>5.2</v>
      </c>
      <c r="B197" s="14"/>
      <c r="C197" s="5"/>
      <c r="D197" s="10" t="s">
        <v>54</v>
      </c>
      <c r="E197" s="63">
        <v>0</v>
      </c>
      <c r="F197" s="63">
        <v>0</v>
      </c>
      <c r="G197" s="66"/>
      <c r="H197" s="63">
        <v>0</v>
      </c>
      <c r="I197" s="63"/>
      <c r="J197" s="66"/>
      <c r="K197" s="63"/>
      <c r="L197" s="63"/>
      <c r="M197" s="66"/>
      <c r="N197" s="63"/>
      <c r="O197" s="63"/>
      <c r="P197" s="66"/>
      <c r="Q197" s="63">
        <v>0</v>
      </c>
      <c r="R197" s="63"/>
      <c r="S197" s="66"/>
      <c r="T197" s="63">
        <v>0</v>
      </c>
      <c r="U197" s="63"/>
      <c r="V197" s="66"/>
      <c r="W197" s="38"/>
      <c r="X197" s="44">
        <v>5.2</v>
      </c>
      <c r="Y197" s="44"/>
      <c r="Z197" s="15"/>
      <c r="AA197" s="38" t="s">
        <v>27</v>
      </c>
      <c r="AB197" s="63"/>
      <c r="AC197" s="13"/>
      <c r="AD197" s="14"/>
      <c r="AE197" s="14"/>
      <c r="AF197" s="14"/>
      <c r="AG197" s="13"/>
      <c r="AH197" s="74"/>
      <c r="AI197" s="74"/>
      <c r="AJ197" s="74"/>
      <c r="AK197" s="74"/>
    </row>
    <row r="198" spans="1:37" ht="22.5" customHeight="1">
      <c r="A198" s="14">
        <v>5.3</v>
      </c>
      <c r="B198" s="14"/>
      <c r="C198" s="5"/>
      <c r="D198" s="20" t="s">
        <v>71</v>
      </c>
      <c r="E198" s="63">
        <v>17167</v>
      </c>
      <c r="F198" s="63">
        <v>1533</v>
      </c>
      <c r="G198" s="63">
        <f t="shared" si="59"/>
        <v>18700</v>
      </c>
      <c r="H198" s="63">
        <v>17848</v>
      </c>
      <c r="I198" s="63">
        <v>2780</v>
      </c>
      <c r="J198" s="63">
        <f t="shared" si="60"/>
        <v>20628</v>
      </c>
      <c r="K198" s="63">
        <v>18579</v>
      </c>
      <c r="L198" s="63">
        <v>3150</v>
      </c>
      <c r="M198" s="63">
        <f t="shared" si="61"/>
        <v>21729</v>
      </c>
      <c r="N198" s="63">
        <v>10660</v>
      </c>
      <c r="O198" s="63">
        <v>1083</v>
      </c>
      <c r="P198" s="63">
        <f t="shared" si="62"/>
        <v>11743</v>
      </c>
      <c r="Q198" s="63">
        <v>10231</v>
      </c>
      <c r="R198" s="63">
        <v>1808</v>
      </c>
      <c r="S198" s="63">
        <f t="shared" si="63"/>
        <v>12039</v>
      </c>
      <c r="T198" s="63">
        <v>9668</v>
      </c>
      <c r="U198" s="63">
        <v>1916</v>
      </c>
      <c r="V198" s="63">
        <f t="shared" si="64"/>
        <v>11584</v>
      </c>
      <c r="W198" s="38"/>
      <c r="X198" s="44">
        <v>5.3</v>
      </c>
      <c r="Y198" s="44"/>
      <c r="Z198" s="15"/>
      <c r="AA198" s="38" t="s">
        <v>28</v>
      </c>
      <c r="AB198" s="63"/>
      <c r="AC198" s="13"/>
      <c r="AD198" s="14"/>
      <c r="AE198" s="14"/>
      <c r="AF198" s="14"/>
      <c r="AG198" s="13"/>
      <c r="AH198" s="74"/>
      <c r="AI198" s="74"/>
      <c r="AJ198" s="74"/>
      <c r="AK198" s="74"/>
    </row>
    <row r="199" spans="1:37" ht="22.5" customHeight="1">
      <c r="A199" s="23">
        <v>6</v>
      </c>
      <c r="B199" s="23"/>
      <c r="C199" s="6"/>
      <c r="D199" s="18" t="s">
        <v>59</v>
      </c>
      <c r="E199" s="65">
        <f aca="true" t="shared" si="71" ref="E199:L199">+E200+E203</f>
        <v>383</v>
      </c>
      <c r="F199" s="65">
        <f t="shared" si="71"/>
        <v>2667</v>
      </c>
      <c r="G199" s="66">
        <f t="shared" si="59"/>
        <v>3050</v>
      </c>
      <c r="H199" s="65">
        <f t="shared" si="71"/>
        <v>430</v>
      </c>
      <c r="I199" s="65">
        <f t="shared" si="71"/>
        <v>9820</v>
      </c>
      <c r="J199" s="66">
        <f t="shared" si="60"/>
        <v>10250</v>
      </c>
      <c r="K199" s="65">
        <f t="shared" si="71"/>
        <v>407</v>
      </c>
      <c r="L199" s="65">
        <f t="shared" si="71"/>
        <v>8791</v>
      </c>
      <c r="M199" s="66">
        <f t="shared" si="61"/>
        <v>9198</v>
      </c>
      <c r="N199" s="65">
        <v>283</v>
      </c>
      <c r="O199" s="65">
        <v>1861</v>
      </c>
      <c r="P199" s="66">
        <f t="shared" si="62"/>
        <v>2144</v>
      </c>
      <c r="Q199" s="65">
        <v>305</v>
      </c>
      <c r="R199" s="65">
        <v>6289</v>
      </c>
      <c r="S199" s="66">
        <f t="shared" si="63"/>
        <v>6594</v>
      </c>
      <c r="T199" s="75">
        <v>276</v>
      </c>
      <c r="U199" s="75">
        <v>5245</v>
      </c>
      <c r="V199" s="66">
        <f t="shared" si="64"/>
        <v>5521</v>
      </c>
      <c r="W199" s="25"/>
      <c r="X199" s="42">
        <v>6</v>
      </c>
      <c r="Y199" s="42"/>
      <c r="Z199" s="23"/>
      <c r="AA199" s="25" t="s">
        <v>82</v>
      </c>
      <c r="AB199" s="66"/>
      <c r="AC199" s="12"/>
      <c r="AD199" s="23"/>
      <c r="AE199" s="23"/>
      <c r="AF199" s="23"/>
      <c r="AG199" s="12"/>
      <c r="AH199" s="74"/>
      <c r="AI199" s="74"/>
      <c r="AJ199" s="74"/>
      <c r="AK199" s="74"/>
    </row>
    <row r="200" spans="1:37" ht="22.5" customHeight="1">
      <c r="A200" s="14">
        <v>6.1</v>
      </c>
      <c r="B200" s="14"/>
      <c r="C200" s="5"/>
      <c r="D200" s="10" t="s">
        <v>67</v>
      </c>
      <c r="E200" s="67">
        <f aca="true" t="shared" si="72" ref="E200:L200">+E201+E202</f>
        <v>269</v>
      </c>
      <c r="F200" s="67">
        <f t="shared" si="72"/>
        <v>2664</v>
      </c>
      <c r="G200" s="63">
        <f t="shared" si="59"/>
        <v>2933</v>
      </c>
      <c r="H200" s="67">
        <f t="shared" si="72"/>
        <v>325</v>
      </c>
      <c r="I200" s="67">
        <f t="shared" si="72"/>
        <v>9820</v>
      </c>
      <c r="J200" s="63">
        <f t="shared" si="60"/>
        <v>10145</v>
      </c>
      <c r="K200" s="67">
        <f t="shared" si="72"/>
        <v>287</v>
      </c>
      <c r="L200" s="67">
        <f t="shared" si="72"/>
        <v>8791</v>
      </c>
      <c r="M200" s="63">
        <f t="shared" si="61"/>
        <v>9078</v>
      </c>
      <c r="N200" s="67">
        <v>198</v>
      </c>
      <c r="O200" s="67">
        <v>1859</v>
      </c>
      <c r="P200" s="63">
        <f t="shared" si="62"/>
        <v>2057</v>
      </c>
      <c r="Q200" s="67">
        <v>229</v>
      </c>
      <c r="R200" s="67">
        <v>6289</v>
      </c>
      <c r="S200" s="63">
        <f t="shared" si="63"/>
        <v>6518</v>
      </c>
      <c r="T200" s="76">
        <v>193</v>
      </c>
      <c r="U200" s="76">
        <v>5245</v>
      </c>
      <c r="V200" s="63">
        <f t="shared" si="64"/>
        <v>5438</v>
      </c>
      <c r="W200" s="38"/>
      <c r="X200" s="44">
        <v>6.1</v>
      </c>
      <c r="Y200" s="44"/>
      <c r="Z200" s="15"/>
      <c r="AA200" s="38" t="s">
        <v>35</v>
      </c>
      <c r="AB200" s="76"/>
      <c r="AC200" s="13"/>
      <c r="AD200" s="14"/>
      <c r="AE200" s="14"/>
      <c r="AF200" s="14"/>
      <c r="AG200" s="13"/>
      <c r="AH200" s="74"/>
      <c r="AI200" s="74"/>
      <c r="AJ200" s="74"/>
      <c r="AK200" s="74"/>
    </row>
    <row r="201" spans="1:37" ht="22.5" customHeight="1">
      <c r="A201" s="104" t="s">
        <v>10</v>
      </c>
      <c r="B201" s="104"/>
      <c r="C201" s="4"/>
      <c r="D201" s="10" t="s">
        <v>54</v>
      </c>
      <c r="E201" s="63">
        <v>5</v>
      </c>
      <c r="F201" s="63">
        <v>0</v>
      </c>
      <c r="G201" s="63">
        <f t="shared" si="59"/>
        <v>5</v>
      </c>
      <c r="H201" s="63">
        <v>9</v>
      </c>
      <c r="I201" s="63"/>
      <c r="J201" s="63">
        <f t="shared" si="60"/>
        <v>9</v>
      </c>
      <c r="K201" s="63">
        <v>13</v>
      </c>
      <c r="L201" s="63"/>
      <c r="M201" s="63">
        <f t="shared" si="61"/>
        <v>13</v>
      </c>
      <c r="N201" s="63">
        <v>3</v>
      </c>
      <c r="O201" s="63"/>
      <c r="P201" s="63">
        <f t="shared" si="62"/>
        <v>3</v>
      </c>
      <c r="Q201" s="63">
        <v>5</v>
      </c>
      <c r="R201" s="63"/>
      <c r="S201" s="63">
        <f t="shared" si="63"/>
        <v>5</v>
      </c>
      <c r="T201" s="63">
        <v>7</v>
      </c>
      <c r="U201" s="63"/>
      <c r="V201" s="63">
        <f t="shared" si="64"/>
        <v>7</v>
      </c>
      <c r="W201" s="38">
        <v>3</v>
      </c>
      <c r="X201" s="98" t="s">
        <v>10</v>
      </c>
      <c r="Y201" s="98"/>
      <c r="Z201" s="15"/>
      <c r="AA201" s="38" t="s">
        <v>27</v>
      </c>
      <c r="AB201" s="63"/>
      <c r="AC201" s="13"/>
      <c r="AD201" s="13"/>
      <c r="AE201" s="13"/>
      <c r="AF201" s="15"/>
      <c r="AG201" s="13"/>
      <c r="AH201" s="74"/>
      <c r="AI201" s="74"/>
      <c r="AJ201" s="74"/>
      <c r="AK201" s="74"/>
    </row>
    <row r="202" spans="1:37" ht="22.5" customHeight="1">
      <c r="A202" s="104" t="s">
        <v>11</v>
      </c>
      <c r="B202" s="104"/>
      <c r="C202" s="4"/>
      <c r="D202" s="20" t="s">
        <v>71</v>
      </c>
      <c r="E202" s="63">
        <v>264</v>
      </c>
      <c r="F202" s="63">
        <v>2664</v>
      </c>
      <c r="G202" s="63">
        <f t="shared" si="59"/>
        <v>2928</v>
      </c>
      <c r="H202" s="63">
        <v>316</v>
      </c>
      <c r="I202" s="63">
        <v>9820</v>
      </c>
      <c r="J202" s="63">
        <f t="shared" si="60"/>
        <v>10136</v>
      </c>
      <c r="K202" s="63">
        <v>274</v>
      </c>
      <c r="L202" s="63">
        <v>8791</v>
      </c>
      <c r="M202" s="63">
        <f t="shared" si="61"/>
        <v>9065</v>
      </c>
      <c r="N202" s="63">
        <v>195</v>
      </c>
      <c r="O202" s="63">
        <v>1859</v>
      </c>
      <c r="P202" s="63">
        <f t="shared" si="62"/>
        <v>2054</v>
      </c>
      <c r="Q202" s="63">
        <v>224</v>
      </c>
      <c r="R202" s="63">
        <v>6289</v>
      </c>
      <c r="S202" s="63">
        <f t="shared" si="63"/>
        <v>6513</v>
      </c>
      <c r="T202" s="63">
        <v>186</v>
      </c>
      <c r="U202" s="63">
        <v>5245</v>
      </c>
      <c r="V202" s="63">
        <f t="shared" si="64"/>
        <v>5431</v>
      </c>
      <c r="W202" s="38">
        <v>1795</v>
      </c>
      <c r="X202" s="98" t="s">
        <v>11</v>
      </c>
      <c r="Y202" s="98"/>
      <c r="Z202" s="15"/>
      <c r="AA202" s="38" t="s">
        <v>28</v>
      </c>
      <c r="AB202" s="63"/>
      <c r="AC202" s="13"/>
      <c r="AD202" s="13"/>
      <c r="AE202" s="13"/>
      <c r="AF202" s="15"/>
      <c r="AG202" s="13"/>
      <c r="AH202" s="74"/>
      <c r="AI202" s="74"/>
      <c r="AJ202" s="74"/>
      <c r="AK202" s="74"/>
    </row>
    <row r="203" spans="1:37" ht="22.5" customHeight="1">
      <c r="A203" s="14">
        <v>6.2</v>
      </c>
      <c r="B203" s="14"/>
      <c r="C203" s="5"/>
      <c r="D203" s="10" t="s">
        <v>60</v>
      </c>
      <c r="E203" s="67">
        <f aca="true" t="shared" si="73" ref="E203:L203">+E204</f>
        <v>114</v>
      </c>
      <c r="F203" s="67">
        <f t="shared" si="73"/>
        <v>3</v>
      </c>
      <c r="G203" s="63">
        <f t="shared" si="59"/>
        <v>117</v>
      </c>
      <c r="H203" s="67">
        <f t="shared" si="73"/>
        <v>105</v>
      </c>
      <c r="I203" s="67">
        <f t="shared" si="73"/>
        <v>0</v>
      </c>
      <c r="J203" s="63">
        <f t="shared" si="60"/>
        <v>105</v>
      </c>
      <c r="K203" s="67">
        <f t="shared" si="73"/>
        <v>120</v>
      </c>
      <c r="L203" s="67">
        <f t="shared" si="73"/>
        <v>0</v>
      </c>
      <c r="M203" s="63">
        <f t="shared" si="61"/>
        <v>120</v>
      </c>
      <c r="N203" s="67">
        <v>85</v>
      </c>
      <c r="O203" s="67">
        <v>2</v>
      </c>
      <c r="P203" s="63">
        <f t="shared" si="62"/>
        <v>87</v>
      </c>
      <c r="Q203" s="67">
        <v>76</v>
      </c>
      <c r="R203" s="67">
        <v>0</v>
      </c>
      <c r="S203" s="63">
        <f t="shared" si="63"/>
        <v>76</v>
      </c>
      <c r="T203" s="76">
        <v>83</v>
      </c>
      <c r="U203" s="76">
        <v>0</v>
      </c>
      <c r="V203" s="63">
        <f t="shared" si="64"/>
        <v>83</v>
      </c>
      <c r="W203" s="38"/>
      <c r="X203" s="44">
        <v>6.2</v>
      </c>
      <c r="Y203" s="44"/>
      <c r="Z203" s="15"/>
      <c r="AA203" s="38" t="s">
        <v>36</v>
      </c>
      <c r="AB203" s="63"/>
      <c r="AC203" s="13"/>
      <c r="AD203" s="14"/>
      <c r="AE203" s="14"/>
      <c r="AF203" s="14"/>
      <c r="AG203" s="13"/>
      <c r="AH203" s="74"/>
      <c r="AI203" s="74"/>
      <c r="AJ203" s="74"/>
      <c r="AK203" s="74"/>
    </row>
    <row r="204" spans="1:37" ht="22.5" customHeight="1">
      <c r="A204" s="105" t="s">
        <v>12</v>
      </c>
      <c r="B204" s="105"/>
      <c r="C204" s="8"/>
      <c r="D204" s="21" t="s">
        <v>71</v>
      </c>
      <c r="E204" s="68">
        <v>114</v>
      </c>
      <c r="F204" s="68">
        <v>3</v>
      </c>
      <c r="G204" s="68">
        <f t="shared" si="59"/>
        <v>117</v>
      </c>
      <c r="H204" s="68">
        <v>105</v>
      </c>
      <c r="I204" s="68">
        <v>0</v>
      </c>
      <c r="J204" s="68">
        <f t="shared" si="60"/>
        <v>105</v>
      </c>
      <c r="K204" s="68">
        <v>120</v>
      </c>
      <c r="L204" s="68">
        <v>0</v>
      </c>
      <c r="M204" s="68">
        <f t="shared" si="61"/>
        <v>120</v>
      </c>
      <c r="N204" s="68">
        <v>85</v>
      </c>
      <c r="O204" s="68">
        <v>2</v>
      </c>
      <c r="P204" s="68">
        <f t="shared" si="62"/>
        <v>87</v>
      </c>
      <c r="Q204" s="68">
        <v>76</v>
      </c>
      <c r="R204" s="68"/>
      <c r="S204" s="68">
        <f t="shared" si="63"/>
        <v>76</v>
      </c>
      <c r="T204" s="68">
        <v>83</v>
      </c>
      <c r="U204" s="68"/>
      <c r="V204" s="68">
        <f t="shared" si="64"/>
        <v>83</v>
      </c>
      <c r="W204" s="47"/>
      <c r="X204" s="99" t="s">
        <v>12</v>
      </c>
      <c r="Y204" s="99"/>
      <c r="Z204" s="17"/>
      <c r="AA204" s="47" t="s">
        <v>28</v>
      </c>
      <c r="AB204" s="63"/>
      <c r="AC204" s="13"/>
      <c r="AD204" s="13"/>
      <c r="AE204" s="13"/>
      <c r="AF204" s="15"/>
      <c r="AG204" s="13"/>
      <c r="AH204" s="74"/>
      <c r="AI204" s="74"/>
      <c r="AJ204" s="74"/>
      <c r="AK204" s="74"/>
    </row>
    <row r="205" spans="1:33" ht="22.5" customHeight="1">
      <c r="A205" s="2"/>
      <c r="B205" s="2"/>
      <c r="C205" s="2"/>
      <c r="D205" s="2"/>
      <c r="E205" s="2"/>
      <c r="F205" s="2"/>
      <c r="G205" s="2"/>
      <c r="H205" s="2"/>
      <c r="I205" s="1"/>
      <c r="J205" s="1"/>
      <c r="K205" s="50" t="s">
        <v>97</v>
      </c>
      <c r="L205" s="26"/>
      <c r="M205" s="1"/>
      <c r="N205" s="1"/>
      <c r="O205" s="1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53" t="s">
        <v>4</v>
      </c>
      <c r="AB205" s="2"/>
      <c r="AC205" s="2"/>
      <c r="AD205" s="2"/>
      <c r="AE205" s="2"/>
      <c r="AF205" s="2"/>
      <c r="AG205" s="11"/>
    </row>
    <row r="206" spans="1:34" ht="24.75" customHeight="1">
      <c r="A206" s="100" t="s">
        <v>89</v>
      </c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84" t="s">
        <v>117</v>
      </c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72"/>
      <c r="AC206" s="72"/>
      <c r="AD206" s="72"/>
      <c r="AE206" s="72"/>
      <c r="AF206" s="72"/>
      <c r="AG206" s="72"/>
      <c r="AH206" s="74"/>
    </row>
    <row r="207" spans="1:34" ht="24.75" customHeight="1">
      <c r="A207" s="100" t="s">
        <v>115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84" t="s">
        <v>80</v>
      </c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72"/>
      <c r="AC207" s="72"/>
      <c r="AD207" s="72"/>
      <c r="AE207" s="72"/>
      <c r="AF207" s="72"/>
      <c r="AG207" s="72"/>
      <c r="AH207" s="74"/>
    </row>
    <row r="208" spans="1:34" ht="24.75" customHeight="1">
      <c r="A208" s="103" t="s">
        <v>90</v>
      </c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84" t="s">
        <v>105</v>
      </c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73"/>
      <c r="AC208" s="73"/>
      <c r="AD208" s="73"/>
      <c r="AE208" s="73"/>
      <c r="AF208" s="73"/>
      <c r="AG208" s="73"/>
      <c r="AH208" s="74"/>
    </row>
    <row r="209" spans="1:34" ht="24.75" customHeight="1">
      <c r="A209" s="9"/>
      <c r="B209" s="9"/>
      <c r="C209" s="9"/>
      <c r="D209" s="9"/>
      <c r="E209" s="9"/>
      <c r="F209" s="9"/>
      <c r="G209" s="9"/>
      <c r="H209" s="1"/>
      <c r="I209" s="1"/>
      <c r="J209" s="1"/>
      <c r="K209" s="87" t="s">
        <v>123</v>
      </c>
      <c r="L209" s="88"/>
      <c r="M209" s="88"/>
      <c r="N209" s="89" t="s">
        <v>111</v>
      </c>
      <c r="O209" s="90"/>
      <c r="P209" s="90"/>
      <c r="Q209" s="107"/>
      <c r="R209" s="108"/>
      <c r="S209" s="108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74"/>
    </row>
    <row r="210" spans="1:36" ht="24.75" customHeight="1">
      <c r="A210" s="102" t="s">
        <v>51</v>
      </c>
      <c r="B210" s="102"/>
      <c r="C210" s="102"/>
      <c r="D210" s="102"/>
      <c r="E210" s="93" t="s">
        <v>112</v>
      </c>
      <c r="F210" s="93"/>
      <c r="G210" s="93"/>
      <c r="H210" s="93" t="s">
        <v>113</v>
      </c>
      <c r="I210" s="93"/>
      <c r="J210" s="93"/>
      <c r="K210" s="93" t="s">
        <v>114</v>
      </c>
      <c r="L210" s="93"/>
      <c r="M210" s="93"/>
      <c r="N210" s="93" t="s">
        <v>112</v>
      </c>
      <c r="O210" s="93"/>
      <c r="P210" s="93"/>
      <c r="Q210" s="93" t="s">
        <v>113</v>
      </c>
      <c r="R210" s="93"/>
      <c r="S210" s="93"/>
      <c r="T210" s="93" t="s">
        <v>114</v>
      </c>
      <c r="U210" s="93"/>
      <c r="V210" s="93"/>
      <c r="W210" s="94" t="s">
        <v>46</v>
      </c>
      <c r="X210" s="94"/>
      <c r="Y210" s="94"/>
      <c r="Z210" s="94"/>
      <c r="AA210" s="94"/>
      <c r="AB210" s="12"/>
      <c r="AC210" s="25"/>
      <c r="AD210" s="25"/>
      <c r="AE210" s="25"/>
      <c r="AF210" s="25"/>
      <c r="AG210" s="25"/>
      <c r="AH210" s="74"/>
      <c r="AI210" s="74"/>
      <c r="AJ210" s="74"/>
    </row>
    <row r="211" spans="1:36" ht="24.75" customHeight="1">
      <c r="A211" s="103"/>
      <c r="B211" s="103"/>
      <c r="C211" s="103"/>
      <c r="D211" s="103"/>
      <c r="E211" s="27" t="s">
        <v>47</v>
      </c>
      <c r="F211" s="27" t="s">
        <v>49</v>
      </c>
      <c r="G211" s="27" t="s">
        <v>94</v>
      </c>
      <c r="H211" s="27" t="s">
        <v>47</v>
      </c>
      <c r="I211" s="27" t="s">
        <v>49</v>
      </c>
      <c r="J211" s="27" t="s">
        <v>94</v>
      </c>
      <c r="K211" s="27" t="s">
        <v>47</v>
      </c>
      <c r="L211" s="27" t="s">
        <v>49</v>
      </c>
      <c r="M211" s="27" t="s">
        <v>94</v>
      </c>
      <c r="N211" s="27" t="s">
        <v>47</v>
      </c>
      <c r="O211" s="27" t="s">
        <v>49</v>
      </c>
      <c r="P211" s="27" t="s">
        <v>94</v>
      </c>
      <c r="Q211" s="27" t="s">
        <v>47</v>
      </c>
      <c r="R211" s="27" t="s">
        <v>49</v>
      </c>
      <c r="S211" s="27" t="s">
        <v>94</v>
      </c>
      <c r="T211" s="27" t="s">
        <v>47</v>
      </c>
      <c r="U211" s="27" t="s">
        <v>49</v>
      </c>
      <c r="V211" s="27" t="s">
        <v>94</v>
      </c>
      <c r="W211" s="95"/>
      <c r="X211" s="95"/>
      <c r="Y211" s="95"/>
      <c r="Z211" s="95"/>
      <c r="AA211" s="95"/>
      <c r="AB211" s="27"/>
      <c r="AC211" s="25"/>
      <c r="AD211" s="25"/>
      <c r="AE211" s="25"/>
      <c r="AF211" s="25"/>
      <c r="AG211" s="25"/>
      <c r="AH211" s="74"/>
      <c r="AI211" s="74"/>
      <c r="AJ211" s="74"/>
    </row>
    <row r="212" spans="1:36" ht="24.75" customHeight="1">
      <c r="A212" s="103"/>
      <c r="B212" s="103"/>
      <c r="C212" s="103"/>
      <c r="D212" s="103"/>
      <c r="E212" s="27" t="s">
        <v>48</v>
      </c>
      <c r="F212" s="28" t="s">
        <v>77</v>
      </c>
      <c r="G212" s="27" t="s">
        <v>93</v>
      </c>
      <c r="H212" s="27" t="s">
        <v>48</v>
      </c>
      <c r="I212" s="28" t="s">
        <v>77</v>
      </c>
      <c r="J212" s="27" t="s">
        <v>93</v>
      </c>
      <c r="K212" s="27" t="s">
        <v>48</v>
      </c>
      <c r="L212" s="28" t="s">
        <v>77</v>
      </c>
      <c r="M212" s="27" t="s">
        <v>93</v>
      </c>
      <c r="N212" s="27" t="s">
        <v>48</v>
      </c>
      <c r="O212" s="28" t="s">
        <v>77</v>
      </c>
      <c r="P212" s="27" t="s">
        <v>93</v>
      </c>
      <c r="Q212" s="27" t="s">
        <v>48</v>
      </c>
      <c r="R212" s="28" t="s">
        <v>77</v>
      </c>
      <c r="S212" s="27" t="s">
        <v>93</v>
      </c>
      <c r="T212" s="27" t="s">
        <v>48</v>
      </c>
      <c r="U212" s="28" t="s">
        <v>77</v>
      </c>
      <c r="V212" s="27" t="s">
        <v>93</v>
      </c>
      <c r="W212" s="95"/>
      <c r="X212" s="95"/>
      <c r="Y212" s="95"/>
      <c r="Z212" s="95"/>
      <c r="AA212" s="95"/>
      <c r="AB212" s="27"/>
      <c r="AC212" s="25"/>
      <c r="AD212" s="25"/>
      <c r="AE212" s="25"/>
      <c r="AF212" s="25"/>
      <c r="AG212" s="25"/>
      <c r="AH212" s="74"/>
      <c r="AI212" s="74"/>
      <c r="AJ212" s="74"/>
    </row>
    <row r="213" spans="1:36" ht="24.75" customHeight="1">
      <c r="A213" s="103"/>
      <c r="B213" s="103"/>
      <c r="C213" s="103"/>
      <c r="D213" s="103"/>
      <c r="E213" s="1"/>
      <c r="F213" s="24" t="s">
        <v>1</v>
      </c>
      <c r="G213" s="27" t="s">
        <v>50</v>
      </c>
      <c r="H213" s="1"/>
      <c r="I213" s="24" t="s">
        <v>1</v>
      </c>
      <c r="J213" s="27" t="s">
        <v>50</v>
      </c>
      <c r="K213" s="1"/>
      <c r="L213" s="24" t="s">
        <v>1</v>
      </c>
      <c r="M213" s="27" t="s">
        <v>50</v>
      </c>
      <c r="N213" s="1"/>
      <c r="O213" s="24" t="s">
        <v>1</v>
      </c>
      <c r="P213" s="27" t="s">
        <v>50</v>
      </c>
      <c r="Q213" s="1"/>
      <c r="R213" s="24" t="s">
        <v>1</v>
      </c>
      <c r="S213" s="27" t="s">
        <v>50</v>
      </c>
      <c r="T213" s="1"/>
      <c r="U213" s="24" t="s">
        <v>1</v>
      </c>
      <c r="V213" s="27" t="s">
        <v>50</v>
      </c>
      <c r="W213" s="95"/>
      <c r="X213" s="95"/>
      <c r="Y213" s="95"/>
      <c r="Z213" s="95"/>
      <c r="AA213" s="95"/>
      <c r="AB213" s="27"/>
      <c r="AC213" s="25"/>
      <c r="AD213" s="25"/>
      <c r="AE213" s="25"/>
      <c r="AF213" s="25"/>
      <c r="AG213" s="25"/>
      <c r="AH213" s="74"/>
      <c r="AI213" s="74"/>
      <c r="AJ213" s="74"/>
    </row>
    <row r="214" spans="1:36" ht="24.75" customHeight="1">
      <c r="A214" s="88"/>
      <c r="B214" s="88"/>
      <c r="C214" s="88"/>
      <c r="D214" s="88"/>
      <c r="E214" s="24" t="s">
        <v>0</v>
      </c>
      <c r="F214" s="24" t="s">
        <v>3</v>
      </c>
      <c r="G214" s="24" t="s">
        <v>2</v>
      </c>
      <c r="H214" s="24" t="s">
        <v>0</v>
      </c>
      <c r="I214" s="24" t="s">
        <v>3</v>
      </c>
      <c r="J214" s="24" t="s">
        <v>2</v>
      </c>
      <c r="K214" s="24" t="s">
        <v>0</v>
      </c>
      <c r="L214" s="24" t="s">
        <v>3</v>
      </c>
      <c r="M214" s="24" t="s">
        <v>2</v>
      </c>
      <c r="N214" s="24" t="s">
        <v>0</v>
      </c>
      <c r="O214" s="24" t="s">
        <v>3</v>
      </c>
      <c r="P214" s="24" t="s">
        <v>2</v>
      </c>
      <c r="Q214" s="24" t="s">
        <v>0</v>
      </c>
      <c r="R214" s="24" t="s">
        <v>3</v>
      </c>
      <c r="S214" s="24" t="s">
        <v>2</v>
      </c>
      <c r="T214" s="24" t="s">
        <v>0</v>
      </c>
      <c r="U214" s="24" t="s">
        <v>3</v>
      </c>
      <c r="V214" s="24" t="s">
        <v>2</v>
      </c>
      <c r="W214" s="96"/>
      <c r="X214" s="96"/>
      <c r="Y214" s="96"/>
      <c r="Z214" s="96"/>
      <c r="AA214" s="96"/>
      <c r="AB214" s="24"/>
      <c r="AC214" s="25"/>
      <c r="AD214" s="25"/>
      <c r="AE214" s="25"/>
      <c r="AF214" s="25"/>
      <c r="AG214" s="25"/>
      <c r="AH214" s="74"/>
      <c r="AI214" s="74"/>
      <c r="AJ214" s="74"/>
    </row>
    <row r="215" spans="1:36" ht="24.75" customHeight="1">
      <c r="A215" s="101">
        <v>1</v>
      </c>
      <c r="B215" s="101"/>
      <c r="C215" s="101"/>
      <c r="D215" s="101"/>
      <c r="E215" s="22">
        <v>38</v>
      </c>
      <c r="F215" s="22">
        <v>39</v>
      </c>
      <c r="G215" s="22">
        <v>40</v>
      </c>
      <c r="H215" s="22">
        <v>38</v>
      </c>
      <c r="I215" s="22">
        <v>39</v>
      </c>
      <c r="J215" s="22">
        <v>40</v>
      </c>
      <c r="K215" s="22">
        <v>41</v>
      </c>
      <c r="L215" s="22">
        <v>42</v>
      </c>
      <c r="M215" s="22">
        <v>43</v>
      </c>
      <c r="N215" s="22">
        <v>44</v>
      </c>
      <c r="O215" s="22">
        <v>45</v>
      </c>
      <c r="P215" s="22">
        <v>46</v>
      </c>
      <c r="Q215" s="22">
        <v>47</v>
      </c>
      <c r="R215" s="22">
        <v>48</v>
      </c>
      <c r="S215" s="22">
        <v>49</v>
      </c>
      <c r="T215" s="22">
        <v>50</v>
      </c>
      <c r="U215" s="22">
        <v>51</v>
      </c>
      <c r="V215" s="22">
        <v>52</v>
      </c>
      <c r="W215" s="97">
        <v>1</v>
      </c>
      <c r="X215" s="97"/>
      <c r="Y215" s="97"/>
      <c r="Z215" s="97"/>
      <c r="AA215" s="97"/>
      <c r="AB215" s="13"/>
      <c r="AC215" s="13"/>
      <c r="AD215" s="13"/>
      <c r="AE215" s="13"/>
      <c r="AF215" s="13"/>
      <c r="AG215" s="13"/>
      <c r="AH215" s="74"/>
      <c r="AI215" s="74"/>
      <c r="AJ215" s="74"/>
    </row>
    <row r="216" spans="1:36" ht="21" customHeight="1">
      <c r="A216" s="23">
        <v>7</v>
      </c>
      <c r="B216" s="23"/>
      <c r="C216" s="6"/>
      <c r="D216" s="18" t="s">
        <v>61</v>
      </c>
      <c r="E216" s="65">
        <f aca="true" t="shared" si="74" ref="E216:L216">+E217+E220+E223+E225</f>
        <v>53597</v>
      </c>
      <c r="F216" s="65">
        <f t="shared" si="74"/>
        <v>-603</v>
      </c>
      <c r="G216" s="66">
        <f>+E216+F216</f>
        <v>52994</v>
      </c>
      <c r="H216" s="65">
        <f t="shared" si="74"/>
        <v>43176</v>
      </c>
      <c r="I216" s="65">
        <f t="shared" si="74"/>
        <v>1004</v>
      </c>
      <c r="J216" s="66">
        <f>+H216+I216</f>
        <v>44180</v>
      </c>
      <c r="K216" s="65">
        <f t="shared" si="74"/>
        <v>48233</v>
      </c>
      <c r="L216" s="65">
        <f t="shared" si="74"/>
        <v>1745</v>
      </c>
      <c r="M216" s="66">
        <f>+K216+L216</f>
        <v>49978</v>
      </c>
      <c r="N216" s="65">
        <f aca="true" t="shared" si="75" ref="N216:U216">+N217+N220+N223+N225</f>
        <v>41295</v>
      </c>
      <c r="O216" s="65">
        <f t="shared" si="75"/>
        <v>-420</v>
      </c>
      <c r="P216" s="66">
        <f>+N216+O216</f>
        <v>40875</v>
      </c>
      <c r="Q216" s="65">
        <f t="shared" si="75"/>
        <v>32605</v>
      </c>
      <c r="R216" s="65">
        <f t="shared" si="75"/>
        <v>711</v>
      </c>
      <c r="S216" s="66">
        <f>+Q216+R216</f>
        <v>33316</v>
      </c>
      <c r="T216" s="65">
        <f t="shared" si="75"/>
        <v>34678</v>
      </c>
      <c r="U216" s="65">
        <f t="shared" si="75"/>
        <v>1094</v>
      </c>
      <c r="V216" s="66">
        <f>+T216+U216</f>
        <v>35772</v>
      </c>
      <c r="W216" s="25"/>
      <c r="X216" s="42">
        <v>7</v>
      </c>
      <c r="Y216" s="42"/>
      <c r="Z216" s="42"/>
      <c r="AA216" s="25" t="s">
        <v>85</v>
      </c>
      <c r="AB216" s="66"/>
      <c r="AC216" s="12"/>
      <c r="AD216" s="23"/>
      <c r="AE216" s="23"/>
      <c r="AF216" s="23"/>
      <c r="AG216" s="12"/>
      <c r="AH216" s="74"/>
      <c r="AI216" s="74"/>
      <c r="AJ216" s="74"/>
    </row>
    <row r="217" spans="1:36" ht="21" customHeight="1">
      <c r="A217" s="14">
        <v>7.1</v>
      </c>
      <c r="B217" s="14"/>
      <c r="C217" s="5"/>
      <c r="D217" s="10" t="s">
        <v>62</v>
      </c>
      <c r="E217" s="70">
        <f aca="true" t="shared" si="76" ref="E217:L217">+E218+E219</f>
        <v>31148</v>
      </c>
      <c r="F217" s="70">
        <f t="shared" si="76"/>
        <v>38</v>
      </c>
      <c r="G217" s="63">
        <f>+E217+F217</f>
        <v>31186</v>
      </c>
      <c r="H217" s="70">
        <f t="shared" si="76"/>
        <v>25582</v>
      </c>
      <c r="I217" s="70">
        <f t="shared" si="76"/>
        <v>175</v>
      </c>
      <c r="J217" s="63">
        <f>+H217+I217</f>
        <v>25757</v>
      </c>
      <c r="K217" s="70">
        <f t="shared" si="76"/>
        <v>30132</v>
      </c>
      <c r="L217" s="70">
        <f t="shared" si="76"/>
        <v>234</v>
      </c>
      <c r="M217" s="63">
        <f>+K217+L217</f>
        <v>30366</v>
      </c>
      <c r="N217" s="70">
        <f aca="true" t="shared" si="77" ref="N217:U217">+N218+N219</f>
        <v>23681</v>
      </c>
      <c r="O217" s="70">
        <f t="shared" si="77"/>
        <v>26</v>
      </c>
      <c r="P217" s="63">
        <f>+N217+O217</f>
        <v>23707</v>
      </c>
      <c r="Q217" s="70">
        <f t="shared" si="77"/>
        <v>18460</v>
      </c>
      <c r="R217" s="70">
        <f t="shared" si="77"/>
        <v>113</v>
      </c>
      <c r="S217" s="63">
        <f>+Q217+R217</f>
        <v>18573</v>
      </c>
      <c r="T217" s="70">
        <f t="shared" si="77"/>
        <v>20393</v>
      </c>
      <c r="U217" s="70">
        <f t="shared" si="77"/>
        <v>140</v>
      </c>
      <c r="V217" s="63">
        <f>+T217+U217</f>
        <v>20533</v>
      </c>
      <c r="W217" s="38"/>
      <c r="X217" s="44">
        <v>7.1</v>
      </c>
      <c r="Y217" s="44"/>
      <c r="Z217" s="51"/>
      <c r="AA217" s="38" t="s">
        <v>37</v>
      </c>
      <c r="AB217" s="63"/>
      <c r="AC217" s="13"/>
      <c r="AD217" s="14"/>
      <c r="AE217" s="14"/>
      <c r="AF217" s="14"/>
      <c r="AG217" s="13"/>
      <c r="AH217" s="74"/>
      <c r="AI217" s="74"/>
      <c r="AJ217" s="74"/>
    </row>
    <row r="218" spans="1:36" ht="21" customHeight="1">
      <c r="A218" s="104" t="s">
        <v>13</v>
      </c>
      <c r="B218" s="104"/>
      <c r="C218" s="4"/>
      <c r="D218" s="10" t="s">
        <v>54</v>
      </c>
      <c r="E218" s="63">
        <v>26793</v>
      </c>
      <c r="F218" s="63">
        <v>17</v>
      </c>
      <c r="G218" s="13">
        <f aca="true" t="shared" si="78" ref="G218:G227">+E218+F218</f>
        <v>26810</v>
      </c>
      <c r="H218" s="63">
        <v>23860</v>
      </c>
      <c r="I218" s="63">
        <v>163</v>
      </c>
      <c r="J218" s="13">
        <f aca="true" t="shared" si="79" ref="J218:J227">+H218+I218</f>
        <v>24023</v>
      </c>
      <c r="K218" s="63">
        <v>27901</v>
      </c>
      <c r="L218" s="63">
        <v>179</v>
      </c>
      <c r="M218" s="13">
        <f aca="true" t="shared" si="80" ref="M218:M227">+K218+L218</f>
        <v>28080</v>
      </c>
      <c r="N218" s="63">
        <v>20229</v>
      </c>
      <c r="O218" s="63">
        <v>12</v>
      </c>
      <c r="P218" s="13">
        <f aca="true" t="shared" si="81" ref="P218:P227">+N218+O218</f>
        <v>20241</v>
      </c>
      <c r="Q218" s="63">
        <v>17148</v>
      </c>
      <c r="R218" s="63">
        <v>105</v>
      </c>
      <c r="S218" s="13">
        <f aca="true" t="shared" si="82" ref="S218:S227">+Q218+R218</f>
        <v>17253</v>
      </c>
      <c r="T218" s="63">
        <v>18953</v>
      </c>
      <c r="U218" s="63">
        <v>107</v>
      </c>
      <c r="V218" s="13">
        <f aca="true" t="shared" si="83" ref="V218:V227">+T218+U218</f>
        <v>19060</v>
      </c>
      <c r="W218" s="38"/>
      <c r="X218" s="98" t="s">
        <v>13</v>
      </c>
      <c r="Y218" s="98"/>
      <c r="Z218" s="51"/>
      <c r="AA218" s="38" t="s">
        <v>27</v>
      </c>
      <c r="AB218" s="63"/>
      <c r="AC218" s="13"/>
      <c r="AD218" s="13"/>
      <c r="AE218" s="13"/>
      <c r="AF218" s="15"/>
      <c r="AG218" s="13"/>
      <c r="AH218" s="74"/>
      <c r="AI218" s="74"/>
      <c r="AJ218" s="74"/>
    </row>
    <row r="219" spans="1:36" ht="21" customHeight="1">
      <c r="A219" s="104" t="s">
        <v>14</v>
      </c>
      <c r="B219" s="104"/>
      <c r="C219" s="4"/>
      <c r="D219" s="20" t="s">
        <v>71</v>
      </c>
      <c r="E219" s="63">
        <v>4355</v>
      </c>
      <c r="F219" s="63">
        <v>21</v>
      </c>
      <c r="G219" s="13">
        <f t="shared" si="78"/>
        <v>4376</v>
      </c>
      <c r="H219" s="63">
        <v>1722</v>
      </c>
      <c r="I219" s="63">
        <v>12</v>
      </c>
      <c r="J219" s="13">
        <f t="shared" si="79"/>
        <v>1734</v>
      </c>
      <c r="K219" s="63">
        <v>2231</v>
      </c>
      <c r="L219" s="63">
        <v>55</v>
      </c>
      <c r="M219" s="13">
        <f t="shared" si="80"/>
        <v>2286</v>
      </c>
      <c r="N219" s="63">
        <v>3452</v>
      </c>
      <c r="O219" s="63">
        <v>14</v>
      </c>
      <c r="P219" s="13">
        <f t="shared" si="81"/>
        <v>3466</v>
      </c>
      <c r="Q219" s="63">
        <v>1312</v>
      </c>
      <c r="R219" s="63">
        <v>8</v>
      </c>
      <c r="S219" s="13">
        <f t="shared" si="82"/>
        <v>1320</v>
      </c>
      <c r="T219" s="63">
        <v>1440</v>
      </c>
      <c r="U219" s="63">
        <v>33</v>
      </c>
      <c r="V219" s="13">
        <f t="shared" si="83"/>
        <v>1473</v>
      </c>
      <c r="W219" s="38"/>
      <c r="X219" s="98" t="s">
        <v>14</v>
      </c>
      <c r="Y219" s="98"/>
      <c r="Z219" s="51"/>
      <c r="AA219" s="38" t="s">
        <v>28</v>
      </c>
      <c r="AB219" s="63"/>
      <c r="AC219" s="13"/>
      <c r="AD219" s="13"/>
      <c r="AE219" s="13"/>
      <c r="AF219" s="15"/>
      <c r="AG219" s="13"/>
      <c r="AH219" s="74"/>
      <c r="AI219" s="74"/>
      <c r="AJ219" s="74"/>
    </row>
    <row r="220" spans="1:36" ht="21" customHeight="1">
      <c r="A220" s="14">
        <v>7.2</v>
      </c>
      <c r="B220" s="14"/>
      <c r="C220" s="5"/>
      <c r="D220" s="20" t="s">
        <v>72</v>
      </c>
      <c r="E220" s="70">
        <f aca="true" t="shared" si="84" ref="E220:L220">+E221+E222</f>
        <v>14055</v>
      </c>
      <c r="F220" s="70">
        <f t="shared" si="84"/>
        <v>6</v>
      </c>
      <c r="G220" s="63">
        <f t="shared" si="78"/>
        <v>14061</v>
      </c>
      <c r="H220" s="70">
        <f t="shared" si="84"/>
        <v>13314</v>
      </c>
      <c r="I220" s="70">
        <f t="shared" si="84"/>
        <v>416</v>
      </c>
      <c r="J220" s="63">
        <f t="shared" si="79"/>
        <v>13730</v>
      </c>
      <c r="K220" s="70">
        <f t="shared" si="84"/>
        <v>14398</v>
      </c>
      <c r="L220" s="70">
        <f t="shared" si="84"/>
        <v>314</v>
      </c>
      <c r="M220" s="63">
        <f t="shared" si="80"/>
        <v>14712</v>
      </c>
      <c r="N220" s="70">
        <f aca="true" t="shared" si="85" ref="N220:U220">+N221+N222</f>
        <v>11029</v>
      </c>
      <c r="O220" s="70">
        <f t="shared" si="85"/>
        <v>5</v>
      </c>
      <c r="P220" s="63">
        <f t="shared" si="81"/>
        <v>11034</v>
      </c>
      <c r="Q220" s="70">
        <f t="shared" si="85"/>
        <v>9918</v>
      </c>
      <c r="R220" s="70">
        <f t="shared" si="85"/>
        <v>334</v>
      </c>
      <c r="S220" s="63">
        <f t="shared" si="82"/>
        <v>10252</v>
      </c>
      <c r="T220" s="70">
        <f t="shared" si="85"/>
        <v>10598</v>
      </c>
      <c r="U220" s="70">
        <f t="shared" si="85"/>
        <v>241</v>
      </c>
      <c r="V220" s="63">
        <f t="shared" si="83"/>
        <v>10839</v>
      </c>
      <c r="W220" s="38"/>
      <c r="X220" s="44">
        <v>7.2</v>
      </c>
      <c r="Y220" s="44"/>
      <c r="Z220" s="51"/>
      <c r="AA220" s="38" t="s">
        <v>45</v>
      </c>
      <c r="AB220" s="63"/>
      <c r="AC220" s="13"/>
      <c r="AD220" s="14"/>
      <c r="AE220" s="14"/>
      <c r="AF220" s="14"/>
      <c r="AG220" s="13"/>
      <c r="AH220" s="74"/>
      <c r="AI220" s="74"/>
      <c r="AJ220" s="74"/>
    </row>
    <row r="221" spans="1:36" ht="21" customHeight="1">
      <c r="A221" s="104" t="s">
        <v>15</v>
      </c>
      <c r="B221" s="104"/>
      <c r="C221" s="4"/>
      <c r="D221" s="10" t="s">
        <v>54</v>
      </c>
      <c r="E221" s="63">
        <v>1220</v>
      </c>
      <c r="F221" s="63">
        <v>65</v>
      </c>
      <c r="G221" s="13">
        <f t="shared" si="78"/>
        <v>1285</v>
      </c>
      <c r="H221" s="63">
        <v>2122</v>
      </c>
      <c r="I221" s="63">
        <v>54</v>
      </c>
      <c r="J221" s="13">
        <f t="shared" si="79"/>
        <v>2176</v>
      </c>
      <c r="K221" s="63">
        <v>2675</v>
      </c>
      <c r="L221" s="63">
        <v>59</v>
      </c>
      <c r="M221" s="13">
        <f t="shared" si="80"/>
        <v>2734</v>
      </c>
      <c r="N221" s="63">
        <v>970</v>
      </c>
      <c r="O221" s="63">
        <v>54</v>
      </c>
      <c r="P221" s="13">
        <f t="shared" si="81"/>
        <v>1024</v>
      </c>
      <c r="Q221" s="63">
        <v>1564</v>
      </c>
      <c r="R221" s="63">
        <v>43</v>
      </c>
      <c r="S221" s="13">
        <f t="shared" si="82"/>
        <v>1607</v>
      </c>
      <c r="T221" s="63">
        <v>1891</v>
      </c>
      <c r="U221" s="63">
        <v>45</v>
      </c>
      <c r="V221" s="13">
        <f t="shared" si="83"/>
        <v>1936</v>
      </c>
      <c r="W221" s="38"/>
      <c r="X221" s="98" t="s">
        <v>15</v>
      </c>
      <c r="Y221" s="98"/>
      <c r="Z221" s="51"/>
      <c r="AA221" s="38" t="s">
        <v>27</v>
      </c>
      <c r="AB221" s="63"/>
      <c r="AC221" s="13"/>
      <c r="AD221" s="13"/>
      <c r="AE221" s="13"/>
      <c r="AF221" s="15"/>
      <c r="AG221" s="13"/>
      <c r="AH221" s="74"/>
      <c r="AI221" s="74"/>
      <c r="AJ221" s="74"/>
    </row>
    <row r="222" spans="1:36" ht="21" customHeight="1">
      <c r="A222" s="104" t="s">
        <v>16</v>
      </c>
      <c r="B222" s="104"/>
      <c r="C222" s="4"/>
      <c r="D222" s="20" t="s">
        <v>71</v>
      </c>
      <c r="E222" s="63">
        <v>12835</v>
      </c>
      <c r="F222" s="63">
        <v>-59</v>
      </c>
      <c r="G222" s="13">
        <f t="shared" si="78"/>
        <v>12776</v>
      </c>
      <c r="H222" s="63">
        <v>11192</v>
      </c>
      <c r="I222" s="63">
        <v>362</v>
      </c>
      <c r="J222" s="13">
        <f t="shared" si="79"/>
        <v>11554</v>
      </c>
      <c r="K222" s="63">
        <v>11723</v>
      </c>
      <c r="L222" s="63">
        <v>255</v>
      </c>
      <c r="M222" s="13">
        <f t="shared" si="80"/>
        <v>11978</v>
      </c>
      <c r="N222" s="63">
        <v>10059</v>
      </c>
      <c r="O222" s="63">
        <v>-49</v>
      </c>
      <c r="P222" s="13">
        <f t="shared" si="81"/>
        <v>10010</v>
      </c>
      <c r="Q222" s="63">
        <v>8354</v>
      </c>
      <c r="R222" s="63">
        <v>291</v>
      </c>
      <c r="S222" s="13">
        <f t="shared" si="82"/>
        <v>8645</v>
      </c>
      <c r="T222" s="63">
        <v>8707</v>
      </c>
      <c r="U222" s="63">
        <v>196</v>
      </c>
      <c r="V222" s="13">
        <f t="shared" si="83"/>
        <v>8903</v>
      </c>
      <c r="W222" s="38"/>
      <c r="X222" s="98" t="s">
        <v>16</v>
      </c>
      <c r="Y222" s="98"/>
      <c r="Z222" s="51"/>
      <c r="AA222" s="38" t="s">
        <v>28</v>
      </c>
      <c r="AB222" s="63"/>
      <c r="AC222" s="13"/>
      <c r="AD222" s="13"/>
      <c r="AE222" s="13"/>
      <c r="AF222" s="15"/>
      <c r="AG222" s="13"/>
      <c r="AH222" s="74"/>
      <c r="AI222" s="74"/>
      <c r="AJ222" s="74"/>
    </row>
    <row r="223" spans="1:36" ht="21" customHeight="1">
      <c r="A223" s="14">
        <v>7.3</v>
      </c>
      <c r="B223" s="14"/>
      <c r="C223" s="5"/>
      <c r="D223" s="10" t="s">
        <v>63</v>
      </c>
      <c r="E223" s="67">
        <f aca="true" t="shared" si="86" ref="E223:L223">+E224</f>
        <v>231</v>
      </c>
      <c r="F223" s="67">
        <f t="shared" si="86"/>
        <v>475</v>
      </c>
      <c r="G223" s="63">
        <f t="shared" si="78"/>
        <v>706</v>
      </c>
      <c r="H223" s="67">
        <f t="shared" si="86"/>
        <v>307</v>
      </c>
      <c r="I223" s="67">
        <f t="shared" si="86"/>
        <v>789</v>
      </c>
      <c r="J223" s="63">
        <f t="shared" si="79"/>
        <v>1096</v>
      </c>
      <c r="K223" s="67">
        <f t="shared" si="86"/>
        <v>339</v>
      </c>
      <c r="L223" s="67">
        <f t="shared" si="86"/>
        <v>1013</v>
      </c>
      <c r="M223" s="63">
        <f t="shared" si="80"/>
        <v>1352</v>
      </c>
      <c r="N223" s="67">
        <f aca="true" t="shared" si="87" ref="N223:U223">+N224</f>
        <v>149</v>
      </c>
      <c r="O223" s="67">
        <f t="shared" si="87"/>
        <v>332</v>
      </c>
      <c r="P223" s="63">
        <f t="shared" si="81"/>
        <v>481</v>
      </c>
      <c r="Q223" s="67">
        <f t="shared" si="87"/>
        <v>183</v>
      </c>
      <c r="R223" s="67">
        <f t="shared" si="87"/>
        <v>505</v>
      </c>
      <c r="S223" s="63">
        <f t="shared" si="82"/>
        <v>688</v>
      </c>
      <c r="T223" s="67">
        <f t="shared" si="87"/>
        <v>186</v>
      </c>
      <c r="U223" s="67">
        <f t="shared" si="87"/>
        <v>604</v>
      </c>
      <c r="V223" s="63">
        <f t="shared" si="83"/>
        <v>790</v>
      </c>
      <c r="W223" s="38"/>
      <c r="X223" s="44">
        <v>7.3</v>
      </c>
      <c r="Y223" s="44"/>
      <c r="Z223" s="51"/>
      <c r="AA223" s="38" t="s">
        <v>44</v>
      </c>
      <c r="AB223" s="63"/>
      <c r="AC223" s="13"/>
      <c r="AD223" s="14"/>
      <c r="AE223" s="14"/>
      <c r="AF223" s="14"/>
      <c r="AG223" s="13"/>
      <c r="AH223" s="74"/>
      <c r="AI223" s="74"/>
      <c r="AJ223" s="74"/>
    </row>
    <row r="224" spans="1:36" ht="21" customHeight="1">
      <c r="A224" s="104" t="s">
        <v>17</v>
      </c>
      <c r="B224" s="104"/>
      <c r="C224" s="4"/>
      <c r="D224" s="20" t="s">
        <v>71</v>
      </c>
      <c r="E224" s="63">
        <v>231</v>
      </c>
      <c r="F224" s="63">
        <v>475</v>
      </c>
      <c r="G224" s="13">
        <f t="shared" si="78"/>
        <v>706</v>
      </c>
      <c r="H224" s="63">
        <v>307</v>
      </c>
      <c r="I224" s="63">
        <v>789</v>
      </c>
      <c r="J224" s="13">
        <f t="shared" si="79"/>
        <v>1096</v>
      </c>
      <c r="K224" s="63">
        <v>339</v>
      </c>
      <c r="L224" s="63">
        <v>1013</v>
      </c>
      <c r="M224" s="13">
        <f t="shared" si="80"/>
        <v>1352</v>
      </c>
      <c r="N224" s="63">
        <v>149</v>
      </c>
      <c r="O224" s="63">
        <v>332</v>
      </c>
      <c r="P224" s="13">
        <f t="shared" si="81"/>
        <v>481</v>
      </c>
      <c r="Q224" s="63">
        <v>183</v>
      </c>
      <c r="R224" s="63">
        <v>505</v>
      </c>
      <c r="S224" s="13">
        <f t="shared" si="82"/>
        <v>688</v>
      </c>
      <c r="T224" s="63">
        <v>186</v>
      </c>
      <c r="U224" s="63">
        <v>604</v>
      </c>
      <c r="V224" s="13">
        <f t="shared" si="83"/>
        <v>790</v>
      </c>
      <c r="W224" s="38"/>
      <c r="X224" s="98" t="s">
        <v>17</v>
      </c>
      <c r="Y224" s="98"/>
      <c r="Z224" s="51"/>
      <c r="AA224" s="38" t="s">
        <v>28</v>
      </c>
      <c r="AB224" s="63"/>
      <c r="AC224" s="19"/>
      <c r="AD224" s="13"/>
      <c r="AE224" s="13"/>
      <c r="AF224" s="15"/>
      <c r="AG224" s="13"/>
      <c r="AH224" s="74"/>
      <c r="AI224" s="74"/>
      <c r="AJ224" s="74"/>
    </row>
    <row r="225" spans="1:36" ht="21" customHeight="1">
      <c r="A225" s="14">
        <v>7.4</v>
      </c>
      <c r="B225" s="14"/>
      <c r="C225" s="5"/>
      <c r="D225" s="10" t="s">
        <v>64</v>
      </c>
      <c r="E225" s="70">
        <f aca="true" t="shared" si="88" ref="E225:L225">+E226+E227</f>
        <v>8163</v>
      </c>
      <c r="F225" s="70">
        <f t="shared" si="88"/>
        <v>-1122</v>
      </c>
      <c r="G225" s="63">
        <f t="shared" si="78"/>
        <v>7041</v>
      </c>
      <c r="H225" s="70">
        <f t="shared" si="88"/>
        <v>3973</v>
      </c>
      <c r="I225" s="70">
        <f t="shared" si="88"/>
        <v>-376</v>
      </c>
      <c r="J225" s="63">
        <f t="shared" si="79"/>
        <v>3597</v>
      </c>
      <c r="K225" s="70">
        <f t="shared" si="88"/>
        <v>3364</v>
      </c>
      <c r="L225" s="70">
        <f t="shared" si="88"/>
        <v>184</v>
      </c>
      <c r="M225" s="63">
        <f t="shared" si="80"/>
        <v>3548</v>
      </c>
      <c r="N225" s="70">
        <f aca="true" t="shared" si="89" ref="N225:U225">+N226+N227</f>
        <v>6436</v>
      </c>
      <c r="O225" s="70">
        <f t="shared" si="89"/>
        <v>-783</v>
      </c>
      <c r="P225" s="63">
        <f t="shared" si="81"/>
        <v>5653</v>
      </c>
      <c r="Q225" s="70">
        <f t="shared" si="89"/>
        <v>4044</v>
      </c>
      <c r="R225" s="70">
        <f t="shared" si="89"/>
        <v>-241</v>
      </c>
      <c r="S225" s="63">
        <f t="shared" si="82"/>
        <v>3803</v>
      </c>
      <c r="T225" s="70">
        <f t="shared" si="89"/>
        <v>3501</v>
      </c>
      <c r="U225" s="70">
        <f t="shared" si="89"/>
        <v>109</v>
      </c>
      <c r="V225" s="63">
        <f t="shared" si="83"/>
        <v>3610</v>
      </c>
      <c r="W225" s="38"/>
      <c r="X225" s="44">
        <v>7.4</v>
      </c>
      <c r="Y225" s="44"/>
      <c r="Z225" s="51"/>
      <c r="AA225" s="38" t="s">
        <v>43</v>
      </c>
      <c r="AB225" s="63"/>
      <c r="AC225" s="13"/>
      <c r="AD225" s="14"/>
      <c r="AE225" s="14"/>
      <c r="AF225" s="14"/>
      <c r="AG225" s="13"/>
      <c r="AH225" s="74"/>
      <c r="AI225" s="74"/>
      <c r="AJ225" s="74"/>
    </row>
    <row r="226" spans="1:36" ht="21" customHeight="1">
      <c r="A226" s="104" t="s">
        <v>18</v>
      </c>
      <c r="B226" s="104"/>
      <c r="C226" s="4"/>
      <c r="D226" s="10" t="s">
        <v>54</v>
      </c>
      <c r="E226" s="63">
        <v>279</v>
      </c>
      <c r="F226" s="63">
        <v>0</v>
      </c>
      <c r="G226" s="13">
        <f t="shared" si="78"/>
        <v>279</v>
      </c>
      <c r="H226" s="63">
        <v>210</v>
      </c>
      <c r="I226" s="63">
        <v>0</v>
      </c>
      <c r="J226" s="13">
        <f t="shared" si="79"/>
        <v>210</v>
      </c>
      <c r="K226" s="63">
        <v>208</v>
      </c>
      <c r="L226" s="63"/>
      <c r="M226" s="13">
        <f t="shared" si="80"/>
        <v>208</v>
      </c>
      <c r="N226" s="63">
        <v>232</v>
      </c>
      <c r="O226" s="63"/>
      <c r="P226" s="13">
        <f t="shared" si="81"/>
        <v>232</v>
      </c>
      <c r="Q226" s="63">
        <v>169</v>
      </c>
      <c r="R226" s="63"/>
      <c r="S226" s="13">
        <f t="shared" si="82"/>
        <v>169</v>
      </c>
      <c r="T226" s="63">
        <v>163</v>
      </c>
      <c r="U226" s="63"/>
      <c r="V226" s="13">
        <f t="shared" si="83"/>
        <v>163</v>
      </c>
      <c r="W226" s="38"/>
      <c r="X226" s="98" t="s">
        <v>18</v>
      </c>
      <c r="Y226" s="98"/>
      <c r="Z226" s="51"/>
      <c r="AA226" s="38" t="s">
        <v>27</v>
      </c>
      <c r="AB226" s="63"/>
      <c r="AC226" s="13"/>
      <c r="AD226" s="13"/>
      <c r="AE226" s="13"/>
      <c r="AF226" s="15"/>
      <c r="AG226" s="13"/>
      <c r="AH226" s="74"/>
      <c r="AI226" s="74"/>
      <c r="AJ226" s="74"/>
    </row>
    <row r="227" spans="1:36" ht="21" customHeight="1">
      <c r="A227" s="104" t="s">
        <v>19</v>
      </c>
      <c r="B227" s="104"/>
      <c r="C227" s="4"/>
      <c r="D227" s="20" t="s">
        <v>71</v>
      </c>
      <c r="E227" s="63">
        <v>7884</v>
      </c>
      <c r="F227" s="63">
        <v>-1122</v>
      </c>
      <c r="G227" s="13">
        <f t="shared" si="78"/>
        <v>6762</v>
      </c>
      <c r="H227" s="63">
        <v>3763</v>
      </c>
      <c r="I227" s="63">
        <v>-376</v>
      </c>
      <c r="J227" s="13">
        <f t="shared" si="79"/>
        <v>3387</v>
      </c>
      <c r="K227" s="63">
        <v>3156</v>
      </c>
      <c r="L227" s="63">
        <v>184</v>
      </c>
      <c r="M227" s="13">
        <f t="shared" si="80"/>
        <v>3340</v>
      </c>
      <c r="N227" s="63">
        <v>6204</v>
      </c>
      <c r="O227" s="63">
        <v>-783</v>
      </c>
      <c r="P227" s="13">
        <f t="shared" si="81"/>
        <v>5421</v>
      </c>
      <c r="Q227" s="63">
        <v>3875</v>
      </c>
      <c r="R227" s="63">
        <v>-241</v>
      </c>
      <c r="S227" s="13">
        <f t="shared" si="82"/>
        <v>3634</v>
      </c>
      <c r="T227" s="63">
        <v>3338</v>
      </c>
      <c r="U227" s="63">
        <v>109</v>
      </c>
      <c r="V227" s="13">
        <f t="shared" si="83"/>
        <v>3447</v>
      </c>
      <c r="W227" s="38"/>
      <c r="X227" s="98" t="s">
        <v>19</v>
      </c>
      <c r="Y227" s="98"/>
      <c r="Z227" s="51"/>
      <c r="AA227" s="38" t="s">
        <v>28</v>
      </c>
      <c r="AB227" s="63"/>
      <c r="AC227" s="13"/>
      <c r="AD227" s="13"/>
      <c r="AE227" s="13"/>
      <c r="AF227" s="15"/>
      <c r="AG227" s="13"/>
      <c r="AH227" s="74"/>
      <c r="AI227" s="74"/>
      <c r="AJ227" s="74"/>
    </row>
    <row r="228" spans="1:36" ht="21" customHeight="1">
      <c r="A228" s="23">
        <v>8</v>
      </c>
      <c r="B228" s="23"/>
      <c r="C228" s="6"/>
      <c r="D228" s="18" t="s">
        <v>78</v>
      </c>
      <c r="E228" s="65">
        <f aca="true" t="shared" si="90" ref="E228:L228">+E230+E233</f>
        <v>15913</v>
      </c>
      <c r="F228" s="65">
        <f t="shared" si="90"/>
        <v>347</v>
      </c>
      <c r="G228" s="66">
        <f>+E228+F228</f>
        <v>16260</v>
      </c>
      <c r="H228" s="65">
        <f t="shared" si="90"/>
        <v>16686</v>
      </c>
      <c r="I228" s="65">
        <f t="shared" si="90"/>
        <v>196</v>
      </c>
      <c r="J228" s="66">
        <f>+H228+I228</f>
        <v>16882</v>
      </c>
      <c r="K228" s="65">
        <f t="shared" si="90"/>
        <v>22593</v>
      </c>
      <c r="L228" s="65">
        <f t="shared" si="90"/>
        <v>372</v>
      </c>
      <c r="M228" s="66">
        <f>+K228+L228</f>
        <v>22965</v>
      </c>
      <c r="N228" s="65">
        <f aca="true" t="shared" si="91" ref="N228:U228">+N230+N233</f>
        <v>11295</v>
      </c>
      <c r="O228" s="65">
        <f t="shared" si="91"/>
        <v>242</v>
      </c>
      <c r="P228" s="66">
        <f>+N228+O228</f>
        <v>11537</v>
      </c>
      <c r="Q228" s="65">
        <f t="shared" si="91"/>
        <v>11147</v>
      </c>
      <c r="R228" s="65">
        <f t="shared" si="91"/>
        <v>126</v>
      </c>
      <c r="S228" s="66">
        <f>+Q228+R228</f>
        <v>11273</v>
      </c>
      <c r="T228" s="65">
        <f t="shared" si="91"/>
        <v>14049</v>
      </c>
      <c r="U228" s="65">
        <f t="shared" si="91"/>
        <v>222</v>
      </c>
      <c r="V228" s="66">
        <f>+T228+U228</f>
        <v>14271</v>
      </c>
      <c r="W228" s="25"/>
      <c r="X228" s="42">
        <v>8</v>
      </c>
      <c r="Y228" s="42"/>
      <c r="Z228" s="42"/>
      <c r="AA228" s="25" t="s">
        <v>81</v>
      </c>
      <c r="AB228" s="66"/>
      <c r="AC228" s="12"/>
      <c r="AD228" s="23"/>
      <c r="AE228" s="23"/>
      <c r="AF228" s="23"/>
      <c r="AG228" s="12"/>
      <c r="AH228" s="74"/>
      <c r="AI228" s="74"/>
      <c r="AJ228" s="74"/>
    </row>
    <row r="229" spans="1:36" ht="21" customHeight="1">
      <c r="A229" s="23"/>
      <c r="B229" s="23"/>
      <c r="C229" s="6"/>
      <c r="D229" s="18" t="s">
        <v>79</v>
      </c>
      <c r="E229" s="66"/>
      <c r="F229" s="66"/>
      <c r="G229" s="63"/>
      <c r="H229" s="66"/>
      <c r="I229" s="66"/>
      <c r="J229" s="63"/>
      <c r="K229" s="66"/>
      <c r="L229" s="66"/>
      <c r="M229" s="63"/>
      <c r="N229" s="66"/>
      <c r="O229" s="66"/>
      <c r="P229" s="63"/>
      <c r="Q229" s="66"/>
      <c r="R229" s="66"/>
      <c r="S229" s="63"/>
      <c r="T229" s="66"/>
      <c r="U229" s="66"/>
      <c r="V229" s="63"/>
      <c r="W229" s="25"/>
      <c r="X229" s="42"/>
      <c r="Y229" s="42"/>
      <c r="Z229" s="42"/>
      <c r="AA229" s="25" t="s">
        <v>76</v>
      </c>
      <c r="AB229" s="63"/>
      <c r="AC229" s="12"/>
      <c r="AD229" s="23"/>
      <c r="AE229" s="23"/>
      <c r="AF229" s="23"/>
      <c r="AG229" s="12"/>
      <c r="AH229" s="74"/>
      <c r="AI229" s="74"/>
      <c r="AJ229" s="74"/>
    </row>
    <row r="230" spans="1:36" ht="21" customHeight="1">
      <c r="A230" s="14">
        <v>8.1</v>
      </c>
      <c r="B230" s="14"/>
      <c r="C230" s="5"/>
      <c r="D230" s="10" t="s">
        <v>65</v>
      </c>
      <c r="E230" s="67">
        <f aca="true" t="shared" si="92" ref="E230:L230">+E231+E232</f>
        <v>7955</v>
      </c>
      <c r="F230" s="67">
        <f t="shared" si="92"/>
        <v>347</v>
      </c>
      <c r="G230" s="63">
        <f aca="true" t="shared" si="93" ref="G230:G243">+E230+F230</f>
        <v>8302</v>
      </c>
      <c r="H230" s="67">
        <f t="shared" si="92"/>
        <v>7940</v>
      </c>
      <c r="I230" s="67">
        <f t="shared" si="92"/>
        <v>196</v>
      </c>
      <c r="J230" s="63">
        <f aca="true" t="shared" si="94" ref="J230:J243">+H230+I230</f>
        <v>8136</v>
      </c>
      <c r="K230" s="67">
        <f t="shared" si="92"/>
        <v>9904</v>
      </c>
      <c r="L230" s="67">
        <f t="shared" si="92"/>
        <v>372</v>
      </c>
      <c r="M230" s="63">
        <f aca="true" t="shared" si="95" ref="M230:M243">+K230+L230</f>
        <v>10276</v>
      </c>
      <c r="N230" s="67">
        <f aca="true" t="shared" si="96" ref="N230:U230">+N231+N232</f>
        <v>6324</v>
      </c>
      <c r="O230" s="67">
        <f t="shared" si="96"/>
        <v>242</v>
      </c>
      <c r="P230" s="63">
        <f aca="true" t="shared" si="97" ref="P230:P243">+N230+O230</f>
        <v>6566</v>
      </c>
      <c r="Q230" s="67">
        <f t="shared" si="96"/>
        <v>6105</v>
      </c>
      <c r="R230" s="67">
        <f t="shared" si="96"/>
        <v>126</v>
      </c>
      <c r="S230" s="63">
        <f aca="true" t="shared" si="98" ref="S230:S243">+Q230+R230</f>
        <v>6231</v>
      </c>
      <c r="T230" s="67">
        <f t="shared" si="96"/>
        <v>7424</v>
      </c>
      <c r="U230" s="67">
        <f t="shared" si="96"/>
        <v>222</v>
      </c>
      <c r="V230" s="63">
        <f aca="true" t="shared" si="99" ref="V230:V243">+T230+U230</f>
        <v>7646</v>
      </c>
      <c r="W230" s="38"/>
      <c r="X230" s="44">
        <v>8.1</v>
      </c>
      <c r="Y230" s="44"/>
      <c r="Z230" s="51"/>
      <c r="AA230" s="38" t="s">
        <v>42</v>
      </c>
      <c r="AB230" s="63"/>
      <c r="AC230" s="13"/>
      <c r="AD230" s="14"/>
      <c r="AE230" s="14"/>
      <c r="AF230" s="14"/>
      <c r="AG230" s="13"/>
      <c r="AH230" s="74"/>
      <c r="AI230" s="74"/>
      <c r="AJ230" s="74"/>
    </row>
    <row r="231" spans="1:36" ht="21" customHeight="1">
      <c r="A231" s="104" t="s">
        <v>20</v>
      </c>
      <c r="B231" s="104"/>
      <c r="C231" s="4"/>
      <c r="D231" s="10" t="s">
        <v>54</v>
      </c>
      <c r="E231" s="63">
        <v>0</v>
      </c>
      <c r="F231" s="63">
        <v>0</v>
      </c>
      <c r="G231" s="13">
        <f t="shared" si="93"/>
        <v>0</v>
      </c>
      <c r="H231" s="63">
        <v>0</v>
      </c>
      <c r="I231" s="63">
        <v>0</v>
      </c>
      <c r="J231" s="13">
        <f t="shared" si="94"/>
        <v>0</v>
      </c>
      <c r="K231" s="63"/>
      <c r="L231" s="63"/>
      <c r="M231" s="13">
        <f t="shared" si="95"/>
        <v>0</v>
      </c>
      <c r="N231" s="63">
        <v>0</v>
      </c>
      <c r="O231" s="63"/>
      <c r="P231" s="13">
        <f t="shared" si="97"/>
        <v>0</v>
      </c>
      <c r="Q231" s="63">
        <v>0</v>
      </c>
      <c r="R231" s="63"/>
      <c r="S231" s="13">
        <f t="shared" si="98"/>
        <v>0</v>
      </c>
      <c r="T231" s="63"/>
      <c r="U231" s="63"/>
      <c r="V231" s="13">
        <f t="shared" si="99"/>
        <v>0</v>
      </c>
      <c r="W231" s="38"/>
      <c r="X231" s="98" t="s">
        <v>20</v>
      </c>
      <c r="Y231" s="98"/>
      <c r="Z231" s="51"/>
      <c r="AA231" s="38" t="s">
        <v>27</v>
      </c>
      <c r="AB231" s="63"/>
      <c r="AC231" s="13"/>
      <c r="AD231" s="13"/>
      <c r="AE231" s="13"/>
      <c r="AF231" s="15"/>
      <c r="AG231" s="13"/>
      <c r="AH231" s="74"/>
      <c r="AI231" s="74"/>
      <c r="AJ231" s="74"/>
    </row>
    <row r="232" spans="1:36" ht="21" customHeight="1">
      <c r="A232" s="104" t="s">
        <v>21</v>
      </c>
      <c r="B232" s="104"/>
      <c r="C232" s="4"/>
      <c r="D232" s="20" t="s">
        <v>71</v>
      </c>
      <c r="E232" s="63">
        <v>7955</v>
      </c>
      <c r="F232" s="63">
        <v>347</v>
      </c>
      <c r="G232" s="13">
        <f t="shared" si="93"/>
        <v>8302</v>
      </c>
      <c r="H232" s="63">
        <v>7940</v>
      </c>
      <c r="I232" s="63">
        <v>196</v>
      </c>
      <c r="J232" s="13">
        <f t="shared" si="94"/>
        <v>8136</v>
      </c>
      <c r="K232" s="63">
        <v>9904</v>
      </c>
      <c r="L232" s="63">
        <v>372</v>
      </c>
      <c r="M232" s="13">
        <f t="shared" si="95"/>
        <v>10276</v>
      </c>
      <c r="N232" s="63">
        <v>6324</v>
      </c>
      <c r="O232" s="63">
        <v>242</v>
      </c>
      <c r="P232" s="13">
        <f t="shared" si="97"/>
        <v>6566</v>
      </c>
      <c r="Q232" s="63">
        <v>6105</v>
      </c>
      <c r="R232" s="63">
        <v>126</v>
      </c>
      <c r="S232" s="13">
        <f t="shared" si="98"/>
        <v>6231</v>
      </c>
      <c r="T232" s="63">
        <v>7424</v>
      </c>
      <c r="U232" s="63">
        <v>222</v>
      </c>
      <c r="V232" s="13">
        <f t="shared" si="99"/>
        <v>7646</v>
      </c>
      <c r="W232" s="38"/>
      <c r="X232" s="98" t="s">
        <v>21</v>
      </c>
      <c r="Y232" s="98"/>
      <c r="Z232" s="51"/>
      <c r="AA232" s="38" t="s">
        <v>28</v>
      </c>
      <c r="AB232" s="63"/>
      <c r="AC232" s="13"/>
      <c r="AD232" s="13"/>
      <c r="AE232" s="13"/>
      <c r="AF232" s="15"/>
      <c r="AG232" s="13"/>
      <c r="AH232" s="74"/>
      <c r="AI232" s="74"/>
      <c r="AJ232" s="74"/>
    </row>
    <row r="233" spans="1:36" ht="21" customHeight="1">
      <c r="A233" s="14">
        <v>8.2</v>
      </c>
      <c r="B233" s="14"/>
      <c r="C233" s="5"/>
      <c r="D233" s="10" t="s">
        <v>73</v>
      </c>
      <c r="E233" s="67">
        <f aca="true" t="shared" si="100" ref="E233:L233">+E234</f>
        <v>7958</v>
      </c>
      <c r="F233" s="67">
        <f t="shared" si="100"/>
        <v>0</v>
      </c>
      <c r="G233" s="13">
        <f t="shared" si="93"/>
        <v>7958</v>
      </c>
      <c r="H233" s="67">
        <f t="shared" si="100"/>
        <v>8746</v>
      </c>
      <c r="I233" s="67">
        <f t="shared" si="100"/>
        <v>0</v>
      </c>
      <c r="J233" s="13">
        <f t="shared" si="94"/>
        <v>8746</v>
      </c>
      <c r="K233" s="67">
        <f t="shared" si="100"/>
        <v>12689</v>
      </c>
      <c r="L233" s="67">
        <f t="shared" si="100"/>
        <v>0</v>
      </c>
      <c r="M233" s="13">
        <f t="shared" si="95"/>
        <v>12689</v>
      </c>
      <c r="N233" s="67">
        <f aca="true" t="shared" si="101" ref="N233:U233">+N234</f>
        <v>4971</v>
      </c>
      <c r="O233" s="67">
        <f t="shared" si="101"/>
        <v>0</v>
      </c>
      <c r="P233" s="13">
        <f t="shared" si="97"/>
        <v>4971</v>
      </c>
      <c r="Q233" s="67">
        <f t="shared" si="101"/>
        <v>5042</v>
      </c>
      <c r="R233" s="67">
        <f t="shared" si="101"/>
        <v>0</v>
      </c>
      <c r="S233" s="13">
        <f t="shared" si="98"/>
        <v>5042</v>
      </c>
      <c r="T233" s="67">
        <f t="shared" si="101"/>
        <v>6625</v>
      </c>
      <c r="U233" s="67">
        <f t="shared" si="101"/>
        <v>0</v>
      </c>
      <c r="V233" s="13">
        <f t="shared" si="99"/>
        <v>6625</v>
      </c>
      <c r="W233" s="38"/>
      <c r="X233" s="44">
        <v>8.2</v>
      </c>
      <c r="Y233" s="44"/>
      <c r="Z233" s="51"/>
      <c r="AA233" s="38" t="s">
        <v>41</v>
      </c>
      <c r="AB233" s="63"/>
      <c r="AC233" s="13"/>
      <c r="AD233" s="14"/>
      <c r="AE233" s="14"/>
      <c r="AF233" s="14"/>
      <c r="AG233" s="13"/>
      <c r="AH233" s="74"/>
      <c r="AI233" s="74"/>
      <c r="AJ233" s="74"/>
    </row>
    <row r="234" spans="1:36" ht="21" customHeight="1">
      <c r="A234" s="104" t="s">
        <v>22</v>
      </c>
      <c r="B234" s="104"/>
      <c r="C234" s="4"/>
      <c r="D234" s="10" t="s">
        <v>58</v>
      </c>
      <c r="E234" s="63">
        <v>7958</v>
      </c>
      <c r="F234" s="63">
        <v>0</v>
      </c>
      <c r="G234" s="13">
        <f t="shared" si="93"/>
        <v>7958</v>
      </c>
      <c r="H234" s="63">
        <v>8746</v>
      </c>
      <c r="I234" s="63">
        <v>0</v>
      </c>
      <c r="J234" s="13">
        <f t="shared" si="94"/>
        <v>8746</v>
      </c>
      <c r="K234" s="63">
        <v>12689</v>
      </c>
      <c r="L234" s="63"/>
      <c r="M234" s="13">
        <f t="shared" si="95"/>
        <v>12689</v>
      </c>
      <c r="N234" s="63">
        <v>4971</v>
      </c>
      <c r="O234" s="63"/>
      <c r="P234" s="13">
        <f t="shared" si="97"/>
        <v>4971</v>
      </c>
      <c r="Q234" s="63">
        <v>5042</v>
      </c>
      <c r="R234" s="63"/>
      <c r="S234" s="13">
        <f t="shared" si="98"/>
        <v>5042</v>
      </c>
      <c r="T234" s="63">
        <v>6625</v>
      </c>
      <c r="U234" s="63"/>
      <c r="V234" s="13">
        <f t="shared" si="99"/>
        <v>6625</v>
      </c>
      <c r="W234" s="38"/>
      <c r="X234" s="98" t="s">
        <v>22</v>
      </c>
      <c r="Y234" s="98"/>
      <c r="Z234" s="51"/>
      <c r="AA234" s="38" t="s">
        <v>33</v>
      </c>
      <c r="AB234" s="63"/>
      <c r="AC234" s="13"/>
      <c r="AD234" s="13"/>
      <c r="AE234" s="13"/>
      <c r="AF234" s="15"/>
      <c r="AG234" s="13"/>
      <c r="AH234" s="74"/>
      <c r="AI234" s="74"/>
      <c r="AJ234" s="74"/>
    </row>
    <row r="235" spans="1:36" ht="21" customHeight="1">
      <c r="A235" s="23">
        <v>9</v>
      </c>
      <c r="B235" s="23"/>
      <c r="C235" s="6"/>
      <c r="D235" s="18" t="s">
        <v>87</v>
      </c>
      <c r="E235" s="65">
        <f aca="true" t="shared" si="102" ref="E235:L235">+E236+E239</f>
        <v>265357</v>
      </c>
      <c r="F235" s="65">
        <f t="shared" si="102"/>
        <v>1909</v>
      </c>
      <c r="G235" s="66">
        <f t="shared" si="93"/>
        <v>267266</v>
      </c>
      <c r="H235" s="65">
        <f t="shared" si="102"/>
        <v>281112</v>
      </c>
      <c r="I235" s="65">
        <f t="shared" si="102"/>
        <v>4857</v>
      </c>
      <c r="J235" s="66">
        <f t="shared" si="94"/>
        <v>285969</v>
      </c>
      <c r="K235" s="65">
        <f t="shared" si="102"/>
        <v>389031</v>
      </c>
      <c r="L235" s="65">
        <f t="shared" si="102"/>
        <v>3145</v>
      </c>
      <c r="M235" s="66">
        <f t="shared" si="95"/>
        <v>392176</v>
      </c>
      <c r="N235" s="65">
        <f aca="true" t="shared" si="103" ref="N235:U235">+N236+N239</f>
        <v>177812</v>
      </c>
      <c r="O235" s="65">
        <f t="shared" si="103"/>
        <v>1333</v>
      </c>
      <c r="P235" s="66">
        <f t="shared" si="97"/>
        <v>179145</v>
      </c>
      <c r="Q235" s="65">
        <f t="shared" si="103"/>
        <v>175373</v>
      </c>
      <c r="R235" s="65">
        <f t="shared" si="103"/>
        <v>3110</v>
      </c>
      <c r="S235" s="66">
        <f t="shared" si="98"/>
        <v>178483</v>
      </c>
      <c r="T235" s="65">
        <f t="shared" si="103"/>
        <v>222753</v>
      </c>
      <c r="U235" s="65">
        <f t="shared" si="103"/>
        <v>1876</v>
      </c>
      <c r="V235" s="66">
        <f t="shared" si="99"/>
        <v>224629</v>
      </c>
      <c r="W235" s="25"/>
      <c r="X235" s="42">
        <v>9</v>
      </c>
      <c r="Y235" s="42"/>
      <c r="Z235" s="42"/>
      <c r="AA235" s="25" t="s">
        <v>86</v>
      </c>
      <c r="AB235" s="66"/>
      <c r="AC235" s="12"/>
      <c r="AD235" s="23"/>
      <c r="AE235" s="23"/>
      <c r="AF235" s="23"/>
      <c r="AG235" s="12"/>
      <c r="AH235" s="74"/>
      <c r="AI235" s="74"/>
      <c r="AJ235" s="74"/>
    </row>
    <row r="236" spans="1:36" ht="21" customHeight="1">
      <c r="A236" s="14">
        <v>9.1</v>
      </c>
      <c r="B236" s="14"/>
      <c r="C236" s="5"/>
      <c r="D236" s="10" t="s">
        <v>121</v>
      </c>
      <c r="E236" s="70">
        <f aca="true" t="shared" si="104" ref="E236:L236">+E237+E238</f>
        <v>232213</v>
      </c>
      <c r="F236" s="70">
        <f t="shared" si="104"/>
        <v>1705</v>
      </c>
      <c r="G236" s="63">
        <f t="shared" si="93"/>
        <v>233918</v>
      </c>
      <c r="H236" s="70">
        <f t="shared" si="104"/>
        <v>244503</v>
      </c>
      <c r="I236" s="70">
        <f t="shared" si="104"/>
        <v>5003</v>
      </c>
      <c r="J236" s="63">
        <f t="shared" si="94"/>
        <v>249506</v>
      </c>
      <c r="K236" s="70">
        <f t="shared" si="104"/>
        <v>339076</v>
      </c>
      <c r="L236" s="70">
        <f t="shared" si="104"/>
        <v>3049</v>
      </c>
      <c r="M236" s="63">
        <f t="shared" si="95"/>
        <v>342125</v>
      </c>
      <c r="N236" s="70">
        <f aca="true" t="shared" si="105" ref="N236:U236">+N237+N238</f>
        <v>155813</v>
      </c>
      <c r="O236" s="70">
        <f t="shared" si="105"/>
        <v>1190</v>
      </c>
      <c r="P236" s="63">
        <f t="shared" si="97"/>
        <v>157003</v>
      </c>
      <c r="Q236" s="70">
        <f t="shared" si="105"/>
        <v>152701</v>
      </c>
      <c r="R236" s="70">
        <f t="shared" si="105"/>
        <v>3204</v>
      </c>
      <c r="S236" s="63">
        <f t="shared" si="98"/>
        <v>155905</v>
      </c>
      <c r="T236" s="70">
        <f t="shared" si="105"/>
        <v>193966</v>
      </c>
      <c r="U236" s="70">
        <f t="shared" si="105"/>
        <v>1819</v>
      </c>
      <c r="V236" s="63">
        <f t="shared" si="99"/>
        <v>195785</v>
      </c>
      <c r="W236" s="38"/>
      <c r="X236" s="44">
        <v>9.1</v>
      </c>
      <c r="Y236" s="44"/>
      <c r="Z236" s="51"/>
      <c r="AA236" s="38" t="s">
        <v>109</v>
      </c>
      <c r="AB236" s="71"/>
      <c r="AC236" s="13"/>
      <c r="AD236" s="14"/>
      <c r="AE236" s="14"/>
      <c r="AF236" s="14"/>
      <c r="AG236" s="13"/>
      <c r="AH236" s="74"/>
      <c r="AI236" s="74"/>
      <c r="AJ236" s="74"/>
    </row>
    <row r="237" spans="1:36" ht="21" customHeight="1">
      <c r="A237" s="104" t="s">
        <v>69</v>
      </c>
      <c r="B237" s="104"/>
      <c r="C237" s="5"/>
      <c r="D237" s="10" t="s">
        <v>66</v>
      </c>
      <c r="E237" s="63">
        <v>222150</v>
      </c>
      <c r="F237" s="63">
        <v>1705</v>
      </c>
      <c r="G237" s="13">
        <f t="shared" si="93"/>
        <v>223855</v>
      </c>
      <c r="H237" s="63">
        <v>234109</v>
      </c>
      <c r="I237" s="63">
        <v>5003</v>
      </c>
      <c r="J237" s="13">
        <f t="shared" si="94"/>
        <v>239112</v>
      </c>
      <c r="K237" s="63">
        <v>328085</v>
      </c>
      <c r="L237" s="63">
        <v>3049</v>
      </c>
      <c r="M237" s="13">
        <f t="shared" si="95"/>
        <v>331134</v>
      </c>
      <c r="N237" s="63">
        <v>149275</v>
      </c>
      <c r="O237" s="63">
        <v>1190</v>
      </c>
      <c r="P237" s="13">
        <f t="shared" si="97"/>
        <v>150465</v>
      </c>
      <c r="Q237" s="63">
        <v>146414</v>
      </c>
      <c r="R237" s="63">
        <v>3204</v>
      </c>
      <c r="S237" s="13">
        <f t="shared" si="98"/>
        <v>149618</v>
      </c>
      <c r="T237" s="63">
        <v>187853</v>
      </c>
      <c r="U237" s="63">
        <v>1819</v>
      </c>
      <c r="V237" s="13">
        <f t="shared" si="99"/>
        <v>189672</v>
      </c>
      <c r="W237" s="38"/>
      <c r="X237" s="98" t="s">
        <v>69</v>
      </c>
      <c r="Y237" s="98"/>
      <c r="Z237" s="51"/>
      <c r="AA237" s="38" t="s">
        <v>40</v>
      </c>
      <c r="AB237" s="63"/>
      <c r="AC237" s="13"/>
      <c r="AD237" s="13"/>
      <c r="AE237" s="13"/>
      <c r="AF237" s="15"/>
      <c r="AG237" s="13"/>
      <c r="AH237" s="74"/>
      <c r="AI237" s="74"/>
      <c r="AJ237" s="74"/>
    </row>
    <row r="238" spans="1:36" ht="21" customHeight="1">
      <c r="A238" s="104" t="s">
        <v>70</v>
      </c>
      <c r="B238" s="104"/>
      <c r="C238" s="5"/>
      <c r="D238" s="81" t="s">
        <v>120</v>
      </c>
      <c r="E238" s="63">
        <v>10063</v>
      </c>
      <c r="F238" s="63">
        <v>0</v>
      </c>
      <c r="G238" s="13">
        <f t="shared" si="93"/>
        <v>10063</v>
      </c>
      <c r="H238" s="63">
        <v>10394</v>
      </c>
      <c r="I238" s="63">
        <v>0</v>
      </c>
      <c r="J238" s="13">
        <f t="shared" si="94"/>
        <v>10394</v>
      </c>
      <c r="K238" s="63">
        <v>10991</v>
      </c>
      <c r="L238" s="63">
        <v>0</v>
      </c>
      <c r="M238" s="13">
        <f t="shared" si="95"/>
        <v>10991</v>
      </c>
      <c r="N238" s="63">
        <v>6538</v>
      </c>
      <c r="O238" s="63"/>
      <c r="P238" s="13">
        <f t="shared" si="97"/>
        <v>6538</v>
      </c>
      <c r="Q238" s="63">
        <v>6287</v>
      </c>
      <c r="R238" s="63"/>
      <c r="S238" s="13">
        <f t="shared" si="98"/>
        <v>6287</v>
      </c>
      <c r="T238" s="63">
        <v>6113</v>
      </c>
      <c r="U238" s="63"/>
      <c r="V238" s="13">
        <f t="shared" si="99"/>
        <v>6113</v>
      </c>
      <c r="W238" s="38"/>
      <c r="X238" s="98" t="s">
        <v>70</v>
      </c>
      <c r="Y238" s="98"/>
      <c r="Z238" s="51"/>
      <c r="AA238" s="59" t="s">
        <v>107</v>
      </c>
      <c r="AB238" s="63"/>
      <c r="AC238" s="13"/>
      <c r="AD238" s="13"/>
      <c r="AE238" s="13"/>
      <c r="AF238" s="15"/>
      <c r="AG238" s="60"/>
      <c r="AH238" s="74"/>
      <c r="AI238" s="74"/>
      <c r="AJ238" s="74"/>
    </row>
    <row r="239" spans="1:36" ht="21" customHeight="1">
      <c r="A239" s="14">
        <v>9.2</v>
      </c>
      <c r="B239" s="14"/>
      <c r="C239" s="5"/>
      <c r="D239" s="20" t="s">
        <v>74</v>
      </c>
      <c r="E239" s="67">
        <f aca="true" t="shared" si="106" ref="E239:L239">+E240+E241+E242+E243</f>
        <v>33144</v>
      </c>
      <c r="F239" s="67">
        <f t="shared" si="106"/>
        <v>204</v>
      </c>
      <c r="G239" s="63">
        <f t="shared" si="93"/>
        <v>33348</v>
      </c>
      <c r="H239" s="67">
        <f t="shared" si="106"/>
        <v>36609</v>
      </c>
      <c r="I239" s="67">
        <f t="shared" si="106"/>
        <v>-146</v>
      </c>
      <c r="J239" s="63">
        <f t="shared" si="94"/>
        <v>36463</v>
      </c>
      <c r="K239" s="67">
        <f t="shared" si="106"/>
        <v>49955</v>
      </c>
      <c r="L239" s="67">
        <f t="shared" si="106"/>
        <v>96</v>
      </c>
      <c r="M239" s="63">
        <f t="shared" si="95"/>
        <v>50051</v>
      </c>
      <c r="N239" s="67">
        <f aca="true" t="shared" si="107" ref="N239:U239">+N240+N241+N242+N243</f>
        <v>21999</v>
      </c>
      <c r="O239" s="67">
        <f t="shared" si="107"/>
        <v>143</v>
      </c>
      <c r="P239" s="63">
        <f t="shared" si="97"/>
        <v>22142</v>
      </c>
      <c r="Q239" s="67">
        <f t="shared" si="107"/>
        <v>22672</v>
      </c>
      <c r="R239" s="67">
        <f t="shared" si="107"/>
        <v>-94</v>
      </c>
      <c r="S239" s="63">
        <f t="shared" si="98"/>
        <v>22578</v>
      </c>
      <c r="T239" s="67">
        <f t="shared" si="107"/>
        <v>28787</v>
      </c>
      <c r="U239" s="67">
        <f t="shared" si="107"/>
        <v>57</v>
      </c>
      <c r="V239" s="63">
        <f t="shared" si="99"/>
        <v>28844</v>
      </c>
      <c r="W239" s="38"/>
      <c r="X239" s="44">
        <v>9.2</v>
      </c>
      <c r="Y239" s="44"/>
      <c r="Z239" s="51"/>
      <c r="AA239" s="38" t="s">
        <v>39</v>
      </c>
      <c r="AB239" s="76"/>
      <c r="AC239" s="13"/>
      <c r="AD239" s="14"/>
      <c r="AE239" s="14"/>
      <c r="AF239" s="14"/>
      <c r="AG239" s="13"/>
      <c r="AH239" s="74"/>
      <c r="AI239" s="74"/>
      <c r="AJ239" s="74"/>
    </row>
    <row r="240" spans="1:36" ht="21" customHeight="1">
      <c r="A240" s="104" t="s">
        <v>23</v>
      </c>
      <c r="B240" s="104"/>
      <c r="C240" s="4"/>
      <c r="D240" s="10" t="s">
        <v>58</v>
      </c>
      <c r="E240" s="63">
        <v>26564</v>
      </c>
      <c r="F240" s="63">
        <v>1</v>
      </c>
      <c r="G240" s="13">
        <f t="shared" si="93"/>
        <v>26565</v>
      </c>
      <c r="H240" s="63">
        <v>29689</v>
      </c>
      <c r="I240" s="63">
        <v>0</v>
      </c>
      <c r="J240" s="13">
        <f t="shared" si="94"/>
        <v>29689</v>
      </c>
      <c r="K240" s="63">
        <v>42494</v>
      </c>
      <c r="L240" s="63"/>
      <c r="M240" s="13">
        <f t="shared" si="95"/>
        <v>42494</v>
      </c>
      <c r="N240" s="63">
        <v>17432</v>
      </c>
      <c r="O240" s="63">
        <v>1</v>
      </c>
      <c r="P240" s="13">
        <f t="shared" si="97"/>
        <v>17433</v>
      </c>
      <c r="Q240" s="63">
        <v>18148</v>
      </c>
      <c r="R240" s="63">
        <v>3</v>
      </c>
      <c r="S240" s="13">
        <f t="shared" si="98"/>
        <v>18151</v>
      </c>
      <c r="T240" s="63">
        <v>24204</v>
      </c>
      <c r="U240" s="63"/>
      <c r="V240" s="13">
        <f t="shared" si="99"/>
        <v>24204</v>
      </c>
      <c r="W240" s="38"/>
      <c r="X240" s="98" t="s">
        <v>23</v>
      </c>
      <c r="Y240" s="98"/>
      <c r="Z240" s="51"/>
      <c r="AA240" s="38" t="s">
        <v>33</v>
      </c>
      <c r="AB240" s="63"/>
      <c r="AC240" s="13"/>
      <c r="AD240" s="13"/>
      <c r="AE240" s="13"/>
      <c r="AF240" s="15"/>
      <c r="AG240" s="13"/>
      <c r="AH240" s="74"/>
      <c r="AI240" s="74"/>
      <c r="AJ240" s="74"/>
    </row>
    <row r="241" spans="1:36" ht="21" customHeight="1">
      <c r="A241" s="104" t="s">
        <v>24</v>
      </c>
      <c r="B241" s="104"/>
      <c r="C241" s="4"/>
      <c r="D241" s="10" t="s">
        <v>54</v>
      </c>
      <c r="E241" s="63">
        <v>0</v>
      </c>
      <c r="F241" s="63">
        <v>0</v>
      </c>
      <c r="G241" s="13">
        <f t="shared" si="93"/>
        <v>0</v>
      </c>
      <c r="H241" s="63">
        <v>0</v>
      </c>
      <c r="I241" s="63">
        <v>0</v>
      </c>
      <c r="J241" s="13">
        <f t="shared" si="94"/>
        <v>0</v>
      </c>
      <c r="K241" s="63">
        <v>0</v>
      </c>
      <c r="L241" s="63">
        <v>0</v>
      </c>
      <c r="M241" s="13">
        <f t="shared" si="95"/>
        <v>0</v>
      </c>
      <c r="N241" s="63">
        <v>0</v>
      </c>
      <c r="O241" s="63"/>
      <c r="P241" s="13">
        <f t="shared" si="97"/>
        <v>0</v>
      </c>
      <c r="Q241" s="63">
        <v>0</v>
      </c>
      <c r="R241" s="63"/>
      <c r="S241" s="13">
        <f t="shared" si="98"/>
        <v>0</v>
      </c>
      <c r="T241" s="63"/>
      <c r="U241" s="64"/>
      <c r="V241" s="13">
        <f t="shared" si="99"/>
        <v>0</v>
      </c>
      <c r="W241" s="38"/>
      <c r="X241" s="98" t="s">
        <v>24</v>
      </c>
      <c r="Y241" s="98"/>
      <c r="Z241" s="51"/>
      <c r="AA241" s="38" t="s">
        <v>27</v>
      </c>
      <c r="AB241" s="63"/>
      <c r="AC241" s="13"/>
      <c r="AD241" s="13"/>
      <c r="AE241" s="13"/>
      <c r="AF241" s="15"/>
      <c r="AG241" s="13"/>
      <c r="AH241" s="74"/>
      <c r="AI241" s="74"/>
      <c r="AJ241" s="74"/>
    </row>
    <row r="242" spans="1:36" ht="21" customHeight="1">
      <c r="A242" s="104" t="s">
        <v>25</v>
      </c>
      <c r="B242" s="104"/>
      <c r="C242" s="4"/>
      <c r="D242" s="10" t="s">
        <v>71</v>
      </c>
      <c r="E242" s="63">
        <v>392</v>
      </c>
      <c r="F242" s="63">
        <v>203</v>
      </c>
      <c r="G242" s="13">
        <f t="shared" si="93"/>
        <v>595</v>
      </c>
      <c r="H242" s="63">
        <v>528</v>
      </c>
      <c r="I242" s="63">
        <v>-146</v>
      </c>
      <c r="J242" s="13">
        <f t="shared" si="94"/>
        <v>382</v>
      </c>
      <c r="K242" s="63">
        <v>703</v>
      </c>
      <c r="L242" s="63">
        <v>96</v>
      </c>
      <c r="M242" s="13">
        <f t="shared" si="95"/>
        <v>799</v>
      </c>
      <c r="N242" s="63">
        <v>327</v>
      </c>
      <c r="O242" s="63">
        <v>142</v>
      </c>
      <c r="P242" s="13">
        <f t="shared" si="97"/>
        <v>469</v>
      </c>
      <c r="Q242" s="63">
        <v>409</v>
      </c>
      <c r="R242" s="63">
        <v>-97</v>
      </c>
      <c r="S242" s="13">
        <f t="shared" si="98"/>
        <v>312</v>
      </c>
      <c r="T242" s="63">
        <v>532</v>
      </c>
      <c r="U242" s="63">
        <v>57</v>
      </c>
      <c r="V242" s="13">
        <f t="shared" si="99"/>
        <v>589</v>
      </c>
      <c r="W242" s="38"/>
      <c r="X242" s="98" t="s">
        <v>25</v>
      </c>
      <c r="Y242" s="98"/>
      <c r="Z242" s="51"/>
      <c r="AA242" s="38" t="s">
        <v>28</v>
      </c>
      <c r="AB242" s="63"/>
      <c r="AC242" s="13"/>
      <c r="AD242" s="13"/>
      <c r="AE242" s="13"/>
      <c r="AF242" s="15"/>
      <c r="AG242" s="13"/>
      <c r="AH242" s="74"/>
      <c r="AI242" s="74"/>
      <c r="AJ242" s="74"/>
    </row>
    <row r="243" spans="1:36" ht="21" customHeight="1">
      <c r="A243" s="104" t="s">
        <v>108</v>
      </c>
      <c r="B243" s="104"/>
      <c r="C243" s="4"/>
      <c r="D243" s="81" t="s">
        <v>120</v>
      </c>
      <c r="E243" s="63">
        <v>6188</v>
      </c>
      <c r="F243" s="63">
        <v>0</v>
      </c>
      <c r="G243" s="13">
        <f t="shared" si="93"/>
        <v>6188</v>
      </c>
      <c r="H243" s="63">
        <v>6392</v>
      </c>
      <c r="I243" s="63">
        <v>0</v>
      </c>
      <c r="J243" s="13">
        <f t="shared" si="94"/>
        <v>6392</v>
      </c>
      <c r="K243" s="63">
        <v>6758</v>
      </c>
      <c r="L243" s="63">
        <v>0</v>
      </c>
      <c r="M243" s="13">
        <f t="shared" si="95"/>
        <v>6758</v>
      </c>
      <c r="N243" s="63">
        <v>4240</v>
      </c>
      <c r="O243" s="63">
        <v>0</v>
      </c>
      <c r="P243" s="13">
        <f t="shared" si="97"/>
        <v>4240</v>
      </c>
      <c r="Q243" s="63">
        <v>4115</v>
      </c>
      <c r="R243" s="63"/>
      <c r="S243" s="13">
        <f t="shared" si="98"/>
        <v>4115</v>
      </c>
      <c r="T243" s="63">
        <v>4051</v>
      </c>
      <c r="U243" s="63"/>
      <c r="V243" s="13">
        <f t="shared" si="99"/>
        <v>4051</v>
      </c>
      <c r="W243" s="38"/>
      <c r="X243" s="98" t="s">
        <v>108</v>
      </c>
      <c r="Y243" s="98"/>
      <c r="Z243" s="51"/>
      <c r="AA243" s="59" t="s">
        <v>107</v>
      </c>
      <c r="AB243" s="63"/>
      <c r="AC243" s="13"/>
      <c r="AD243" s="13"/>
      <c r="AE243" s="13"/>
      <c r="AF243" s="15"/>
      <c r="AG243" s="60"/>
      <c r="AH243" s="74"/>
      <c r="AI243" s="74"/>
      <c r="AJ243" s="74"/>
    </row>
    <row r="244" spans="1:36" ht="21" customHeight="1">
      <c r="A244" s="23">
        <v>10</v>
      </c>
      <c r="B244" s="23"/>
      <c r="C244" s="6"/>
      <c r="D244" s="18" t="s">
        <v>75</v>
      </c>
      <c r="E244" s="66">
        <f aca="true" t="shared" si="108" ref="E244:L244">+E177+E186+E188+E191+E195+E199+E216+E228+E235</f>
        <v>609187</v>
      </c>
      <c r="F244" s="66">
        <f t="shared" si="108"/>
        <v>47261</v>
      </c>
      <c r="G244" s="12">
        <f>+G177+G186+G188+G191+G195+G199+G216+G228+G235</f>
        <v>656448</v>
      </c>
      <c r="H244" s="66">
        <f t="shared" si="108"/>
        <v>639157</v>
      </c>
      <c r="I244" s="66">
        <f t="shared" si="108"/>
        <v>56678</v>
      </c>
      <c r="J244" s="12">
        <f>+J177+J186+J188+J191+J195+J199+J216+J228+J235</f>
        <v>695835</v>
      </c>
      <c r="K244" s="66">
        <f t="shared" si="108"/>
        <v>789110</v>
      </c>
      <c r="L244" s="66">
        <f t="shared" si="108"/>
        <v>32856</v>
      </c>
      <c r="M244" s="12">
        <f>+M177+M186+M188+M191+M195+M199+M216+M228+M235</f>
        <v>821966</v>
      </c>
      <c r="N244" s="66">
        <f aca="true" t="shared" si="109" ref="N244:U244">+N177+N186+N188+N191+N195+N199+N216+N228+N235</f>
        <v>431393</v>
      </c>
      <c r="O244" s="66">
        <f t="shared" si="109"/>
        <v>35831</v>
      </c>
      <c r="P244" s="12">
        <f>+P177+P186+P188+P191+P195+P199+P216+P228+P235</f>
        <v>467224</v>
      </c>
      <c r="Q244" s="66">
        <f t="shared" si="109"/>
        <v>425800</v>
      </c>
      <c r="R244" s="66">
        <f t="shared" si="109"/>
        <v>39410</v>
      </c>
      <c r="S244" s="12">
        <f>+S177+S186+S188+S191+S195+S199+S216+S228+S235</f>
        <v>465210</v>
      </c>
      <c r="T244" s="66">
        <f t="shared" si="109"/>
        <v>487752</v>
      </c>
      <c r="U244" s="66">
        <f t="shared" si="109"/>
        <v>20959</v>
      </c>
      <c r="V244" s="12">
        <f>+V177+V186+V188+V191+V195+V199+V216+V228+V235</f>
        <v>508711</v>
      </c>
      <c r="W244" s="25"/>
      <c r="X244" s="42">
        <v>10</v>
      </c>
      <c r="Y244" s="42"/>
      <c r="Z244" s="42"/>
      <c r="AA244" s="25" t="s">
        <v>38</v>
      </c>
      <c r="AB244" s="77"/>
      <c r="AC244" s="12"/>
      <c r="AD244" s="23"/>
      <c r="AE244" s="23"/>
      <c r="AF244" s="23"/>
      <c r="AG244" s="25"/>
      <c r="AH244" s="74"/>
      <c r="AI244" s="74"/>
      <c r="AJ244" s="74"/>
    </row>
    <row r="245" spans="1:36" ht="21" customHeight="1">
      <c r="A245" s="24">
        <v>10.1</v>
      </c>
      <c r="B245" s="24"/>
      <c r="C245" s="7"/>
      <c r="D245" s="18" t="s">
        <v>58</v>
      </c>
      <c r="E245" s="65">
        <f aca="true" t="shared" si="110" ref="E245:M245">+E192+E196+E234+E237+E240</f>
        <v>268113</v>
      </c>
      <c r="F245" s="65">
        <f t="shared" si="110"/>
        <v>2778</v>
      </c>
      <c r="G245" s="34">
        <f t="shared" si="110"/>
        <v>270891</v>
      </c>
      <c r="H245" s="65">
        <f t="shared" si="110"/>
        <v>284806</v>
      </c>
      <c r="I245" s="65">
        <f t="shared" si="110"/>
        <v>6443</v>
      </c>
      <c r="J245" s="34">
        <f t="shared" si="110"/>
        <v>291249</v>
      </c>
      <c r="K245" s="65">
        <f t="shared" si="110"/>
        <v>400358</v>
      </c>
      <c r="L245" s="65">
        <f t="shared" si="110"/>
        <v>4902</v>
      </c>
      <c r="M245" s="34">
        <f t="shared" si="110"/>
        <v>405260</v>
      </c>
      <c r="N245" s="65">
        <f aca="true" t="shared" si="111" ref="N245:V245">+N192+N196+N234+N237+N240</f>
        <v>178858</v>
      </c>
      <c r="O245" s="65">
        <f t="shared" si="111"/>
        <v>1946</v>
      </c>
      <c r="P245" s="34">
        <f t="shared" si="111"/>
        <v>180804</v>
      </c>
      <c r="Q245" s="65">
        <f t="shared" si="111"/>
        <v>176746</v>
      </c>
      <c r="R245" s="65">
        <f t="shared" si="111"/>
        <v>4143</v>
      </c>
      <c r="S245" s="34">
        <f t="shared" si="111"/>
        <v>180889</v>
      </c>
      <c r="T245" s="65">
        <f t="shared" si="111"/>
        <v>227741</v>
      </c>
      <c r="U245" s="65">
        <f t="shared" si="111"/>
        <v>2943</v>
      </c>
      <c r="V245" s="34">
        <f t="shared" si="111"/>
        <v>230684</v>
      </c>
      <c r="W245" s="25"/>
      <c r="X245" s="48">
        <v>10.1</v>
      </c>
      <c r="Y245" s="48"/>
      <c r="Z245" s="42"/>
      <c r="AA245" s="25" t="s">
        <v>33</v>
      </c>
      <c r="AB245" s="77"/>
      <c r="AC245" s="12"/>
      <c r="AD245" s="24"/>
      <c r="AE245" s="24"/>
      <c r="AF245" s="24"/>
      <c r="AG245" s="25"/>
      <c r="AH245" s="74"/>
      <c r="AI245" s="74"/>
      <c r="AJ245" s="74"/>
    </row>
    <row r="246" spans="1:36" ht="21" customHeight="1">
      <c r="A246" s="24">
        <v>10.2</v>
      </c>
      <c r="B246" s="24"/>
      <c r="C246" s="7"/>
      <c r="D246" s="18" t="s">
        <v>54</v>
      </c>
      <c r="E246" s="66">
        <f aca="true" t="shared" si="112" ref="E246:M246">+E179+E182+E189+E193+E197+E201+E218+E221+E226+E231+E241</f>
        <v>60657</v>
      </c>
      <c r="F246" s="66">
        <f t="shared" si="112"/>
        <v>1314</v>
      </c>
      <c r="G246" s="12">
        <f t="shared" si="112"/>
        <v>61971</v>
      </c>
      <c r="H246" s="66">
        <f t="shared" si="112"/>
        <v>62492</v>
      </c>
      <c r="I246" s="66">
        <f t="shared" si="112"/>
        <v>4981</v>
      </c>
      <c r="J246" s="12">
        <f t="shared" si="112"/>
        <v>67473</v>
      </c>
      <c r="K246" s="66">
        <f t="shared" si="112"/>
        <v>77141</v>
      </c>
      <c r="L246" s="66">
        <f t="shared" si="112"/>
        <v>5388</v>
      </c>
      <c r="M246" s="12">
        <f t="shared" si="112"/>
        <v>82529</v>
      </c>
      <c r="N246" s="66">
        <f aca="true" t="shared" si="113" ref="N246:V246">+N179+N182+N189+N193+N197+N201+N218+N221+N226+N231+N241</f>
        <v>41901</v>
      </c>
      <c r="O246" s="66">
        <f t="shared" si="113"/>
        <v>1017</v>
      </c>
      <c r="P246" s="12">
        <f t="shared" si="113"/>
        <v>42918</v>
      </c>
      <c r="Q246" s="66">
        <f t="shared" si="113"/>
        <v>40164</v>
      </c>
      <c r="R246" s="66">
        <f t="shared" si="113"/>
        <v>3951</v>
      </c>
      <c r="S246" s="12">
        <f t="shared" si="113"/>
        <v>44115</v>
      </c>
      <c r="T246" s="66">
        <f t="shared" si="113"/>
        <v>45933</v>
      </c>
      <c r="U246" s="66">
        <f t="shared" si="113"/>
        <v>3910</v>
      </c>
      <c r="V246" s="12">
        <f t="shared" si="113"/>
        <v>49843</v>
      </c>
      <c r="W246" s="25"/>
      <c r="X246" s="48">
        <v>10.2</v>
      </c>
      <c r="Y246" s="48"/>
      <c r="Z246" s="42"/>
      <c r="AA246" s="25" t="s">
        <v>27</v>
      </c>
      <c r="AB246" s="77"/>
      <c r="AC246" s="12"/>
      <c r="AD246" s="24"/>
      <c r="AE246" s="24"/>
      <c r="AF246" s="24"/>
      <c r="AG246" s="25"/>
      <c r="AH246" s="74"/>
      <c r="AI246" s="74"/>
      <c r="AJ246" s="74"/>
    </row>
    <row r="247" spans="1:36" ht="21" customHeight="1">
      <c r="A247" s="24">
        <v>10.3</v>
      </c>
      <c r="B247" s="24"/>
      <c r="C247" s="7"/>
      <c r="D247" s="30" t="s">
        <v>71</v>
      </c>
      <c r="E247" s="66">
        <f aca="true" t="shared" si="114" ref="E247:M247">+E180+E183+E185+E187+E190+E194+E198+E202+E204+E219+E222+E224+E227+E232+E242</f>
        <v>264166</v>
      </c>
      <c r="F247" s="66">
        <f t="shared" si="114"/>
        <v>43169</v>
      </c>
      <c r="G247" s="12">
        <f t="shared" si="114"/>
        <v>307335</v>
      </c>
      <c r="H247" s="66">
        <f t="shared" si="114"/>
        <v>275073</v>
      </c>
      <c r="I247" s="66">
        <f t="shared" si="114"/>
        <v>45254</v>
      </c>
      <c r="J247" s="12">
        <f t="shared" si="114"/>
        <v>320327</v>
      </c>
      <c r="K247" s="66">
        <f t="shared" si="114"/>
        <v>293862</v>
      </c>
      <c r="L247" s="66">
        <f t="shared" si="114"/>
        <v>22566</v>
      </c>
      <c r="M247" s="12">
        <f t="shared" si="114"/>
        <v>316428</v>
      </c>
      <c r="N247" s="66">
        <f aca="true" t="shared" si="115" ref="N247:V247">+N180+N183+N185+N187+N190+N194+N198+N202+N204+N219+N222+N224+N227+N232+N242</f>
        <v>199856</v>
      </c>
      <c r="O247" s="66">
        <f t="shared" si="115"/>
        <v>32868</v>
      </c>
      <c r="P247" s="12">
        <f t="shared" si="115"/>
        <v>232724</v>
      </c>
      <c r="Q247" s="66">
        <f t="shared" si="115"/>
        <v>198488</v>
      </c>
      <c r="R247" s="66">
        <f t="shared" si="115"/>
        <v>31316</v>
      </c>
      <c r="S247" s="12">
        <f t="shared" si="115"/>
        <v>229804</v>
      </c>
      <c r="T247" s="66">
        <f t="shared" si="115"/>
        <v>203914</v>
      </c>
      <c r="U247" s="66">
        <f t="shared" si="115"/>
        <v>14106</v>
      </c>
      <c r="V247" s="12">
        <f t="shared" si="115"/>
        <v>218020</v>
      </c>
      <c r="W247" s="25"/>
      <c r="X247" s="48">
        <v>10.3</v>
      </c>
      <c r="Y247" s="48"/>
      <c r="Z247" s="42"/>
      <c r="AA247" s="25" t="s">
        <v>28</v>
      </c>
      <c r="AB247" s="77"/>
      <c r="AC247" s="12"/>
      <c r="AD247" s="24"/>
      <c r="AE247" s="24"/>
      <c r="AF247" s="24"/>
      <c r="AG247" s="25"/>
      <c r="AH247" s="74"/>
      <c r="AI247" s="74"/>
      <c r="AJ247" s="74"/>
    </row>
    <row r="248" spans="1:36" ht="21" customHeight="1">
      <c r="A248" s="29">
        <v>10.4</v>
      </c>
      <c r="B248" s="29"/>
      <c r="C248" s="33"/>
      <c r="D248" s="61" t="s">
        <v>120</v>
      </c>
      <c r="E248" s="79">
        <f aca="true" t="shared" si="116" ref="E248:M248">+E238+E243</f>
        <v>16251</v>
      </c>
      <c r="F248" s="79">
        <f t="shared" si="116"/>
        <v>0</v>
      </c>
      <c r="G248" s="32">
        <f t="shared" si="116"/>
        <v>16251</v>
      </c>
      <c r="H248" s="79">
        <f t="shared" si="116"/>
        <v>16786</v>
      </c>
      <c r="I248" s="79">
        <f t="shared" si="116"/>
        <v>0</v>
      </c>
      <c r="J248" s="32">
        <f t="shared" si="116"/>
        <v>16786</v>
      </c>
      <c r="K248" s="79">
        <f t="shared" si="116"/>
        <v>17749</v>
      </c>
      <c r="L248" s="79">
        <f t="shared" si="116"/>
        <v>0</v>
      </c>
      <c r="M248" s="32">
        <f t="shared" si="116"/>
        <v>17749</v>
      </c>
      <c r="N248" s="79">
        <f aca="true" t="shared" si="117" ref="N248:V248">+N238+N243</f>
        <v>10778</v>
      </c>
      <c r="O248" s="79">
        <f t="shared" si="117"/>
        <v>0</v>
      </c>
      <c r="P248" s="32">
        <f t="shared" si="117"/>
        <v>10778</v>
      </c>
      <c r="Q248" s="79">
        <f t="shared" si="117"/>
        <v>10402</v>
      </c>
      <c r="R248" s="79">
        <f t="shared" si="117"/>
        <v>0</v>
      </c>
      <c r="S248" s="32">
        <f t="shared" si="117"/>
        <v>10402</v>
      </c>
      <c r="T248" s="79">
        <f t="shared" si="117"/>
        <v>10164</v>
      </c>
      <c r="U248" s="79">
        <f t="shared" si="117"/>
        <v>0</v>
      </c>
      <c r="V248" s="32">
        <f t="shared" si="117"/>
        <v>10164</v>
      </c>
      <c r="W248" s="47"/>
      <c r="X248" s="49">
        <v>10.4</v>
      </c>
      <c r="Y248" s="47"/>
      <c r="Z248" s="47"/>
      <c r="AA248" s="62" t="s">
        <v>107</v>
      </c>
      <c r="AB248" s="77"/>
      <c r="AC248" s="12"/>
      <c r="AD248" s="24"/>
      <c r="AE248" s="24"/>
      <c r="AF248" s="24"/>
      <c r="AG248" s="78"/>
      <c r="AH248" s="74"/>
      <c r="AI248" s="74"/>
      <c r="AJ248" s="74"/>
    </row>
    <row r="249" spans="1:36" ht="21" customHeight="1">
      <c r="A249" s="103" t="s">
        <v>96</v>
      </c>
      <c r="B249" s="103"/>
      <c r="C249" s="103"/>
      <c r="D249" s="103"/>
      <c r="E249" s="3"/>
      <c r="F249" s="3"/>
      <c r="G249" s="3"/>
      <c r="H249" s="3"/>
      <c r="I249" s="3"/>
      <c r="J249" s="26" t="s">
        <v>100</v>
      </c>
      <c r="K249" s="3"/>
      <c r="L249" s="26"/>
      <c r="M249" s="26"/>
      <c r="N249" s="26"/>
      <c r="O249" s="26"/>
      <c r="P249" s="26"/>
      <c r="Q249" s="106" t="s">
        <v>95</v>
      </c>
      <c r="R249" s="106"/>
      <c r="S249" s="106"/>
      <c r="T249" s="106"/>
      <c r="U249" s="3"/>
      <c r="V249" s="12"/>
      <c r="W249" s="12"/>
      <c r="X249" s="12"/>
      <c r="Y249" s="12"/>
      <c r="Z249" s="12"/>
      <c r="AA249" s="12" t="s">
        <v>124</v>
      </c>
      <c r="AB249" s="12"/>
      <c r="AC249" s="12"/>
      <c r="AD249" s="12"/>
      <c r="AE249" s="12"/>
      <c r="AF249" s="12"/>
      <c r="AG249" s="12"/>
      <c r="AH249" s="74"/>
      <c r="AI249" s="74"/>
      <c r="AJ249" s="74"/>
    </row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</sheetData>
  <mergeCells count="260">
    <mergeCell ref="A243:B243"/>
    <mergeCell ref="A249:D249"/>
    <mergeCell ref="Q249:T249"/>
    <mergeCell ref="X243:Y243"/>
    <mergeCell ref="A241:B241"/>
    <mergeCell ref="A242:B242"/>
    <mergeCell ref="X241:Y241"/>
    <mergeCell ref="X242:Y242"/>
    <mergeCell ref="A238:B238"/>
    <mergeCell ref="A240:B240"/>
    <mergeCell ref="X238:Y238"/>
    <mergeCell ref="X240:Y240"/>
    <mergeCell ref="A234:B234"/>
    <mergeCell ref="A237:B237"/>
    <mergeCell ref="X234:Y234"/>
    <mergeCell ref="X237:Y237"/>
    <mergeCell ref="A231:B231"/>
    <mergeCell ref="A232:B232"/>
    <mergeCell ref="X232:Y232"/>
    <mergeCell ref="X231:Y231"/>
    <mergeCell ref="A226:B226"/>
    <mergeCell ref="A227:B227"/>
    <mergeCell ref="X227:Y227"/>
    <mergeCell ref="X226:Y226"/>
    <mergeCell ref="A222:B222"/>
    <mergeCell ref="A224:B224"/>
    <mergeCell ref="X222:Y222"/>
    <mergeCell ref="X224:Y224"/>
    <mergeCell ref="A219:B219"/>
    <mergeCell ref="A221:B221"/>
    <mergeCell ref="X219:Y219"/>
    <mergeCell ref="X221:Y221"/>
    <mergeCell ref="A215:D215"/>
    <mergeCell ref="A218:B218"/>
    <mergeCell ref="W210:AA214"/>
    <mergeCell ref="W215:AA215"/>
    <mergeCell ref="X218:Y218"/>
    <mergeCell ref="T210:V210"/>
    <mergeCell ref="N209:P209"/>
    <mergeCell ref="Q209:S209"/>
    <mergeCell ref="A210:D214"/>
    <mergeCell ref="E210:G210"/>
    <mergeCell ref="H210:J210"/>
    <mergeCell ref="K210:M210"/>
    <mergeCell ref="N210:P210"/>
    <mergeCell ref="Q210:S210"/>
    <mergeCell ref="K209:M209"/>
    <mergeCell ref="A207:M207"/>
    <mergeCell ref="A208:M208"/>
    <mergeCell ref="N207:AA207"/>
    <mergeCell ref="N208:AA208"/>
    <mergeCell ref="A204:B204"/>
    <mergeCell ref="A206:M206"/>
    <mergeCell ref="X204:Y204"/>
    <mergeCell ref="N206:AA206"/>
    <mergeCell ref="A201:B201"/>
    <mergeCell ref="A202:B202"/>
    <mergeCell ref="X201:Y201"/>
    <mergeCell ref="X202:Y202"/>
    <mergeCell ref="A183:B183"/>
    <mergeCell ref="A185:B185"/>
    <mergeCell ref="X183:Y183"/>
    <mergeCell ref="X185:Y185"/>
    <mergeCell ref="A180:B180"/>
    <mergeCell ref="A182:B182"/>
    <mergeCell ref="X180:Y180"/>
    <mergeCell ref="X182:Y182"/>
    <mergeCell ref="A176:D176"/>
    <mergeCell ref="A179:B179"/>
    <mergeCell ref="W176:AA176"/>
    <mergeCell ref="X179:Y179"/>
    <mergeCell ref="T171:V171"/>
    <mergeCell ref="W171:AA175"/>
    <mergeCell ref="N170:P170"/>
    <mergeCell ref="Q170:S170"/>
    <mergeCell ref="N171:P171"/>
    <mergeCell ref="Q171:S171"/>
    <mergeCell ref="A171:D175"/>
    <mergeCell ref="E171:G171"/>
    <mergeCell ref="H171:J171"/>
    <mergeCell ref="K171:M171"/>
    <mergeCell ref="K170:M170"/>
    <mergeCell ref="A168:M168"/>
    <mergeCell ref="A169:M169"/>
    <mergeCell ref="N168:AA168"/>
    <mergeCell ref="N169:AA169"/>
    <mergeCell ref="A166:D166"/>
    <mergeCell ref="Q166:T166"/>
    <mergeCell ref="A167:M167"/>
    <mergeCell ref="N167:AA167"/>
    <mergeCell ref="A159:B159"/>
    <mergeCell ref="A160:B160"/>
    <mergeCell ref="X159:Y159"/>
    <mergeCell ref="X160:Y160"/>
    <mergeCell ref="A157:B157"/>
    <mergeCell ref="A158:B158"/>
    <mergeCell ref="X157:Y157"/>
    <mergeCell ref="X158:Y158"/>
    <mergeCell ref="A154:B154"/>
    <mergeCell ref="A155:B155"/>
    <mergeCell ref="X154:Y154"/>
    <mergeCell ref="X155:Y155"/>
    <mergeCell ref="A149:B149"/>
    <mergeCell ref="A151:B151"/>
    <mergeCell ref="X149:Y149"/>
    <mergeCell ref="X151:Y151"/>
    <mergeCell ref="A144:B144"/>
    <mergeCell ref="A148:B148"/>
    <mergeCell ref="X144:Y144"/>
    <mergeCell ref="X148:Y148"/>
    <mergeCell ref="A141:B141"/>
    <mergeCell ref="A143:B143"/>
    <mergeCell ref="X141:Y141"/>
    <mergeCell ref="X143:Y143"/>
    <mergeCell ref="A138:B138"/>
    <mergeCell ref="A139:B139"/>
    <mergeCell ref="X138:Y138"/>
    <mergeCell ref="X139:Y139"/>
    <mergeCell ref="A135:B135"/>
    <mergeCell ref="A136:B136"/>
    <mergeCell ref="X135:Y135"/>
    <mergeCell ref="X136:Y136"/>
    <mergeCell ref="A132:D132"/>
    <mergeCell ref="W127:AA131"/>
    <mergeCell ref="W132:AA132"/>
    <mergeCell ref="N127:P127"/>
    <mergeCell ref="Q127:S127"/>
    <mergeCell ref="T127:V127"/>
    <mergeCell ref="A127:D131"/>
    <mergeCell ref="E127:G127"/>
    <mergeCell ref="H127:J127"/>
    <mergeCell ref="K127:M127"/>
    <mergeCell ref="A125:M125"/>
    <mergeCell ref="N126:P126"/>
    <mergeCell ref="Q126:S126"/>
    <mergeCell ref="K126:M126"/>
    <mergeCell ref="N125:AA125"/>
    <mergeCell ref="A123:M123"/>
    <mergeCell ref="A124:M124"/>
    <mergeCell ref="N123:AA123"/>
    <mergeCell ref="N124:AA124"/>
    <mergeCell ref="A119:B119"/>
    <mergeCell ref="A121:B121"/>
    <mergeCell ref="X119:Y119"/>
    <mergeCell ref="X121:Y121"/>
    <mergeCell ref="A102:B102"/>
    <mergeCell ref="A118:B118"/>
    <mergeCell ref="X102:Y102"/>
    <mergeCell ref="X118:Y118"/>
    <mergeCell ref="A99:B99"/>
    <mergeCell ref="A100:B100"/>
    <mergeCell ref="X99:Y99"/>
    <mergeCell ref="X100:Y100"/>
    <mergeCell ref="A96:B96"/>
    <mergeCell ref="A97:B97"/>
    <mergeCell ref="X96:Y96"/>
    <mergeCell ref="X97:Y97"/>
    <mergeCell ref="A93:D93"/>
    <mergeCell ref="W88:AA92"/>
    <mergeCell ref="W93:AA93"/>
    <mergeCell ref="N88:P88"/>
    <mergeCell ref="Q88:S88"/>
    <mergeCell ref="T88:V88"/>
    <mergeCell ref="A88:D92"/>
    <mergeCell ref="E88:G88"/>
    <mergeCell ref="H88:J88"/>
    <mergeCell ref="K88:M88"/>
    <mergeCell ref="A86:M86"/>
    <mergeCell ref="N87:P87"/>
    <mergeCell ref="Q87:S87"/>
    <mergeCell ref="K87:M87"/>
    <mergeCell ref="N86:AA86"/>
    <mergeCell ref="A84:M84"/>
    <mergeCell ref="A85:M85"/>
    <mergeCell ref="N84:AA84"/>
    <mergeCell ref="N85:AA85"/>
    <mergeCell ref="A76:B76"/>
    <mergeCell ref="X76:Y76"/>
    <mergeCell ref="A77:B77"/>
    <mergeCell ref="X77:Y77"/>
    <mergeCell ref="A74:B74"/>
    <mergeCell ref="X74:Y74"/>
    <mergeCell ref="A75:B75"/>
    <mergeCell ref="X75:Y75"/>
    <mergeCell ref="A71:B71"/>
    <mergeCell ref="X71:Y71"/>
    <mergeCell ref="A72:B72"/>
    <mergeCell ref="X72:Y72"/>
    <mergeCell ref="A66:B66"/>
    <mergeCell ref="X66:Y66"/>
    <mergeCell ref="A68:B68"/>
    <mergeCell ref="X68:Y68"/>
    <mergeCell ref="A61:B61"/>
    <mergeCell ref="X61:Y61"/>
    <mergeCell ref="A65:B65"/>
    <mergeCell ref="X65:Y65"/>
    <mergeCell ref="A58:B58"/>
    <mergeCell ref="X58:Y58"/>
    <mergeCell ref="A60:B60"/>
    <mergeCell ref="X60:Y60"/>
    <mergeCell ref="A55:B55"/>
    <mergeCell ref="X55:Y55"/>
    <mergeCell ref="A56:B56"/>
    <mergeCell ref="X56:Y56"/>
    <mergeCell ref="A52:B52"/>
    <mergeCell ref="X52:Y52"/>
    <mergeCell ref="A53:B53"/>
    <mergeCell ref="X53:Y53"/>
    <mergeCell ref="Q44:S44"/>
    <mergeCell ref="T44:V44"/>
    <mergeCell ref="W44:AA48"/>
    <mergeCell ref="A49:D49"/>
    <mergeCell ref="W49:AA49"/>
    <mergeCell ref="K43:M43"/>
    <mergeCell ref="N43:P43"/>
    <mergeCell ref="A44:D48"/>
    <mergeCell ref="E44:G44"/>
    <mergeCell ref="H44:J44"/>
    <mergeCell ref="K44:M44"/>
    <mergeCell ref="N44:P44"/>
    <mergeCell ref="A41:M41"/>
    <mergeCell ref="N41:AA41"/>
    <mergeCell ref="A42:M42"/>
    <mergeCell ref="N42:AA42"/>
    <mergeCell ref="A38:B38"/>
    <mergeCell ref="X38:Y38"/>
    <mergeCell ref="A40:M40"/>
    <mergeCell ref="N40:AA40"/>
    <mergeCell ref="A35:B35"/>
    <mergeCell ref="X35:Y35"/>
    <mergeCell ref="A36:B36"/>
    <mergeCell ref="X36:Y36"/>
    <mergeCell ref="A17:B17"/>
    <mergeCell ref="X17:Y17"/>
    <mergeCell ref="A19:B19"/>
    <mergeCell ref="X19:Y19"/>
    <mergeCell ref="A14:B14"/>
    <mergeCell ref="X14:Y14"/>
    <mergeCell ref="A16:B16"/>
    <mergeCell ref="X16:Y16"/>
    <mergeCell ref="A10:D10"/>
    <mergeCell ref="W10:AA10"/>
    <mergeCell ref="A13:B13"/>
    <mergeCell ref="X13:Y13"/>
    <mergeCell ref="N5:P5"/>
    <mergeCell ref="Q5:S5"/>
    <mergeCell ref="T5:V5"/>
    <mergeCell ref="W5:AA9"/>
    <mergeCell ref="A5:D9"/>
    <mergeCell ref="E5:G5"/>
    <mergeCell ref="H5:J5"/>
    <mergeCell ref="K5:M5"/>
    <mergeCell ref="A3:M3"/>
    <mergeCell ref="N3:AA3"/>
    <mergeCell ref="K4:M4"/>
    <mergeCell ref="N4:P4"/>
    <mergeCell ref="A1:M1"/>
    <mergeCell ref="N1:AA1"/>
    <mergeCell ref="A2:M2"/>
    <mergeCell ref="N2:AA2"/>
  </mergeCells>
  <printOptions/>
  <pageMargins left="1.25" right="1" top="1" bottom="1" header="0.5" footer="0.5"/>
  <pageSetup firstPageNumber="90" useFirstPageNumber="1" horizontalDpi="600" verticalDpi="600" orientation="portrait" pageOrder="overThenDown" scale="61" r:id="rId1"/>
  <headerFooter alignWithMargins="0">
    <oddHeader>&amp;R&amp;P</oddHeader>
    <oddFooter>&amp;Lपूर्णांकन के कारण योग मिलान नहीं होना संभावित है।
Totals may not tally due to rounding off.</oddFooter>
  </headerFooter>
  <rowBreaks count="5" manualBreakCount="5">
    <brk id="39" max="255" man="1"/>
    <brk id="83" max="26" man="1"/>
    <brk id="122" max="26" man="1"/>
    <brk id="166" max="26" man="1"/>
    <brk id="205" max="26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2014-06-12T05:06:28Z</cp:lastPrinted>
  <dcterms:created xsi:type="dcterms:W3CDTF">1997-05-18T10:59:23Z</dcterms:created>
  <dcterms:modified xsi:type="dcterms:W3CDTF">2014-07-11T07:36:01Z</dcterms:modified>
  <cp:category/>
  <cp:version/>
  <cp:contentType/>
  <cp:contentStatus/>
</cp:coreProperties>
</file>