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4770" tabRatio="601" activeTab="0"/>
  </bookViews>
  <sheets>
    <sheet name="s32" sheetId="1" r:id="rId1"/>
  </sheets>
  <definedNames>
    <definedName name="\A">#REF!</definedName>
    <definedName name="_Parse_Out" hidden="1">#REF!</definedName>
    <definedName name="DAT">#REF!</definedName>
    <definedName name="DAT1">#REF!</definedName>
  </definedNames>
  <calcPr fullCalcOnLoad="1"/>
</workbook>
</file>

<file path=xl/sharedStrings.xml><?xml version="1.0" encoding="utf-8"?>
<sst xmlns="http://schemas.openxmlformats.org/spreadsheetml/2006/main" count="1015" uniqueCount="121">
  <si>
    <t>change in</t>
  </si>
  <si>
    <t xml:space="preserve">  stocks</t>
  </si>
  <si>
    <t>CONTD...</t>
  </si>
  <si>
    <t xml:space="preserve">  NFCF</t>
  </si>
  <si>
    <t>1.1.1</t>
  </si>
  <si>
    <t>1.1.2</t>
  </si>
  <si>
    <t>1.2.1</t>
  </si>
  <si>
    <t>1.2.2</t>
  </si>
  <si>
    <t>1.3.1</t>
  </si>
  <si>
    <t>6.1.1</t>
  </si>
  <si>
    <t>6.1.2</t>
  </si>
  <si>
    <t>6.2.1</t>
  </si>
  <si>
    <t>7.1.1</t>
  </si>
  <si>
    <t>7.1.2</t>
  </si>
  <si>
    <t>7.2.1</t>
  </si>
  <si>
    <t>7.2.2</t>
  </si>
  <si>
    <t>7.3.1</t>
  </si>
  <si>
    <t>7.4.1</t>
  </si>
  <si>
    <t>7.4.2</t>
  </si>
  <si>
    <t>8.1.1</t>
  </si>
  <si>
    <t>8.1.2</t>
  </si>
  <si>
    <t>8.2.1</t>
  </si>
  <si>
    <t>9.2.1</t>
  </si>
  <si>
    <t>9.2.2</t>
  </si>
  <si>
    <t>9.2.3</t>
  </si>
  <si>
    <t>agriculture</t>
  </si>
  <si>
    <t>departmental enterprises</t>
  </si>
  <si>
    <t>non-departmental enterprises</t>
  </si>
  <si>
    <t>forestry &amp; logging</t>
  </si>
  <si>
    <t>fishing</t>
  </si>
  <si>
    <t>mining &amp; quarrying</t>
  </si>
  <si>
    <t>manufacturing</t>
  </si>
  <si>
    <t>administrative departments</t>
  </si>
  <si>
    <t>construction</t>
  </si>
  <si>
    <t>trade</t>
  </si>
  <si>
    <t>hotels &amp; restaurants</t>
  </si>
  <si>
    <t>railways</t>
  </si>
  <si>
    <t>total</t>
  </si>
  <si>
    <t>other services</t>
  </si>
  <si>
    <t>public administration &amp; defence</t>
  </si>
  <si>
    <t>real estate &amp; business services</t>
  </si>
  <si>
    <t>banking &amp; insurance</t>
  </si>
  <si>
    <t>communication</t>
  </si>
  <si>
    <t>storage</t>
  </si>
  <si>
    <t>transport by other means</t>
  </si>
  <si>
    <t>item</t>
  </si>
  <si>
    <t>{ÉÚÆ.ÉÊxÉ.</t>
  </si>
  <si>
    <t>ÉÊxÉàÉÉÇhÉ</t>
  </si>
  <si>
    <t>àÉn</t>
  </si>
  <si>
    <t>BÉEßÉÊ­É, ´ÉÉÉÊxÉBÉEÉÒ A´ÉÆ àÉiºªÉxÉ</t>
  </si>
  <si>
    <t>BÉEßÉÊ­É</t>
  </si>
  <si>
    <t>ÉÊ´É£ÉÉMÉÉÒªÉ =tÉàÉ</t>
  </si>
  <si>
    <t>àÉiºªÉxÉ</t>
  </si>
  <si>
    <t>JÉxÉxÉ A´ÉÆ =iJÉxÉxÉ</t>
  </si>
  <si>
    <t>ÉÊ´ÉÉÊxÉàÉÉÇhÉ</t>
  </si>
  <si>
    <t>|É¶ÉÉºÉÉÊxÉBÉE ÉÊ´É£ÉÉMÉ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</si>
  <si>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</si>
  <si>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</si>
  <si>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</si>
  <si>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</si>
  <si>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</si>
  <si>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</si>
  <si>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¤ÉéÉËBÉEMÉ A´ÉÆ ¤ÉÉÒàÉÉ</t>
  </si>
  <si>
    <t>ãÉÉäBÉE |É¶ÉÉºÉxÉ A´ÉÆ ®FÉÉ</t>
  </si>
  <si>
    <t>ÉÊxÉ.ºÉ.</t>
  </si>
  <si>
    <t>º]ÉìBÉE àÉå</t>
  </si>
  <si>
    <t xml:space="preserve"> +ÉÆiÉ®</t>
  </si>
  <si>
    <t>BªÉÉ{ÉÉ®</t>
  </si>
  <si>
    <t>ÉÊ´ÉtÉÖiÉ, MÉèºÉ A´ÉÆ VÉãÉ +ÉÉ{ÉÚÉÌiÉ</t>
  </si>
  <si>
    <t xml:space="preserve"> (BÉE®Éä½ °ô{ÉªÉä)</t>
  </si>
  <si>
    <t xml:space="preserve">    NCF</t>
  </si>
  <si>
    <t>9.1.1</t>
  </si>
  <si>
    <t>9.1.2</t>
  </si>
  <si>
    <t>+ÉÉÊ´É£ÉÉMÉÉÒªÉ =tÉàÉ</t>
  </si>
  <si>
    <t>+ÉxªÉ {ÉÉÊ®´ÉcxÉ</t>
  </si>
  <si>
    <t>ºlÉÉ´É® ºÉÆ{ÉnÉ A´ÉÆ BªÉÉ´ÉºÉÉÉÊªÉBÉE ºÉä´ÉÉAÆ</t>
  </si>
  <si>
    <t>+ÉxªÉ ºÉä´ÉÉAÆ</t>
  </si>
  <si>
    <t>VÉÉä½</t>
  </si>
  <si>
    <t>estate &amp; business services</t>
  </si>
  <si>
    <t xml:space="preserve">ÉÊ´ÉkÉ BªÉ´ÉºlÉÉ, ¤ÉÉÒàÉÉ, ºlÉÉ´É® </t>
  </si>
  <si>
    <t>ºÉÆ{ÉnÉ A´ÉÆ BªÉÉ´ÉºÉÉÉÊªÉBÉE ºÉä´ÉÉAÆ</t>
  </si>
  <si>
    <t xml:space="preserve"> SECTOR BY INDUSTRY OF USE AND BY TYPE OF INSTITUTION</t>
  </si>
  <si>
    <t xml:space="preserve">financing, insurance, real </t>
  </si>
  <si>
    <t>trade, hotels &amp; restaurants</t>
  </si>
  <si>
    <t>electricity, gas &amp; water supply</t>
  </si>
  <si>
    <t>agriculture, forestry &amp; fishing</t>
  </si>
  <si>
    <t>transport, storage &amp; communication</t>
  </si>
  <si>
    <t>community, social &amp; personal services</t>
  </si>
  <si>
    <t>ºÉÉàÉÖnÉÉÊªÉBÉE, ºÉÉàÉÉÉÊVÉBÉE A´ÉÆ BªÉÉ´ÉºÉÉÉÊªÉBÉE ºÉä´ÉÉAÆ</t>
  </si>
  <si>
    <r>
      <t xml:space="preserve">(|ÉSÉÉÊãÉiÉ £ÉÉ´ÉÉå {É® 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 xml:space="preserve">at current prices)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</si>
  <si>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 xml:space="preserve"> at current prices) </t>
    </r>
  </si>
  <si>
    <r>
      <t xml:space="preserve"> ÉÊ´É´É®hÉ </t>
    </r>
    <r>
      <rPr>
        <b/>
        <sz val="14"/>
        <rFont val="Arial Narrow"/>
        <family val="2"/>
      </rPr>
      <t>32:</t>
    </r>
    <r>
      <rPr>
        <b/>
        <sz val="18"/>
        <rFont val="DV_Divyae"/>
        <family val="0"/>
      </rPr>
      <t xml:space="preserve">  =tÉÉäMÉ àÉå ={ÉªÉÉäMÉ  iÉlÉÉ  ºÉÆºlÉÉ  BÉEä |ÉBÉEÉ®ÉxÉÖºÉÉ® ºÉÉ´ÉÇVÉÉÊxÉBÉE</t>
    </r>
  </si>
  <si>
    <r>
      <t>VÉÉ®ÉÒ</t>
    </r>
    <r>
      <rPr>
        <b/>
        <sz val="14"/>
        <rFont val="Arial Narrow"/>
        <family val="2"/>
      </rPr>
      <t>...</t>
    </r>
  </si>
  <si>
    <t>ÉÊxÉ´ÉãÉ</t>
  </si>
  <si>
    <t xml:space="preserve"> {ÉÚÆVÉÉÒ</t>
  </si>
  <si>
    <t>NFCF- net fixed capital formation</t>
  </si>
  <si>
    <t>NCF- net capital formation</t>
  </si>
  <si>
    <r>
      <t>VÉÉ®ÉÒ</t>
    </r>
    <r>
      <rPr>
        <b/>
        <sz val="16"/>
        <rFont val="Arial Narrow"/>
        <family val="2"/>
      </rPr>
      <t>...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</si>
  <si>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at current prices</t>
    </r>
    <r>
      <rPr>
        <b/>
        <sz val="16"/>
        <rFont val="Times New Roman"/>
        <family val="1"/>
      </rPr>
      <t>)</t>
    </r>
    <r>
      <rPr>
        <b/>
        <sz val="16"/>
        <rFont val="DV_Divya"/>
        <family val="0"/>
      </rPr>
      <t xml:space="preserve"> </t>
    </r>
  </si>
  <si>
    <t>ÉÊxÉ.ºÉ.{ÉÚÆ.ÉÊxÉ. : ÉÊxÉ´ÉãÉ ºlÉÉªÉÉÒ {ÉÚÆVÉÉÒ ÉÊxÉàÉÉÇhÉ</t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</si>
  <si>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</si>
  <si>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</si>
  <si>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</si>
  <si>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</si>
  <si>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</t>
    </r>
    <r>
      <rPr>
        <b/>
        <sz val="20"/>
        <rFont val="DV_Divyae"/>
        <family val="0"/>
      </rPr>
      <t>BÉEä £ÉÉ´ÉÉå {É®</t>
    </r>
    <r>
      <rPr>
        <b/>
        <sz val="18"/>
        <rFont val="Arial Narrow"/>
        <family val="2"/>
      </rPr>
      <t xml:space="preserve"> </t>
    </r>
    <r>
      <rPr>
        <b/>
        <sz val="16"/>
        <rFont val="Arial Narrow"/>
        <family val="2"/>
      </rPr>
      <t>at 2004-05 prices)</t>
    </r>
  </si>
  <si>
    <t>2008-09</t>
  </si>
  <si>
    <t>autonomous institutions</t>
  </si>
  <si>
    <t>9.2.4</t>
  </si>
  <si>
    <t>public admn,defence &amp; autonomous institutions</t>
  </si>
  <si>
    <t>2009-10</t>
  </si>
  <si>
    <t>( ` crore )</t>
  </si>
  <si>
    <t>2010-11</t>
  </si>
  <si>
    <t>ÉÊxÉ.{ÉÚÆ.ÉÊxÉ. : ÉÊxÉ´ÉãÉ {ÉÚÆVÉÉÒ ÉÊxÉàÉÉÇhÉ</t>
  </si>
  <si>
    <t>2011-12</t>
  </si>
  <si>
    <t>2012-13</t>
  </si>
  <si>
    <t xml:space="preserve"> FÉäjÉ ºÉä ÉÊxÉ´ÉãÉ  {ÉÚÆVÉÉÒ ÉÊxÉàÉÉÇhÉ </t>
  </si>
  <si>
    <t xml:space="preserve">STATEMENT 32: NET  CAPITAL FORMATION IN PUBLIC  </t>
  </si>
  <si>
    <t xml:space="preserve">STATEMENT 32: NET CAPITAL FORMATION IN PUBLIC  </t>
  </si>
  <si>
    <r>
      <t xml:space="preserve">´ÉÉÉÊxÉBÉEÉÒ A´ÉÆ </t>
    </r>
    <r>
      <rPr>
        <sz val="10.5"/>
        <rFont val="DV_Divyae"/>
        <family val="0"/>
      </rPr>
      <t>लट्ठा</t>
    </r>
    <r>
      <rPr>
        <sz val="13"/>
        <rFont val="DV_Divyae"/>
        <family val="0"/>
      </rPr>
      <t xml:space="preserve"> ¤ÉxÉÉxÉÉ</t>
    </r>
  </si>
  <si>
    <t xml:space="preserve">ãÉÉäBÉE |É¶ÉÉºÉxÉ,®FÉÉ A´ÉÆ स्वायत्त संस्थान </t>
  </si>
  <si>
    <t xml:space="preserve">स्वायत्त संस्थान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</si>
</sst>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"/>
  </numFmts>
  <fonts count="31">
    <font>
      <sz val="10"/>
      <name val="Courier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sz val="12"/>
      <name val="Times New Roman"/>
      <family val="1"/>
    </font>
    <font>
      <i/>
      <sz val="12"/>
      <name val="Courier"/>
      <family val="0"/>
    </font>
    <font>
      <b/>
      <sz val="13"/>
      <name val="Arial Narrow"/>
      <family val="2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2"/>
      <name val="Arial Narrow"/>
      <family val="2"/>
    </font>
    <font>
      <b/>
      <sz val="14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b/>
      <sz val="16"/>
      <name val="Arial Narrow"/>
      <family val="2"/>
    </font>
    <font>
      <sz val="13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20"/>
      <name val="DV_Divyae"/>
      <family val="0"/>
    </font>
    <font>
      <b/>
      <sz val="16"/>
      <name val="Times New Roman"/>
      <family val="1"/>
    </font>
    <font>
      <b/>
      <sz val="16"/>
      <name val="DV_Divya"/>
      <family val="0"/>
    </font>
    <font>
      <sz val="12"/>
      <color indexed="8"/>
      <name val="Arial Narrow"/>
      <family val="2"/>
    </font>
    <font>
      <b/>
      <sz val="10"/>
      <name val="DV_Divyae"/>
      <family val="0"/>
    </font>
    <font>
      <sz val="10"/>
      <name val="DV_Divyae"/>
      <family val="0"/>
    </font>
    <font>
      <b/>
      <sz val="13"/>
      <name val="Rupee Foradian"/>
      <family val="2"/>
    </font>
    <font>
      <sz val="8"/>
      <name val="Courier"/>
      <family val="0"/>
    </font>
    <font>
      <sz val="10.5"/>
      <name val="DV_Divya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0" fontId="11" fillId="0" borderId="1" xfId="0" applyFont="1" applyFill="1" applyBorder="1" applyAlignment="1" quotePrefix="1">
      <alignment vertical="center"/>
    </xf>
    <xf numFmtId="0" fontId="12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26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25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9"/>
  <sheetViews>
    <sheetView tabSelected="1" view="pageBreakPreview" zoomScale="75" zoomScaleSheetLayoutView="75" workbookViewId="0" topLeftCell="A199">
      <selection activeCell="H17" sqref="H17"/>
    </sheetView>
  </sheetViews>
  <sheetFormatPr defaultColWidth="9.00390625" defaultRowHeight="12.75"/>
  <cols>
    <col min="1" max="1" width="5.25390625" style="0" customWidth="1"/>
    <col min="2" max="3" width="1.625" style="0" customWidth="1"/>
    <col min="4" max="4" width="33.875" style="0" customWidth="1"/>
    <col min="5" max="22" width="7.625" style="0" customWidth="1"/>
    <col min="23" max="23" width="1.625" style="0" customWidth="1"/>
    <col min="24" max="24" width="4.875" style="0" customWidth="1"/>
    <col min="25" max="26" width="1.625" style="0" customWidth="1"/>
    <col min="27" max="27" width="39.25390625" style="0" customWidth="1"/>
  </cols>
  <sheetData>
    <row r="1" spans="1:27" ht="24.75" customHeight="1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2" t="s">
        <v>116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24.75" customHeight="1">
      <c r="A2" s="77" t="s">
        <v>115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 t="s">
        <v>81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24.75" customHeight="1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" t="s">
        <v>104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65" t="s">
        <v>69</v>
      </c>
      <c r="L4" s="65"/>
      <c r="M4" s="65"/>
      <c r="N4" s="66" t="s">
        <v>110</v>
      </c>
      <c r="O4" s="67"/>
      <c r="P4" s="67"/>
      <c r="Q4" s="1"/>
      <c r="R4" s="1"/>
      <c r="S4" s="1"/>
      <c r="T4" s="1"/>
      <c r="U4" s="1"/>
      <c r="V4" s="1"/>
      <c r="W4" s="28"/>
      <c r="X4" s="28"/>
      <c r="Y4" s="28"/>
      <c r="Z4" s="28"/>
      <c r="AA4" s="28"/>
    </row>
    <row r="5" spans="1:27" ht="22.5" customHeight="1">
      <c r="A5" s="68" t="s">
        <v>48</v>
      </c>
      <c r="B5" s="68"/>
      <c r="C5" s="68"/>
      <c r="D5" s="68"/>
      <c r="E5" s="70" t="s">
        <v>100</v>
      </c>
      <c r="F5" s="70"/>
      <c r="G5" s="70"/>
      <c r="H5" s="70" t="s">
        <v>101</v>
      </c>
      <c r="I5" s="70"/>
      <c r="J5" s="70"/>
      <c r="K5" s="70" t="s">
        <v>102</v>
      </c>
      <c r="L5" s="70"/>
      <c r="M5" s="70"/>
      <c r="N5" s="70" t="s">
        <v>100</v>
      </c>
      <c r="O5" s="70"/>
      <c r="P5" s="70"/>
      <c r="Q5" s="70" t="s">
        <v>101</v>
      </c>
      <c r="R5" s="70"/>
      <c r="S5" s="70"/>
      <c r="T5" s="70" t="s">
        <v>102</v>
      </c>
      <c r="U5" s="70"/>
      <c r="V5" s="70"/>
      <c r="W5" s="71" t="s">
        <v>45</v>
      </c>
      <c r="X5" s="71"/>
      <c r="Y5" s="71"/>
      <c r="Z5" s="71"/>
      <c r="AA5" s="71"/>
    </row>
    <row r="6" spans="1:27" ht="22.5" customHeight="1">
      <c r="A6" s="61"/>
      <c r="B6" s="61"/>
      <c r="C6" s="61"/>
      <c r="D6" s="61"/>
      <c r="E6" s="25" t="s">
        <v>64</v>
      </c>
      <c r="F6" s="25" t="s">
        <v>65</v>
      </c>
      <c r="G6" s="25" t="s">
        <v>93</v>
      </c>
      <c r="H6" s="25" t="s">
        <v>64</v>
      </c>
      <c r="I6" s="25" t="s">
        <v>65</v>
      </c>
      <c r="J6" s="25" t="s">
        <v>93</v>
      </c>
      <c r="K6" s="25" t="s">
        <v>64</v>
      </c>
      <c r="L6" s="25" t="s">
        <v>65</v>
      </c>
      <c r="M6" s="25" t="s">
        <v>93</v>
      </c>
      <c r="N6" s="25" t="s">
        <v>64</v>
      </c>
      <c r="O6" s="25" t="s">
        <v>65</v>
      </c>
      <c r="P6" s="25" t="s">
        <v>93</v>
      </c>
      <c r="Q6" s="25" t="s">
        <v>64</v>
      </c>
      <c r="R6" s="25" t="s">
        <v>65</v>
      </c>
      <c r="S6" s="25" t="s">
        <v>93</v>
      </c>
      <c r="T6" s="25" t="s">
        <v>64</v>
      </c>
      <c r="U6" s="25" t="s">
        <v>65</v>
      </c>
      <c r="V6" s="25" t="s">
        <v>93</v>
      </c>
      <c r="W6" s="72"/>
      <c r="X6" s="72"/>
      <c r="Y6" s="72"/>
      <c r="Z6" s="72"/>
      <c r="AA6" s="72"/>
    </row>
    <row r="7" spans="1:27" ht="22.5" customHeight="1">
      <c r="A7" s="61"/>
      <c r="B7" s="61"/>
      <c r="C7" s="61"/>
      <c r="D7" s="61"/>
      <c r="E7" s="25" t="s">
        <v>46</v>
      </c>
      <c r="F7" s="25" t="s">
        <v>66</v>
      </c>
      <c r="G7" s="25" t="s">
        <v>94</v>
      </c>
      <c r="H7" s="25" t="s">
        <v>46</v>
      </c>
      <c r="I7" s="25" t="s">
        <v>66</v>
      </c>
      <c r="J7" s="25" t="s">
        <v>94</v>
      </c>
      <c r="K7" s="25" t="s">
        <v>46</v>
      </c>
      <c r="L7" s="25" t="s">
        <v>66</v>
      </c>
      <c r="M7" s="25" t="s">
        <v>94</v>
      </c>
      <c r="N7" s="25" t="s">
        <v>46</v>
      </c>
      <c r="O7" s="25" t="s">
        <v>66</v>
      </c>
      <c r="P7" s="25" t="s">
        <v>94</v>
      </c>
      <c r="Q7" s="25" t="s">
        <v>46</v>
      </c>
      <c r="R7" s="25" t="s">
        <v>66</v>
      </c>
      <c r="S7" s="25" t="s">
        <v>94</v>
      </c>
      <c r="T7" s="25" t="s">
        <v>46</v>
      </c>
      <c r="U7" s="25" t="s">
        <v>66</v>
      </c>
      <c r="V7" s="25" t="s">
        <v>94</v>
      </c>
      <c r="W7" s="72"/>
      <c r="X7" s="72"/>
      <c r="Y7" s="72"/>
      <c r="Z7" s="72"/>
      <c r="AA7" s="72"/>
    </row>
    <row r="8" spans="1:27" ht="22.5" customHeight="1">
      <c r="A8" s="61"/>
      <c r="B8" s="61"/>
      <c r="C8" s="61"/>
      <c r="D8" s="61"/>
      <c r="E8" s="29"/>
      <c r="F8" s="22" t="s">
        <v>0</v>
      </c>
      <c r="G8" s="25" t="s">
        <v>47</v>
      </c>
      <c r="H8" s="29"/>
      <c r="I8" s="22" t="s">
        <v>0</v>
      </c>
      <c r="J8" s="25" t="s">
        <v>47</v>
      </c>
      <c r="K8" s="29"/>
      <c r="L8" s="22" t="s">
        <v>0</v>
      </c>
      <c r="M8" s="25" t="s">
        <v>47</v>
      </c>
      <c r="N8" s="29"/>
      <c r="O8" s="22" t="s">
        <v>0</v>
      </c>
      <c r="P8" s="25" t="s">
        <v>47</v>
      </c>
      <c r="Q8" s="29"/>
      <c r="R8" s="22" t="s">
        <v>0</v>
      </c>
      <c r="S8" s="25" t="s">
        <v>47</v>
      </c>
      <c r="T8" s="29"/>
      <c r="U8" s="22" t="s">
        <v>0</v>
      </c>
      <c r="V8" s="25" t="s">
        <v>47</v>
      </c>
      <c r="W8" s="72"/>
      <c r="X8" s="72"/>
      <c r="Y8" s="72"/>
      <c r="Z8" s="72"/>
      <c r="AA8" s="72"/>
    </row>
    <row r="9" spans="1:27" ht="22.5" customHeight="1">
      <c r="A9" s="69"/>
      <c r="B9" s="69"/>
      <c r="C9" s="69"/>
      <c r="D9" s="69"/>
      <c r="E9" s="22" t="s">
        <v>3</v>
      </c>
      <c r="F9" s="22" t="s">
        <v>1</v>
      </c>
      <c r="G9" s="22" t="s">
        <v>70</v>
      </c>
      <c r="H9" s="22" t="s">
        <v>3</v>
      </c>
      <c r="I9" s="22" t="s">
        <v>1</v>
      </c>
      <c r="J9" s="22" t="s">
        <v>70</v>
      </c>
      <c r="K9" s="22" t="s">
        <v>3</v>
      </c>
      <c r="L9" s="22" t="s">
        <v>1</v>
      </c>
      <c r="M9" s="22" t="s">
        <v>70</v>
      </c>
      <c r="N9" s="22" t="s">
        <v>3</v>
      </c>
      <c r="O9" s="22" t="s">
        <v>1</v>
      </c>
      <c r="P9" s="22" t="s">
        <v>70</v>
      </c>
      <c r="Q9" s="22" t="s">
        <v>3</v>
      </c>
      <c r="R9" s="22" t="s">
        <v>1</v>
      </c>
      <c r="S9" s="22" t="s">
        <v>70</v>
      </c>
      <c r="T9" s="22" t="s">
        <v>3</v>
      </c>
      <c r="U9" s="22" t="s">
        <v>1</v>
      </c>
      <c r="V9" s="22" t="s">
        <v>70</v>
      </c>
      <c r="W9" s="73"/>
      <c r="X9" s="73"/>
      <c r="Y9" s="73"/>
      <c r="Z9" s="73"/>
      <c r="AA9" s="73"/>
    </row>
    <row r="10" spans="1:27" ht="22.5" customHeight="1">
      <c r="A10" s="74">
        <v>1</v>
      </c>
      <c r="B10" s="74"/>
      <c r="C10" s="74"/>
      <c r="D10" s="74"/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74">
        <v>1</v>
      </c>
      <c r="X10" s="74"/>
      <c r="Y10" s="74"/>
      <c r="Z10" s="74"/>
      <c r="AA10" s="74"/>
    </row>
    <row r="11" spans="1:27" ht="22.5" customHeight="1">
      <c r="A11" s="21">
        <v>1</v>
      </c>
      <c r="B11" s="21"/>
      <c r="C11" s="6"/>
      <c r="D11" s="17" t="s">
        <v>49</v>
      </c>
      <c r="E11" s="50">
        <f>+E12+E15+E18</f>
        <v>10117</v>
      </c>
      <c r="F11" s="50">
        <f>+F12+F15+F18</f>
        <v>28</v>
      </c>
      <c r="G11" s="51">
        <f>+E11+F11</f>
        <v>10145</v>
      </c>
      <c r="H11" s="50">
        <f>+H12+H15+H18</f>
        <v>13419.017327238747</v>
      </c>
      <c r="I11" s="50">
        <f>+I12+I15+I18</f>
        <v>725.8900000000001</v>
      </c>
      <c r="J11" s="51">
        <f>+H11+I11</f>
        <v>14144.907327238747</v>
      </c>
      <c r="K11" s="50">
        <f>+K12+K15+K18</f>
        <v>18032.588380807476</v>
      </c>
      <c r="L11" s="50">
        <f>+L12+L15+L18</f>
        <v>161</v>
      </c>
      <c r="M11" s="51">
        <f>+K11+L11</f>
        <v>18193.588380807476</v>
      </c>
      <c r="N11" s="50">
        <f>+N12+N15+N18</f>
        <v>10117</v>
      </c>
      <c r="O11" s="50">
        <f>+O12+O15+O18</f>
        <v>28</v>
      </c>
      <c r="P11" s="51">
        <f>+N11+O11</f>
        <v>10145</v>
      </c>
      <c r="Q11" s="50">
        <f>+Q12+Q15+Q18</f>
        <v>12913.256429765213</v>
      </c>
      <c r="R11" s="50">
        <f>+R12+R15+R18</f>
        <v>695</v>
      </c>
      <c r="S11" s="51">
        <f>+Q11+R11</f>
        <v>13608.256429765213</v>
      </c>
      <c r="T11" s="50">
        <f>+T12+T15+T18</f>
        <v>16179.087430908678</v>
      </c>
      <c r="U11" s="50">
        <f>+U12+U15+U18</f>
        <v>144</v>
      </c>
      <c r="V11" s="51">
        <f>+T11+U11</f>
        <v>16323.087430908678</v>
      </c>
      <c r="W11" s="11"/>
      <c r="X11" s="21">
        <v>1</v>
      </c>
      <c r="Y11" s="21"/>
      <c r="Z11" s="21"/>
      <c r="AA11" s="11" t="s">
        <v>85</v>
      </c>
    </row>
    <row r="12" spans="1:27" ht="22.5" customHeight="1">
      <c r="A12" s="13">
        <v>1.1</v>
      </c>
      <c r="B12" s="13"/>
      <c r="C12" s="4"/>
      <c r="D12" s="10" t="s">
        <v>50</v>
      </c>
      <c r="E12" s="52">
        <f>+E13+E14</f>
        <v>9990</v>
      </c>
      <c r="F12" s="52">
        <f>+F13+F14</f>
        <v>29</v>
      </c>
      <c r="G12" s="48">
        <f aca="true" t="shared" si="0" ref="G12:G38">+E12+F12</f>
        <v>10019</v>
      </c>
      <c r="H12" s="52">
        <f>+H13+H14</f>
        <v>13130.200799736464</v>
      </c>
      <c r="I12" s="52">
        <f>+I13+I14</f>
        <v>681.94</v>
      </c>
      <c r="J12" s="48">
        <f aca="true" t="shared" si="1" ref="J12:J38">+H12+I12</f>
        <v>13812.140799736464</v>
      </c>
      <c r="K12" s="52">
        <f>+K13+K14</f>
        <v>17496.397656661036</v>
      </c>
      <c r="L12" s="52">
        <f>+L13+L14</f>
        <v>126</v>
      </c>
      <c r="M12" s="48">
        <f aca="true" t="shared" si="2" ref="M12:M38">+K12+L12</f>
        <v>17622.397656661036</v>
      </c>
      <c r="N12" s="52">
        <f>+N13+N14</f>
        <v>9990</v>
      </c>
      <c r="O12" s="52">
        <f>+O13+O14</f>
        <v>29</v>
      </c>
      <c r="P12" s="48">
        <f aca="true" t="shared" si="3" ref="P12:P38">+N12+O12</f>
        <v>10019</v>
      </c>
      <c r="Q12" s="52">
        <f>+Q13+Q14</f>
        <v>12611.870353270528</v>
      </c>
      <c r="R12" s="52">
        <f>+R13+R14</f>
        <v>653</v>
      </c>
      <c r="S12" s="48">
        <f aca="true" t="shared" si="4" ref="S12:S38">+Q12+R12</f>
        <v>13264.870353270528</v>
      </c>
      <c r="T12" s="52">
        <f>+T13+T14</f>
        <v>15692.699153947762</v>
      </c>
      <c r="U12" s="52">
        <f>+U13+U14</f>
        <v>113</v>
      </c>
      <c r="V12" s="48">
        <f aca="true" t="shared" si="5" ref="V12:V38">+T12+U12</f>
        <v>15805.699153947762</v>
      </c>
      <c r="W12" s="12"/>
      <c r="X12" s="13">
        <v>1.1</v>
      </c>
      <c r="Y12" s="13"/>
      <c r="Z12" s="14"/>
      <c r="AA12" s="12" t="s">
        <v>25</v>
      </c>
    </row>
    <row r="13" spans="1:27" ht="22.5" customHeight="1">
      <c r="A13" s="81" t="s">
        <v>4</v>
      </c>
      <c r="B13" s="81"/>
      <c r="C13" s="4"/>
      <c r="D13" s="10" t="s">
        <v>51</v>
      </c>
      <c r="E13" s="48">
        <v>6335</v>
      </c>
      <c r="F13" s="48">
        <v>47</v>
      </c>
      <c r="G13" s="48">
        <f t="shared" si="0"/>
        <v>6382</v>
      </c>
      <c r="H13" s="48">
        <v>9473.49698020421</v>
      </c>
      <c r="I13" s="48">
        <v>67</v>
      </c>
      <c r="J13" s="48">
        <f t="shared" si="1"/>
        <v>9540.49698020421</v>
      </c>
      <c r="K13" s="48">
        <v>13057.381690688278</v>
      </c>
      <c r="L13" s="48">
        <v>-1</v>
      </c>
      <c r="M13" s="48">
        <f t="shared" si="2"/>
        <v>13056.381690688278</v>
      </c>
      <c r="N13" s="48">
        <v>6335</v>
      </c>
      <c r="O13" s="48">
        <v>47</v>
      </c>
      <c r="P13" s="48">
        <f t="shared" si="3"/>
        <v>6382</v>
      </c>
      <c r="Q13" s="48">
        <v>9099.734202757698</v>
      </c>
      <c r="R13" s="48">
        <v>64</v>
      </c>
      <c r="S13" s="48">
        <f t="shared" si="4"/>
        <v>9163.734202757698</v>
      </c>
      <c r="T13" s="48">
        <v>11712.323031445132</v>
      </c>
      <c r="U13" s="48">
        <v>-1</v>
      </c>
      <c r="V13" s="48">
        <f t="shared" si="5"/>
        <v>11711.323031445132</v>
      </c>
      <c r="W13" s="12"/>
      <c r="X13" s="81" t="s">
        <v>4</v>
      </c>
      <c r="Y13" s="81"/>
      <c r="Z13" s="14"/>
      <c r="AA13" s="12" t="s">
        <v>26</v>
      </c>
    </row>
    <row r="14" spans="1:27" ht="22.5" customHeight="1">
      <c r="A14" s="81" t="s">
        <v>5</v>
      </c>
      <c r="B14" s="81"/>
      <c r="C14" s="4"/>
      <c r="D14" s="18" t="s">
        <v>73</v>
      </c>
      <c r="E14" s="48">
        <v>3655</v>
      </c>
      <c r="F14" s="48">
        <v>-18</v>
      </c>
      <c r="G14" s="48">
        <f t="shared" si="0"/>
        <v>3637</v>
      </c>
      <c r="H14" s="48">
        <v>3656.703819532252</v>
      </c>
      <c r="I14" s="48">
        <v>614.94</v>
      </c>
      <c r="J14" s="48">
        <f t="shared" si="1"/>
        <v>4271.643819532252</v>
      </c>
      <c r="K14" s="48">
        <v>4439.015965972757</v>
      </c>
      <c r="L14" s="48">
        <v>127</v>
      </c>
      <c r="M14" s="48">
        <f t="shared" si="2"/>
        <v>4566.015965972757</v>
      </c>
      <c r="N14" s="48">
        <v>3655</v>
      </c>
      <c r="O14" s="48">
        <v>-18</v>
      </c>
      <c r="P14" s="48">
        <f t="shared" si="3"/>
        <v>3637</v>
      </c>
      <c r="Q14" s="48">
        <v>3512.1361505128298</v>
      </c>
      <c r="R14" s="48">
        <v>589</v>
      </c>
      <c r="S14" s="48">
        <f t="shared" si="4"/>
        <v>4101.13615051283</v>
      </c>
      <c r="T14" s="48">
        <v>3980.3761225026306</v>
      </c>
      <c r="U14" s="48">
        <v>114</v>
      </c>
      <c r="V14" s="48">
        <f t="shared" si="5"/>
        <v>4094.3761225026306</v>
      </c>
      <c r="W14" s="12"/>
      <c r="X14" s="81" t="s">
        <v>5</v>
      </c>
      <c r="Y14" s="81"/>
      <c r="Z14" s="14"/>
      <c r="AA14" s="12" t="s">
        <v>27</v>
      </c>
    </row>
    <row r="15" spans="1:27" ht="22.5" customHeight="1">
      <c r="A15" s="13">
        <v>1.2</v>
      </c>
      <c r="B15" s="13"/>
      <c r="C15" s="4"/>
      <c r="D15" s="10" t="s">
        <v>118</v>
      </c>
      <c r="E15" s="52">
        <f>+E16+E17</f>
        <v>130</v>
      </c>
      <c r="F15" s="52">
        <f>+F16+F17</f>
        <v>-1</v>
      </c>
      <c r="G15" s="48">
        <f t="shared" si="0"/>
        <v>129</v>
      </c>
      <c r="H15" s="52">
        <f>+H16+H17</f>
        <v>291.31127616471537</v>
      </c>
      <c r="I15" s="52">
        <f>+I16+I17</f>
        <v>44.23</v>
      </c>
      <c r="J15" s="48">
        <f t="shared" si="1"/>
        <v>335.5412761647154</v>
      </c>
      <c r="K15" s="52">
        <f>+K16+K17</f>
        <v>540.8601792593487</v>
      </c>
      <c r="L15" s="52">
        <f>+L16+L17</f>
        <v>35</v>
      </c>
      <c r="M15" s="48">
        <f t="shared" si="2"/>
        <v>575.8601792593487</v>
      </c>
      <c r="N15" s="52">
        <f>+N16+N17</f>
        <v>130</v>
      </c>
      <c r="O15" s="52">
        <f>+O16+O17</f>
        <v>-1</v>
      </c>
      <c r="P15" s="48">
        <f t="shared" si="3"/>
        <v>129</v>
      </c>
      <c r="Q15" s="52">
        <f>+Q16+Q17</f>
        <v>303.3860764946852</v>
      </c>
      <c r="R15" s="52">
        <f>+R16+R17</f>
        <v>42</v>
      </c>
      <c r="S15" s="48">
        <f t="shared" si="4"/>
        <v>345.3860764946852</v>
      </c>
      <c r="T15" s="52">
        <f>+T16+T17</f>
        <v>490.61624758390957</v>
      </c>
      <c r="U15" s="52">
        <f>+U16+U17</f>
        <v>31</v>
      </c>
      <c r="V15" s="48">
        <f t="shared" si="5"/>
        <v>521.6162475839096</v>
      </c>
      <c r="W15" s="12"/>
      <c r="X15" s="13">
        <v>1.2</v>
      </c>
      <c r="Y15" s="13"/>
      <c r="Z15" s="14"/>
      <c r="AA15" s="12" t="s">
        <v>28</v>
      </c>
    </row>
    <row r="16" spans="1:27" ht="22.5" customHeight="1">
      <c r="A16" s="81" t="s">
        <v>6</v>
      </c>
      <c r="B16" s="81"/>
      <c r="C16" s="4"/>
      <c r="D16" s="10" t="s">
        <v>51</v>
      </c>
      <c r="E16" s="48">
        <v>103</v>
      </c>
      <c r="F16" s="48">
        <v>6</v>
      </c>
      <c r="G16" s="48">
        <f t="shared" si="0"/>
        <v>109</v>
      </c>
      <c r="H16" s="48">
        <v>241.05623511811052</v>
      </c>
      <c r="I16" s="48">
        <v>1</v>
      </c>
      <c r="J16" s="48">
        <f t="shared" si="1"/>
        <v>242.05623511811052</v>
      </c>
      <c r="K16" s="48">
        <v>558.1342553778405</v>
      </c>
      <c r="L16" s="48">
        <v>0</v>
      </c>
      <c r="M16" s="48">
        <f t="shared" si="2"/>
        <v>558.1342553778405</v>
      </c>
      <c r="N16" s="48">
        <v>103</v>
      </c>
      <c r="O16" s="48">
        <v>6</v>
      </c>
      <c r="P16" s="48">
        <f t="shared" si="3"/>
        <v>109</v>
      </c>
      <c r="Q16" s="48">
        <v>255.20894544522446</v>
      </c>
      <c r="R16" s="48">
        <v>1</v>
      </c>
      <c r="S16" s="48">
        <f t="shared" si="4"/>
        <v>256.20894544522446</v>
      </c>
      <c r="T16" s="48">
        <v>505.90424877969144</v>
      </c>
      <c r="U16" s="48">
        <v>0</v>
      </c>
      <c r="V16" s="48">
        <f t="shared" si="5"/>
        <v>505.90424877969144</v>
      </c>
      <c r="W16" s="12"/>
      <c r="X16" s="81" t="s">
        <v>6</v>
      </c>
      <c r="Y16" s="81"/>
      <c r="Z16" s="14"/>
      <c r="AA16" s="12" t="s">
        <v>26</v>
      </c>
    </row>
    <row r="17" spans="1:27" ht="22.5" customHeight="1">
      <c r="A17" s="81" t="s">
        <v>7</v>
      </c>
      <c r="B17" s="81"/>
      <c r="C17" s="4"/>
      <c r="D17" s="18" t="s">
        <v>73</v>
      </c>
      <c r="E17" s="48">
        <v>27</v>
      </c>
      <c r="F17" s="48">
        <v>-7</v>
      </c>
      <c r="G17" s="48">
        <f t="shared" si="0"/>
        <v>20</v>
      </c>
      <c r="H17" s="48">
        <v>50.255041046604845</v>
      </c>
      <c r="I17" s="48">
        <v>43.23</v>
      </c>
      <c r="J17" s="48">
        <f t="shared" si="1"/>
        <v>93.48504104660483</v>
      </c>
      <c r="K17" s="48">
        <v>-17.27407611849189</v>
      </c>
      <c r="L17" s="48">
        <v>35</v>
      </c>
      <c r="M17" s="48">
        <f t="shared" si="2"/>
        <v>17.72592388150811</v>
      </c>
      <c r="N17" s="48">
        <v>27</v>
      </c>
      <c r="O17" s="48">
        <v>-7</v>
      </c>
      <c r="P17" s="48">
        <f t="shared" si="3"/>
        <v>20</v>
      </c>
      <c r="Q17" s="48">
        <v>48.17713104946076</v>
      </c>
      <c r="R17" s="48">
        <v>41</v>
      </c>
      <c r="S17" s="48">
        <f t="shared" si="4"/>
        <v>89.17713104946077</v>
      </c>
      <c r="T17" s="48">
        <v>-15.288001195781888</v>
      </c>
      <c r="U17" s="48">
        <v>31</v>
      </c>
      <c r="V17" s="48">
        <f t="shared" si="5"/>
        <v>15.711998804218112</v>
      </c>
      <c r="W17" s="12"/>
      <c r="X17" s="81" t="s">
        <v>7</v>
      </c>
      <c r="Y17" s="81"/>
      <c r="Z17" s="14"/>
      <c r="AA17" s="12" t="s">
        <v>27</v>
      </c>
    </row>
    <row r="18" spans="1:27" ht="22.5" customHeight="1">
      <c r="A18" s="13">
        <v>1.3</v>
      </c>
      <c r="B18" s="13"/>
      <c r="C18" s="4"/>
      <c r="D18" s="10" t="s">
        <v>52</v>
      </c>
      <c r="E18" s="52">
        <f>+E19</f>
        <v>-3</v>
      </c>
      <c r="F18" s="52">
        <f>+F19</f>
        <v>0</v>
      </c>
      <c r="G18" s="48">
        <f t="shared" si="0"/>
        <v>-3</v>
      </c>
      <c r="H18" s="52">
        <f>+H19</f>
        <v>-2.4947486624313564</v>
      </c>
      <c r="I18" s="52">
        <f>+I19</f>
        <v>-0.28</v>
      </c>
      <c r="J18" s="48">
        <f t="shared" si="1"/>
        <v>-2.7747486624313566</v>
      </c>
      <c r="K18" s="52">
        <f>+K19</f>
        <v>-4.669455112908227</v>
      </c>
      <c r="L18" s="52">
        <f>+L19</f>
        <v>0</v>
      </c>
      <c r="M18" s="48">
        <f t="shared" si="2"/>
        <v>-4.669455112908227</v>
      </c>
      <c r="N18" s="52">
        <f>+N19</f>
        <v>-3</v>
      </c>
      <c r="O18" s="52">
        <f>+O19</f>
        <v>0</v>
      </c>
      <c r="P18" s="48">
        <f t="shared" si="3"/>
        <v>-3</v>
      </c>
      <c r="Q18" s="52">
        <v>-2</v>
      </c>
      <c r="R18" s="52">
        <v>0</v>
      </c>
      <c r="S18" s="48">
        <f t="shared" si="4"/>
        <v>-2</v>
      </c>
      <c r="T18" s="52">
        <f>+T19</f>
        <v>-4.227970622994704</v>
      </c>
      <c r="U18" s="52">
        <f>+U19</f>
        <v>0</v>
      </c>
      <c r="V18" s="48">
        <f t="shared" si="5"/>
        <v>-4.227970622994704</v>
      </c>
      <c r="W18" s="12"/>
      <c r="X18" s="13">
        <v>1.3</v>
      </c>
      <c r="Y18" s="13"/>
      <c r="Z18" s="14"/>
      <c r="AA18" s="12" t="s">
        <v>29</v>
      </c>
    </row>
    <row r="19" spans="1:27" ht="22.5" customHeight="1">
      <c r="A19" s="81" t="s">
        <v>8</v>
      </c>
      <c r="B19" s="81"/>
      <c r="C19" s="4"/>
      <c r="D19" s="18" t="s">
        <v>73</v>
      </c>
      <c r="E19" s="48">
        <v>-3</v>
      </c>
      <c r="F19" s="48">
        <v>0</v>
      </c>
      <c r="G19" s="48">
        <f t="shared" si="0"/>
        <v>-3</v>
      </c>
      <c r="H19" s="48">
        <v>-2.4947486624313564</v>
      </c>
      <c r="I19" s="48">
        <v>-0.28</v>
      </c>
      <c r="J19" s="48">
        <f t="shared" si="1"/>
        <v>-2.7747486624313566</v>
      </c>
      <c r="K19" s="48">
        <v>-4.669455112908227</v>
      </c>
      <c r="L19" s="48">
        <v>0</v>
      </c>
      <c r="M19" s="48">
        <f t="shared" si="2"/>
        <v>-4.669455112908227</v>
      </c>
      <c r="N19" s="48">
        <v>-3</v>
      </c>
      <c r="O19" s="48">
        <v>0</v>
      </c>
      <c r="P19" s="48">
        <f t="shared" si="3"/>
        <v>-3</v>
      </c>
      <c r="Q19" s="48">
        <v>-2.3488489111610082</v>
      </c>
      <c r="R19" s="48">
        <v>0</v>
      </c>
      <c r="S19" s="48">
        <f t="shared" si="4"/>
        <v>-2.3488489111610082</v>
      </c>
      <c r="T19" s="48">
        <v>-4.227970622994704</v>
      </c>
      <c r="U19" s="48">
        <v>0</v>
      </c>
      <c r="V19" s="48">
        <f t="shared" si="5"/>
        <v>-4.227970622994704</v>
      </c>
      <c r="W19" s="12"/>
      <c r="X19" s="81" t="s">
        <v>8</v>
      </c>
      <c r="Y19" s="81"/>
      <c r="Z19" s="14"/>
      <c r="AA19" s="12" t="s">
        <v>27</v>
      </c>
    </row>
    <row r="20" spans="1:27" ht="22.5" customHeight="1">
      <c r="A20" s="21">
        <v>2</v>
      </c>
      <c r="B20" s="21"/>
      <c r="C20" s="6"/>
      <c r="D20" s="17" t="s">
        <v>53</v>
      </c>
      <c r="E20" s="50">
        <f>+E21</f>
        <v>4792</v>
      </c>
      <c r="F20" s="50">
        <f>+F21</f>
        <v>492</v>
      </c>
      <c r="G20" s="51">
        <f t="shared" si="0"/>
        <v>5284</v>
      </c>
      <c r="H20" s="50">
        <f>+H21</f>
        <v>7585.777918090456</v>
      </c>
      <c r="I20" s="50">
        <f>+I21</f>
        <v>1693.83</v>
      </c>
      <c r="J20" s="51">
        <f t="shared" si="1"/>
        <v>9279.607918090456</v>
      </c>
      <c r="K20" s="50">
        <f>+K21</f>
        <v>4647.6083745461165</v>
      </c>
      <c r="L20" s="50">
        <f>+L21</f>
        <v>547</v>
      </c>
      <c r="M20" s="51">
        <f t="shared" si="2"/>
        <v>5194.6083745461165</v>
      </c>
      <c r="N20" s="50">
        <f>+N21</f>
        <v>4792</v>
      </c>
      <c r="O20" s="50">
        <f>+O21</f>
        <v>492</v>
      </c>
      <c r="P20" s="51">
        <f t="shared" si="3"/>
        <v>5284</v>
      </c>
      <c r="Q20" s="50">
        <f>+Q21</f>
        <v>7283.756341377972</v>
      </c>
      <c r="R20" s="50">
        <f>+R21</f>
        <v>1452</v>
      </c>
      <c r="S20" s="51">
        <f t="shared" si="4"/>
        <v>8735.756341377972</v>
      </c>
      <c r="T20" s="50">
        <f>+T21</f>
        <v>4287.8604743574415</v>
      </c>
      <c r="U20" s="50">
        <f>+U21</f>
        <v>431</v>
      </c>
      <c r="V20" s="51">
        <f t="shared" si="5"/>
        <v>4718.8604743574415</v>
      </c>
      <c r="W20" s="11"/>
      <c r="X20" s="21">
        <v>2</v>
      </c>
      <c r="Y20" s="21"/>
      <c r="Z20" s="21"/>
      <c r="AA20" s="11" t="s">
        <v>30</v>
      </c>
    </row>
    <row r="21" spans="1:27" ht="22.5" customHeight="1">
      <c r="A21" s="13">
        <v>2.1</v>
      </c>
      <c r="B21" s="13"/>
      <c r="C21" s="4"/>
      <c r="D21" s="18" t="s">
        <v>73</v>
      </c>
      <c r="E21" s="48">
        <v>4792</v>
      </c>
      <c r="F21" s="48">
        <v>492</v>
      </c>
      <c r="G21" s="48">
        <f t="shared" si="0"/>
        <v>5284</v>
      </c>
      <c r="H21" s="48">
        <v>7585.777918090456</v>
      </c>
      <c r="I21" s="48">
        <v>1693.83</v>
      </c>
      <c r="J21" s="48">
        <f t="shared" si="1"/>
        <v>9279.607918090456</v>
      </c>
      <c r="K21" s="48">
        <v>4647.6083745461165</v>
      </c>
      <c r="L21" s="48">
        <v>547</v>
      </c>
      <c r="M21" s="48">
        <f t="shared" si="2"/>
        <v>5194.6083745461165</v>
      </c>
      <c r="N21" s="48">
        <v>4792</v>
      </c>
      <c r="O21" s="48">
        <v>492</v>
      </c>
      <c r="P21" s="48">
        <f t="shared" si="3"/>
        <v>5284</v>
      </c>
      <c r="Q21" s="48">
        <v>7283.756341377972</v>
      </c>
      <c r="R21" s="48">
        <v>1452</v>
      </c>
      <c r="S21" s="48">
        <f t="shared" si="4"/>
        <v>8735.756341377972</v>
      </c>
      <c r="T21" s="48">
        <v>4287.8604743574415</v>
      </c>
      <c r="U21" s="48">
        <v>431</v>
      </c>
      <c r="V21" s="48">
        <f t="shared" si="5"/>
        <v>4718.8604743574415</v>
      </c>
      <c r="W21" s="12"/>
      <c r="X21" s="13">
        <v>2.1</v>
      </c>
      <c r="Y21" s="13"/>
      <c r="Z21" s="14"/>
      <c r="AA21" s="12" t="s">
        <v>27</v>
      </c>
    </row>
    <row r="22" spans="1:27" ht="22.5" customHeight="1">
      <c r="A22" s="21">
        <v>3</v>
      </c>
      <c r="B22" s="21"/>
      <c r="C22" s="6"/>
      <c r="D22" s="17" t="s">
        <v>54</v>
      </c>
      <c r="E22" s="50">
        <f>+E23+E24</f>
        <v>-168</v>
      </c>
      <c r="F22" s="50">
        <f>+F23+F24</f>
        <v>12543</v>
      </c>
      <c r="G22" s="51">
        <f t="shared" si="0"/>
        <v>12375</v>
      </c>
      <c r="H22" s="50">
        <f>+H23+H24</f>
        <v>19.57200889300975</v>
      </c>
      <c r="I22" s="50">
        <f>+I23+I24</f>
        <v>13899.27</v>
      </c>
      <c r="J22" s="51">
        <f t="shared" si="1"/>
        <v>13918.84200889301</v>
      </c>
      <c r="K22" s="50">
        <f>+K23+K24</f>
        <v>7822.950768113778</v>
      </c>
      <c r="L22" s="50">
        <f>+L23+L24</f>
        <v>6919</v>
      </c>
      <c r="M22" s="51">
        <f t="shared" si="2"/>
        <v>14741.950768113778</v>
      </c>
      <c r="N22" s="50">
        <f>+N23+N24</f>
        <v>-168</v>
      </c>
      <c r="O22" s="50">
        <f>+O23+O24</f>
        <v>12543</v>
      </c>
      <c r="P22" s="51">
        <f t="shared" si="3"/>
        <v>12375</v>
      </c>
      <c r="Q22" s="50">
        <f>+Q23+Q24</f>
        <v>22.670553882089507</v>
      </c>
      <c r="R22" s="50">
        <f>+R23+R24</f>
        <v>13590</v>
      </c>
      <c r="S22" s="51">
        <f t="shared" si="4"/>
        <v>13612.67055388209</v>
      </c>
      <c r="T22" s="50">
        <f>+T23+T24</f>
        <v>7121.350524254772</v>
      </c>
      <c r="U22" s="50">
        <f>+U23+U24</f>
        <v>6408</v>
      </c>
      <c r="V22" s="51">
        <f t="shared" si="5"/>
        <v>13529.350524254773</v>
      </c>
      <c r="W22" s="11"/>
      <c r="X22" s="21">
        <v>3</v>
      </c>
      <c r="Y22" s="21"/>
      <c r="Z22" s="21"/>
      <c r="AA22" s="11" t="s">
        <v>31</v>
      </c>
    </row>
    <row r="23" spans="1:27" ht="22.5" customHeight="1">
      <c r="A23" s="13">
        <v>3.1</v>
      </c>
      <c r="B23" s="13"/>
      <c r="C23" s="4"/>
      <c r="D23" s="10" t="s">
        <v>51</v>
      </c>
      <c r="E23" s="48">
        <v>150</v>
      </c>
      <c r="F23" s="48">
        <v>183</v>
      </c>
      <c r="G23" s="48">
        <f t="shared" si="0"/>
        <v>333</v>
      </c>
      <c r="H23" s="48">
        <v>194.4613587367944</v>
      </c>
      <c r="I23" s="48">
        <v>208</v>
      </c>
      <c r="J23" s="48">
        <f t="shared" si="1"/>
        <v>402.4613587367944</v>
      </c>
      <c r="K23" s="48">
        <v>949.5085362740099</v>
      </c>
      <c r="L23" s="48">
        <v>380</v>
      </c>
      <c r="M23" s="48">
        <f t="shared" si="2"/>
        <v>1329.5085362740099</v>
      </c>
      <c r="N23" s="48">
        <v>150</v>
      </c>
      <c r="O23" s="48">
        <v>183</v>
      </c>
      <c r="P23" s="48">
        <f t="shared" si="3"/>
        <v>333</v>
      </c>
      <c r="Q23" s="48">
        <v>185.28638382823897</v>
      </c>
      <c r="R23" s="48">
        <v>203</v>
      </c>
      <c r="S23" s="48">
        <f t="shared" si="4"/>
        <v>388.28638382823897</v>
      </c>
      <c r="T23" s="48">
        <v>845.671227526808</v>
      </c>
      <c r="U23" s="48">
        <v>353</v>
      </c>
      <c r="V23" s="48">
        <f t="shared" si="5"/>
        <v>1198.671227526808</v>
      </c>
      <c r="W23" s="12"/>
      <c r="X23" s="13">
        <v>3.1</v>
      </c>
      <c r="Y23" s="13"/>
      <c r="Z23" s="14"/>
      <c r="AA23" s="12" t="s">
        <v>26</v>
      </c>
    </row>
    <row r="24" spans="1:27" ht="22.5" customHeight="1">
      <c r="A24" s="13">
        <v>3.2</v>
      </c>
      <c r="B24" s="13"/>
      <c r="C24" s="4"/>
      <c r="D24" s="18" t="s">
        <v>73</v>
      </c>
      <c r="E24" s="48">
        <v>-318</v>
      </c>
      <c r="F24" s="48">
        <v>12360</v>
      </c>
      <c r="G24" s="48">
        <f t="shared" si="0"/>
        <v>12042</v>
      </c>
      <c r="H24" s="48">
        <v>-174.88934984378466</v>
      </c>
      <c r="I24" s="48">
        <v>13691.27</v>
      </c>
      <c r="J24" s="48">
        <f t="shared" si="1"/>
        <v>13516.380650156216</v>
      </c>
      <c r="K24" s="48">
        <v>6873.442231839768</v>
      </c>
      <c r="L24" s="48">
        <v>6539</v>
      </c>
      <c r="M24" s="48">
        <f t="shared" si="2"/>
        <v>13412.442231839768</v>
      </c>
      <c r="N24" s="48">
        <v>-318</v>
      </c>
      <c r="O24" s="48">
        <v>12360</v>
      </c>
      <c r="P24" s="48">
        <f t="shared" si="3"/>
        <v>12042</v>
      </c>
      <c r="Q24" s="48">
        <v>-162.61582994614946</v>
      </c>
      <c r="R24" s="48">
        <v>13387</v>
      </c>
      <c r="S24" s="48">
        <f t="shared" si="4"/>
        <v>13224.38417005385</v>
      </c>
      <c r="T24" s="48">
        <v>6275.679296727963</v>
      </c>
      <c r="U24" s="48">
        <v>6055</v>
      </c>
      <c r="V24" s="48">
        <f t="shared" si="5"/>
        <v>12330.679296727963</v>
      </c>
      <c r="W24" s="12"/>
      <c r="X24" s="13">
        <v>3.2</v>
      </c>
      <c r="Y24" s="13"/>
      <c r="Z24" s="14"/>
      <c r="AA24" s="12" t="s">
        <v>27</v>
      </c>
    </row>
    <row r="25" spans="1:27" ht="22.5" customHeight="1">
      <c r="A25" s="21">
        <v>4</v>
      </c>
      <c r="B25" s="21"/>
      <c r="C25" s="6"/>
      <c r="D25" s="17" t="s">
        <v>68</v>
      </c>
      <c r="E25" s="50">
        <f>+E26+E27+E28</f>
        <v>17866</v>
      </c>
      <c r="F25" s="50">
        <f>+F26+F27+F28</f>
        <v>532</v>
      </c>
      <c r="G25" s="51">
        <f t="shared" si="0"/>
        <v>18398</v>
      </c>
      <c r="H25" s="50">
        <f>+H26+H27+H28</f>
        <v>26514.82219290126</v>
      </c>
      <c r="I25" s="50">
        <f>+I26+I27+I28</f>
        <v>2431.76</v>
      </c>
      <c r="J25" s="51">
        <f t="shared" si="1"/>
        <v>28946.58219290126</v>
      </c>
      <c r="K25" s="50">
        <f>+K26+K27+K28</f>
        <v>39761.669402599204</v>
      </c>
      <c r="L25" s="50">
        <f>+L26+L27+L28</f>
        <v>2049</v>
      </c>
      <c r="M25" s="51">
        <f t="shared" si="2"/>
        <v>41810.669402599204</v>
      </c>
      <c r="N25" s="50">
        <f>+N26+N27+N28</f>
        <v>17866</v>
      </c>
      <c r="O25" s="50">
        <f>+O26+O27+O28</f>
        <v>532</v>
      </c>
      <c r="P25" s="51">
        <f t="shared" si="3"/>
        <v>18398</v>
      </c>
      <c r="Q25" s="50">
        <f>+Q26+Q27+Q28</f>
        <v>25414.119002015523</v>
      </c>
      <c r="R25" s="50">
        <f>+R26+R27+R28</f>
        <v>2372</v>
      </c>
      <c r="S25" s="51">
        <f t="shared" si="4"/>
        <v>27786.119002015523</v>
      </c>
      <c r="T25" s="50">
        <f>+T26+T27+T28</f>
        <v>36195.439688240986</v>
      </c>
      <c r="U25" s="50">
        <f>+U26+U27+U28</f>
        <v>1934</v>
      </c>
      <c r="V25" s="51">
        <f t="shared" si="5"/>
        <v>38129.439688240986</v>
      </c>
      <c r="W25" s="11"/>
      <c r="X25" s="21">
        <v>4</v>
      </c>
      <c r="Y25" s="21"/>
      <c r="Z25" s="21"/>
      <c r="AA25" s="11" t="s">
        <v>84</v>
      </c>
    </row>
    <row r="26" spans="1:27" ht="22.5" customHeight="1">
      <c r="A26" s="13">
        <v>4.1</v>
      </c>
      <c r="B26" s="13"/>
      <c r="C26" s="4"/>
      <c r="D26" s="10" t="s">
        <v>55</v>
      </c>
      <c r="E26" s="48">
        <v>3556</v>
      </c>
      <c r="F26" s="48">
        <v>26</v>
      </c>
      <c r="G26" s="48">
        <f t="shared" si="0"/>
        <v>3582</v>
      </c>
      <c r="H26" s="48">
        <v>3281.5520849805575</v>
      </c>
      <c r="I26" s="48">
        <v>-30</v>
      </c>
      <c r="J26" s="48">
        <f t="shared" si="1"/>
        <v>3251.5520849805575</v>
      </c>
      <c r="K26" s="48">
        <v>4799.458535945553</v>
      </c>
      <c r="L26" s="48">
        <v>157</v>
      </c>
      <c r="M26" s="48">
        <f t="shared" si="2"/>
        <v>4956.458535945553</v>
      </c>
      <c r="N26" s="48">
        <v>3556</v>
      </c>
      <c r="O26" s="48">
        <v>26</v>
      </c>
      <c r="P26" s="48">
        <f t="shared" si="3"/>
        <v>3582</v>
      </c>
      <c r="Q26" s="48">
        <v>3151.2495121651395</v>
      </c>
      <c r="R26" s="48">
        <v>-29</v>
      </c>
      <c r="S26" s="48">
        <f t="shared" si="4"/>
        <v>3122.2495121651395</v>
      </c>
      <c r="T26" s="48">
        <v>4308.381505633806</v>
      </c>
      <c r="U26" s="48">
        <v>141</v>
      </c>
      <c r="V26" s="48">
        <f t="shared" si="5"/>
        <v>4449.381505633806</v>
      </c>
      <c r="W26" s="12"/>
      <c r="X26" s="13">
        <v>4.1</v>
      </c>
      <c r="Y26" s="13"/>
      <c r="Z26" s="14"/>
      <c r="AA26" s="12" t="s">
        <v>32</v>
      </c>
    </row>
    <row r="27" spans="1:27" ht="22.5" customHeight="1">
      <c r="A27" s="13">
        <v>4.2</v>
      </c>
      <c r="B27" s="13"/>
      <c r="C27" s="4"/>
      <c r="D27" s="10" t="s">
        <v>51</v>
      </c>
      <c r="E27" s="48">
        <v>-194</v>
      </c>
      <c r="F27" s="48">
        <v>-9</v>
      </c>
      <c r="G27" s="48">
        <f t="shared" si="0"/>
        <v>-203</v>
      </c>
      <c r="H27" s="48">
        <v>641.2535805958221</v>
      </c>
      <c r="I27" s="48">
        <v>10</v>
      </c>
      <c r="J27" s="48">
        <f t="shared" si="1"/>
        <v>651.2535805958221</v>
      </c>
      <c r="K27" s="48">
        <v>175.87364368157773</v>
      </c>
      <c r="L27" s="48">
        <v>14</v>
      </c>
      <c r="M27" s="48">
        <f t="shared" si="2"/>
        <v>189.87364368157773</v>
      </c>
      <c r="N27" s="48">
        <v>-194</v>
      </c>
      <c r="O27" s="48">
        <v>-9</v>
      </c>
      <c r="P27" s="48">
        <f t="shared" si="3"/>
        <v>-203</v>
      </c>
      <c r="Q27" s="48">
        <v>615.8203388553718</v>
      </c>
      <c r="R27" s="48">
        <v>10</v>
      </c>
      <c r="S27" s="48">
        <f t="shared" si="4"/>
        <v>625.8203388553718</v>
      </c>
      <c r="T27" s="48">
        <v>167.64360839739356</v>
      </c>
      <c r="U27" s="48">
        <v>13</v>
      </c>
      <c r="V27" s="48">
        <f t="shared" si="5"/>
        <v>180.64360839739356</v>
      </c>
      <c r="W27" s="12"/>
      <c r="X27" s="13">
        <v>4.2</v>
      </c>
      <c r="Y27" s="13"/>
      <c r="Z27" s="14"/>
      <c r="AA27" s="12" t="s">
        <v>26</v>
      </c>
    </row>
    <row r="28" spans="1:27" ht="22.5" customHeight="1">
      <c r="A28" s="13">
        <v>4.3</v>
      </c>
      <c r="B28" s="13"/>
      <c r="C28" s="4"/>
      <c r="D28" s="18" t="s">
        <v>73</v>
      </c>
      <c r="E28" s="48">
        <v>14504</v>
      </c>
      <c r="F28" s="48">
        <v>515</v>
      </c>
      <c r="G28" s="48">
        <f t="shared" si="0"/>
        <v>15019</v>
      </c>
      <c r="H28" s="48">
        <v>22592.016527324882</v>
      </c>
      <c r="I28" s="48">
        <v>2451.76</v>
      </c>
      <c r="J28" s="48">
        <f t="shared" si="1"/>
        <v>25043.77652732488</v>
      </c>
      <c r="K28" s="48">
        <v>34786.33722297207</v>
      </c>
      <c r="L28" s="48">
        <v>1878</v>
      </c>
      <c r="M28" s="48">
        <f t="shared" si="2"/>
        <v>36664.33722297207</v>
      </c>
      <c r="N28" s="48">
        <v>14504</v>
      </c>
      <c r="O28" s="48">
        <v>515</v>
      </c>
      <c r="P28" s="48">
        <f t="shared" si="3"/>
        <v>15019</v>
      </c>
      <c r="Q28" s="48">
        <v>21647.04915099501</v>
      </c>
      <c r="R28" s="48">
        <v>2391</v>
      </c>
      <c r="S28" s="48">
        <f t="shared" si="4"/>
        <v>24038.04915099501</v>
      </c>
      <c r="T28" s="48">
        <v>31719.414574209786</v>
      </c>
      <c r="U28" s="48">
        <v>1780</v>
      </c>
      <c r="V28" s="48">
        <f t="shared" si="5"/>
        <v>33499.41457420979</v>
      </c>
      <c r="W28" s="12"/>
      <c r="X28" s="13">
        <v>4.3</v>
      </c>
      <c r="Y28" s="13"/>
      <c r="Z28" s="14"/>
      <c r="AA28" s="12" t="s">
        <v>27</v>
      </c>
    </row>
    <row r="29" spans="1:27" ht="22.5" customHeight="1">
      <c r="A29" s="21">
        <v>5</v>
      </c>
      <c r="B29" s="21"/>
      <c r="C29" s="6"/>
      <c r="D29" s="17" t="s">
        <v>47</v>
      </c>
      <c r="E29" s="50">
        <f>+E30+E31+E32</f>
        <v>6453</v>
      </c>
      <c r="F29" s="50">
        <f>+F30+F31+F32</f>
        <v>902</v>
      </c>
      <c r="G29" s="51">
        <f t="shared" si="0"/>
        <v>7355</v>
      </c>
      <c r="H29" s="50">
        <f>+H30+H31+H32</f>
        <v>4830.199332975718</v>
      </c>
      <c r="I29" s="50">
        <f>+I30+I31+I32</f>
        <v>1461.58</v>
      </c>
      <c r="J29" s="51">
        <f t="shared" si="1"/>
        <v>6291.779332975718</v>
      </c>
      <c r="K29" s="50">
        <f>+K30+K31+K32</f>
        <v>10671.078897801366</v>
      </c>
      <c r="L29" s="50">
        <f>+L30+L31+L32</f>
        <v>3667</v>
      </c>
      <c r="M29" s="51">
        <f t="shared" si="2"/>
        <v>14338.078897801366</v>
      </c>
      <c r="N29" s="50">
        <f>+N30+N31+N32</f>
        <v>6453</v>
      </c>
      <c r="O29" s="50">
        <f>+O30+O31+O32</f>
        <v>902</v>
      </c>
      <c r="P29" s="51">
        <f t="shared" si="3"/>
        <v>7355</v>
      </c>
      <c r="Q29" s="50">
        <f>+Q30+Q31+Q32</f>
        <v>4639.987833999282</v>
      </c>
      <c r="R29" s="50">
        <f>+R30+R31+R32</f>
        <v>1412</v>
      </c>
      <c r="S29" s="51">
        <f t="shared" si="4"/>
        <v>6051.987833999282</v>
      </c>
      <c r="T29" s="50">
        <f>+T30+T31+T32</f>
        <v>9577.853699677189</v>
      </c>
      <c r="U29" s="50">
        <f>+U30+U31+U32</f>
        <v>3253</v>
      </c>
      <c r="V29" s="51">
        <f t="shared" si="5"/>
        <v>12830.853699677189</v>
      </c>
      <c r="W29" s="11"/>
      <c r="X29" s="21">
        <v>5</v>
      </c>
      <c r="Y29" s="21"/>
      <c r="Z29" s="21"/>
      <c r="AA29" s="11" t="s">
        <v>33</v>
      </c>
    </row>
    <row r="30" spans="1:27" ht="22.5" customHeight="1">
      <c r="A30" s="13">
        <v>5.1</v>
      </c>
      <c r="B30" s="13"/>
      <c r="C30" s="4"/>
      <c r="D30" s="10" t="s">
        <v>55</v>
      </c>
      <c r="E30" s="48">
        <v>193</v>
      </c>
      <c r="F30" s="48">
        <v>240</v>
      </c>
      <c r="G30" s="48">
        <f t="shared" si="0"/>
        <v>433</v>
      </c>
      <c r="H30" s="48">
        <v>6.31589388223</v>
      </c>
      <c r="I30" s="48">
        <v>265</v>
      </c>
      <c r="J30" s="48">
        <f t="shared" si="1"/>
        <v>271.31589388223</v>
      </c>
      <c r="K30" s="48">
        <v>56.1227133663848</v>
      </c>
      <c r="L30" s="48">
        <v>319</v>
      </c>
      <c r="M30" s="48">
        <f t="shared" si="2"/>
        <v>375.1227133663848</v>
      </c>
      <c r="N30" s="48">
        <v>193</v>
      </c>
      <c r="O30" s="48">
        <v>240</v>
      </c>
      <c r="P30" s="48">
        <f t="shared" si="3"/>
        <v>433</v>
      </c>
      <c r="Q30" s="48">
        <v>6.671286880367319</v>
      </c>
      <c r="R30" s="48">
        <v>256</v>
      </c>
      <c r="S30" s="48">
        <f t="shared" si="4"/>
        <v>262.67128688036735</v>
      </c>
      <c r="T30" s="48">
        <v>52.471948178979005</v>
      </c>
      <c r="U30" s="48">
        <v>283</v>
      </c>
      <c r="V30" s="48">
        <f t="shared" si="5"/>
        <v>335.471948178979</v>
      </c>
      <c r="W30" s="12"/>
      <c r="X30" s="13">
        <v>5.1</v>
      </c>
      <c r="Y30" s="13"/>
      <c r="Z30" s="14"/>
      <c r="AA30" s="12" t="s">
        <v>32</v>
      </c>
    </row>
    <row r="31" spans="1:27" ht="22.5" customHeight="1">
      <c r="A31" s="13">
        <v>5.2</v>
      </c>
      <c r="B31" s="13"/>
      <c r="C31" s="4"/>
      <c r="D31" s="10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2"/>
      <c r="X31" s="13">
        <v>5.2</v>
      </c>
      <c r="Y31" s="13"/>
      <c r="Z31" s="14"/>
      <c r="AA31" s="12" t="s">
        <v>26</v>
      </c>
    </row>
    <row r="32" spans="1:27" ht="22.5" customHeight="1">
      <c r="A32" s="13">
        <v>5.3</v>
      </c>
      <c r="B32" s="13"/>
      <c r="C32" s="4"/>
      <c r="D32" s="18" t="s">
        <v>73</v>
      </c>
      <c r="E32" s="48">
        <v>6260</v>
      </c>
      <c r="F32" s="48">
        <v>662</v>
      </c>
      <c r="G32" s="48">
        <f t="shared" si="0"/>
        <v>6922</v>
      </c>
      <c r="H32" s="48">
        <v>4823.883439093488</v>
      </c>
      <c r="I32" s="48">
        <v>1196.58</v>
      </c>
      <c r="J32" s="48">
        <f t="shared" si="1"/>
        <v>6020.463439093488</v>
      </c>
      <c r="K32" s="48">
        <v>10614.956184434981</v>
      </c>
      <c r="L32" s="48">
        <v>3348</v>
      </c>
      <c r="M32" s="48">
        <f t="shared" si="2"/>
        <v>13962.956184434981</v>
      </c>
      <c r="N32" s="48">
        <v>6260</v>
      </c>
      <c r="O32" s="48">
        <v>662</v>
      </c>
      <c r="P32" s="48">
        <f t="shared" si="3"/>
        <v>6922</v>
      </c>
      <c r="Q32" s="48">
        <v>4633.316547118915</v>
      </c>
      <c r="R32" s="48">
        <v>1156</v>
      </c>
      <c r="S32" s="48">
        <f t="shared" si="4"/>
        <v>5789.316547118915</v>
      </c>
      <c r="T32" s="48">
        <v>9525.38175149821</v>
      </c>
      <c r="U32" s="48">
        <v>2970</v>
      </c>
      <c r="V32" s="48">
        <f t="shared" si="5"/>
        <v>12495.38175149821</v>
      </c>
      <c r="W32" s="12"/>
      <c r="X32" s="13">
        <v>5.3</v>
      </c>
      <c r="Y32" s="13"/>
      <c r="Z32" s="14"/>
      <c r="AA32" s="12" t="s">
        <v>27</v>
      </c>
    </row>
    <row r="33" spans="1:27" ht="22.5" customHeight="1">
      <c r="A33" s="21">
        <v>6</v>
      </c>
      <c r="B33" s="21"/>
      <c r="C33" s="6"/>
      <c r="D33" s="17" t="s">
        <v>56</v>
      </c>
      <c r="E33" s="50">
        <f>+E34+E37</f>
        <v>205</v>
      </c>
      <c r="F33" s="50">
        <f>+F34+F37</f>
        <v>-157</v>
      </c>
      <c r="G33" s="51">
        <f t="shared" si="0"/>
        <v>48</v>
      </c>
      <c r="H33" s="50">
        <f>+H34+H37</f>
        <v>107.90921235138313</v>
      </c>
      <c r="I33" s="50">
        <f>+I34+I37</f>
        <v>-1156.0600000000002</v>
      </c>
      <c r="J33" s="51">
        <f t="shared" si="1"/>
        <v>-1048.150787648617</v>
      </c>
      <c r="K33" s="50">
        <f>+K34+K37</f>
        <v>43.014602556898616</v>
      </c>
      <c r="L33" s="50">
        <f>+L34+L37</f>
        <v>1706</v>
      </c>
      <c r="M33" s="51">
        <f t="shared" si="2"/>
        <v>1749.0146025568986</v>
      </c>
      <c r="N33" s="50">
        <f>+N34+N37</f>
        <v>205</v>
      </c>
      <c r="O33" s="50">
        <f>+O34+O37</f>
        <v>-157</v>
      </c>
      <c r="P33" s="51">
        <f t="shared" si="3"/>
        <v>48</v>
      </c>
      <c r="Q33" s="50">
        <f>+Q34+Q37</f>
        <v>102.88681782924971</v>
      </c>
      <c r="R33" s="50">
        <f>+R34+R37</f>
        <v>-1108</v>
      </c>
      <c r="S33" s="51">
        <f t="shared" si="4"/>
        <v>-1005.1131821707503</v>
      </c>
      <c r="T33" s="50">
        <f>+T34+T37</f>
        <v>40.83845949664301</v>
      </c>
      <c r="U33" s="50">
        <f>+U34+U37</f>
        <v>1534</v>
      </c>
      <c r="V33" s="51">
        <f t="shared" si="5"/>
        <v>1574.838459496643</v>
      </c>
      <c r="W33" s="11"/>
      <c r="X33" s="21">
        <v>6</v>
      </c>
      <c r="Y33" s="21"/>
      <c r="Z33" s="21"/>
      <c r="AA33" s="11" t="s">
        <v>83</v>
      </c>
    </row>
    <row r="34" spans="1:27" ht="22.5" customHeight="1">
      <c r="A34" s="13">
        <v>6.1</v>
      </c>
      <c r="B34" s="13"/>
      <c r="C34" s="4"/>
      <c r="D34" s="10" t="s">
        <v>67</v>
      </c>
      <c r="E34" s="52">
        <f>+E35+E36</f>
        <v>186</v>
      </c>
      <c r="F34" s="52">
        <f>+F35+F36</f>
        <v>-149</v>
      </c>
      <c r="G34" s="48">
        <f t="shared" si="0"/>
        <v>37</v>
      </c>
      <c r="H34" s="52">
        <f>+H35+H36</f>
        <v>80.9518345996966</v>
      </c>
      <c r="I34" s="52">
        <f>+I35+I36</f>
        <v>-1170.65</v>
      </c>
      <c r="J34" s="48">
        <f t="shared" si="1"/>
        <v>-1089.6981654003034</v>
      </c>
      <c r="K34" s="52">
        <f>+K35+K36</f>
        <v>16.329629901892567</v>
      </c>
      <c r="L34" s="52">
        <f>+L35+L36</f>
        <v>1722</v>
      </c>
      <c r="M34" s="48">
        <f t="shared" si="2"/>
        <v>1738.3296299018925</v>
      </c>
      <c r="N34" s="52">
        <f>+N35+N36</f>
        <v>186</v>
      </c>
      <c r="O34" s="52">
        <f>+O35+O36</f>
        <v>-149</v>
      </c>
      <c r="P34" s="48">
        <f t="shared" si="3"/>
        <v>37</v>
      </c>
      <c r="Q34" s="52">
        <f>+Q35+Q36</f>
        <v>77.55660799405457</v>
      </c>
      <c r="R34" s="52">
        <f>+R35+R36</f>
        <v>-1122</v>
      </c>
      <c r="S34" s="48">
        <f t="shared" si="4"/>
        <v>-1044.4433920059455</v>
      </c>
      <c r="T34" s="52">
        <f>+T35+T36</f>
        <v>16.046675112024833</v>
      </c>
      <c r="U34" s="52">
        <f>+U35+U36</f>
        <v>1548</v>
      </c>
      <c r="V34" s="48">
        <f t="shared" si="5"/>
        <v>1564.0466751120248</v>
      </c>
      <c r="W34" s="12"/>
      <c r="X34" s="13">
        <v>6.1</v>
      </c>
      <c r="Y34" s="13"/>
      <c r="Z34" s="14"/>
      <c r="AA34" s="12" t="s">
        <v>34</v>
      </c>
    </row>
    <row r="35" spans="1:27" ht="22.5" customHeight="1">
      <c r="A35" s="81" t="s">
        <v>9</v>
      </c>
      <c r="B35" s="81"/>
      <c r="C35" s="4"/>
      <c r="D35" s="10" t="s">
        <v>51</v>
      </c>
      <c r="E35" s="48">
        <v>2</v>
      </c>
      <c r="F35" s="48">
        <v>0</v>
      </c>
      <c r="G35" s="48">
        <f t="shared" si="0"/>
        <v>2</v>
      </c>
      <c r="H35" s="48">
        <v>0.6018260692093627</v>
      </c>
      <c r="I35" s="48">
        <v>0</v>
      </c>
      <c r="J35" s="48">
        <f t="shared" si="1"/>
        <v>0.6018260692093627</v>
      </c>
      <c r="K35" s="48">
        <v>1.4889070221908955</v>
      </c>
      <c r="L35" s="48">
        <v>0</v>
      </c>
      <c r="M35" s="48">
        <f t="shared" si="2"/>
        <v>1.4889070221908955</v>
      </c>
      <c r="N35" s="48">
        <v>2</v>
      </c>
      <c r="O35" s="48">
        <v>0</v>
      </c>
      <c r="P35" s="48">
        <f t="shared" si="3"/>
        <v>2</v>
      </c>
      <c r="Q35" s="48">
        <v>0.6585082709489021</v>
      </c>
      <c r="R35" s="48">
        <v>0</v>
      </c>
      <c r="S35" s="48">
        <f t="shared" si="4"/>
        <v>0.6585082709489021</v>
      </c>
      <c r="T35" s="48">
        <v>1.642952466154599</v>
      </c>
      <c r="U35" s="48">
        <v>0</v>
      </c>
      <c r="V35" s="48">
        <f t="shared" si="5"/>
        <v>1.642952466154599</v>
      </c>
      <c r="W35" s="12"/>
      <c r="X35" s="81" t="s">
        <v>9</v>
      </c>
      <c r="Y35" s="81"/>
      <c r="Z35" s="14"/>
      <c r="AA35" s="12" t="s">
        <v>26</v>
      </c>
    </row>
    <row r="36" spans="1:27" ht="22.5" customHeight="1">
      <c r="A36" s="81" t="s">
        <v>10</v>
      </c>
      <c r="B36" s="81"/>
      <c r="C36" s="4"/>
      <c r="D36" s="18" t="s">
        <v>73</v>
      </c>
      <c r="E36" s="48">
        <v>184</v>
      </c>
      <c r="F36" s="48">
        <v>-149</v>
      </c>
      <c r="G36" s="48">
        <f t="shared" si="0"/>
        <v>35</v>
      </c>
      <c r="H36" s="48">
        <v>80.35000853048723</v>
      </c>
      <c r="I36" s="48">
        <v>-1170.65</v>
      </c>
      <c r="J36" s="48">
        <f t="shared" si="1"/>
        <v>-1090.2999914695129</v>
      </c>
      <c r="K36" s="48">
        <v>14.840722879701673</v>
      </c>
      <c r="L36" s="48">
        <v>1722</v>
      </c>
      <c r="M36" s="48">
        <f t="shared" si="2"/>
        <v>1736.8407228797016</v>
      </c>
      <c r="N36" s="48">
        <v>184</v>
      </c>
      <c r="O36" s="48">
        <v>-149</v>
      </c>
      <c r="P36" s="48">
        <f t="shared" si="3"/>
        <v>35</v>
      </c>
      <c r="Q36" s="48">
        <v>76.89809972310567</v>
      </c>
      <c r="R36" s="48">
        <v>-1122</v>
      </c>
      <c r="S36" s="48">
        <f t="shared" si="4"/>
        <v>-1045.1019002768944</v>
      </c>
      <c r="T36" s="48">
        <v>14.403722645870232</v>
      </c>
      <c r="U36" s="48">
        <v>1548</v>
      </c>
      <c r="V36" s="48">
        <f t="shared" si="5"/>
        <v>1562.4037226458702</v>
      </c>
      <c r="W36" s="12"/>
      <c r="X36" s="81" t="s">
        <v>10</v>
      </c>
      <c r="Y36" s="81"/>
      <c r="Z36" s="14"/>
      <c r="AA36" s="12" t="s">
        <v>27</v>
      </c>
    </row>
    <row r="37" spans="1:27" ht="22.5" customHeight="1">
      <c r="A37" s="13">
        <v>6.2</v>
      </c>
      <c r="B37" s="13"/>
      <c r="C37" s="4"/>
      <c r="D37" s="10" t="s">
        <v>57</v>
      </c>
      <c r="E37" s="52">
        <f>+E38</f>
        <v>19</v>
      </c>
      <c r="F37" s="52">
        <f>+F38</f>
        <v>-8</v>
      </c>
      <c r="G37" s="48">
        <f t="shared" si="0"/>
        <v>11</v>
      </c>
      <c r="H37" s="52">
        <f>+H38</f>
        <v>26.957377751686543</v>
      </c>
      <c r="I37" s="52">
        <f>+I38</f>
        <v>14.59</v>
      </c>
      <c r="J37" s="48">
        <f t="shared" si="1"/>
        <v>41.54737775168654</v>
      </c>
      <c r="K37" s="52">
        <f>+K38</f>
        <v>26.68497265500605</v>
      </c>
      <c r="L37" s="52">
        <f>+L38</f>
        <v>-16</v>
      </c>
      <c r="M37" s="48">
        <f t="shared" si="2"/>
        <v>10.68497265500605</v>
      </c>
      <c r="N37" s="52">
        <f>+N38</f>
        <v>19</v>
      </c>
      <c r="O37" s="52">
        <f>+O38</f>
        <v>-8</v>
      </c>
      <c r="P37" s="48">
        <f t="shared" si="3"/>
        <v>11</v>
      </c>
      <c r="Q37" s="52">
        <f>+Q38</f>
        <v>25.330209835195134</v>
      </c>
      <c r="R37" s="52">
        <f>+R38</f>
        <v>14</v>
      </c>
      <c r="S37" s="48">
        <f t="shared" si="4"/>
        <v>39.330209835195134</v>
      </c>
      <c r="T37" s="52">
        <f>+T38</f>
        <v>24.791784384618182</v>
      </c>
      <c r="U37" s="52">
        <f>+U38</f>
        <v>-14</v>
      </c>
      <c r="V37" s="48">
        <f t="shared" si="5"/>
        <v>10.791784384618182</v>
      </c>
      <c r="W37" s="12"/>
      <c r="X37" s="13">
        <v>6.2</v>
      </c>
      <c r="Y37" s="13"/>
      <c r="Z37" s="14"/>
      <c r="AA37" s="12" t="s">
        <v>35</v>
      </c>
    </row>
    <row r="38" spans="1:27" ht="22.5" customHeight="1">
      <c r="A38" s="82" t="s">
        <v>11</v>
      </c>
      <c r="B38" s="82"/>
      <c r="C38" s="8"/>
      <c r="D38" s="19" t="s">
        <v>73</v>
      </c>
      <c r="E38" s="53">
        <v>19</v>
      </c>
      <c r="F38" s="53">
        <v>-8</v>
      </c>
      <c r="G38" s="53">
        <f t="shared" si="0"/>
        <v>11</v>
      </c>
      <c r="H38" s="53">
        <v>26.957377751686543</v>
      </c>
      <c r="I38" s="53">
        <v>14.59</v>
      </c>
      <c r="J38" s="53">
        <f t="shared" si="1"/>
        <v>41.54737775168654</v>
      </c>
      <c r="K38" s="53">
        <v>26.68497265500605</v>
      </c>
      <c r="L38" s="53">
        <v>-16</v>
      </c>
      <c r="M38" s="53">
        <f t="shared" si="2"/>
        <v>10.68497265500605</v>
      </c>
      <c r="N38" s="53">
        <v>19</v>
      </c>
      <c r="O38" s="53">
        <v>-8</v>
      </c>
      <c r="P38" s="53">
        <f t="shared" si="3"/>
        <v>11</v>
      </c>
      <c r="Q38" s="53">
        <v>25.330209835195134</v>
      </c>
      <c r="R38" s="53">
        <v>14</v>
      </c>
      <c r="S38" s="53">
        <f t="shared" si="4"/>
        <v>39.330209835195134</v>
      </c>
      <c r="T38" s="53">
        <v>24.791784384618182</v>
      </c>
      <c r="U38" s="53">
        <v>-14</v>
      </c>
      <c r="V38" s="53">
        <f t="shared" si="5"/>
        <v>10.791784384618182</v>
      </c>
      <c r="W38" s="15"/>
      <c r="X38" s="82" t="s">
        <v>11</v>
      </c>
      <c r="Y38" s="82"/>
      <c r="Z38" s="16"/>
      <c r="AA38" s="15" t="s">
        <v>27</v>
      </c>
    </row>
    <row r="39" spans="1:27" ht="22.5" customHeight="1">
      <c r="A39" s="2"/>
      <c r="B39" s="2"/>
      <c r="C39" s="2"/>
      <c r="D39" s="2"/>
      <c r="E39" s="2"/>
      <c r="F39" s="2"/>
      <c r="G39" s="2"/>
      <c r="H39" s="1"/>
      <c r="I39" s="1"/>
      <c r="J39" s="1"/>
      <c r="K39" s="39" t="s">
        <v>97</v>
      </c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2" t="s">
        <v>2</v>
      </c>
    </row>
    <row r="40" spans="1:27" ht="24.75" customHeight="1">
      <c r="A40" s="77" t="s">
        <v>91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 t="s">
        <v>116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24.75" customHeight="1">
      <c r="A41" s="77" t="s">
        <v>115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 t="s">
        <v>81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24.75" customHeight="1">
      <c r="A42" s="63" t="s">
        <v>98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2" t="s">
        <v>104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1:27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65" t="s">
        <v>69</v>
      </c>
      <c r="L43" s="65"/>
      <c r="M43" s="65"/>
      <c r="N43" s="66" t="s">
        <v>110</v>
      </c>
      <c r="O43" s="67"/>
      <c r="P43" s="67"/>
      <c r="Q43" s="1"/>
      <c r="R43" s="1"/>
      <c r="S43" s="1"/>
      <c r="T43" s="1"/>
      <c r="U43" s="1"/>
      <c r="V43" s="1"/>
      <c r="W43" s="28"/>
      <c r="X43" s="28"/>
      <c r="Y43" s="28"/>
      <c r="Z43" s="28"/>
      <c r="AA43" s="28"/>
    </row>
    <row r="44" spans="1:27" ht="22.5" customHeight="1">
      <c r="A44" s="68" t="s">
        <v>48</v>
      </c>
      <c r="B44" s="68"/>
      <c r="C44" s="68"/>
      <c r="D44" s="68"/>
      <c r="E44" s="70" t="s">
        <v>100</v>
      </c>
      <c r="F44" s="70"/>
      <c r="G44" s="70"/>
      <c r="H44" s="70" t="s">
        <v>101</v>
      </c>
      <c r="I44" s="70"/>
      <c r="J44" s="70"/>
      <c r="K44" s="70" t="s">
        <v>102</v>
      </c>
      <c r="L44" s="70"/>
      <c r="M44" s="70"/>
      <c r="N44" s="70" t="s">
        <v>100</v>
      </c>
      <c r="O44" s="70"/>
      <c r="P44" s="70"/>
      <c r="Q44" s="70" t="s">
        <v>101</v>
      </c>
      <c r="R44" s="70"/>
      <c r="S44" s="70"/>
      <c r="T44" s="70" t="s">
        <v>102</v>
      </c>
      <c r="U44" s="70"/>
      <c r="V44" s="70"/>
      <c r="W44" s="71" t="s">
        <v>45</v>
      </c>
      <c r="X44" s="71"/>
      <c r="Y44" s="71"/>
      <c r="Z44" s="71"/>
      <c r="AA44" s="71"/>
    </row>
    <row r="45" spans="1:27" ht="22.5" customHeight="1">
      <c r="A45" s="61"/>
      <c r="B45" s="61"/>
      <c r="C45" s="61"/>
      <c r="D45" s="61"/>
      <c r="E45" s="25" t="s">
        <v>64</v>
      </c>
      <c r="F45" s="25" t="s">
        <v>65</v>
      </c>
      <c r="G45" s="25" t="s">
        <v>93</v>
      </c>
      <c r="H45" s="25" t="s">
        <v>64</v>
      </c>
      <c r="I45" s="25" t="s">
        <v>65</v>
      </c>
      <c r="J45" s="25" t="s">
        <v>93</v>
      </c>
      <c r="K45" s="25" t="s">
        <v>64</v>
      </c>
      <c r="L45" s="25" t="s">
        <v>65</v>
      </c>
      <c r="M45" s="25" t="s">
        <v>93</v>
      </c>
      <c r="N45" s="25" t="s">
        <v>64</v>
      </c>
      <c r="O45" s="25" t="s">
        <v>65</v>
      </c>
      <c r="P45" s="25" t="s">
        <v>93</v>
      </c>
      <c r="Q45" s="25" t="s">
        <v>64</v>
      </c>
      <c r="R45" s="25" t="s">
        <v>65</v>
      </c>
      <c r="S45" s="25" t="s">
        <v>93</v>
      </c>
      <c r="T45" s="25" t="s">
        <v>64</v>
      </c>
      <c r="U45" s="25" t="s">
        <v>65</v>
      </c>
      <c r="V45" s="25" t="s">
        <v>93</v>
      </c>
      <c r="W45" s="72"/>
      <c r="X45" s="72"/>
      <c r="Y45" s="72"/>
      <c r="Z45" s="72"/>
      <c r="AA45" s="72"/>
    </row>
    <row r="46" spans="1:27" ht="22.5" customHeight="1">
      <c r="A46" s="61"/>
      <c r="B46" s="61"/>
      <c r="C46" s="61"/>
      <c r="D46" s="61"/>
      <c r="E46" s="25" t="s">
        <v>46</v>
      </c>
      <c r="F46" s="25" t="s">
        <v>66</v>
      </c>
      <c r="G46" s="25" t="s">
        <v>94</v>
      </c>
      <c r="H46" s="25" t="s">
        <v>46</v>
      </c>
      <c r="I46" s="25" t="s">
        <v>66</v>
      </c>
      <c r="J46" s="25" t="s">
        <v>94</v>
      </c>
      <c r="K46" s="25" t="s">
        <v>46</v>
      </c>
      <c r="L46" s="25" t="s">
        <v>66</v>
      </c>
      <c r="M46" s="25" t="s">
        <v>94</v>
      </c>
      <c r="N46" s="25" t="s">
        <v>46</v>
      </c>
      <c r="O46" s="25" t="s">
        <v>66</v>
      </c>
      <c r="P46" s="25" t="s">
        <v>94</v>
      </c>
      <c r="Q46" s="25" t="s">
        <v>46</v>
      </c>
      <c r="R46" s="25" t="s">
        <v>66</v>
      </c>
      <c r="S46" s="25" t="s">
        <v>94</v>
      </c>
      <c r="T46" s="25" t="s">
        <v>46</v>
      </c>
      <c r="U46" s="25" t="s">
        <v>66</v>
      </c>
      <c r="V46" s="25" t="s">
        <v>94</v>
      </c>
      <c r="W46" s="72"/>
      <c r="X46" s="72"/>
      <c r="Y46" s="72"/>
      <c r="Z46" s="72"/>
      <c r="AA46" s="72"/>
    </row>
    <row r="47" spans="1:27" ht="22.5" customHeight="1">
      <c r="A47" s="61"/>
      <c r="B47" s="61"/>
      <c r="C47" s="61"/>
      <c r="D47" s="61"/>
      <c r="E47" s="29"/>
      <c r="F47" s="22" t="s">
        <v>0</v>
      </c>
      <c r="G47" s="25" t="s">
        <v>47</v>
      </c>
      <c r="H47" s="29"/>
      <c r="I47" s="22" t="s">
        <v>0</v>
      </c>
      <c r="J47" s="25" t="s">
        <v>47</v>
      </c>
      <c r="K47" s="29"/>
      <c r="L47" s="22" t="s">
        <v>0</v>
      </c>
      <c r="M47" s="25" t="s">
        <v>47</v>
      </c>
      <c r="N47" s="29"/>
      <c r="O47" s="22" t="s">
        <v>0</v>
      </c>
      <c r="P47" s="25" t="s">
        <v>47</v>
      </c>
      <c r="Q47" s="29"/>
      <c r="R47" s="22" t="s">
        <v>0</v>
      </c>
      <c r="S47" s="25" t="s">
        <v>47</v>
      </c>
      <c r="T47" s="29"/>
      <c r="U47" s="22" t="s">
        <v>0</v>
      </c>
      <c r="V47" s="25" t="s">
        <v>47</v>
      </c>
      <c r="W47" s="72"/>
      <c r="X47" s="72"/>
      <c r="Y47" s="72"/>
      <c r="Z47" s="72"/>
      <c r="AA47" s="72"/>
    </row>
    <row r="48" spans="1:27" ht="22.5" customHeight="1">
      <c r="A48" s="69"/>
      <c r="B48" s="69"/>
      <c r="C48" s="69"/>
      <c r="D48" s="69"/>
      <c r="E48" s="22" t="s">
        <v>3</v>
      </c>
      <c r="F48" s="22" t="s">
        <v>1</v>
      </c>
      <c r="G48" s="22" t="s">
        <v>70</v>
      </c>
      <c r="H48" s="22" t="s">
        <v>3</v>
      </c>
      <c r="I48" s="22" t="s">
        <v>1</v>
      </c>
      <c r="J48" s="22" t="s">
        <v>70</v>
      </c>
      <c r="K48" s="22" t="s">
        <v>3</v>
      </c>
      <c r="L48" s="22" t="s">
        <v>1</v>
      </c>
      <c r="M48" s="22" t="s">
        <v>70</v>
      </c>
      <c r="N48" s="22" t="s">
        <v>3</v>
      </c>
      <c r="O48" s="22" t="s">
        <v>1</v>
      </c>
      <c r="P48" s="22" t="s">
        <v>70</v>
      </c>
      <c r="Q48" s="22" t="s">
        <v>3</v>
      </c>
      <c r="R48" s="22" t="s">
        <v>1</v>
      </c>
      <c r="S48" s="22" t="s">
        <v>70</v>
      </c>
      <c r="T48" s="22" t="s">
        <v>3</v>
      </c>
      <c r="U48" s="22" t="s">
        <v>1</v>
      </c>
      <c r="V48" s="22" t="s">
        <v>70</v>
      </c>
      <c r="W48" s="73"/>
      <c r="X48" s="73"/>
      <c r="Y48" s="73"/>
      <c r="Z48" s="73"/>
      <c r="AA48" s="73"/>
    </row>
    <row r="49" spans="1:27" ht="22.5" customHeight="1">
      <c r="A49" s="74">
        <v>1</v>
      </c>
      <c r="B49" s="74"/>
      <c r="C49" s="74"/>
      <c r="D49" s="74"/>
      <c r="E49" s="20">
        <v>2</v>
      </c>
      <c r="F49" s="20">
        <v>3</v>
      </c>
      <c r="G49" s="20">
        <v>4</v>
      </c>
      <c r="H49" s="20">
        <v>5</v>
      </c>
      <c r="I49" s="20">
        <v>6</v>
      </c>
      <c r="J49" s="20">
        <v>7</v>
      </c>
      <c r="K49" s="20">
        <v>8</v>
      </c>
      <c r="L49" s="20">
        <v>9</v>
      </c>
      <c r="M49" s="20">
        <v>10</v>
      </c>
      <c r="N49" s="20">
        <v>11</v>
      </c>
      <c r="O49" s="20">
        <v>12</v>
      </c>
      <c r="P49" s="20">
        <v>13</v>
      </c>
      <c r="Q49" s="20">
        <v>14</v>
      </c>
      <c r="R49" s="20">
        <v>15</v>
      </c>
      <c r="S49" s="20">
        <v>16</v>
      </c>
      <c r="T49" s="20">
        <v>17</v>
      </c>
      <c r="U49" s="20">
        <v>18</v>
      </c>
      <c r="V49" s="20">
        <v>19</v>
      </c>
      <c r="W49" s="74">
        <v>1</v>
      </c>
      <c r="X49" s="74"/>
      <c r="Y49" s="74"/>
      <c r="Z49" s="74"/>
      <c r="AA49" s="74"/>
    </row>
    <row r="50" spans="1:27" ht="21" customHeight="1">
      <c r="A50" s="32">
        <v>7</v>
      </c>
      <c r="B50" s="32"/>
      <c r="C50" s="33"/>
      <c r="D50" s="17" t="s">
        <v>58</v>
      </c>
      <c r="E50" s="50">
        <f>+E51+E54+E57+E59</f>
        <v>6651</v>
      </c>
      <c r="F50" s="50">
        <f>+F51+F54+F57+F59</f>
        <v>-323</v>
      </c>
      <c r="G50" s="51">
        <f>+E50+F50</f>
        <v>6328</v>
      </c>
      <c r="H50" s="50">
        <f>+H51+H54+H57+H59</f>
        <v>10579.255029292613</v>
      </c>
      <c r="I50" s="50">
        <f>+I51+I54+I57+I59</f>
        <v>982.15</v>
      </c>
      <c r="J50" s="51">
        <f>+H50+I50</f>
        <v>11561.405029292613</v>
      </c>
      <c r="K50" s="50">
        <f>+K51+K54+K57+K59</f>
        <v>13392.251442267303</v>
      </c>
      <c r="L50" s="50">
        <f>+L51+L54+L57+L59</f>
        <v>265</v>
      </c>
      <c r="M50" s="51">
        <f>+K50+L50</f>
        <v>13657.251442267303</v>
      </c>
      <c r="N50" s="50">
        <f>+N51+N54+N57+N59</f>
        <v>6651</v>
      </c>
      <c r="O50" s="50">
        <f>+O51+O54+O57+O59</f>
        <v>-323</v>
      </c>
      <c r="P50" s="51">
        <f>+N50+O50</f>
        <v>6328</v>
      </c>
      <c r="Q50" s="50">
        <f>+Q51+Q54+Q57+Q59</f>
        <v>10239.56819020314</v>
      </c>
      <c r="R50" s="50">
        <f>+R51+R54+R57+R59</f>
        <v>944</v>
      </c>
      <c r="S50" s="51">
        <f>+Q50+R50</f>
        <v>11183.56819020314</v>
      </c>
      <c r="T50" s="50">
        <f>+T51+T54+T57+T59</f>
        <v>12452.737117332845</v>
      </c>
      <c r="U50" s="50">
        <f>+U51+U54+U57+U59</f>
        <v>261</v>
      </c>
      <c r="V50" s="51">
        <f>+T50+U50</f>
        <v>12713.737117332845</v>
      </c>
      <c r="W50" s="23"/>
      <c r="X50" s="32">
        <v>7</v>
      </c>
      <c r="Y50" s="32"/>
      <c r="Z50" s="32"/>
      <c r="AA50" s="23" t="s">
        <v>86</v>
      </c>
    </row>
    <row r="51" spans="1:27" ht="21" customHeight="1">
      <c r="A51" s="34">
        <v>7.1</v>
      </c>
      <c r="B51" s="34"/>
      <c r="C51" s="35"/>
      <c r="D51" s="10" t="s">
        <v>59</v>
      </c>
      <c r="E51" s="54">
        <f>+E52+E53</f>
        <v>5509</v>
      </c>
      <c r="F51" s="54">
        <f>+F52+F53</f>
        <v>149</v>
      </c>
      <c r="G51" s="48">
        <f>+E51+F51</f>
        <v>5658</v>
      </c>
      <c r="H51" s="54">
        <f>+H52+H53</f>
        <v>7188.869789278992</v>
      </c>
      <c r="I51" s="54">
        <f>+I52+I53</f>
        <v>364.05</v>
      </c>
      <c r="J51" s="48">
        <f>+H51+I51</f>
        <v>7552.9197892789925</v>
      </c>
      <c r="K51" s="54">
        <f>+K52+K53</f>
        <v>9229.32872020389</v>
      </c>
      <c r="L51" s="54">
        <f>+L52+L53</f>
        <v>200</v>
      </c>
      <c r="M51" s="48">
        <f>+K51+L51</f>
        <v>9429.32872020389</v>
      </c>
      <c r="N51" s="54">
        <f>+N52+N53</f>
        <v>5509</v>
      </c>
      <c r="O51" s="54">
        <f>+O52+O53</f>
        <v>149</v>
      </c>
      <c r="P51" s="48">
        <f>+N51+O51</f>
        <v>5658</v>
      </c>
      <c r="Q51" s="54">
        <f>+Q52+Q53</f>
        <v>6999.754372491768</v>
      </c>
      <c r="R51" s="54">
        <f>+R52+R53</f>
        <v>349</v>
      </c>
      <c r="S51" s="48">
        <f>+Q51+R51</f>
        <v>7348.754372491768</v>
      </c>
      <c r="T51" s="54">
        <f>+T52+T53</f>
        <v>8512.579139789817</v>
      </c>
      <c r="U51" s="54">
        <f>+U52+U53</f>
        <v>180</v>
      </c>
      <c r="V51" s="48">
        <f>+T51+U51</f>
        <v>8692.579139789817</v>
      </c>
      <c r="W51" s="31"/>
      <c r="X51" s="34">
        <v>7.1</v>
      </c>
      <c r="Y51" s="34"/>
      <c r="Z51" s="40"/>
      <c r="AA51" s="31" t="s">
        <v>36</v>
      </c>
    </row>
    <row r="52" spans="1:27" ht="21" customHeight="1">
      <c r="A52" s="75" t="s">
        <v>12</v>
      </c>
      <c r="B52" s="75"/>
      <c r="C52" s="35"/>
      <c r="D52" s="10" t="s">
        <v>51</v>
      </c>
      <c r="E52" s="48">
        <v>3235</v>
      </c>
      <c r="F52" s="48">
        <v>111</v>
      </c>
      <c r="G52" s="48">
        <f aca="true" t="shared" si="6" ref="G52:G61">+E52+F52</f>
        <v>3346</v>
      </c>
      <c r="H52" s="48">
        <v>5732.0443254925385</v>
      </c>
      <c r="I52" s="48">
        <v>408</v>
      </c>
      <c r="J52" s="48">
        <f aca="true" t="shared" si="7" ref="J52:J61">+H52+I52</f>
        <v>6140.0443254925385</v>
      </c>
      <c r="K52" s="48">
        <v>8504.538065289973</v>
      </c>
      <c r="L52" s="48">
        <v>196</v>
      </c>
      <c r="M52" s="48">
        <f aca="true" t="shared" si="8" ref="M52:M61">+K52+L52</f>
        <v>8700.538065289973</v>
      </c>
      <c r="N52" s="48">
        <v>3235</v>
      </c>
      <c r="O52" s="48">
        <v>111</v>
      </c>
      <c r="P52" s="48">
        <f aca="true" t="shared" si="9" ref="P52:P61">+N52+O52</f>
        <v>3346</v>
      </c>
      <c r="Q52" s="48">
        <v>5600.14764007853</v>
      </c>
      <c r="R52" s="48">
        <v>391</v>
      </c>
      <c r="S52" s="48">
        <f aca="true" t="shared" si="10" ref="S52:S61">+Q52+R52</f>
        <v>5991.14764007853</v>
      </c>
      <c r="T52" s="48">
        <v>7854.718621018452</v>
      </c>
      <c r="U52" s="48">
        <v>176</v>
      </c>
      <c r="V52" s="48">
        <f aca="true" t="shared" si="11" ref="V52:V61">+T52+U52</f>
        <v>8030.718621018452</v>
      </c>
      <c r="W52" s="31"/>
      <c r="X52" s="75" t="s">
        <v>12</v>
      </c>
      <c r="Y52" s="75"/>
      <c r="Z52" s="40"/>
      <c r="AA52" s="31" t="s">
        <v>26</v>
      </c>
    </row>
    <row r="53" spans="1:27" ht="21" customHeight="1">
      <c r="A53" s="75" t="s">
        <v>13</v>
      </c>
      <c r="B53" s="75"/>
      <c r="C53" s="35"/>
      <c r="D53" s="18" t="s">
        <v>73</v>
      </c>
      <c r="E53" s="48">
        <v>2274</v>
      </c>
      <c r="F53" s="48">
        <v>38</v>
      </c>
      <c r="G53" s="48">
        <f t="shared" si="6"/>
        <v>2312</v>
      </c>
      <c r="H53" s="48">
        <v>1456.8254637864538</v>
      </c>
      <c r="I53" s="48">
        <v>-43.95</v>
      </c>
      <c r="J53" s="48">
        <f t="shared" si="7"/>
        <v>1412.8754637864538</v>
      </c>
      <c r="K53" s="48">
        <v>724.7906549139163</v>
      </c>
      <c r="L53" s="48">
        <v>4</v>
      </c>
      <c r="M53" s="48">
        <f t="shared" si="8"/>
        <v>728.7906549139163</v>
      </c>
      <c r="N53" s="48">
        <v>2274</v>
      </c>
      <c r="O53" s="48">
        <v>38</v>
      </c>
      <c r="P53" s="48">
        <f t="shared" si="9"/>
        <v>2312</v>
      </c>
      <c r="Q53" s="48">
        <v>1399.606732413238</v>
      </c>
      <c r="R53" s="48">
        <v>-42</v>
      </c>
      <c r="S53" s="48">
        <f t="shared" si="10"/>
        <v>1357.606732413238</v>
      </c>
      <c r="T53" s="48">
        <v>657.8605187713665</v>
      </c>
      <c r="U53" s="48">
        <v>4</v>
      </c>
      <c r="V53" s="48">
        <f t="shared" si="11"/>
        <v>661.8605187713665</v>
      </c>
      <c r="W53" s="31"/>
      <c r="X53" s="75" t="s">
        <v>13</v>
      </c>
      <c r="Y53" s="75"/>
      <c r="Z53" s="40"/>
      <c r="AA53" s="31" t="s">
        <v>27</v>
      </c>
    </row>
    <row r="54" spans="1:27" ht="21" customHeight="1">
      <c r="A54" s="34">
        <v>7.2</v>
      </c>
      <c r="B54" s="34"/>
      <c r="C54" s="35"/>
      <c r="D54" s="18" t="s">
        <v>74</v>
      </c>
      <c r="E54" s="52">
        <f>+E55+E56</f>
        <v>-441</v>
      </c>
      <c r="F54" s="52">
        <f>+F55+F56</f>
        <v>49</v>
      </c>
      <c r="G54" s="48">
        <f t="shared" si="6"/>
        <v>-392</v>
      </c>
      <c r="H54" s="52">
        <f>+H55+H56</f>
        <v>1921.8050184735905</v>
      </c>
      <c r="I54" s="52">
        <f>+I55+I56</f>
        <v>203.95</v>
      </c>
      <c r="J54" s="48">
        <f t="shared" si="7"/>
        <v>2125.7550184735906</v>
      </c>
      <c r="K54" s="52">
        <f>+K55+K56</f>
        <v>3734.0096739077003</v>
      </c>
      <c r="L54" s="52">
        <f>+L55+L56</f>
        <v>418</v>
      </c>
      <c r="M54" s="48">
        <f t="shared" si="8"/>
        <v>4152.0096739077</v>
      </c>
      <c r="N54" s="52">
        <f>+N55+N56</f>
        <v>-441</v>
      </c>
      <c r="O54" s="52">
        <f>+O55+O56</f>
        <v>49</v>
      </c>
      <c r="P54" s="48">
        <f t="shared" si="9"/>
        <v>-392</v>
      </c>
      <c r="Q54" s="52">
        <f>+Q55+Q56</f>
        <v>1837.958940016873</v>
      </c>
      <c r="R54" s="52">
        <f>+R55+R56</f>
        <v>199</v>
      </c>
      <c r="S54" s="48">
        <f t="shared" si="10"/>
        <v>2036.958940016873</v>
      </c>
      <c r="T54" s="52">
        <f>+T55+T56</f>
        <v>3516.7849101612696</v>
      </c>
      <c r="U54" s="52">
        <f>+U55+U56</f>
        <v>398</v>
      </c>
      <c r="V54" s="48">
        <f t="shared" si="11"/>
        <v>3914.7849101612696</v>
      </c>
      <c r="W54" s="31"/>
      <c r="X54" s="34">
        <v>7.2</v>
      </c>
      <c r="Y54" s="34"/>
      <c r="Z54" s="40"/>
      <c r="AA54" s="31" t="s">
        <v>44</v>
      </c>
    </row>
    <row r="55" spans="1:27" ht="21" customHeight="1">
      <c r="A55" s="75" t="s">
        <v>14</v>
      </c>
      <c r="B55" s="75"/>
      <c r="C55" s="35"/>
      <c r="D55" s="10" t="s">
        <v>51</v>
      </c>
      <c r="E55" s="48">
        <v>57</v>
      </c>
      <c r="F55" s="48">
        <v>29</v>
      </c>
      <c r="G55" s="48">
        <f t="shared" si="6"/>
        <v>86</v>
      </c>
      <c r="H55" s="48">
        <v>436.57993647612943</v>
      </c>
      <c r="I55" s="48">
        <v>37</v>
      </c>
      <c r="J55" s="48">
        <f t="shared" si="7"/>
        <v>473.57993647612943</v>
      </c>
      <c r="K55" s="48">
        <v>444.3665252916604</v>
      </c>
      <c r="L55" s="48">
        <v>43</v>
      </c>
      <c r="M55" s="48">
        <f t="shared" si="8"/>
        <v>487.3665252916604</v>
      </c>
      <c r="N55" s="48">
        <v>57</v>
      </c>
      <c r="O55" s="48">
        <v>29</v>
      </c>
      <c r="P55" s="48">
        <f t="shared" si="9"/>
        <v>86</v>
      </c>
      <c r="Q55" s="48">
        <v>422.69593514580265</v>
      </c>
      <c r="R55" s="48">
        <v>36</v>
      </c>
      <c r="S55" s="48">
        <f t="shared" si="10"/>
        <v>458.69593514580265</v>
      </c>
      <c r="T55" s="48">
        <v>419.27800424365887</v>
      </c>
      <c r="U55" s="48">
        <v>41</v>
      </c>
      <c r="V55" s="48">
        <f t="shared" si="11"/>
        <v>460.27800424365887</v>
      </c>
      <c r="W55" s="31"/>
      <c r="X55" s="75" t="s">
        <v>14</v>
      </c>
      <c r="Y55" s="75"/>
      <c r="Z55" s="40"/>
      <c r="AA55" s="31" t="s">
        <v>26</v>
      </c>
    </row>
    <row r="56" spans="1:27" ht="21" customHeight="1">
      <c r="A56" s="75" t="s">
        <v>15</v>
      </c>
      <c r="B56" s="75"/>
      <c r="C56" s="35"/>
      <c r="D56" s="18" t="s">
        <v>73</v>
      </c>
      <c r="E56" s="48">
        <v>-498</v>
      </c>
      <c r="F56" s="48">
        <v>20</v>
      </c>
      <c r="G56" s="48">
        <f t="shared" si="6"/>
        <v>-478</v>
      </c>
      <c r="H56" s="48">
        <v>1485.225081997461</v>
      </c>
      <c r="I56" s="48">
        <v>166.95</v>
      </c>
      <c r="J56" s="48">
        <f t="shared" si="7"/>
        <v>1652.1750819974611</v>
      </c>
      <c r="K56" s="48">
        <v>3289.64314861604</v>
      </c>
      <c r="L56" s="48">
        <v>375</v>
      </c>
      <c r="M56" s="48">
        <f t="shared" si="8"/>
        <v>3664.64314861604</v>
      </c>
      <c r="N56" s="48">
        <v>-498</v>
      </c>
      <c r="O56" s="48">
        <v>20</v>
      </c>
      <c r="P56" s="48">
        <f t="shared" si="9"/>
        <v>-478</v>
      </c>
      <c r="Q56" s="48">
        <v>1415.2630048710703</v>
      </c>
      <c r="R56" s="48">
        <v>163</v>
      </c>
      <c r="S56" s="48">
        <f t="shared" si="10"/>
        <v>1578.2630048710703</v>
      </c>
      <c r="T56" s="48">
        <v>3097.5069059176108</v>
      </c>
      <c r="U56" s="48">
        <v>357</v>
      </c>
      <c r="V56" s="48">
        <f t="shared" si="11"/>
        <v>3454.5069059176108</v>
      </c>
      <c r="W56" s="31"/>
      <c r="X56" s="75" t="s">
        <v>15</v>
      </c>
      <c r="Y56" s="75"/>
      <c r="Z56" s="40"/>
      <c r="AA56" s="31" t="s">
        <v>27</v>
      </c>
    </row>
    <row r="57" spans="1:27" ht="21" customHeight="1">
      <c r="A57" s="34">
        <v>7.3</v>
      </c>
      <c r="B57" s="34"/>
      <c r="C57" s="35"/>
      <c r="D57" s="10" t="s">
        <v>60</v>
      </c>
      <c r="E57" s="52">
        <f>+E58</f>
        <v>-30</v>
      </c>
      <c r="F57" s="52">
        <f>+F58</f>
        <v>-518</v>
      </c>
      <c r="G57" s="48">
        <f t="shared" si="6"/>
        <v>-548</v>
      </c>
      <c r="H57" s="52">
        <f>+H58</f>
        <v>-4.990002372736356</v>
      </c>
      <c r="I57" s="52">
        <f>+I58</f>
        <v>-79.93</v>
      </c>
      <c r="J57" s="48">
        <f t="shared" si="7"/>
        <v>-84.92000237273636</v>
      </c>
      <c r="K57" s="52">
        <f>+K58</f>
        <v>90.86256713181078</v>
      </c>
      <c r="L57" s="52">
        <f>+L58</f>
        <v>-76</v>
      </c>
      <c r="M57" s="48">
        <f t="shared" si="8"/>
        <v>14.862567131810778</v>
      </c>
      <c r="N57" s="52">
        <f>+N58</f>
        <v>-30</v>
      </c>
      <c r="O57" s="52">
        <f>+O58</f>
        <v>-518</v>
      </c>
      <c r="P57" s="48">
        <f t="shared" si="9"/>
        <v>-548</v>
      </c>
      <c r="Q57" s="52">
        <f>+Q58</f>
        <v>-4.275286802179778</v>
      </c>
      <c r="R57" s="52">
        <f>+R58</f>
        <v>-77</v>
      </c>
      <c r="S57" s="48">
        <f t="shared" si="10"/>
        <v>-81.27528680217978</v>
      </c>
      <c r="T57" s="52">
        <f>+T58</f>
        <v>82.70483306893921</v>
      </c>
      <c r="U57" s="52">
        <f>+U58</f>
        <v>-68</v>
      </c>
      <c r="V57" s="48">
        <f t="shared" si="11"/>
        <v>14.704833068939209</v>
      </c>
      <c r="W57" s="31"/>
      <c r="X57" s="34">
        <v>7.3</v>
      </c>
      <c r="Y57" s="34"/>
      <c r="Z57" s="40"/>
      <c r="AA57" s="31" t="s">
        <v>43</v>
      </c>
    </row>
    <row r="58" spans="1:27" ht="21" customHeight="1">
      <c r="A58" s="75" t="s">
        <v>16</v>
      </c>
      <c r="B58" s="75"/>
      <c r="C58" s="35"/>
      <c r="D58" s="18" t="s">
        <v>73</v>
      </c>
      <c r="E58" s="48">
        <v>-30</v>
      </c>
      <c r="F58" s="48">
        <v>-518</v>
      </c>
      <c r="G58" s="48">
        <f t="shared" si="6"/>
        <v>-548</v>
      </c>
      <c r="H58" s="48">
        <v>-4.990002372736356</v>
      </c>
      <c r="I58" s="48">
        <v>-79.93</v>
      </c>
      <c r="J58" s="48">
        <f t="shared" si="7"/>
        <v>-84.92000237273636</v>
      </c>
      <c r="K58" s="48">
        <v>90.86256713181078</v>
      </c>
      <c r="L58" s="48">
        <v>-76</v>
      </c>
      <c r="M58" s="48">
        <f t="shared" si="8"/>
        <v>14.862567131810778</v>
      </c>
      <c r="N58" s="48">
        <v>-30</v>
      </c>
      <c r="O58" s="48">
        <v>-518</v>
      </c>
      <c r="P58" s="48">
        <f t="shared" si="9"/>
        <v>-548</v>
      </c>
      <c r="Q58" s="48">
        <v>-4.275286802179778</v>
      </c>
      <c r="R58" s="48">
        <v>-77</v>
      </c>
      <c r="S58" s="48">
        <f t="shared" si="10"/>
        <v>-81.27528680217978</v>
      </c>
      <c r="T58" s="48">
        <v>82.70483306893921</v>
      </c>
      <c r="U58" s="48">
        <v>-68</v>
      </c>
      <c r="V58" s="48">
        <f t="shared" si="11"/>
        <v>14.704833068939209</v>
      </c>
      <c r="W58" s="31"/>
      <c r="X58" s="75" t="s">
        <v>16</v>
      </c>
      <c r="Y58" s="75"/>
      <c r="Z58" s="40"/>
      <c r="AA58" s="31" t="s">
        <v>27</v>
      </c>
    </row>
    <row r="59" spans="1:27" ht="21" customHeight="1">
      <c r="A59" s="34">
        <v>7.4</v>
      </c>
      <c r="B59" s="34"/>
      <c r="C59" s="35"/>
      <c r="D59" s="10" t="s">
        <v>61</v>
      </c>
      <c r="E59" s="52">
        <f>+E60+E61</f>
        <v>1613</v>
      </c>
      <c r="F59" s="52">
        <f>+F60+F61</f>
        <v>-3</v>
      </c>
      <c r="G59" s="48">
        <f t="shared" si="6"/>
        <v>1610</v>
      </c>
      <c r="H59" s="52">
        <f>+H60+H61</f>
        <v>1473.5702239127681</v>
      </c>
      <c r="I59" s="52">
        <f>+I60+I61</f>
        <v>494.08</v>
      </c>
      <c r="J59" s="48">
        <f t="shared" si="7"/>
        <v>1967.650223912768</v>
      </c>
      <c r="K59" s="52">
        <f>+K60+K61</f>
        <v>338.0504810239018</v>
      </c>
      <c r="L59" s="52">
        <f>+L60+L61</f>
        <v>-277</v>
      </c>
      <c r="M59" s="48">
        <f t="shared" si="8"/>
        <v>61.050481023901796</v>
      </c>
      <c r="N59" s="52">
        <f>+N60+N61</f>
        <v>1613</v>
      </c>
      <c r="O59" s="52">
        <f>+O60+O61</f>
        <v>-3</v>
      </c>
      <c r="P59" s="48">
        <f t="shared" si="9"/>
        <v>1610</v>
      </c>
      <c r="Q59" s="52">
        <f>+Q60+Q61</f>
        <v>1406.1301644966786</v>
      </c>
      <c r="R59" s="52">
        <f>+R60+R61</f>
        <v>473</v>
      </c>
      <c r="S59" s="48">
        <f t="shared" si="10"/>
        <v>1879.1301644966786</v>
      </c>
      <c r="T59" s="52">
        <f>+T60+T61</f>
        <v>340.6682343128175</v>
      </c>
      <c r="U59" s="52">
        <f>+U60+U61</f>
        <v>-249</v>
      </c>
      <c r="V59" s="48">
        <f t="shared" si="11"/>
        <v>91.6682343128175</v>
      </c>
      <c r="W59" s="31"/>
      <c r="X59" s="34">
        <v>7.4</v>
      </c>
      <c r="Y59" s="34"/>
      <c r="Z59" s="40"/>
      <c r="AA59" s="31" t="s">
        <v>42</v>
      </c>
    </row>
    <row r="60" spans="1:27" ht="21" customHeight="1">
      <c r="A60" s="75" t="s">
        <v>17</v>
      </c>
      <c r="B60" s="75"/>
      <c r="C60" s="35"/>
      <c r="D60" s="10" t="s">
        <v>51</v>
      </c>
      <c r="E60" s="48">
        <v>-24</v>
      </c>
      <c r="F60" s="48">
        <v>-2</v>
      </c>
      <c r="G60" s="48">
        <f t="shared" si="6"/>
        <v>-26</v>
      </c>
      <c r="H60" s="48">
        <v>113.88498303708951</v>
      </c>
      <c r="I60" s="48">
        <v>-1</v>
      </c>
      <c r="J60" s="48">
        <f t="shared" si="7"/>
        <v>112.88498303708951</v>
      </c>
      <c r="K60" s="48">
        <v>159.8814663198246</v>
      </c>
      <c r="L60" s="48">
        <v>0</v>
      </c>
      <c r="M60" s="48">
        <f t="shared" si="8"/>
        <v>159.8814663198246</v>
      </c>
      <c r="N60" s="48">
        <v>-24</v>
      </c>
      <c r="O60" s="48">
        <v>-2</v>
      </c>
      <c r="P60" s="48">
        <f t="shared" si="9"/>
        <v>-26</v>
      </c>
      <c r="Q60" s="48">
        <v>108.62874679829642</v>
      </c>
      <c r="R60" s="48">
        <v>-1</v>
      </c>
      <c r="S60" s="48">
        <f t="shared" si="10"/>
        <v>107.62874679829642</v>
      </c>
      <c r="T60" s="48">
        <v>150.6383588666083</v>
      </c>
      <c r="U60" s="48">
        <v>0</v>
      </c>
      <c r="V60" s="48">
        <f t="shared" si="11"/>
        <v>150.6383588666083</v>
      </c>
      <c r="W60" s="31"/>
      <c r="X60" s="75" t="s">
        <v>17</v>
      </c>
      <c r="Y60" s="75"/>
      <c r="Z60" s="40"/>
      <c r="AA60" s="31" t="s">
        <v>26</v>
      </c>
    </row>
    <row r="61" spans="1:27" ht="21" customHeight="1">
      <c r="A61" s="75" t="s">
        <v>18</v>
      </c>
      <c r="B61" s="75"/>
      <c r="C61" s="35"/>
      <c r="D61" s="18" t="s">
        <v>73</v>
      </c>
      <c r="E61" s="48">
        <v>1637</v>
      </c>
      <c r="F61" s="48">
        <v>-1</v>
      </c>
      <c r="G61" s="48">
        <f t="shared" si="6"/>
        <v>1636</v>
      </c>
      <c r="H61" s="48">
        <v>1359.6852408756786</v>
      </c>
      <c r="I61" s="48">
        <v>495.08</v>
      </c>
      <c r="J61" s="48">
        <f t="shared" si="7"/>
        <v>1854.7652408756785</v>
      </c>
      <c r="K61" s="48">
        <v>178.1690147040772</v>
      </c>
      <c r="L61" s="48">
        <v>-277</v>
      </c>
      <c r="M61" s="48">
        <f t="shared" si="8"/>
        <v>-98.8309852959228</v>
      </c>
      <c r="N61" s="48">
        <v>1637</v>
      </c>
      <c r="O61" s="48">
        <v>-1</v>
      </c>
      <c r="P61" s="48">
        <f t="shared" si="9"/>
        <v>1636</v>
      </c>
      <c r="Q61" s="48">
        <v>1297.5014176983823</v>
      </c>
      <c r="R61" s="48">
        <v>474</v>
      </c>
      <c r="S61" s="48">
        <f t="shared" si="10"/>
        <v>1771.5014176983823</v>
      </c>
      <c r="T61" s="48">
        <v>190.0298754462092</v>
      </c>
      <c r="U61" s="48">
        <v>-249</v>
      </c>
      <c r="V61" s="48">
        <f t="shared" si="11"/>
        <v>-58.97012455379081</v>
      </c>
      <c r="W61" s="31"/>
      <c r="X61" s="75" t="s">
        <v>18</v>
      </c>
      <c r="Y61" s="75"/>
      <c r="Z61" s="40"/>
      <c r="AA61" s="31" t="s">
        <v>27</v>
      </c>
    </row>
    <row r="62" spans="1:27" ht="21" customHeight="1">
      <c r="A62" s="32">
        <v>8</v>
      </c>
      <c r="B62" s="32"/>
      <c r="C62" s="33"/>
      <c r="D62" s="17" t="s">
        <v>79</v>
      </c>
      <c r="E62" s="50">
        <f>+E64+E67</f>
        <v>3005</v>
      </c>
      <c r="F62" s="50">
        <f>+F64+F67</f>
        <v>1</v>
      </c>
      <c r="G62" s="51">
        <f>+E62+F62</f>
        <v>3006</v>
      </c>
      <c r="H62" s="50">
        <f>+H64+H67</f>
        <v>4506.688603655826</v>
      </c>
      <c r="I62" s="50">
        <f>+I64+I67</f>
        <v>-0.71</v>
      </c>
      <c r="J62" s="51">
        <f>+H62+I62</f>
        <v>4505.978603655826</v>
      </c>
      <c r="K62" s="50">
        <f>+K64+K67</f>
        <v>7083.476753432145</v>
      </c>
      <c r="L62" s="50">
        <f>+L64+L67</f>
        <v>4</v>
      </c>
      <c r="M62" s="51">
        <f>+K62+L62</f>
        <v>7087.476753432145</v>
      </c>
      <c r="N62" s="50">
        <f>+N64+N67</f>
        <v>3005</v>
      </c>
      <c r="O62" s="50">
        <f>+O64+O67</f>
        <v>1</v>
      </c>
      <c r="P62" s="51">
        <f>+N62+O62</f>
        <v>3006</v>
      </c>
      <c r="Q62" s="50">
        <f>+Q64+Q67</f>
        <v>4316.148464127316</v>
      </c>
      <c r="R62" s="50">
        <f>+R64+R67</f>
        <v>-1</v>
      </c>
      <c r="S62" s="51">
        <f>+Q62+R62</f>
        <v>4315.148464127316</v>
      </c>
      <c r="T62" s="50">
        <f>+T64+T67</f>
        <v>6412.685420289294</v>
      </c>
      <c r="U62" s="50">
        <f>+U64+U67</f>
        <v>3</v>
      </c>
      <c r="V62" s="51">
        <f>+T62+U62</f>
        <v>6415.685420289294</v>
      </c>
      <c r="W62" s="23"/>
      <c r="X62" s="32">
        <v>8</v>
      </c>
      <c r="Y62" s="32"/>
      <c r="Z62" s="32"/>
      <c r="AA62" s="23" t="s">
        <v>82</v>
      </c>
    </row>
    <row r="63" spans="1:27" ht="21" customHeight="1">
      <c r="A63" s="32"/>
      <c r="B63" s="32"/>
      <c r="C63" s="33"/>
      <c r="D63" s="17" t="s">
        <v>80</v>
      </c>
      <c r="E63" s="51"/>
      <c r="F63" s="51"/>
      <c r="G63" s="48"/>
      <c r="H63" s="51"/>
      <c r="I63" s="51"/>
      <c r="J63" s="48"/>
      <c r="K63" s="51"/>
      <c r="L63" s="51"/>
      <c r="M63" s="48"/>
      <c r="N63" s="51"/>
      <c r="O63" s="51"/>
      <c r="P63" s="48"/>
      <c r="Q63" s="48"/>
      <c r="R63" s="60"/>
      <c r="S63" s="48"/>
      <c r="T63" s="51"/>
      <c r="U63" s="51"/>
      <c r="V63" s="48"/>
      <c r="W63" s="23"/>
      <c r="X63" s="32"/>
      <c r="Y63" s="32"/>
      <c r="Z63" s="32"/>
      <c r="AA63" s="23" t="s">
        <v>78</v>
      </c>
    </row>
    <row r="64" spans="1:27" ht="21" customHeight="1">
      <c r="A64" s="34">
        <v>8.1</v>
      </c>
      <c r="B64" s="34"/>
      <c r="C64" s="35"/>
      <c r="D64" s="10" t="s">
        <v>62</v>
      </c>
      <c r="E64" s="52">
        <f>+E65+E66</f>
        <v>1522</v>
      </c>
      <c r="F64" s="52">
        <f>+F65+F66</f>
        <v>1</v>
      </c>
      <c r="G64" s="48">
        <f aca="true" t="shared" si="12" ref="G64:G77">+E64+F64</f>
        <v>1523</v>
      </c>
      <c r="H64" s="52">
        <f>+H65+H66</f>
        <v>2356.5137611110936</v>
      </c>
      <c r="I64" s="52">
        <f>+I65+I66</f>
        <v>-0.71</v>
      </c>
      <c r="J64" s="48">
        <f aca="true" t="shared" si="13" ref="J64:J77">+H64+I64</f>
        <v>2355.8037611110935</v>
      </c>
      <c r="K64" s="52">
        <f>+K65+K66</f>
        <v>3099.7805343996342</v>
      </c>
      <c r="L64" s="52">
        <f>+L65+L66</f>
        <v>4</v>
      </c>
      <c r="M64" s="48">
        <f aca="true" t="shared" si="14" ref="M64:M77">+K64+L64</f>
        <v>3103.7805343996342</v>
      </c>
      <c r="N64" s="52">
        <f>+N65+N66</f>
        <v>1522</v>
      </c>
      <c r="O64" s="52">
        <f>+O65+O66</f>
        <v>1</v>
      </c>
      <c r="P64" s="48">
        <f aca="true" t="shared" si="15" ref="P64:P77">+N64+O64</f>
        <v>1523</v>
      </c>
      <c r="Q64" s="52">
        <f>+Q65+Q66</f>
        <v>2253.0766594718534</v>
      </c>
      <c r="R64" s="52">
        <f>+R65+R66</f>
        <v>-1</v>
      </c>
      <c r="S64" s="48">
        <f aca="true" t="shared" si="16" ref="S64:S77">+Q64+R64</f>
        <v>2252.0766594718534</v>
      </c>
      <c r="T64" s="52">
        <f>+T65+T66</f>
        <v>2834.961700260095</v>
      </c>
      <c r="U64" s="52">
        <f>+U65+U66</f>
        <v>3</v>
      </c>
      <c r="V64" s="48">
        <f aca="true" t="shared" si="17" ref="V64:V70">+T64+U64</f>
        <v>2837.961700260095</v>
      </c>
      <c r="W64" s="31"/>
      <c r="X64" s="34">
        <v>8.1</v>
      </c>
      <c r="Y64" s="34"/>
      <c r="Z64" s="40"/>
      <c r="AA64" s="31" t="s">
        <v>41</v>
      </c>
    </row>
    <row r="65" spans="1:27" ht="21" customHeight="1">
      <c r="A65" s="75" t="s">
        <v>19</v>
      </c>
      <c r="B65" s="75"/>
      <c r="C65" s="35"/>
      <c r="D65" s="10" t="s">
        <v>51</v>
      </c>
      <c r="E65" s="48">
        <v>3</v>
      </c>
      <c r="F65" s="48"/>
      <c r="G65" s="48">
        <f t="shared" si="12"/>
        <v>3</v>
      </c>
      <c r="H65" s="48">
        <v>4.4735329855485615</v>
      </c>
      <c r="I65" s="48">
        <v>0</v>
      </c>
      <c r="J65" s="48">
        <f t="shared" si="13"/>
        <v>4.4735329855485615</v>
      </c>
      <c r="K65" s="48">
        <v>5.199081525096661</v>
      </c>
      <c r="L65" s="48">
        <v>0</v>
      </c>
      <c r="M65" s="48">
        <f t="shared" si="14"/>
        <v>5.199081525096661</v>
      </c>
      <c r="N65" s="48">
        <v>3</v>
      </c>
      <c r="O65" s="48"/>
      <c r="P65" s="48">
        <f t="shared" si="15"/>
        <v>3</v>
      </c>
      <c r="Q65" s="48">
        <v>4.496685454635336</v>
      </c>
      <c r="R65" s="48"/>
      <c r="S65" s="48">
        <f t="shared" si="16"/>
        <v>4.496685454635336</v>
      </c>
      <c r="T65" s="48">
        <v>5.257101869118506</v>
      </c>
      <c r="U65" s="48"/>
      <c r="V65" s="48">
        <f t="shared" si="17"/>
        <v>5.257101869118506</v>
      </c>
      <c r="W65" s="31"/>
      <c r="X65" s="75" t="s">
        <v>19</v>
      </c>
      <c r="Y65" s="75"/>
      <c r="Z65" s="40"/>
      <c r="AA65" s="31" t="s">
        <v>26</v>
      </c>
    </row>
    <row r="66" spans="1:27" ht="21" customHeight="1">
      <c r="A66" s="75" t="s">
        <v>20</v>
      </c>
      <c r="B66" s="75"/>
      <c r="C66" s="35"/>
      <c r="D66" s="18" t="s">
        <v>73</v>
      </c>
      <c r="E66" s="48">
        <v>1519</v>
      </c>
      <c r="F66" s="48">
        <v>1</v>
      </c>
      <c r="G66" s="48">
        <f t="shared" si="12"/>
        <v>1520</v>
      </c>
      <c r="H66" s="48">
        <v>2352.040228125545</v>
      </c>
      <c r="I66" s="48">
        <v>-0.71</v>
      </c>
      <c r="J66" s="48">
        <f t="shared" si="13"/>
        <v>2351.330228125545</v>
      </c>
      <c r="K66" s="48">
        <v>3094.5814528745377</v>
      </c>
      <c r="L66" s="48">
        <v>4</v>
      </c>
      <c r="M66" s="48">
        <f t="shared" si="14"/>
        <v>3098.5814528745377</v>
      </c>
      <c r="N66" s="48">
        <v>1519</v>
      </c>
      <c r="O66" s="48">
        <v>1</v>
      </c>
      <c r="P66" s="48">
        <f t="shared" si="15"/>
        <v>1520</v>
      </c>
      <c r="Q66" s="48">
        <v>2248.579974017218</v>
      </c>
      <c r="R66" s="48">
        <v>-1</v>
      </c>
      <c r="S66" s="48">
        <f t="shared" si="16"/>
        <v>2247.579974017218</v>
      </c>
      <c r="T66" s="48">
        <v>2829.7045983909766</v>
      </c>
      <c r="U66" s="48">
        <v>3</v>
      </c>
      <c r="V66" s="48">
        <f t="shared" si="17"/>
        <v>2832.7045983909766</v>
      </c>
      <c r="W66" s="31"/>
      <c r="X66" s="75" t="s">
        <v>20</v>
      </c>
      <c r="Y66" s="75"/>
      <c r="Z66" s="40"/>
      <c r="AA66" s="31" t="s">
        <v>27</v>
      </c>
    </row>
    <row r="67" spans="1:27" ht="21" customHeight="1">
      <c r="A67" s="34">
        <v>8.2</v>
      </c>
      <c r="B67" s="34"/>
      <c r="C67" s="35"/>
      <c r="D67" s="10" t="s">
        <v>75</v>
      </c>
      <c r="E67" s="52">
        <f>+E68</f>
        <v>1483</v>
      </c>
      <c r="F67" s="52">
        <f>+F68</f>
        <v>0</v>
      </c>
      <c r="G67" s="48">
        <f t="shared" si="12"/>
        <v>1483</v>
      </c>
      <c r="H67" s="52">
        <f>+H68</f>
        <v>2150.174842544732</v>
      </c>
      <c r="I67" s="52">
        <f>+I68</f>
        <v>0</v>
      </c>
      <c r="J67" s="48">
        <f t="shared" si="13"/>
        <v>2150.174842544732</v>
      </c>
      <c r="K67" s="52">
        <f>+K68</f>
        <v>3983.696219032511</v>
      </c>
      <c r="L67" s="52">
        <f>+L68</f>
        <v>0</v>
      </c>
      <c r="M67" s="48">
        <f t="shared" si="14"/>
        <v>3983.696219032511</v>
      </c>
      <c r="N67" s="52">
        <f>+N68</f>
        <v>1483</v>
      </c>
      <c r="O67" s="52">
        <f>+O68</f>
        <v>0</v>
      </c>
      <c r="P67" s="48">
        <f t="shared" si="15"/>
        <v>1483</v>
      </c>
      <c r="Q67" s="52">
        <f>+Q68</f>
        <v>2063.0718046554625</v>
      </c>
      <c r="R67" s="52">
        <f>+R68</f>
        <v>0</v>
      </c>
      <c r="S67" s="48">
        <f t="shared" si="16"/>
        <v>2063.0718046554625</v>
      </c>
      <c r="T67" s="52">
        <f>+T68</f>
        <v>3577.7237200291984</v>
      </c>
      <c r="U67" s="52">
        <f>+U68</f>
        <v>0</v>
      </c>
      <c r="V67" s="48">
        <f t="shared" si="17"/>
        <v>3577.7237200291984</v>
      </c>
      <c r="W67" s="31"/>
      <c r="X67" s="34">
        <v>8.2</v>
      </c>
      <c r="Y67" s="34"/>
      <c r="Z67" s="40"/>
      <c r="AA67" s="31" t="s">
        <v>40</v>
      </c>
    </row>
    <row r="68" spans="1:27" ht="21" customHeight="1">
      <c r="A68" s="75" t="s">
        <v>21</v>
      </c>
      <c r="B68" s="75"/>
      <c r="C68" s="35"/>
      <c r="D68" s="10" t="s">
        <v>55</v>
      </c>
      <c r="E68" s="48">
        <v>1483</v>
      </c>
      <c r="F68" s="48">
        <v>0</v>
      </c>
      <c r="G68" s="48">
        <f t="shared" si="12"/>
        <v>1483</v>
      </c>
      <c r="H68" s="48">
        <v>2150.174842544732</v>
      </c>
      <c r="I68" s="48">
        <v>0</v>
      </c>
      <c r="J68" s="48">
        <f t="shared" si="13"/>
        <v>2150.174842544732</v>
      </c>
      <c r="K68" s="48">
        <v>3983.696219032511</v>
      </c>
      <c r="L68" s="48">
        <v>0</v>
      </c>
      <c r="M68" s="48">
        <f t="shared" si="14"/>
        <v>3983.696219032511</v>
      </c>
      <c r="N68" s="48">
        <v>1483</v>
      </c>
      <c r="O68" s="48">
        <v>0</v>
      </c>
      <c r="P68" s="48">
        <f t="shared" si="15"/>
        <v>1483</v>
      </c>
      <c r="Q68" s="48">
        <v>2063.0718046554625</v>
      </c>
      <c r="R68" s="48">
        <v>0</v>
      </c>
      <c r="S68" s="48">
        <f t="shared" si="16"/>
        <v>2063.0718046554625</v>
      </c>
      <c r="T68" s="48">
        <v>3577.7237200291984</v>
      </c>
      <c r="U68" s="48">
        <v>0</v>
      </c>
      <c r="V68" s="48">
        <f t="shared" si="17"/>
        <v>3577.7237200291984</v>
      </c>
      <c r="W68" s="31"/>
      <c r="X68" s="75" t="s">
        <v>21</v>
      </c>
      <c r="Y68" s="75"/>
      <c r="Z68" s="40"/>
      <c r="AA68" s="31" t="s">
        <v>32</v>
      </c>
    </row>
    <row r="69" spans="1:27" ht="21" customHeight="1">
      <c r="A69" s="32">
        <v>9</v>
      </c>
      <c r="B69" s="32"/>
      <c r="C69" s="33"/>
      <c r="D69" s="17" t="s">
        <v>88</v>
      </c>
      <c r="E69" s="50">
        <f>+E70+E73</f>
        <v>66182</v>
      </c>
      <c r="F69" s="50">
        <f>+F70+F73</f>
        <v>2454</v>
      </c>
      <c r="G69" s="51">
        <f t="shared" si="12"/>
        <v>68636</v>
      </c>
      <c r="H69" s="50">
        <f>+H70+H73</f>
        <v>84393.59952603854</v>
      </c>
      <c r="I69" s="50">
        <f>+I70+I73</f>
        <v>1970.61</v>
      </c>
      <c r="J69" s="51">
        <f t="shared" si="13"/>
        <v>86364.20952603854</v>
      </c>
      <c r="K69" s="50">
        <f>+K70+K73</f>
        <v>106674.77328895446</v>
      </c>
      <c r="L69" s="50">
        <f>+L70+L73</f>
        <v>1621</v>
      </c>
      <c r="M69" s="51">
        <f t="shared" si="14"/>
        <v>108295.77328895446</v>
      </c>
      <c r="N69" s="50">
        <f>+N70+N73</f>
        <v>66182</v>
      </c>
      <c r="O69" s="50">
        <f>+O70+O73</f>
        <v>2454</v>
      </c>
      <c r="P69" s="51">
        <f t="shared" si="15"/>
        <v>68636</v>
      </c>
      <c r="Q69" s="50">
        <f>+Q70+Q73</f>
        <v>81105.66174711211</v>
      </c>
      <c r="R69" s="50">
        <f>+R70+R73</f>
        <v>1889</v>
      </c>
      <c r="S69" s="51">
        <f t="shared" si="16"/>
        <v>82994.66174711211</v>
      </c>
      <c r="T69" s="50">
        <f>+T70+T73</f>
        <v>95839.89477745548</v>
      </c>
      <c r="U69" s="50">
        <f>+U70+U73</f>
        <v>1458</v>
      </c>
      <c r="V69" s="51">
        <f t="shared" si="17"/>
        <v>97297.89477745548</v>
      </c>
      <c r="W69" s="23"/>
      <c r="X69" s="32">
        <v>9</v>
      </c>
      <c r="Y69" s="32"/>
      <c r="Z69" s="32"/>
      <c r="AA69" s="23" t="s">
        <v>87</v>
      </c>
    </row>
    <row r="70" spans="1:27" ht="21" customHeight="1">
      <c r="A70" s="34">
        <v>9.1</v>
      </c>
      <c r="B70" s="34"/>
      <c r="C70" s="35"/>
      <c r="D70" s="10" t="s">
        <v>119</v>
      </c>
      <c r="E70" s="54">
        <f>+E71+E72</f>
        <v>58126</v>
      </c>
      <c r="F70" s="54">
        <f>+F71+F72</f>
        <v>2297</v>
      </c>
      <c r="G70" s="48">
        <f t="shared" si="12"/>
        <v>60423</v>
      </c>
      <c r="H70" s="54">
        <f>+H71+H72</f>
        <v>74718.20772409096</v>
      </c>
      <c r="I70" s="54">
        <f>+I71+I72</f>
        <v>1868</v>
      </c>
      <c r="J70" s="48">
        <f t="shared" si="13"/>
        <v>76586.20772409096</v>
      </c>
      <c r="K70" s="54">
        <f>+K71+K72</f>
        <v>94091.07331153467</v>
      </c>
      <c r="L70" s="54">
        <f>+L71+L72</f>
        <v>1616</v>
      </c>
      <c r="M70" s="48">
        <f t="shared" si="14"/>
        <v>95707.07331153467</v>
      </c>
      <c r="N70" s="54">
        <f>+N71+N72</f>
        <v>58126</v>
      </c>
      <c r="O70" s="54">
        <f>+O71+O72</f>
        <v>2297</v>
      </c>
      <c r="P70" s="48">
        <f t="shared" si="15"/>
        <v>60423</v>
      </c>
      <c r="Q70" s="54">
        <f>+Q71+Q72</f>
        <v>71818.03423106442</v>
      </c>
      <c r="R70" s="54">
        <f>+R71+R72</f>
        <v>1790</v>
      </c>
      <c r="S70" s="48">
        <f t="shared" si="16"/>
        <v>73608.03423106442</v>
      </c>
      <c r="T70" s="54">
        <f>+T71+T72</f>
        <v>84486.16191908468</v>
      </c>
      <c r="U70" s="54">
        <f>+U71+U72</f>
        <v>1453</v>
      </c>
      <c r="V70" s="48">
        <f t="shared" si="17"/>
        <v>85939.16191908468</v>
      </c>
      <c r="W70" s="31"/>
      <c r="X70" s="34">
        <v>9.1</v>
      </c>
      <c r="Y70" s="34"/>
      <c r="Z70" s="40"/>
      <c r="AA70" s="31" t="s">
        <v>108</v>
      </c>
    </row>
    <row r="71" spans="1:27" ht="21" customHeight="1">
      <c r="A71" s="75" t="s">
        <v>71</v>
      </c>
      <c r="B71" s="75"/>
      <c r="C71" s="35"/>
      <c r="D71" s="10" t="s">
        <v>63</v>
      </c>
      <c r="E71" s="48">
        <v>55784</v>
      </c>
      <c r="F71" s="48">
        <v>2297</v>
      </c>
      <c r="G71" s="48">
        <f t="shared" si="12"/>
        <v>58081</v>
      </c>
      <c r="H71" s="48">
        <v>72050.05964508251</v>
      </c>
      <c r="I71" s="48">
        <v>1868</v>
      </c>
      <c r="J71" s="48">
        <f t="shared" si="13"/>
        <v>73918.05964508251</v>
      </c>
      <c r="K71" s="48">
        <v>90889.16775317091</v>
      </c>
      <c r="L71" s="48">
        <v>1616</v>
      </c>
      <c r="M71" s="48">
        <f t="shared" si="14"/>
        <v>92505.16775317091</v>
      </c>
      <c r="N71" s="48">
        <v>55784</v>
      </c>
      <c r="O71" s="48">
        <v>2297</v>
      </c>
      <c r="P71" s="48">
        <f t="shared" si="15"/>
        <v>58081</v>
      </c>
      <c r="Q71" s="48">
        <v>69267.37886353504</v>
      </c>
      <c r="R71" s="48">
        <v>1790</v>
      </c>
      <c r="S71" s="48">
        <f t="shared" si="16"/>
        <v>71057.37886353504</v>
      </c>
      <c r="T71" s="48">
        <v>81609.18314008624</v>
      </c>
      <c r="U71" s="48">
        <v>1453</v>
      </c>
      <c r="V71" s="48">
        <f>+T71+U71</f>
        <v>83062.18314008624</v>
      </c>
      <c r="W71" s="31"/>
      <c r="X71" s="75" t="s">
        <v>71</v>
      </c>
      <c r="Y71" s="75"/>
      <c r="Z71" s="40"/>
      <c r="AA71" s="31" t="s">
        <v>39</v>
      </c>
    </row>
    <row r="72" spans="1:27" ht="21" customHeight="1">
      <c r="A72" s="75" t="s">
        <v>72</v>
      </c>
      <c r="B72" s="75"/>
      <c r="C72" s="35"/>
      <c r="D72" s="44" t="s">
        <v>120</v>
      </c>
      <c r="E72" s="48">
        <v>2342</v>
      </c>
      <c r="F72" s="48">
        <v>0</v>
      </c>
      <c r="G72" s="48">
        <f t="shared" si="12"/>
        <v>2342</v>
      </c>
      <c r="H72" s="48">
        <v>2668.1480790084506</v>
      </c>
      <c r="I72" s="48">
        <v>0</v>
      </c>
      <c r="J72" s="48">
        <f t="shared" si="13"/>
        <v>2668.1480790084506</v>
      </c>
      <c r="K72" s="48">
        <v>3201.90555836375</v>
      </c>
      <c r="L72" s="48">
        <v>0</v>
      </c>
      <c r="M72" s="48">
        <f t="shared" si="14"/>
        <v>3201.90555836375</v>
      </c>
      <c r="N72" s="48">
        <v>2342</v>
      </c>
      <c r="O72" s="48">
        <v>0</v>
      </c>
      <c r="P72" s="48">
        <f t="shared" si="15"/>
        <v>2342</v>
      </c>
      <c r="Q72" s="48">
        <v>2550.6553675293844</v>
      </c>
      <c r="R72" s="48">
        <v>0</v>
      </c>
      <c r="S72" s="48">
        <f t="shared" si="16"/>
        <v>2550.6553675293844</v>
      </c>
      <c r="T72" s="48">
        <v>2876.9787789984402</v>
      </c>
      <c r="U72" s="48">
        <v>0</v>
      </c>
      <c r="V72" s="48">
        <f>+T72+U72</f>
        <v>2876.9787789984402</v>
      </c>
      <c r="W72" s="31"/>
      <c r="X72" s="75" t="s">
        <v>72</v>
      </c>
      <c r="Y72" s="75"/>
      <c r="Z72" s="40"/>
      <c r="AA72" s="45" t="s">
        <v>106</v>
      </c>
    </row>
    <row r="73" spans="1:27" ht="21" customHeight="1">
      <c r="A73" s="34">
        <v>9.2</v>
      </c>
      <c r="B73" s="34"/>
      <c r="C73" s="35"/>
      <c r="D73" s="18" t="s">
        <v>76</v>
      </c>
      <c r="E73" s="52">
        <f aca="true" t="shared" si="18" ref="E73:L73">+E74+E75+E76+E77</f>
        <v>8056</v>
      </c>
      <c r="F73" s="52">
        <f t="shared" si="18"/>
        <v>157</v>
      </c>
      <c r="G73" s="52">
        <f t="shared" si="18"/>
        <v>8213</v>
      </c>
      <c r="H73" s="52">
        <f t="shared" si="18"/>
        <v>9675.391801947575</v>
      </c>
      <c r="I73" s="52">
        <f t="shared" si="18"/>
        <v>102.61</v>
      </c>
      <c r="J73" s="52">
        <f>+J74+J75+J76+J77</f>
        <v>9778.001801947576</v>
      </c>
      <c r="K73" s="52">
        <f t="shared" si="18"/>
        <v>12583.69997741979</v>
      </c>
      <c r="L73" s="52">
        <f t="shared" si="18"/>
        <v>5</v>
      </c>
      <c r="M73" s="52">
        <f>+M74+M75+M76+M77</f>
        <v>12588.69997741979</v>
      </c>
      <c r="N73" s="52">
        <f>+N74+N75+N76+N77</f>
        <v>8056</v>
      </c>
      <c r="O73" s="52">
        <f aca="true" t="shared" si="19" ref="O73:V73">+O74+O75+O76+O77</f>
        <v>157</v>
      </c>
      <c r="P73" s="52">
        <f t="shared" si="19"/>
        <v>8213</v>
      </c>
      <c r="Q73" s="52">
        <f t="shared" si="19"/>
        <v>9287.627516047694</v>
      </c>
      <c r="R73" s="52">
        <f t="shared" si="19"/>
        <v>99</v>
      </c>
      <c r="S73" s="52">
        <f t="shared" si="19"/>
        <v>9386.627516047694</v>
      </c>
      <c r="T73" s="52">
        <f t="shared" si="19"/>
        <v>11353.732858370806</v>
      </c>
      <c r="U73" s="52">
        <f t="shared" si="19"/>
        <v>5</v>
      </c>
      <c r="V73" s="52">
        <f t="shared" si="19"/>
        <v>11358.732858370806</v>
      </c>
      <c r="W73" s="31"/>
      <c r="X73" s="34">
        <v>9.2</v>
      </c>
      <c r="Y73" s="34"/>
      <c r="Z73" s="40"/>
      <c r="AA73" s="31" t="s">
        <v>38</v>
      </c>
    </row>
    <row r="74" spans="1:27" ht="21" customHeight="1">
      <c r="A74" s="75" t="s">
        <v>22</v>
      </c>
      <c r="B74" s="75"/>
      <c r="C74" s="35"/>
      <c r="D74" s="10" t="s">
        <v>55</v>
      </c>
      <c r="E74" s="48">
        <v>6325</v>
      </c>
      <c r="F74" s="48">
        <v>-1</v>
      </c>
      <c r="G74" s="48">
        <f t="shared" si="12"/>
        <v>6324</v>
      </c>
      <c r="H74" s="48">
        <v>6989.913810334787</v>
      </c>
      <c r="I74" s="48">
        <v>5</v>
      </c>
      <c r="J74" s="48">
        <f t="shared" si="13"/>
        <v>6994.913810334787</v>
      </c>
      <c r="K74" s="48">
        <v>9775.139901961473</v>
      </c>
      <c r="L74" s="48">
        <v>2</v>
      </c>
      <c r="M74" s="48">
        <f t="shared" si="14"/>
        <v>9777.139901961473</v>
      </c>
      <c r="N74" s="48">
        <v>6325</v>
      </c>
      <c r="O74" s="48">
        <v>-1</v>
      </c>
      <c r="P74" s="48">
        <f t="shared" si="15"/>
        <v>6324</v>
      </c>
      <c r="Q74" s="48">
        <v>6707.5803359115</v>
      </c>
      <c r="R74" s="48">
        <v>5</v>
      </c>
      <c r="S74" s="48">
        <f t="shared" si="16"/>
        <v>6712.5803359115</v>
      </c>
      <c r="T74" s="48">
        <v>8797.803703024036</v>
      </c>
      <c r="U74" s="48">
        <v>2</v>
      </c>
      <c r="V74" s="48">
        <f>+T74+U74</f>
        <v>8799.803703024036</v>
      </c>
      <c r="W74" s="31"/>
      <c r="X74" s="75" t="s">
        <v>22</v>
      </c>
      <c r="Y74" s="75"/>
      <c r="Z74" s="40"/>
      <c r="AA74" s="31" t="s">
        <v>32</v>
      </c>
    </row>
    <row r="75" spans="1:27" ht="21" customHeight="1">
      <c r="A75" s="75" t="s">
        <v>23</v>
      </c>
      <c r="B75" s="75"/>
      <c r="C75" s="35"/>
      <c r="D75" s="10" t="s">
        <v>51</v>
      </c>
      <c r="E75" s="48">
        <v>0</v>
      </c>
      <c r="F75" s="48">
        <v>0</v>
      </c>
      <c r="G75" s="48">
        <f t="shared" si="12"/>
        <v>0</v>
      </c>
      <c r="H75" s="48">
        <v>0</v>
      </c>
      <c r="I75" s="48">
        <v>0</v>
      </c>
      <c r="J75" s="48">
        <f t="shared" si="13"/>
        <v>0</v>
      </c>
      <c r="K75" s="48">
        <v>0</v>
      </c>
      <c r="L75" s="48">
        <v>0</v>
      </c>
      <c r="M75" s="48">
        <f t="shared" si="14"/>
        <v>0</v>
      </c>
      <c r="N75" s="48">
        <v>0</v>
      </c>
      <c r="O75" s="48">
        <v>0</v>
      </c>
      <c r="P75" s="48">
        <f t="shared" si="15"/>
        <v>0</v>
      </c>
      <c r="Q75" s="48">
        <v>-326.97426381436475</v>
      </c>
      <c r="R75" s="48">
        <v>0</v>
      </c>
      <c r="S75" s="48">
        <f t="shared" si="16"/>
        <v>-326.97426381436475</v>
      </c>
      <c r="T75" s="48">
        <v>0</v>
      </c>
      <c r="U75" s="48">
        <v>0</v>
      </c>
      <c r="V75" s="48">
        <f>+T75+U75</f>
        <v>0</v>
      </c>
      <c r="W75" s="31"/>
      <c r="X75" s="75" t="s">
        <v>23</v>
      </c>
      <c r="Y75" s="75"/>
      <c r="Z75" s="40"/>
      <c r="AA75" s="31" t="s">
        <v>26</v>
      </c>
    </row>
    <row r="76" spans="1:27" ht="21" customHeight="1">
      <c r="A76" s="75" t="s">
        <v>24</v>
      </c>
      <c r="B76" s="75"/>
      <c r="C76" s="35"/>
      <c r="D76" s="18" t="s">
        <v>73</v>
      </c>
      <c r="E76" s="48">
        <v>-66</v>
      </c>
      <c r="F76" s="48">
        <v>158</v>
      </c>
      <c r="G76" s="48">
        <f t="shared" si="12"/>
        <v>92</v>
      </c>
      <c r="H76" s="48">
        <v>-46.78573325611944</v>
      </c>
      <c r="I76" s="48">
        <v>97.61</v>
      </c>
      <c r="J76" s="48">
        <f t="shared" si="13"/>
        <v>50.82426674388056</v>
      </c>
      <c r="K76" s="48">
        <v>35.56007545831784</v>
      </c>
      <c r="L76" s="48">
        <v>3</v>
      </c>
      <c r="M76" s="48">
        <f t="shared" si="14"/>
        <v>38.56007545831784</v>
      </c>
      <c r="N76" s="48">
        <v>-66</v>
      </c>
      <c r="O76" s="48">
        <v>158</v>
      </c>
      <c r="P76" s="48">
        <f t="shared" si="15"/>
        <v>92</v>
      </c>
      <c r="Q76" s="48">
        <v>372</v>
      </c>
      <c r="R76" s="48">
        <v>94</v>
      </c>
      <c r="S76" s="48">
        <f t="shared" si="16"/>
        <v>466</v>
      </c>
      <c r="T76" s="48">
        <v>38.62639367904387</v>
      </c>
      <c r="U76" s="48">
        <v>3</v>
      </c>
      <c r="V76" s="48">
        <f>+T76+U76</f>
        <v>41.62639367904387</v>
      </c>
      <c r="W76" s="31"/>
      <c r="X76" s="75" t="s">
        <v>24</v>
      </c>
      <c r="Y76" s="75"/>
      <c r="Z76" s="40"/>
      <c r="AA76" s="31" t="s">
        <v>27</v>
      </c>
    </row>
    <row r="77" spans="1:27" ht="21" customHeight="1">
      <c r="A77" s="75" t="s">
        <v>107</v>
      </c>
      <c r="B77" s="75"/>
      <c r="C77" s="35"/>
      <c r="D77" s="44" t="s">
        <v>120</v>
      </c>
      <c r="E77" s="48">
        <v>1797</v>
      </c>
      <c r="F77" s="48">
        <v>0</v>
      </c>
      <c r="G77" s="48">
        <f t="shared" si="12"/>
        <v>1797</v>
      </c>
      <c r="H77" s="48">
        <v>2732.263724868908</v>
      </c>
      <c r="I77" s="48">
        <v>0</v>
      </c>
      <c r="J77" s="48">
        <f t="shared" si="13"/>
        <v>2732.263724868908</v>
      </c>
      <c r="K77" s="48">
        <v>2773</v>
      </c>
      <c r="L77" s="48">
        <v>0</v>
      </c>
      <c r="M77" s="48">
        <f t="shared" si="14"/>
        <v>2773</v>
      </c>
      <c r="N77" s="48">
        <v>1797</v>
      </c>
      <c r="O77" s="48">
        <v>0</v>
      </c>
      <c r="P77" s="48">
        <f t="shared" si="15"/>
        <v>1797</v>
      </c>
      <c r="Q77" s="48">
        <v>2535.0214439505585</v>
      </c>
      <c r="R77" s="48">
        <v>0</v>
      </c>
      <c r="S77" s="48">
        <f t="shared" si="16"/>
        <v>2535.0214439505585</v>
      </c>
      <c r="T77" s="48">
        <v>2517.302761667726</v>
      </c>
      <c r="U77" s="48">
        <v>0</v>
      </c>
      <c r="V77" s="48">
        <f>+T77+U77</f>
        <v>2517.302761667726</v>
      </c>
      <c r="W77" s="31"/>
      <c r="X77" s="75" t="s">
        <v>107</v>
      </c>
      <c r="Y77" s="75"/>
      <c r="Z77" s="40"/>
      <c r="AA77" s="45" t="s">
        <v>106</v>
      </c>
    </row>
    <row r="78" spans="1:27" ht="21" customHeight="1">
      <c r="A78" s="32">
        <v>10</v>
      </c>
      <c r="B78" s="32"/>
      <c r="C78" s="33"/>
      <c r="D78" s="17" t="s">
        <v>77</v>
      </c>
      <c r="E78" s="51">
        <f aca="true" t="shared" si="20" ref="E78:J78">+E11+E20+E22+E25+E29+E33+E50+E62+E69</f>
        <v>115103</v>
      </c>
      <c r="F78" s="51">
        <f t="shared" si="20"/>
        <v>16472</v>
      </c>
      <c r="G78" s="51">
        <f t="shared" si="20"/>
        <v>131575</v>
      </c>
      <c r="H78" s="51">
        <f t="shared" si="20"/>
        <v>151956.84115143755</v>
      </c>
      <c r="I78" s="51">
        <f t="shared" si="20"/>
        <v>22008.320000000003</v>
      </c>
      <c r="J78" s="51">
        <f t="shared" si="20"/>
        <v>173965.16115143755</v>
      </c>
      <c r="K78" s="51">
        <f aca="true" t="shared" si="21" ref="K78:V78">+K11+K20+K22+K25+K29+K33+K50+K62+K69</f>
        <v>208129.41191107873</v>
      </c>
      <c r="L78" s="51">
        <f t="shared" si="21"/>
        <v>16939</v>
      </c>
      <c r="M78" s="51">
        <f t="shared" si="21"/>
        <v>225068.41191107873</v>
      </c>
      <c r="N78" s="51">
        <f t="shared" si="21"/>
        <v>115103</v>
      </c>
      <c r="O78" s="51">
        <f t="shared" si="21"/>
        <v>16472</v>
      </c>
      <c r="P78" s="51">
        <f t="shared" si="21"/>
        <v>131575</v>
      </c>
      <c r="Q78" s="51">
        <f t="shared" si="21"/>
        <v>146038.0553803119</v>
      </c>
      <c r="R78" s="51">
        <f t="shared" si="21"/>
        <v>21245</v>
      </c>
      <c r="S78" s="51">
        <f t="shared" si="21"/>
        <v>167283.0553803119</v>
      </c>
      <c r="T78" s="51">
        <f t="shared" si="21"/>
        <v>188107.74759201333</v>
      </c>
      <c r="U78" s="51">
        <f t="shared" si="21"/>
        <v>15426</v>
      </c>
      <c r="V78" s="51">
        <f t="shared" si="21"/>
        <v>203533.74759201333</v>
      </c>
      <c r="W78" s="23"/>
      <c r="X78" s="32">
        <v>10</v>
      </c>
      <c r="Y78" s="32"/>
      <c r="Z78" s="32"/>
      <c r="AA78" s="23" t="s">
        <v>37</v>
      </c>
    </row>
    <row r="79" spans="1:27" ht="21" customHeight="1">
      <c r="A79" s="37">
        <v>10.1</v>
      </c>
      <c r="B79" s="37"/>
      <c r="C79" s="33"/>
      <c r="D79" s="17" t="s">
        <v>55</v>
      </c>
      <c r="E79" s="50">
        <f aca="true" t="shared" si="22" ref="E79:J79">+E26+E30+E68+E71+E74</f>
        <v>67341</v>
      </c>
      <c r="F79" s="50">
        <f t="shared" si="22"/>
        <v>2562</v>
      </c>
      <c r="G79" s="50">
        <f t="shared" si="22"/>
        <v>69903</v>
      </c>
      <c r="H79" s="50">
        <f t="shared" si="22"/>
        <v>84478.01627682481</v>
      </c>
      <c r="I79" s="50">
        <f t="shared" si="22"/>
        <v>2108</v>
      </c>
      <c r="J79" s="50">
        <f t="shared" si="22"/>
        <v>86586.01627682481</v>
      </c>
      <c r="K79" s="50">
        <f aca="true" t="shared" si="23" ref="K79:V79">+K26+K30+K68+K71+K74</f>
        <v>109503.58512347683</v>
      </c>
      <c r="L79" s="50">
        <f t="shared" si="23"/>
        <v>2094</v>
      </c>
      <c r="M79" s="50">
        <f t="shared" si="23"/>
        <v>111597.58512347683</v>
      </c>
      <c r="N79" s="50">
        <f t="shared" si="23"/>
        <v>67341</v>
      </c>
      <c r="O79" s="50">
        <f t="shared" si="23"/>
        <v>2562</v>
      </c>
      <c r="P79" s="50">
        <f t="shared" si="23"/>
        <v>69903</v>
      </c>
      <c r="Q79" s="50">
        <f t="shared" si="23"/>
        <v>81195.9518031475</v>
      </c>
      <c r="R79" s="50">
        <f t="shared" si="23"/>
        <v>2022</v>
      </c>
      <c r="S79" s="50">
        <f t="shared" si="23"/>
        <v>83217.9518031475</v>
      </c>
      <c r="T79" s="50">
        <f t="shared" si="23"/>
        <v>98345.56401695227</v>
      </c>
      <c r="U79" s="50">
        <f t="shared" si="23"/>
        <v>1879</v>
      </c>
      <c r="V79" s="50">
        <f t="shared" si="23"/>
        <v>100224.56401695227</v>
      </c>
      <c r="W79" s="23"/>
      <c r="X79" s="37">
        <v>10.1</v>
      </c>
      <c r="Y79" s="37"/>
      <c r="Z79" s="32"/>
      <c r="AA79" s="23" t="s">
        <v>32</v>
      </c>
    </row>
    <row r="80" spans="1:27" ht="21" customHeight="1">
      <c r="A80" s="37">
        <v>10.2</v>
      </c>
      <c r="B80" s="37"/>
      <c r="C80" s="33"/>
      <c r="D80" s="17" t="s">
        <v>51</v>
      </c>
      <c r="E80" s="51">
        <f aca="true" t="shared" si="24" ref="E80:J80">+E13+E16+E23+E27+E31+E35+E52+E55+E60+E65+E75</f>
        <v>9667</v>
      </c>
      <c r="F80" s="51">
        <f t="shared" si="24"/>
        <v>365</v>
      </c>
      <c r="G80" s="51">
        <f t="shared" si="24"/>
        <v>10032</v>
      </c>
      <c r="H80" s="51">
        <f t="shared" si="24"/>
        <v>16837.852758715453</v>
      </c>
      <c r="I80" s="51">
        <f t="shared" si="24"/>
        <v>730</v>
      </c>
      <c r="J80" s="51">
        <f t="shared" si="24"/>
        <v>17567.852758715453</v>
      </c>
      <c r="K80" s="51">
        <f aca="true" t="shared" si="25" ref="K80:V80">+K13+K16+K23+K27+K31+K35+K52+K55+K60+K65+K75</f>
        <v>23856.372171470455</v>
      </c>
      <c r="L80" s="51">
        <f t="shared" si="25"/>
        <v>632</v>
      </c>
      <c r="M80" s="51">
        <f t="shared" si="25"/>
        <v>24488.372171470455</v>
      </c>
      <c r="N80" s="51">
        <f t="shared" si="25"/>
        <v>9667</v>
      </c>
      <c r="O80" s="51">
        <f t="shared" si="25"/>
        <v>365</v>
      </c>
      <c r="P80" s="51">
        <f t="shared" si="25"/>
        <v>10032</v>
      </c>
      <c r="Q80" s="51">
        <f t="shared" si="25"/>
        <v>15965.703122820381</v>
      </c>
      <c r="R80" s="51">
        <f t="shared" si="25"/>
        <v>704</v>
      </c>
      <c r="S80" s="51">
        <f t="shared" si="25"/>
        <v>16669.70312282038</v>
      </c>
      <c r="T80" s="51">
        <f t="shared" si="25"/>
        <v>21663.077154613016</v>
      </c>
      <c r="U80" s="51">
        <f t="shared" si="25"/>
        <v>582</v>
      </c>
      <c r="V80" s="51">
        <f t="shared" si="25"/>
        <v>22245.077154613016</v>
      </c>
      <c r="W80" s="23"/>
      <c r="X80" s="37">
        <v>10.2</v>
      </c>
      <c r="Y80" s="37"/>
      <c r="Z80" s="32"/>
      <c r="AA80" s="23" t="s">
        <v>26</v>
      </c>
    </row>
    <row r="81" spans="1:27" ht="21" customHeight="1">
      <c r="A81" s="37">
        <v>10.3</v>
      </c>
      <c r="B81" s="37"/>
      <c r="C81" s="33"/>
      <c r="D81" s="27" t="s">
        <v>73</v>
      </c>
      <c r="E81" s="51">
        <f aca="true" t="shared" si="26" ref="E81:J81">+E14+E17+E19+E21+E24+E28+E32+E36+E38+E53+E56+E58+E61+E66+E76</f>
        <v>33956</v>
      </c>
      <c r="F81" s="51">
        <f t="shared" si="26"/>
        <v>13545</v>
      </c>
      <c r="G81" s="51">
        <f t="shared" si="26"/>
        <v>47501</v>
      </c>
      <c r="H81" s="51">
        <f t="shared" si="26"/>
        <v>45240.56031201991</v>
      </c>
      <c r="I81" s="51">
        <f t="shared" si="26"/>
        <v>19170.320000000003</v>
      </c>
      <c r="J81" s="51">
        <f t="shared" si="26"/>
        <v>64410.88031201993</v>
      </c>
      <c r="K81" s="51">
        <f aca="true" t="shared" si="27" ref="K81:V81">+K14+K17+K19+K21+K24+K28+K32+K36+K38+K53+K56+K58+K61+K66+K76</f>
        <v>68794.54905776768</v>
      </c>
      <c r="L81" s="51">
        <f t="shared" si="27"/>
        <v>14213</v>
      </c>
      <c r="M81" s="51">
        <f t="shared" si="27"/>
        <v>83007.5490577677</v>
      </c>
      <c r="N81" s="51">
        <f t="shared" si="27"/>
        <v>33956</v>
      </c>
      <c r="O81" s="51">
        <f t="shared" si="27"/>
        <v>13545</v>
      </c>
      <c r="P81" s="51">
        <f t="shared" si="27"/>
        <v>47501</v>
      </c>
      <c r="Q81" s="51">
        <f t="shared" si="27"/>
        <v>43790.374793952906</v>
      </c>
      <c r="R81" s="51">
        <f t="shared" si="27"/>
        <v>18519</v>
      </c>
      <c r="S81" s="51">
        <f t="shared" si="27"/>
        <v>62309.3747939529</v>
      </c>
      <c r="T81" s="51">
        <f t="shared" si="27"/>
        <v>62704.824879781874</v>
      </c>
      <c r="U81" s="51">
        <f t="shared" si="27"/>
        <v>12965</v>
      </c>
      <c r="V81" s="51">
        <f t="shared" si="27"/>
        <v>75669.82487978193</v>
      </c>
      <c r="W81" s="23"/>
      <c r="X81" s="37">
        <v>10.3</v>
      </c>
      <c r="Y81" s="37"/>
      <c r="Z81" s="32"/>
      <c r="AA81" s="23" t="s">
        <v>27</v>
      </c>
    </row>
    <row r="82" spans="1:27" ht="21" customHeight="1">
      <c r="A82" s="38">
        <v>10.4</v>
      </c>
      <c r="B82" s="36"/>
      <c r="C82" s="41"/>
      <c r="D82" s="46" t="s">
        <v>120</v>
      </c>
      <c r="E82" s="59">
        <f aca="true" t="shared" si="28" ref="E82:J82">+E72+E77</f>
        <v>4139</v>
      </c>
      <c r="F82" s="59">
        <f t="shared" si="28"/>
        <v>0</v>
      </c>
      <c r="G82" s="59">
        <f t="shared" si="28"/>
        <v>4139</v>
      </c>
      <c r="H82" s="59">
        <f t="shared" si="28"/>
        <v>5400.411803877359</v>
      </c>
      <c r="I82" s="59">
        <f t="shared" si="28"/>
        <v>0</v>
      </c>
      <c r="J82" s="59">
        <f t="shared" si="28"/>
        <v>5400.411803877359</v>
      </c>
      <c r="K82" s="59">
        <f aca="true" t="shared" si="29" ref="K82:V82">+K72+K77</f>
        <v>5974.90555836375</v>
      </c>
      <c r="L82" s="59">
        <f t="shared" si="29"/>
        <v>0</v>
      </c>
      <c r="M82" s="59">
        <f t="shared" si="29"/>
        <v>5974.90555836375</v>
      </c>
      <c r="N82" s="59">
        <f t="shared" si="29"/>
        <v>4139</v>
      </c>
      <c r="O82" s="59">
        <f t="shared" si="29"/>
        <v>0</v>
      </c>
      <c r="P82" s="59">
        <f t="shared" si="29"/>
        <v>4139</v>
      </c>
      <c r="Q82" s="59">
        <f t="shared" si="29"/>
        <v>5085.676811479943</v>
      </c>
      <c r="R82" s="59">
        <f t="shared" si="29"/>
        <v>0</v>
      </c>
      <c r="S82" s="59">
        <f t="shared" si="29"/>
        <v>5085.676811479943</v>
      </c>
      <c r="T82" s="59">
        <f t="shared" si="29"/>
        <v>5394.281540666167</v>
      </c>
      <c r="U82" s="59">
        <f t="shared" si="29"/>
        <v>0</v>
      </c>
      <c r="V82" s="59">
        <f t="shared" si="29"/>
        <v>5394.281540666167</v>
      </c>
      <c r="W82" s="36"/>
      <c r="X82" s="38">
        <v>10.4</v>
      </c>
      <c r="Y82" s="36"/>
      <c r="Z82" s="36"/>
      <c r="AA82" s="47" t="s">
        <v>106</v>
      </c>
    </row>
    <row r="83" spans="1:27" ht="22.5" customHeight="1">
      <c r="A83" s="2"/>
      <c r="B83" s="2"/>
      <c r="C83" s="2"/>
      <c r="D83" s="2"/>
      <c r="E83" s="2"/>
      <c r="F83" s="2"/>
      <c r="G83" s="2"/>
      <c r="H83" s="1"/>
      <c r="I83" s="43"/>
      <c r="J83" s="43"/>
      <c r="K83" s="39" t="s">
        <v>97</v>
      </c>
      <c r="L83" s="43"/>
      <c r="M83" s="43"/>
      <c r="N83" s="2"/>
      <c r="O83" s="2"/>
      <c r="P83" s="2"/>
      <c r="Q83" s="43"/>
      <c r="R83" s="43"/>
      <c r="S83" s="43"/>
      <c r="T83" s="43"/>
      <c r="U83" s="43"/>
      <c r="V83" s="43"/>
      <c r="W83" s="2"/>
      <c r="X83" s="2"/>
      <c r="Y83" s="2"/>
      <c r="Z83" s="2"/>
      <c r="AA83" s="42" t="s">
        <v>2</v>
      </c>
    </row>
    <row r="84" spans="1:27" ht="24.75" customHeight="1">
      <c r="A84" s="77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2" t="s">
        <v>117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1:27" ht="24.75" customHeight="1">
      <c r="A85" s="77" t="s">
        <v>115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2" t="s">
        <v>81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1:27" ht="24.75" customHeight="1">
      <c r="A86" s="61" t="s">
        <v>89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 t="s">
        <v>104</v>
      </c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ht="24.75" customHeight="1">
      <c r="A87" s="9"/>
      <c r="B87" s="9"/>
      <c r="C87" s="9"/>
      <c r="D87" s="9"/>
      <c r="E87" s="9"/>
      <c r="F87" s="9"/>
      <c r="G87" s="9"/>
      <c r="H87" s="1"/>
      <c r="I87" s="1"/>
      <c r="J87" s="1"/>
      <c r="K87" s="65" t="s">
        <v>69</v>
      </c>
      <c r="L87" s="65"/>
      <c r="M87" s="65"/>
      <c r="N87" s="66" t="s">
        <v>110</v>
      </c>
      <c r="O87" s="67"/>
      <c r="P87" s="67"/>
      <c r="Q87" s="66"/>
      <c r="R87" s="67"/>
      <c r="S87" s="67"/>
      <c r="T87" s="9"/>
      <c r="U87" s="9"/>
      <c r="V87" s="9"/>
      <c r="W87" s="1"/>
      <c r="X87" s="1"/>
      <c r="Y87" s="1"/>
      <c r="Z87" s="1"/>
      <c r="AA87" s="1"/>
    </row>
    <row r="88" spans="1:27" ht="22.5" customHeight="1">
      <c r="A88" s="79" t="s">
        <v>48</v>
      </c>
      <c r="B88" s="79"/>
      <c r="C88" s="79"/>
      <c r="D88" s="79"/>
      <c r="E88" s="70" t="s">
        <v>103</v>
      </c>
      <c r="F88" s="70"/>
      <c r="G88" s="70"/>
      <c r="H88" s="70" t="s">
        <v>105</v>
      </c>
      <c r="I88" s="70"/>
      <c r="J88" s="70"/>
      <c r="K88" s="70" t="s">
        <v>109</v>
      </c>
      <c r="L88" s="70"/>
      <c r="M88" s="70"/>
      <c r="N88" s="70" t="s">
        <v>103</v>
      </c>
      <c r="O88" s="70"/>
      <c r="P88" s="70"/>
      <c r="Q88" s="70" t="s">
        <v>105</v>
      </c>
      <c r="R88" s="70"/>
      <c r="S88" s="70"/>
      <c r="T88" s="70" t="s">
        <v>109</v>
      </c>
      <c r="U88" s="70"/>
      <c r="V88" s="70"/>
      <c r="W88" s="71" t="s">
        <v>45</v>
      </c>
      <c r="X88" s="71"/>
      <c r="Y88" s="71"/>
      <c r="Z88" s="71"/>
      <c r="AA88" s="71"/>
    </row>
    <row r="89" spans="1:27" ht="22.5" customHeight="1">
      <c r="A89" s="80"/>
      <c r="B89" s="80"/>
      <c r="C89" s="80"/>
      <c r="D89" s="80"/>
      <c r="E89" s="25" t="s">
        <v>64</v>
      </c>
      <c r="F89" s="25" t="s">
        <v>65</v>
      </c>
      <c r="G89" s="25" t="s">
        <v>93</v>
      </c>
      <c r="H89" s="25" t="s">
        <v>64</v>
      </c>
      <c r="I89" s="25" t="s">
        <v>65</v>
      </c>
      <c r="J89" s="25" t="s">
        <v>93</v>
      </c>
      <c r="K89" s="25" t="s">
        <v>64</v>
      </c>
      <c r="L89" s="25" t="s">
        <v>65</v>
      </c>
      <c r="M89" s="25" t="s">
        <v>93</v>
      </c>
      <c r="N89" s="25" t="s">
        <v>64</v>
      </c>
      <c r="O89" s="25" t="s">
        <v>65</v>
      </c>
      <c r="P89" s="25" t="s">
        <v>93</v>
      </c>
      <c r="Q89" s="25" t="s">
        <v>64</v>
      </c>
      <c r="R89" s="25" t="s">
        <v>65</v>
      </c>
      <c r="S89" s="25" t="s">
        <v>93</v>
      </c>
      <c r="T89" s="25" t="s">
        <v>64</v>
      </c>
      <c r="U89" s="25" t="s">
        <v>65</v>
      </c>
      <c r="V89" s="25" t="s">
        <v>93</v>
      </c>
      <c r="W89" s="72"/>
      <c r="X89" s="72"/>
      <c r="Y89" s="72"/>
      <c r="Z89" s="72"/>
      <c r="AA89" s="72"/>
    </row>
    <row r="90" spans="1:27" ht="22.5" customHeight="1">
      <c r="A90" s="80"/>
      <c r="B90" s="80"/>
      <c r="C90" s="80"/>
      <c r="D90" s="80"/>
      <c r="E90" s="25" t="s">
        <v>46</v>
      </c>
      <c r="F90" s="25" t="s">
        <v>66</v>
      </c>
      <c r="G90" s="25" t="s">
        <v>94</v>
      </c>
      <c r="H90" s="25" t="s">
        <v>46</v>
      </c>
      <c r="I90" s="25" t="s">
        <v>66</v>
      </c>
      <c r="J90" s="25" t="s">
        <v>94</v>
      </c>
      <c r="K90" s="25" t="s">
        <v>46</v>
      </c>
      <c r="L90" s="25" t="s">
        <v>66</v>
      </c>
      <c r="M90" s="25" t="s">
        <v>94</v>
      </c>
      <c r="N90" s="25" t="s">
        <v>46</v>
      </c>
      <c r="O90" s="25" t="s">
        <v>66</v>
      </c>
      <c r="P90" s="25" t="s">
        <v>94</v>
      </c>
      <c r="Q90" s="25" t="s">
        <v>46</v>
      </c>
      <c r="R90" s="25" t="s">
        <v>66</v>
      </c>
      <c r="S90" s="25" t="s">
        <v>94</v>
      </c>
      <c r="T90" s="25" t="s">
        <v>46</v>
      </c>
      <c r="U90" s="25" t="s">
        <v>66</v>
      </c>
      <c r="V90" s="25" t="s">
        <v>94</v>
      </c>
      <c r="W90" s="72"/>
      <c r="X90" s="72"/>
      <c r="Y90" s="72"/>
      <c r="Z90" s="72"/>
      <c r="AA90" s="72"/>
    </row>
    <row r="91" spans="1:27" ht="22.5" customHeight="1">
      <c r="A91" s="80"/>
      <c r="B91" s="80"/>
      <c r="C91" s="80"/>
      <c r="D91" s="80"/>
      <c r="E91" s="29"/>
      <c r="F91" s="22" t="s">
        <v>0</v>
      </c>
      <c r="G91" s="25" t="s">
        <v>47</v>
      </c>
      <c r="H91" s="29"/>
      <c r="I91" s="22" t="s">
        <v>0</v>
      </c>
      <c r="J91" s="25" t="s">
        <v>47</v>
      </c>
      <c r="K91" s="29"/>
      <c r="L91" s="22" t="s">
        <v>0</v>
      </c>
      <c r="M91" s="25" t="s">
        <v>47</v>
      </c>
      <c r="N91" s="29"/>
      <c r="O91" s="22" t="s">
        <v>0</v>
      </c>
      <c r="P91" s="25" t="s">
        <v>47</v>
      </c>
      <c r="Q91" s="29"/>
      <c r="R91" s="22" t="s">
        <v>0</v>
      </c>
      <c r="S91" s="25" t="s">
        <v>47</v>
      </c>
      <c r="T91" s="29"/>
      <c r="U91" s="22" t="s">
        <v>0</v>
      </c>
      <c r="V91" s="25" t="s">
        <v>47</v>
      </c>
      <c r="W91" s="72"/>
      <c r="X91" s="72"/>
      <c r="Y91" s="72"/>
      <c r="Z91" s="72"/>
      <c r="AA91" s="72"/>
    </row>
    <row r="92" spans="1:27" ht="22.5" customHeight="1">
      <c r="A92" s="65"/>
      <c r="B92" s="65"/>
      <c r="C92" s="65"/>
      <c r="D92" s="65"/>
      <c r="E92" s="22" t="s">
        <v>3</v>
      </c>
      <c r="F92" s="22" t="s">
        <v>1</v>
      </c>
      <c r="G92" s="22" t="s">
        <v>70</v>
      </c>
      <c r="H92" s="22" t="s">
        <v>3</v>
      </c>
      <c r="I92" s="22" t="s">
        <v>1</v>
      </c>
      <c r="J92" s="22" t="s">
        <v>70</v>
      </c>
      <c r="K92" s="22" t="s">
        <v>3</v>
      </c>
      <c r="L92" s="22" t="s">
        <v>1</v>
      </c>
      <c r="M92" s="22" t="s">
        <v>70</v>
      </c>
      <c r="N92" s="22" t="s">
        <v>3</v>
      </c>
      <c r="O92" s="22" t="s">
        <v>1</v>
      </c>
      <c r="P92" s="22" t="s">
        <v>70</v>
      </c>
      <c r="Q92" s="22" t="s">
        <v>3</v>
      </c>
      <c r="R92" s="22" t="s">
        <v>1</v>
      </c>
      <c r="S92" s="22" t="s">
        <v>70</v>
      </c>
      <c r="T92" s="22" t="s">
        <v>3</v>
      </c>
      <c r="U92" s="22" t="s">
        <v>1</v>
      </c>
      <c r="V92" s="22" t="s">
        <v>70</v>
      </c>
      <c r="W92" s="73"/>
      <c r="X92" s="73"/>
      <c r="Y92" s="73"/>
      <c r="Z92" s="73"/>
      <c r="AA92" s="73"/>
    </row>
    <row r="93" spans="1:27" ht="22.5" customHeight="1">
      <c r="A93" s="78">
        <v>1</v>
      </c>
      <c r="B93" s="78"/>
      <c r="C93" s="78"/>
      <c r="D93" s="78"/>
      <c r="E93" s="20">
        <v>20</v>
      </c>
      <c r="F93" s="20">
        <v>21</v>
      </c>
      <c r="G93" s="20">
        <v>22</v>
      </c>
      <c r="H93" s="20">
        <v>23</v>
      </c>
      <c r="I93" s="20">
        <v>24</v>
      </c>
      <c r="J93" s="20">
        <v>25</v>
      </c>
      <c r="K93" s="20">
        <v>26</v>
      </c>
      <c r="L93" s="20">
        <v>27</v>
      </c>
      <c r="M93" s="20">
        <v>28</v>
      </c>
      <c r="N93" s="20">
        <v>29</v>
      </c>
      <c r="O93" s="20">
        <v>30</v>
      </c>
      <c r="P93" s="20">
        <v>31</v>
      </c>
      <c r="Q93" s="20">
        <v>32</v>
      </c>
      <c r="R93" s="20">
        <v>33</v>
      </c>
      <c r="S93" s="20">
        <v>34</v>
      </c>
      <c r="T93" s="20">
        <v>35</v>
      </c>
      <c r="U93" s="20">
        <v>36</v>
      </c>
      <c r="V93" s="20">
        <v>37</v>
      </c>
      <c r="W93" s="74">
        <v>1</v>
      </c>
      <c r="X93" s="74"/>
      <c r="Y93" s="74"/>
      <c r="Z93" s="74"/>
      <c r="AA93" s="74"/>
    </row>
    <row r="94" spans="1:27" ht="22.5" customHeight="1">
      <c r="A94" s="21">
        <v>1</v>
      </c>
      <c r="B94" s="21"/>
      <c r="C94" s="6"/>
      <c r="D94" s="17" t="s">
        <v>49</v>
      </c>
      <c r="E94" s="50">
        <f>+E95+E98+E101</f>
        <v>19191.85387264596</v>
      </c>
      <c r="F94" s="50">
        <f>+F95+F98+F101</f>
        <v>289.41</v>
      </c>
      <c r="G94" s="51">
        <f>+E94+F94</f>
        <v>19481.26387264596</v>
      </c>
      <c r="H94" s="50">
        <f>+H95+H98+H101</f>
        <v>16990.847665674075</v>
      </c>
      <c r="I94" s="50">
        <f>+I95+I98+I101</f>
        <v>508.07</v>
      </c>
      <c r="J94" s="51">
        <f>+H94+I94</f>
        <v>17498.917665674075</v>
      </c>
      <c r="K94" s="50">
        <f>+K95+K98+K101</f>
        <v>22522</v>
      </c>
      <c r="L94" s="50">
        <f>+L95+L98+L101</f>
        <v>0.71</v>
      </c>
      <c r="M94" s="51">
        <f>+K94+L94</f>
        <v>22522.71</v>
      </c>
      <c r="N94" s="50">
        <f>+N95+N98+N101</f>
        <v>16121.487602847346</v>
      </c>
      <c r="O94" s="50">
        <f>+O95+O98+O101</f>
        <v>248.1437023064392</v>
      </c>
      <c r="P94" s="51">
        <f>+N94+O94</f>
        <v>16369.631305153785</v>
      </c>
      <c r="Q94" s="50">
        <f>+Q95+Q98+Q101</f>
        <v>13051.972548721</v>
      </c>
      <c r="R94" s="50">
        <f>+R95+R98+R101</f>
        <v>403.1661641009364</v>
      </c>
      <c r="S94" s="51">
        <f>+Q94+R94</f>
        <v>13455.138712821936</v>
      </c>
      <c r="T94" s="50">
        <f>+T95+T98+T101</f>
        <v>15338.756998328707</v>
      </c>
      <c r="U94" s="50">
        <f>+U95+U98+U101</f>
        <v>-0.5608133934714461</v>
      </c>
      <c r="V94" s="51">
        <f>+T94+U94</f>
        <v>15338.196184935236</v>
      </c>
      <c r="W94" s="23"/>
      <c r="X94" s="32">
        <v>1</v>
      </c>
      <c r="Y94" s="32"/>
      <c r="Z94" s="21"/>
      <c r="AA94" s="23" t="s">
        <v>85</v>
      </c>
    </row>
    <row r="95" spans="1:27" ht="22.5" customHeight="1">
      <c r="A95" s="13">
        <v>1.1</v>
      </c>
      <c r="B95" s="13"/>
      <c r="C95" s="5"/>
      <c r="D95" s="10" t="s">
        <v>50</v>
      </c>
      <c r="E95" s="48">
        <f>+E96+E97</f>
        <v>18941.31681616285</v>
      </c>
      <c r="F95" s="48">
        <f>+F96+F97</f>
        <v>284.75</v>
      </c>
      <c r="G95" s="48">
        <f>+E95+F95</f>
        <v>19226.06681616285</v>
      </c>
      <c r="H95" s="48">
        <f>+H96+H97</f>
        <v>16928.14775458048</v>
      </c>
      <c r="I95" s="48">
        <f>+I96+I97</f>
        <v>447.07</v>
      </c>
      <c r="J95" s="48">
        <f>+H95+I95</f>
        <v>17375.21775458048</v>
      </c>
      <c r="K95" s="48">
        <f>+K96+K97</f>
        <v>22240</v>
      </c>
      <c r="L95" s="48">
        <f>+L96+L97</f>
        <v>5</v>
      </c>
      <c r="M95" s="48">
        <f>+K95+L95</f>
        <v>22245</v>
      </c>
      <c r="N95" s="48">
        <f>+N96+N97</f>
        <v>15911.318316710373</v>
      </c>
      <c r="O95" s="48">
        <f>+O96+O97</f>
        <v>244.14816085055307</v>
      </c>
      <c r="P95" s="48">
        <f>+N95+O95</f>
        <v>16155.466477560925</v>
      </c>
      <c r="Q95" s="48">
        <f>+Q96+Q97</f>
        <v>13005.892103458533</v>
      </c>
      <c r="R95" s="48">
        <f>+R96+R97</f>
        <v>354.76114902396444</v>
      </c>
      <c r="S95" s="48">
        <f>+Q95+R95</f>
        <v>13360.653252482498</v>
      </c>
      <c r="T95" s="48">
        <f>+T96+T97</f>
        <v>15148.064613233719</v>
      </c>
      <c r="U95" s="48">
        <f>+U96+U97</f>
        <v>3</v>
      </c>
      <c r="V95" s="48">
        <f>+T95+U95</f>
        <v>15151.064613233719</v>
      </c>
      <c r="W95" s="31"/>
      <c r="X95" s="34">
        <v>1.1</v>
      </c>
      <c r="Y95" s="34"/>
      <c r="Z95" s="14"/>
      <c r="AA95" s="31" t="s">
        <v>25</v>
      </c>
    </row>
    <row r="96" spans="1:27" ht="22.5" customHeight="1">
      <c r="A96" s="81" t="s">
        <v>4</v>
      </c>
      <c r="B96" s="81"/>
      <c r="C96" s="4"/>
      <c r="D96" s="10" t="s">
        <v>51</v>
      </c>
      <c r="E96" s="48">
        <v>17203.579916086233</v>
      </c>
      <c r="F96" s="48">
        <v>169</v>
      </c>
      <c r="G96" s="48">
        <f>+E96+F96</f>
        <v>17372.579916086233</v>
      </c>
      <c r="H96" s="48">
        <v>15370.59181939216</v>
      </c>
      <c r="I96" s="48">
        <v>318</v>
      </c>
      <c r="J96" s="48">
        <f>+H96+I96</f>
        <v>15688.59181939216</v>
      </c>
      <c r="K96" s="48">
        <v>18369</v>
      </c>
      <c r="L96" s="48">
        <v>-56</v>
      </c>
      <c r="M96" s="48">
        <f>+K96+L96</f>
        <v>18313</v>
      </c>
      <c r="N96" s="48">
        <v>14457.318316710373</v>
      </c>
      <c r="O96" s="48">
        <v>144.90268370059164</v>
      </c>
      <c r="P96" s="48">
        <f>+N96+O96</f>
        <v>14602.221000410964</v>
      </c>
      <c r="Q96" s="48">
        <v>11817.535252180682</v>
      </c>
      <c r="R96" s="48">
        <v>252.34089827011584</v>
      </c>
      <c r="S96" s="48">
        <f>+Q96+R96</f>
        <v>12069.876150450798</v>
      </c>
      <c r="T96" s="48">
        <v>12518</v>
      </c>
      <c r="U96" s="48">
        <v>-43</v>
      </c>
      <c r="V96" s="48">
        <f>+T96+U96</f>
        <v>12475</v>
      </c>
      <c r="W96" s="31"/>
      <c r="X96" s="75" t="s">
        <v>4</v>
      </c>
      <c r="Y96" s="75"/>
      <c r="Z96" s="14"/>
      <c r="AA96" s="31" t="s">
        <v>26</v>
      </c>
    </row>
    <row r="97" spans="1:27" ht="22.5" customHeight="1">
      <c r="A97" s="81" t="s">
        <v>5</v>
      </c>
      <c r="B97" s="81"/>
      <c r="C97" s="4"/>
      <c r="D97" s="18" t="s">
        <v>73</v>
      </c>
      <c r="E97" s="48">
        <v>1737.7369000766141</v>
      </c>
      <c r="F97" s="48">
        <v>115.75</v>
      </c>
      <c r="G97" s="48">
        <f>+E97+F97</f>
        <v>1853.4869000766141</v>
      </c>
      <c r="H97" s="48">
        <v>1557.5559351883207</v>
      </c>
      <c r="I97" s="48">
        <v>129.07</v>
      </c>
      <c r="J97" s="48">
        <f>+H97+I97</f>
        <v>1686.6259351883207</v>
      </c>
      <c r="K97" s="48">
        <v>3871</v>
      </c>
      <c r="L97" s="48">
        <v>61</v>
      </c>
      <c r="M97" s="48">
        <f>+K97+L97</f>
        <v>3932</v>
      </c>
      <c r="N97" s="48">
        <v>1454</v>
      </c>
      <c r="O97" s="48">
        <v>99.24547714996143</v>
      </c>
      <c r="P97" s="48">
        <f>+N97+O97</f>
        <v>1553.2454771499615</v>
      </c>
      <c r="Q97" s="48">
        <v>1188.3568512778506</v>
      </c>
      <c r="R97" s="48">
        <v>102.42025075384859</v>
      </c>
      <c r="S97" s="48">
        <f>+Q97+R97</f>
        <v>1290.7771020316993</v>
      </c>
      <c r="T97" s="48">
        <v>2630.0646132337183</v>
      </c>
      <c r="U97" s="48">
        <v>46</v>
      </c>
      <c r="V97" s="48">
        <f>+T97+U97</f>
        <v>2676.0646132337183</v>
      </c>
      <c r="W97" s="31"/>
      <c r="X97" s="75" t="s">
        <v>5</v>
      </c>
      <c r="Y97" s="75"/>
      <c r="Z97" s="14"/>
      <c r="AA97" s="31" t="s">
        <v>27</v>
      </c>
    </row>
    <row r="98" spans="1:27" ht="22.5" customHeight="1">
      <c r="A98" s="13">
        <v>1.2</v>
      </c>
      <c r="B98" s="13"/>
      <c r="C98" s="5"/>
      <c r="D98" s="10" t="s">
        <v>118</v>
      </c>
      <c r="E98" s="52">
        <f>+E99+E100</f>
        <v>254.25831472064743</v>
      </c>
      <c r="F98" s="52">
        <f>+F99+F100</f>
        <v>4.48</v>
      </c>
      <c r="G98" s="48">
        <f aca="true" t="shared" si="30" ref="G98:G113">+E98+F98</f>
        <v>258.73831472064745</v>
      </c>
      <c r="H98" s="52">
        <f>+H99+H100</f>
        <v>63.7116945939272</v>
      </c>
      <c r="I98" s="52">
        <f>+I99+I100</f>
        <v>61.33</v>
      </c>
      <c r="J98" s="48">
        <f aca="true" t="shared" si="31" ref="J98:J113">+H98+I98</f>
        <v>125.04169459392719</v>
      </c>
      <c r="K98" s="52">
        <f>+K99+K100</f>
        <v>283</v>
      </c>
      <c r="L98" s="52">
        <f>+L99+L100</f>
        <v>-5</v>
      </c>
      <c r="M98" s="48">
        <f aca="true" t="shared" si="32" ref="M98:M113">+K98+L98</f>
        <v>278</v>
      </c>
      <c r="N98" s="52">
        <f>+N99+N100</f>
        <v>213.49642432430653</v>
      </c>
      <c r="O98" s="52">
        <f>+O99+O100</f>
        <v>3.841207236560062</v>
      </c>
      <c r="P98" s="48">
        <f aca="true" t="shared" si="33" ref="P98:P113">+N98+O98</f>
        <v>217.33763156086658</v>
      </c>
      <c r="Q98" s="52">
        <f>+Q99+Q100</f>
        <v>47.197863885018464</v>
      </c>
      <c r="R98" s="52">
        <f>+R99+R100</f>
        <v>48.66687827328995</v>
      </c>
      <c r="S98" s="48">
        <f aca="true" t="shared" si="34" ref="S98:S113">+Q98+R98</f>
        <v>95.86474215830842</v>
      </c>
      <c r="T98" s="52">
        <f>+T99+T100</f>
        <v>191</v>
      </c>
      <c r="U98" s="52">
        <f>+U99+U100</f>
        <v>-4.1035853528017725</v>
      </c>
      <c r="V98" s="48">
        <f aca="true" t="shared" si="35" ref="V98:V113">+T98+U98</f>
        <v>186.89641464719824</v>
      </c>
      <c r="W98" s="31"/>
      <c r="X98" s="34">
        <v>1.2</v>
      </c>
      <c r="Y98" s="34"/>
      <c r="Z98" s="14"/>
      <c r="AA98" s="31" t="s">
        <v>28</v>
      </c>
    </row>
    <row r="99" spans="1:27" ht="22.5" customHeight="1">
      <c r="A99" s="81" t="s">
        <v>6</v>
      </c>
      <c r="B99" s="81"/>
      <c r="C99" s="4"/>
      <c r="D99" s="10" t="s">
        <v>51</v>
      </c>
      <c r="E99" s="48">
        <v>284.2288131499048</v>
      </c>
      <c r="F99" s="48">
        <v>2</v>
      </c>
      <c r="G99" s="48">
        <f t="shared" si="30"/>
        <v>286.2288131499048</v>
      </c>
      <c r="H99" s="48">
        <v>85.68047518109529</v>
      </c>
      <c r="I99" s="48">
        <v>14</v>
      </c>
      <c r="J99" s="48">
        <f t="shared" si="31"/>
        <v>99.68047518109529</v>
      </c>
      <c r="K99" s="48">
        <v>302</v>
      </c>
      <c r="L99" s="48">
        <v>-59</v>
      </c>
      <c r="M99" s="48">
        <f t="shared" si="32"/>
        <v>243</v>
      </c>
      <c r="N99" s="48">
        <v>237.90895007966992</v>
      </c>
      <c r="O99" s="48">
        <v>1.7148246591785992</v>
      </c>
      <c r="P99" s="48">
        <f t="shared" si="33"/>
        <v>239.6237747388485</v>
      </c>
      <c r="Q99" s="48">
        <v>63.6367844362004</v>
      </c>
      <c r="R99" s="48">
        <v>11.109347722583717</v>
      </c>
      <c r="S99" s="48">
        <f t="shared" si="34"/>
        <v>74.74613215878412</v>
      </c>
      <c r="T99" s="48">
        <v>204</v>
      </c>
      <c r="U99" s="48">
        <v>-45.10358535280177</v>
      </c>
      <c r="V99" s="48">
        <f t="shared" si="35"/>
        <v>158.89641464719824</v>
      </c>
      <c r="W99" s="31"/>
      <c r="X99" s="75" t="s">
        <v>6</v>
      </c>
      <c r="Y99" s="75"/>
      <c r="Z99" s="14"/>
      <c r="AA99" s="31" t="s">
        <v>26</v>
      </c>
    </row>
    <row r="100" spans="1:27" ht="22.5" customHeight="1">
      <c r="A100" s="81" t="s">
        <v>7</v>
      </c>
      <c r="B100" s="81"/>
      <c r="C100" s="4"/>
      <c r="D100" s="18" t="s">
        <v>73</v>
      </c>
      <c r="E100" s="48">
        <v>-29.970498429257347</v>
      </c>
      <c r="F100" s="48">
        <v>2.48</v>
      </c>
      <c r="G100" s="48">
        <f t="shared" si="30"/>
        <v>-27.490498429257347</v>
      </c>
      <c r="H100" s="48">
        <v>-21.96878058716809</v>
      </c>
      <c r="I100" s="48">
        <v>47.33</v>
      </c>
      <c r="J100" s="48">
        <f t="shared" si="31"/>
        <v>25.361219412831908</v>
      </c>
      <c r="K100" s="48">
        <v>-19</v>
      </c>
      <c r="L100" s="48">
        <v>54</v>
      </c>
      <c r="M100" s="48">
        <f t="shared" si="32"/>
        <v>35</v>
      </c>
      <c r="N100" s="48">
        <v>-24.412525755363383</v>
      </c>
      <c r="O100" s="48">
        <v>2.1263825773814626</v>
      </c>
      <c r="P100" s="48">
        <f t="shared" si="33"/>
        <v>-22.28614317798192</v>
      </c>
      <c r="Q100" s="48">
        <v>-16.438920551181937</v>
      </c>
      <c r="R100" s="48">
        <v>37.55753055070624</v>
      </c>
      <c r="S100" s="48">
        <f t="shared" si="34"/>
        <v>21.118609999524303</v>
      </c>
      <c r="T100" s="48">
        <v>-13</v>
      </c>
      <c r="U100" s="48">
        <v>41</v>
      </c>
      <c r="V100" s="48">
        <f t="shared" si="35"/>
        <v>28</v>
      </c>
      <c r="W100" s="31"/>
      <c r="X100" s="75" t="s">
        <v>7</v>
      </c>
      <c r="Y100" s="75"/>
      <c r="Z100" s="14"/>
      <c r="AA100" s="31" t="s">
        <v>27</v>
      </c>
    </row>
    <row r="101" spans="1:27" ht="22.5" customHeight="1">
      <c r="A101" s="13">
        <v>1.3</v>
      </c>
      <c r="B101" s="13"/>
      <c r="C101" s="5"/>
      <c r="D101" s="10" t="s">
        <v>52</v>
      </c>
      <c r="E101" s="52">
        <f>+E102</f>
        <v>-3.7212582375351833</v>
      </c>
      <c r="F101" s="52">
        <f>+F102</f>
        <v>0.18</v>
      </c>
      <c r="G101" s="48">
        <f t="shared" si="30"/>
        <v>-3.541258237535183</v>
      </c>
      <c r="H101" s="52">
        <f>+H102</f>
        <v>-1.0117835003324647</v>
      </c>
      <c r="I101" s="52">
        <f>+I102</f>
        <v>-0.33</v>
      </c>
      <c r="J101" s="48">
        <f t="shared" si="31"/>
        <v>-1.3417835003324647</v>
      </c>
      <c r="K101" s="52">
        <f>+K102</f>
        <v>-1</v>
      </c>
      <c r="L101" s="52">
        <f>+L102</f>
        <v>0.71</v>
      </c>
      <c r="M101" s="48">
        <f t="shared" si="32"/>
        <v>-0.29000000000000004</v>
      </c>
      <c r="N101" s="52">
        <f>+N102</f>
        <v>-3.3271381873333334</v>
      </c>
      <c r="O101" s="52">
        <f>+O102</f>
        <v>0.1543342193260739</v>
      </c>
      <c r="P101" s="48">
        <f t="shared" si="33"/>
        <v>-3.1728039680072597</v>
      </c>
      <c r="Q101" s="52">
        <f>+Q102</f>
        <v>-1.1174186225502076</v>
      </c>
      <c r="R101" s="52">
        <f>+R102</f>
        <v>-0.2618631963180448</v>
      </c>
      <c r="S101" s="48">
        <f t="shared" si="34"/>
        <v>-1.3792818188682525</v>
      </c>
      <c r="T101" s="52">
        <f>+T102</f>
        <v>-0.307614905011226</v>
      </c>
      <c r="U101" s="52">
        <f>+U102</f>
        <v>0.5427719593303264</v>
      </c>
      <c r="V101" s="48">
        <f t="shared" si="35"/>
        <v>0.2351570543191004</v>
      </c>
      <c r="W101" s="31"/>
      <c r="X101" s="34">
        <v>1.3</v>
      </c>
      <c r="Y101" s="34"/>
      <c r="Z101" s="14"/>
      <c r="AA101" s="31" t="s">
        <v>29</v>
      </c>
    </row>
    <row r="102" spans="1:27" ht="22.5" customHeight="1">
      <c r="A102" s="81" t="s">
        <v>8</v>
      </c>
      <c r="B102" s="81"/>
      <c r="C102" s="4"/>
      <c r="D102" s="18" t="s">
        <v>73</v>
      </c>
      <c r="E102" s="48">
        <v>-3.7212582375351833</v>
      </c>
      <c r="F102" s="48">
        <v>0.18</v>
      </c>
      <c r="G102" s="48">
        <f t="shared" si="30"/>
        <v>-3.541258237535183</v>
      </c>
      <c r="H102" s="48">
        <v>-1.0117835003324647</v>
      </c>
      <c r="I102" s="48">
        <v>-0.33</v>
      </c>
      <c r="J102" s="48">
        <f t="shared" si="31"/>
        <v>-1.3417835003324647</v>
      </c>
      <c r="K102" s="48">
        <v>-1</v>
      </c>
      <c r="L102" s="48">
        <v>0.71</v>
      </c>
      <c r="M102" s="48">
        <f t="shared" si="32"/>
        <v>-0.29000000000000004</v>
      </c>
      <c r="N102" s="48">
        <v>-3.3271381873333334</v>
      </c>
      <c r="O102" s="48">
        <v>0.1543342193260739</v>
      </c>
      <c r="P102" s="48">
        <f t="shared" si="33"/>
        <v>-3.1728039680072597</v>
      </c>
      <c r="Q102" s="48">
        <v>-1.1174186225502076</v>
      </c>
      <c r="R102" s="48">
        <v>-0.2618631963180448</v>
      </c>
      <c r="S102" s="48">
        <f t="shared" si="34"/>
        <v>-1.3792818188682525</v>
      </c>
      <c r="T102" s="48">
        <v>-0.307614905011226</v>
      </c>
      <c r="U102" s="48">
        <v>0.5427719593303264</v>
      </c>
      <c r="V102" s="48">
        <f t="shared" si="35"/>
        <v>0.2351570543191004</v>
      </c>
      <c r="W102" s="31"/>
      <c r="X102" s="75" t="s">
        <v>8</v>
      </c>
      <c r="Y102" s="75"/>
      <c r="Z102" s="14"/>
      <c r="AA102" s="31" t="s">
        <v>27</v>
      </c>
    </row>
    <row r="103" spans="1:27" ht="22.5" customHeight="1">
      <c r="A103" s="21">
        <v>2</v>
      </c>
      <c r="B103" s="21"/>
      <c r="C103" s="6"/>
      <c r="D103" s="17" t="s">
        <v>53</v>
      </c>
      <c r="E103" s="50">
        <f>+E104</f>
        <v>8766.80089375934</v>
      </c>
      <c r="F103" s="50">
        <f>+F104</f>
        <v>880.11</v>
      </c>
      <c r="G103" s="51">
        <f t="shared" si="30"/>
        <v>9646.910893759341</v>
      </c>
      <c r="H103" s="50">
        <f>+H104</f>
        <v>17089.39098180814</v>
      </c>
      <c r="I103" s="50">
        <f>+I104</f>
        <v>1720.36</v>
      </c>
      <c r="J103" s="51">
        <f t="shared" si="31"/>
        <v>18809.75098180814</v>
      </c>
      <c r="K103" s="50">
        <f>+K104</f>
        <v>10372</v>
      </c>
      <c r="L103" s="50">
        <f>+L104</f>
        <v>743</v>
      </c>
      <c r="M103" s="51">
        <f t="shared" si="32"/>
        <v>11115</v>
      </c>
      <c r="N103" s="50">
        <f>+N104</f>
        <v>7737.643213959578</v>
      </c>
      <c r="O103" s="50">
        <f>+O104</f>
        <v>684.2299380973304</v>
      </c>
      <c r="P103" s="51">
        <f t="shared" si="33"/>
        <v>8421.873152056909</v>
      </c>
      <c r="Q103" s="50">
        <f>+Q104</f>
        <v>14012.5058760904</v>
      </c>
      <c r="R103" s="50">
        <f>+R104</f>
        <v>1157.6889409526739</v>
      </c>
      <c r="S103" s="51">
        <f t="shared" si="34"/>
        <v>15170.194817043073</v>
      </c>
      <c r="T103" s="50">
        <f>+T104</f>
        <v>7330</v>
      </c>
      <c r="U103" s="50">
        <f>+U104</f>
        <v>506</v>
      </c>
      <c r="V103" s="51">
        <f t="shared" si="35"/>
        <v>7836</v>
      </c>
      <c r="W103" s="23"/>
      <c r="X103" s="32">
        <v>2</v>
      </c>
      <c r="Y103" s="32"/>
      <c r="Z103" s="21"/>
      <c r="AA103" s="23" t="s">
        <v>30</v>
      </c>
    </row>
    <row r="104" spans="1:27" ht="22.5" customHeight="1">
      <c r="A104" s="13">
        <v>2.1</v>
      </c>
      <c r="B104" s="13"/>
      <c r="C104" s="5"/>
      <c r="D104" s="18" t="s">
        <v>73</v>
      </c>
      <c r="E104" s="48">
        <v>8766.80089375934</v>
      </c>
      <c r="F104" s="48">
        <v>880.11</v>
      </c>
      <c r="G104" s="48">
        <f t="shared" si="30"/>
        <v>9646.910893759341</v>
      </c>
      <c r="H104" s="48">
        <v>17089.39098180814</v>
      </c>
      <c r="I104" s="48">
        <v>1720.36</v>
      </c>
      <c r="J104" s="48">
        <f t="shared" si="31"/>
        <v>18809.75098180814</v>
      </c>
      <c r="K104" s="48">
        <v>10372</v>
      </c>
      <c r="L104" s="48">
        <v>743</v>
      </c>
      <c r="M104" s="48">
        <f t="shared" si="32"/>
        <v>11115</v>
      </c>
      <c r="N104" s="48">
        <v>7737.643213959578</v>
      </c>
      <c r="O104" s="48">
        <v>684.2299380973304</v>
      </c>
      <c r="P104" s="48">
        <f t="shared" si="33"/>
        <v>8421.873152056909</v>
      </c>
      <c r="Q104" s="48">
        <v>14012.5058760904</v>
      </c>
      <c r="R104" s="48">
        <v>1157.6889409526739</v>
      </c>
      <c r="S104" s="48">
        <f t="shared" si="34"/>
        <v>15170.194817043073</v>
      </c>
      <c r="T104" s="48">
        <v>7330</v>
      </c>
      <c r="U104" s="48">
        <v>506</v>
      </c>
      <c r="V104" s="48">
        <f t="shared" si="35"/>
        <v>7836</v>
      </c>
      <c r="W104" s="31"/>
      <c r="X104" s="34">
        <v>2.1</v>
      </c>
      <c r="Y104" s="34"/>
      <c r="Z104" s="14"/>
      <c r="AA104" s="31" t="s">
        <v>27</v>
      </c>
    </row>
    <row r="105" spans="1:27" ht="22.5" customHeight="1">
      <c r="A105" s="21">
        <v>3</v>
      </c>
      <c r="B105" s="21"/>
      <c r="C105" s="6"/>
      <c r="D105" s="17" t="s">
        <v>54</v>
      </c>
      <c r="E105" s="50">
        <f>+E106+E107</f>
        <v>8675.67238840511</v>
      </c>
      <c r="F105" s="50">
        <f>+F106+F107</f>
        <v>23727.79</v>
      </c>
      <c r="G105" s="51">
        <f t="shared" si="30"/>
        <v>32403.46238840511</v>
      </c>
      <c r="H105" s="50">
        <f>+H106+H107</f>
        <v>22020.3502351489</v>
      </c>
      <c r="I105" s="50">
        <f>+I106+I107</f>
        <v>393.75</v>
      </c>
      <c r="J105" s="51">
        <f t="shared" si="31"/>
        <v>22414.1002351489</v>
      </c>
      <c r="K105" s="50">
        <f>+K106+K107</f>
        <v>30730</v>
      </c>
      <c r="L105" s="50">
        <f>+L106+L107</f>
        <v>28708</v>
      </c>
      <c r="M105" s="51">
        <f t="shared" si="32"/>
        <v>59438</v>
      </c>
      <c r="N105" s="50">
        <f>+N106+N107</f>
        <v>7473.833165189408</v>
      </c>
      <c r="O105" s="50">
        <f>+O106+O107</f>
        <v>20925.822382926184</v>
      </c>
      <c r="P105" s="51">
        <f t="shared" si="33"/>
        <v>28399.655548115592</v>
      </c>
      <c r="Q105" s="50">
        <f>+Q106+Q107</f>
        <v>18747.36306142979</v>
      </c>
      <c r="R105" s="50">
        <f>+R106+R107</f>
        <v>327.08921747798627</v>
      </c>
      <c r="S105" s="51">
        <f t="shared" si="34"/>
        <v>19074.45227890778</v>
      </c>
      <c r="T105" s="50">
        <f>+T106+T107</f>
        <v>24968</v>
      </c>
      <c r="U105" s="50">
        <f>+U106+U107</f>
        <v>23331</v>
      </c>
      <c r="V105" s="51">
        <f t="shared" si="35"/>
        <v>48299</v>
      </c>
      <c r="W105" s="23"/>
      <c r="X105" s="32">
        <v>3</v>
      </c>
      <c r="Y105" s="32"/>
      <c r="Z105" s="21"/>
      <c r="AA105" s="23" t="s">
        <v>31</v>
      </c>
    </row>
    <row r="106" spans="1:27" ht="22.5" customHeight="1">
      <c r="A106" s="13">
        <v>3.1</v>
      </c>
      <c r="B106" s="13"/>
      <c r="C106" s="5"/>
      <c r="D106" s="10" t="s">
        <v>51</v>
      </c>
      <c r="E106" s="48">
        <v>443.344256549507</v>
      </c>
      <c r="F106" s="48">
        <v>1317</v>
      </c>
      <c r="G106" s="48">
        <f t="shared" si="30"/>
        <v>1760.344256549507</v>
      </c>
      <c r="H106" s="48">
        <v>1236.757084438047</v>
      </c>
      <c r="I106" s="48">
        <v>1380</v>
      </c>
      <c r="J106" s="48">
        <f t="shared" si="31"/>
        <v>2616.757084438047</v>
      </c>
      <c r="K106" s="48">
        <v>1863</v>
      </c>
      <c r="L106" s="48">
        <v>1858</v>
      </c>
      <c r="M106" s="48">
        <f t="shared" si="32"/>
        <v>3721</v>
      </c>
      <c r="N106" s="48">
        <v>360</v>
      </c>
      <c r="O106" s="48">
        <v>1161.4780844871682</v>
      </c>
      <c r="P106" s="48">
        <f t="shared" si="33"/>
        <v>1521.4780844871682</v>
      </c>
      <c r="Q106" s="48">
        <v>978.5197621872549</v>
      </c>
      <c r="R106" s="48">
        <v>1146.3698288752284</v>
      </c>
      <c r="S106" s="48">
        <f t="shared" si="34"/>
        <v>2124.8895910624833</v>
      </c>
      <c r="T106" s="48">
        <v>1318</v>
      </c>
      <c r="U106" s="48">
        <v>1510</v>
      </c>
      <c r="V106" s="48">
        <f t="shared" si="35"/>
        <v>2828</v>
      </c>
      <c r="W106" s="31"/>
      <c r="X106" s="34">
        <v>3.1</v>
      </c>
      <c r="Y106" s="34"/>
      <c r="Z106" s="14"/>
      <c r="AA106" s="31" t="s">
        <v>26</v>
      </c>
    </row>
    <row r="107" spans="1:27" ht="22.5" customHeight="1">
      <c r="A107" s="13">
        <v>3.2</v>
      </c>
      <c r="B107" s="13"/>
      <c r="C107" s="5"/>
      <c r="D107" s="18" t="s">
        <v>73</v>
      </c>
      <c r="E107" s="48">
        <v>8232.328131855602</v>
      </c>
      <c r="F107" s="48">
        <v>22410.79</v>
      </c>
      <c r="G107" s="48">
        <f t="shared" si="30"/>
        <v>30643.118131855605</v>
      </c>
      <c r="H107" s="48">
        <v>20783.593150710854</v>
      </c>
      <c r="I107" s="48">
        <v>-986.25</v>
      </c>
      <c r="J107" s="48">
        <f t="shared" si="31"/>
        <v>19797.343150710854</v>
      </c>
      <c r="K107" s="48">
        <v>28867</v>
      </c>
      <c r="L107" s="48">
        <v>26850</v>
      </c>
      <c r="M107" s="48">
        <f t="shared" si="32"/>
        <v>55717</v>
      </c>
      <c r="N107" s="48">
        <v>7113.833165189408</v>
      </c>
      <c r="O107" s="48">
        <v>19764.344298439017</v>
      </c>
      <c r="P107" s="48">
        <f t="shared" si="33"/>
        <v>26878.177463628424</v>
      </c>
      <c r="Q107" s="48">
        <v>17768.843299242537</v>
      </c>
      <c r="R107" s="48">
        <v>-819.2806113972422</v>
      </c>
      <c r="S107" s="48">
        <f t="shared" si="34"/>
        <v>16949.562687845293</v>
      </c>
      <c r="T107" s="48">
        <v>23650</v>
      </c>
      <c r="U107" s="48">
        <v>21821</v>
      </c>
      <c r="V107" s="48">
        <f t="shared" si="35"/>
        <v>45471</v>
      </c>
      <c r="W107" s="31"/>
      <c r="X107" s="34">
        <v>3.2</v>
      </c>
      <c r="Y107" s="34"/>
      <c r="Z107" s="14"/>
      <c r="AA107" s="31" t="s">
        <v>27</v>
      </c>
    </row>
    <row r="108" spans="1:27" ht="22.5" customHeight="1">
      <c r="A108" s="21">
        <v>4</v>
      </c>
      <c r="B108" s="21"/>
      <c r="C108" s="6"/>
      <c r="D108" s="17" t="s">
        <v>68</v>
      </c>
      <c r="E108" s="50">
        <f>+E109+E110+E111</f>
        <v>46060.26143095755</v>
      </c>
      <c r="F108" s="50">
        <f>+F109+F110+F111</f>
        <v>1713.35</v>
      </c>
      <c r="G108" s="51">
        <f t="shared" si="30"/>
        <v>47773.61143095755</v>
      </c>
      <c r="H108" s="50">
        <f>+H109+H110+H111</f>
        <v>58619.67755587612</v>
      </c>
      <c r="I108" s="50">
        <f>+I109+I110+I111</f>
        <v>2531.48</v>
      </c>
      <c r="J108" s="51">
        <f t="shared" si="31"/>
        <v>61151.157555876125</v>
      </c>
      <c r="K108" s="50">
        <f>+K109+K110+K111</f>
        <v>64414</v>
      </c>
      <c r="L108" s="50">
        <f>+L109+L110+L111</f>
        <v>1257</v>
      </c>
      <c r="M108" s="51">
        <f t="shared" si="32"/>
        <v>65671</v>
      </c>
      <c r="N108" s="50">
        <f>+N109+N110+N111</f>
        <v>40126.027967289185</v>
      </c>
      <c r="O108" s="50">
        <f>+O109+O110+O111</f>
        <v>1592.1882016994916</v>
      </c>
      <c r="P108" s="51">
        <f t="shared" si="33"/>
        <v>41718.21616898868</v>
      </c>
      <c r="Q108" s="50">
        <f>+Q109+Q110+Q111</f>
        <v>49380.108123358295</v>
      </c>
      <c r="R108" s="50">
        <f>+R109+R110+R111</f>
        <v>2361.7436290279293</v>
      </c>
      <c r="S108" s="51">
        <f t="shared" si="34"/>
        <v>51741.851752386225</v>
      </c>
      <c r="T108" s="50">
        <f>+T109+T110+T111</f>
        <v>50867</v>
      </c>
      <c r="U108" s="50">
        <f>+U109+U110+U111</f>
        <v>1117</v>
      </c>
      <c r="V108" s="51">
        <f t="shared" si="35"/>
        <v>51984</v>
      </c>
      <c r="W108" s="23"/>
      <c r="X108" s="32">
        <v>4</v>
      </c>
      <c r="Y108" s="32"/>
      <c r="Z108" s="21"/>
      <c r="AA108" s="23" t="s">
        <v>84</v>
      </c>
    </row>
    <row r="109" spans="1:27" ht="22.5" customHeight="1">
      <c r="A109" s="13">
        <v>4.1</v>
      </c>
      <c r="B109" s="13"/>
      <c r="C109" s="5"/>
      <c r="D109" s="10" t="s">
        <v>55</v>
      </c>
      <c r="E109" s="48">
        <v>7275.949047219306</v>
      </c>
      <c r="F109" s="48">
        <v>239</v>
      </c>
      <c r="G109" s="48">
        <f t="shared" si="30"/>
        <v>7514.949047219306</v>
      </c>
      <c r="H109" s="48">
        <v>7983.8930599707055</v>
      </c>
      <c r="I109" s="48">
        <v>37</v>
      </c>
      <c r="J109" s="48">
        <f t="shared" si="31"/>
        <v>8020.8930599707055</v>
      </c>
      <c r="K109" s="48">
        <v>8021</v>
      </c>
      <c r="L109" s="48">
        <v>246</v>
      </c>
      <c r="M109" s="48">
        <f t="shared" si="32"/>
        <v>8267</v>
      </c>
      <c r="N109" s="48">
        <v>6122.580472765946</v>
      </c>
      <c r="O109" s="48">
        <v>204.9215467718426</v>
      </c>
      <c r="P109" s="48">
        <f t="shared" si="33"/>
        <v>6327.502019537788</v>
      </c>
      <c r="Q109" s="48">
        <v>6155.822500232976</v>
      </c>
      <c r="R109" s="48">
        <v>29.360418981114112</v>
      </c>
      <c r="S109" s="48">
        <f t="shared" si="34"/>
        <v>6185.18291921409</v>
      </c>
      <c r="T109" s="48">
        <v>5493</v>
      </c>
      <c r="U109" s="48">
        <v>188</v>
      </c>
      <c r="V109" s="48">
        <f t="shared" si="35"/>
        <v>5681</v>
      </c>
      <c r="W109" s="31"/>
      <c r="X109" s="34">
        <v>4.1</v>
      </c>
      <c r="Y109" s="34"/>
      <c r="Z109" s="14"/>
      <c r="AA109" s="31" t="s">
        <v>32</v>
      </c>
    </row>
    <row r="110" spans="1:27" ht="22.5" customHeight="1">
      <c r="A110" s="13">
        <v>4.2</v>
      </c>
      <c r="B110" s="13"/>
      <c r="C110" s="5"/>
      <c r="D110" s="10" t="s">
        <v>51</v>
      </c>
      <c r="E110" s="48">
        <v>75.66277573215098</v>
      </c>
      <c r="F110" s="48">
        <v>46</v>
      </c>
      <c r="G110" s="48">
        <f t="shared" si="30"/>
        <v>121.66277573215098</v>
      </c>
      <c r="H110" s="48">
        <v>791.0608346018744</v>
      </c>
      <c r="I110" s="48">
        <v>12</v>
      </c>
      <c r="J110" s="48">
        <f t="shared" si="31"/>
        <v>803.0608346018744</v>
      </c>
      <c r="K110" s="48">
        <v>655</v>
      </c>
      <c r="L110" s="48">
        <v>261</v>
      </c>
      <c r="M110" s="48">
        <f t="shared" si="32"/>
        <v>916</v>
      </c>
      <c r="N110" s="48">
        <v>79.440040938513</v>
      </c>
      <c r="O110" s="48">
        <v>43.322659634582784</v>
      </c>
      <c r="P110" s="48">
        <f t="shared" si="33"/>
        <v>122.76270057309577</v>
      </c>
      <c r="Q110" s="48">
        <v>649.9538767119229</v>
      </c>
      <c r="R110" s="48">
        <v>11.280315848843768</v>
      </c>
      <c r="S110" s="48">
        <f t="shared" si="34"/>
        <v>661.2341925607667</v>
      </c>
      <c r="T110" s="48">
        <v>504</v>
      </c>
      <c r="U110" s="48">
        <v>243</v>
      </c>
      <c r="V110" s="48">
        <f t="shared" si="35"/>
        <v>747</v>
      </c>
      <c r="W110" s="31"/>
      <c r="X110" s="34">
        <v>4.2</v>
      </c>
      <c r="Y110" s="34"/>
      <c r="Z110" s="14"/>
      <c r="AA110" s="31" t="s">
        <v>26</v>
      </c>
    </row>
    <row r="111" spans="1:27" ht="22.5" customHeight="1">
      <c r="A111" s="13">
        <v>4.3</v>
      </c>
      <c r="B111" s="13"/>
      <c r="C111" s="5"/>
      <c r="D111" s="18" t="s">
        <v>73</v>
      </c>
      <c r="E111" s="48">
        <v>38708.6496080061</v>
      </c>
      <c r="F111" s="48">
        <v>1428.35</v>
      </c>
      <c r="G111" s="48">
        <f t="shared" si="30"/>
        <v>40136.999608006096</v>
      </c>
      <c r="H111" s="48">
        <v>49844.72366130354</v>
      </c>
      <c r="I111" s="48">
        <v>2482.48</v>
      </c>
      <c r="J111" s="48">
        <f t="shared" si="31"/>
        <v>52327.203661303545</v>
      </c>
      <c r="K111" s="48">
        <v>55738</v>
      </c>
      <c r="L111" s="48">
        <v>750</v>
      </c>
      <c r="M111" s="48">
        <f t="shared" si="32"/>
        <v>56488</v>
      </c>
      <c r="N111" s="48">
        <v>33924.00745358472</v>
      </c>
      <c r="O111" s="48">
        <v>1343.9439952930663</v>
      </c>
      <c r="P111" s="48">
        <f t="shared" si="33"/>
        <v>35267.95144887779</v>
      </c>
      <c r="Q111" s="48">
        <v>42574.331746413394</v>
      </c>
      <c r="R111" s="48">
        <v>2321.102894197971</v>
      </c>
      <c r="S111" s="48">
        <f t="shared" si="34"/>
        <v>44895.43464061136</v>
      </c>
      <c r="T111" s="48">
        <v>44870</v>
      </c>
      <c r="U111" s="48">
        <v>686</v>
      </c>
      <c r="V111" s="48">
        <f t="shared" si="35"/>
        <v>45556</v>
      </c>
      <c r="W111" s="31"/>
      <c r="X111" s="34">
        <v>4.3</v>
      </c>
      <c r="Y111" s="34"/>
      <c r="Z111" s="14"/>
      <c r="AA111" s="31" t="s">
        <v>27</v>
      </c>
    </row>
    <row r="112" spans="1:27" ht="22.5" customHeight="1">
      <c r="A112" s="21">
        <v>5</v>
      </c>
      <c r="B112" s="21"/>
      <c r="C112" s="6"/>
      <c r="D112" s="17" t="s">
        <v>47</v>
      </c>
      <c r="E112" s="50">
        <f>+E113+E114+E115</f>
        <v>11142.980154497967</v>
      </c>
      <c r="F112" s="50">
        <f>+F113+F114+F115</f>
        <v>5650.16</v>
      </c>
      <c r="G112" s="51">
        <f t="shared" si="30"/>
        <v>16793.140154497967</v>
      </c>
      <c r="H112" s="50">
        <f>+H113+H114+H115</f>
        <v>13154.152341665671</v>
      </c>
      <c r="I112" s="50">
        <f>+I113+I114+I115</f>
        <v>7414.72</v>
      </c>
      <c r="J112" s="51">
        <f t="shared" si="31"/>
        <v>20568.872341665672</v>
      </c>
      <c r="K112" s="50">
        <f>+K113+K114+K115</f>
        <v>10021</v>
      </c>
      <c r="L112" s="50">
        <f>+L113+L114+L115</f>
        <v>4338</v>
      </c>
      <c r="M112" s="51">
        <f t="shared" si="32"/>
        <v>14359</v>
      </c>
      <c r="N112" s="50">
        <f>+N113+N114+N115</f>
        <v>9378.447395865516</v>
      </c>
      <c r="O112" s="50">
        <f>+O113+O114+O115</f>
        <v>4592.806603251635</v>
      </c>
      <c r="P112" s="51">
        <f t="shared" si="33"/>
        <v>13971.25399911715</v>
      </c>
      <c r="Q112" s="50">
        <f>+Q113+Q114+Q115</f>
        <v>10118.27475695285</v>
      </c>
      <c r="R112" s="50">
        <f>+R113+R114+R115</f>
        <v>5465.838556323733</v>
      </c>
      <c r="S112" s="51">
        <f t="shared" si="34"/>
        <v>15584.113313276583</v>
      </c>
      <c r="T112" s="50">
        <f>+T113+T114+T115</f>
        <v>6842</v>
      </c>
      <c r="U112" s="50">
        <f>+U113+U114+U115</f>
        <v>3248</v>
      </c>
      <c r="V112" s="51">
        <f t="shared" si="35"/>
        <v>10090</v>
      </c>
      <c r="W112" s="23"/>
      <c r="X112" s="28">
        <v>5</v>
      </c>
      <c r="Y112" s="28"/>
      <c r="Z112" s="21"/>
      <c r="AA112" s="23" t="s">
        <v>33</v>
      </c>
    </row>
    <row r="113" spans="1:27" ht="22.5" customHeight="1">
      <c r="A113" s="13">
        <v>5.1</v>
      </c>
      <c r="B113" s="13"/>
      <c r="C113" s="5"/>
      <c r="D113" s="10" t="s">
        <v>55</v>
      </c>
      <c r="E113" s="48">
        <v>54.051391102859355</v>
      </c>
      <c r="F113" s="48">
        <v>638</v>
      </c>
      <c r="G113" s="48">
        <f t="shared" si="30"/>
        <v>692.0513911028594</v>
      </c>
      <c r="H113" s="48">
        <v>-68.61292436883721</v>
      </c>
      <c r="I113" s="48">
        <v>705</v>
      </c>
      <c r="J113" s="48">
        <f t="shared" si="31"/>
        <v>636.3870756311628</v>
      </c>
      <c r="K113" s="48">
        <v>20</v>
      </c>
      <c r="L113" s="48">
        <v>645</v>
      </c>
      <c r="M113" s="48">
        <f t="shared" si="32"/>
        <v>665</v>
      </c>
      <c r="N113" s="48">
        <v>49.08511161622815</v>
      </c>
      <c r="O113" s="48">
        <v>518.6066612050887</v>
      </c>
      <c r="P113" s="48">
        <f t="shared" si="33"/>
        <v>567.6917728213168</v>
      </c>
      <c r="Q113" s="48">
        <v>-61.22116788394683</v>
      </c>
      <c r="R113" s="48">
        <v>519.6981385956896</v>
      </c>
      <c r="S113" s="48">
        <f t="shared" si="34"/>
        <v>458.47697071174275</v>
      </c>
      <c r="T113" s="48">
        <v>18</v>
      </c>
      <c r="U113" s="48">
        <v>483</v>
      </c>
      <c r="V113" s="48">
        <f t="shared" si="35"/>
        <v>501</v>
      </c>
      <c r="W113" s="31"/>
      <c r="X113" s="34">
        <v>5.1</v>
      </c>
      <c r="Y113" s="34"/>
      <c r="Z113" s="14"/>
      <c r="AA113" s="31" t="s">
        <v>32</v>
      </c>
    </row>
    <row r="114" spans="1:27" ht="22.5" customHeight="1">
      <c r="A114" s="13">
        <v>5.2</v>
      </c>
      <c r="B114" s="13"/>
      <c r="C114" s="5"/>
      <c r="D114" s="10" t="s">
        <v>51</v>
      </c>
      <c r="E114" s="48">
        <v>0</v>
      </c>
      <c r="F114" s="48">
        <v>0</v>
      </c>
      <c r="G114" s="48"/>
      <c r="H114" s="48">
        <v>0</v>
      </c>
      <c r="I114" s="48">
        <v>0</v>
      </c>
      <c r="J114" s="48"/>
      <c r="K114" s="48">
        <v>0</v>
      </c>
      <c r="L114" s="48">
        <v>0</v>
      </c>
      <c r="M114" s="48"/>
      <c r="N114" s="48">
        <v>0</v>
      </c>
      <c r="O114" s="48">
        <v>0</v>
      </c>
      <c r="P114" s="48"/>
      <c r="Q114" s="48">
        <v>0</v>
      </c>
      <c r="R114" s="48">
        <v>0</v>
      </c>
      <c r="S114" s="48"/>
      <c r="T114" s="48">
        <v>0</v>
      </c>
      <c r="U114" s="48">
        <v>0</v>
      </c>
      <c r="V114" s="48"/>
      <c r="W114" s="31"/>
      <c r="X114" s="34">
        <v>5.2</v>
      </c>
      <c r="Y114" s="34"/>
      <c r="Z114" s="14"/>
      <c r="AA114" s="31" t="s">
        <v>26</v>
      </c>
    </row>
    <row r="115" spans="1:27" ht="22.5" customHeight="1">
      <c r="A115" s="13">
        <v>5.3</v>
      </c>
      <c r="B115" s="13"/>
      <c r="C115" s="5"/>
      <c r="D115" s="18" t="s">
        <v>73</v>
      </c>
      <c r="E115" s="48">
        <v>11088.928763395108</v>
      </c>
      <c r="F115" s="48">
        <v>5012.16</v>
      </c>
      <c r="G115" s="48">
        <f aca="true" t="shared" si="36" ref="G115:G121">+E115+F115</f>
        <v>16101.088763395108</v>
      </c>
      <c r="H115" s="48">
        <v>13222.765266034508</v>
      </c>
      <c r="I115" s="48">
        <v>6709.72</v>
      </c>
      <c r="J115" s="48">
        <f aca="true" t="shared" si="37" ref="J115:J121">+H115+I115</f>
        <v>19932.48526603451</v>
      </c>
      <c r="K115" s="48">
        <v>10001</v>
      </c>
      <c r="L115" s="48">
        <v>3693</v>
      </c>
      <c r="M115" s="48">
        <f aca="true" t="shared" si="38" ref="M115:M121">+K115+L115</f>
        <v>13694</v>
      </c>
      <c r="N115" s="48">
        <v>9329.362284249288</v>
      </c>
      <c r="O115" s="48">
        <v>4074.1999420465468</v>
      </c>
      <c r="P115" s="48">
        <f aca="true" t="shared" si="39" ref="P115:P121">+N115+O115</f>
        <v>13403.562226295835</v>
      </c>
      <c r="Q115" s="48">
        <v>10179.495924836796</v>
      </c>
      <c r="R115" s="48">
        <v>4946.140417728044</v>
      </c>
      <c r="S115" s="48">
        <f aca="true" t="shared" si="40" ref="S115:S121">+Q115+R115</f>
        <v>15125.63634256484</v>
      </c>
      <c r="T115" s="48">
        <v>6824</v>
      </c>
      <c r="U115" s="48">
        <v>2765</v>
      </c>
      <c r="V115" s="48">
        <f aca="true" t="shared" si="41" ref="V115:V121">+T115+U115</f>
        <v>9589</v>
      </c>
      <c r="W115" s="31"/>
      <c r="X115" s="34">
        <v>5.3</v>
      </c>
      <c r="Y115" s="34"/>
      <c r="Z115" s="14"/>
      <c r="AA115" s="31" t="s">
        <v>27</v>
      </c>
    </row>
    <row r="116" spans="1:27" ht="22.5" customHeight="1">
      <c r="A116" s="21">
        <v>6</v>
      </c>
      <c r="B116" s="21"/>
      <c r="C116" s="6"/>
      <c r="D116" s="17" t="s">
        <v>56</v>
      </c>
      <c r="E116" s="50">
        <f>+E117+E120</f>
        <v>-81.6519508756778</v>
      </c>
      <c r="F116" s="50">
        <f>+F117+F120</f>
        <v>3769.9</v>
      </c>
      <c r="G116" s="51">
        <f t="shared" si="36"/>
        <v>3688.2480491243223</v>
      </c>
      <c r="H116" s="50">
        <f>+H117+H120</f>
        <v>-20.90634872466076</v>
      </c>
      <c r="I116" s="50">
        <f>+I117+I120</f>
        <v>31294.66</v>
      </c>
      <c r="J116" s="51">
        <f t="shared" si="37"/>
        <v>31273.75365127534</v>
      </c>
      <c r="K116" s="50">
        <f>+K117+K120</f>
        <v>-14.98422302949507</v>
      </c>
      <c r="L116" s="50">
        <f>+L117+L120</f>
        <v>5684.35</v>
      </c>
      <c r="M116" s="51">
        <f t="shared" si="38"/>
        <v>5669.365776970505</v>
      </c>
      <c r="N116" s="50">
        <f>+N117+N120</f>
        <v>-71.87689703580591</v>
      </c>
      <c r="O116" s="50">
        <f>+O117+O120</f>
        <v>3232.3587413187</v>
      </c>
      <c r="P116" s="51">
        <f t="shared" si="39"/>
        <v>3160.481844282894</v>
      </c>
      <c r="Q116" s="50">
        <f>+Q117+Q120</f>
        <v>-20.465455400456804</v>
      </c>
      <c r="R116" s="50">
        <f>+R117+R120</f>
        <v>24833.089985716553</v>
      </c>
      <c r="S116" s="51">
        <f t="shared" si="40"/>
        <v>24812.624530316098</v>
      </c>
      <c r="T116" s="50">
        <f>+T117+T120</f>
        <v>-19.368629555871507</v>
      </c>
      <c r="U116" s="50">
        <f>+U117+U120</f>
        <v>4345.854368932039</v>
      </c>
      <c r="V116" s="51">
        <f t="shared" si="41"/>
        <v>4326.485739376167</v>
      </c>
      <c r="W116" s="23"/>
      <c r="X116" s="32">
        <v>6</v>
      </c>
      <c r="Y116" s="32"/>
      <c r="Z116" s="21"/>
      <c r="AA116" s="23" t="s">
        <v>83</v>
      </c>
    </row>
    <row r="117" spans="1:27" ht="22.5" customHeight="1">
      <c r="A117" s="13">
        <v>6.1</v>
      </c>
      <c r="B117" s="13"/>
      <c r="C117" s="5"/>
      <c r="D117" s="10" t="s">
        <v>67</v>
      </c>
      <c r="E117" s="52">
        <f>+E118+E119</f>
        <v>-112.37736497252659</v>
      </c>
      <c r="F117" s="52">
        <f>+F118+F119</f>
        <v>3776.67</v>
      </c>
      <c r="G117" s="48">
        <f t="shared" si="36"/>
        <v>3664.2926350274734</v>
      </c>
      <c r="H117" s="52">
        <f>+H118+H119</f>
        <v>-61.25455185440022</v>
      </c>
      <c r="I117" s="52">
        <f>+I118+I119</f>
        <v>31302.38</v>
      </c>
      <c r="J117" s="48">
        <f t="shared" si="37"/>
        <v>31241.1254481456</v>
      </c>
      <c r="K117" s="52">
        <f>+K118+K119</f>
        <v>-103.98422302949507</v>
      </c>
      <c r="L117" s="52">
        <f>+L118+L119</f>
        <v>5678</v>
      </c>
      <c r="M117" s="48">
        <f t="shared" si="38"/>
        <v>5574.015776970505</v>
      </c>
      <c r="N117" s="52">
        <f>+N118+N119</f>
        <v>-99.19551521943933</v>
      </c>
      <c r="O117" s="52">
        <f>+O118+O119</f>
        <v>3238.16342279002</v>
      </c>
      <c r="P117" s="48">
        <f t="shared" si="39"/>
        <v>3138.967907570581</v>
      </c>
      <c r="Q117" s="52">
        <f>+Q118+Q119</f>
        <v>-54.38399326019815</v>
      </c>
      <c r="R117" s="52">
        <f>+R118+R119</f>
        <v>24839.21599746072</v>
      </c>
      <c r="S117" s="48">
        <f t="shared" si="40"/>
        <v>24784.83200420052</v>
      </c>
      <c r="T117" s="52">
        <f>+T118+T119</f>
        <v>-85.36862955587151</v>
      </c>
      <c r="U117" s="52">
        <f>+U118+U119</f>
        <v>4341</v>
      </c>
      <c r="V117" s="48">
        <f t="shared" si="41"/>
        <v>4255.631370444128</v>
      </c>
      <c r="W117" s="31"/>
      <c r="X117" s="34">
        <v>6.1</v>
      </c>
      <c r="Y117" s="34"/>
      <c r="Z117" s="14"/>
      <c r="AA117" s="31" t="s">
        <v>34</v>
      </c>
    </row>
    <row r="118" spans="1:27" ht="22.5" customHeight="1">
      <c r="A118" s="81" t="s">
        <v>9</v>
      </c>
      <c r="B118" s="81"/>
      <c r="C118" s="4"/>
      <c r="D118" s="10" t="s">
        <v>51</v>
      </c>
      <c r="E118" s="48">
        <v>0.38929220363349737</v>
      </c>
      <c r="F118" s="48">
        <v>0</v>
      </c>
      <c r="G118" s="48">
        <f t="shared" si="36"/>
        <v>0.38929220363349737</v>
      </c>
      <c r="H118" s="48">
        <v>0.24243736221758327</v>
      </c>
      <c r="I118" s="48">
        <v>0</v>
      </c>
      <c r="J118" s="48">
        <f t="shared" si="37"/>
        <v>0.24243736221758327</v>
      </c>
      <c r="K118" s="48">
        <v>1.0157769705049342</v>
      </c>
      <c r="L118" s="48">
        <v>0</v>
      </c>
      <c r="M118" s="48">
        <f t="shared" si="38"/>
        <v>1.0157769705049342</v>
      </c>
      <c r="N118" s="48">
        <v>0.6401136288271585</v>
      </c>
      <c r="O118" s="48">
        <v>0</v>
      </c>
      <c r="P118" s="48">
        <f t="shared" si="39"/>
        <v>0.6401136288271585</v>
      </c>
      <c r="Q118" s="48">
        <v>0.6390128978524225</v>
      </c>
      <c r="R118" s="48">
        <v>0</v>
      </c>
      <c r="S118" s="48">
        <f t="shared" si="40"/>
        <v>0.6390128978524225</v>
      </c>
      <c r="T118" s="48">
        <v>0.6313704441284873</v>
      </c>
      <c r="U118" s="48">
        <v>0</v>
      </c>
      <c r="V118" s="48">
        <f t="shared" si="41"/>
        <v>0.6313704441284873</v>
      </c>
      <c r="W118" s="31">
        <v>3</v>
      </c>
      <c r="X118" s="75" t="s">
        <v>9</v>
      </c>
      <c r="Y118" s="75"/>
      <c r="Z118" s="14"/>
      <c r="AA118" s="31" t="s">
        <v>26</v>
      </c>
    </row>
    <row r="119" spans="1:27" ht="22.5" customHeight="1">
      <c r="A119" s="81" t="s">
        <v>10</v>
      </c>
      <c r="B119" s="81"/>
      <c r="C119" s="4"/>
      <c r="D119" s="18" t="s">
        <v>73</v>
      </c>
      <c r="E119" s="48">
        <v>-112.7666571761601</v>
      </c>
      <c r="F119" s="48">
        <v>3776.67</v>
      </c>
      <c r="G119" s="48">
        <f t="shared" si="36"/>
        <v>3663.90334282384</v>
      </c>
      <c r="H119" s="48">
        <v>-61.496989216617806</v>
      </c>
      <c r="I119" s="48">
        <v>31302.38</v>
      </c>
      <c r="J119" s="48">
        <f t="shared" si="37"/>
        <v>31240.883010783382</v>
      </c>
      <c r="K119" s="48">
        <v>-105</v>
      </c>
      <c r="L119" s="48">
        <v>5678</v>
      </c>
      <c r="M119" s="48">
        <f t="shared" si="38"/>
        <v>5573</v>
      </c>
      <c r="N119" s="48">
        <v>-99.83562884826648</v>
      </c>
      <c r="O119" s="48">
        <v>3238.16342279002</v>
      </c>
      <c r="P119" s="48">
        <f t="shared" si="39"/>
        <v>3138.3277939417535</v>
      </c>
      <c r="Q119" s="48">
        <v>-55.02300615805058</v>
      </c>
      <c r="R119" s="48">
        <v>24839.21599746072</v>
      </c>
      <c r="S119" s="48">
        <f t="shared" si="40"/>
        <v>24784.19299130267</v>
      </c>
      <c r="T119" s="48">
        <v>-86</v>
      </c>
      <c r="U119" s="48">
        <v>4341</v>
      </c>
      <c r="V119" s="48">
        <f t="shared" si="41"/>
        <v>4255</v>
      </c>
      <c r="W119" s="31">
        <v>1795</v>
      </c>
      <c r="X119" s="75" t="s">
        <v>10</v>
      </c>
      <c r="Y119" s="75"/>
      <c r="Z119" s="14"/>
      <c r="AA119" s="31" t="s">
        <v>27</v>
      </c>
    </row>
    <row r="120" spans="1:27" ht="22.5" customHeight="1">
      <c r="A120" s="13">
        <v>6.2</v>
      </c>
      <c r="B120" s="13"/>
      <c r="C120" s="5"/>
      <c r="D120" s="10" t="s">
        <v>57</v>
      </c>
      <c r="E120" s="52">
        <f>+E121</f>
        <v>30.725414096848795</v>
      </c>
      <c r="F120" s="52">
        <f>+F121</f>
        <v>-6.77</v>
      </c>
      <c r="G120" s="48">
        <f t="shared" si="36"/>
        <v>23.955414096848795</v>
      </c>
      <c r="H120" s="52">
        <f>+H121</f>
        <v>40.34820312973946</v>
      </c>
      <c r="I120" s="52">
        <f>+I121</f>
        <v>-7.72</v>
      </c>
      <c r="J120" s="48">
        <f t="shared" si="37"/>
        <v>32.62820312973946</v>
      </c>
      <c r="K120" s="52">
        <f>+K121</f>
        <v>89</v>
      </c>
      <c r="L120" s="52">
        <f>+L121</f>
        <v>6.35</v>
      </c>
      <c r="M120" s="48">
        <f t="shared" si="38"/>
        <v>95.35</v>
      </c>
      <c r="N120" s="52">
        <f>+N121</f>
        <v>27.31861818363341</v>
      </c>
      <c r="O120" s="52">
        <f>+O121</f>
        <v>-5.804681471319557</v>
      </c>
      <c r="P120" s="48">
        <f t="shared" si="39"/>
        <v>21.513936712313853</v>
      </c>
      <c r="Q120" s="52">
        <f>+Q121</f>
        <v>33.91853785974135</v>
      </c>
      <c r="R120" s="52">
        <f>+R121</f>
        <v>-6.1260117441675925</v>
      </c>
      <c r="S120" s="48">
        <f t="shared" si="40"/>
        <v>27.792526115573757</v>
      </c>
      <c r="T120" s="52">
        <f>+T121</f>
        <v>66</v>
      </c>
      <c r="U120" s="52">
        <f>+U121</f>
        <v>4.854368932038835</v>
      </c>
      <c r="V120" s="48">
        <f t="shared" si="41"/>
        <v>70.85436893203884</v>
      </c>
      <c r="W120" s="31"/>
      <c r="X120" s="34">
        <v>6.2</v>
      </c>
      <c r="Y120" s="34"/>
      <c r="Z120" s="14"/>
      <c r="AA120" s="31" t="s">
        <v>35</v>
      </c>
    </row>
    <row r="121" spans="1:27" ht="22.5" customHeight="1">
      <c r="A121" s="82" t="s">
        <v>11</v>
      </c>
      <c r="B121" s="82"/>
      <c r="C121" s="8"/>
      <c r="D121" s="19" t="s">
        <v>73</v>
      </c>
      <c r="E121" s="53">
        <v>30.725414096848795</v>
      </c>
      <c r="F121" s="53">
        <v>-6.77</v>
      </c>
      <c r="G121" s="53">
        <f t="shared" si="36"/>
        <v>23.955414096848795</v>
      </c>
      <c r="H121" s="53">
        <v>40.34820312973946</v>
      </c>
      <c r="I121" s="53">
        <v>-7.72</v>
      </c>
      <c r="J121" s="53">
        <f t="shared" si="37"/>
        <v>32.62820312973946</v>
      </c>
      <c r="K121" s="53">
        <v>89</v>
      </c>
      <c r="L121" s="53">
        <v>6.35</v>
      </c>
      <c r="M121" s="53">
        <f t="shared" si="38"/>
        <v>95.35</v>
      </c>
      <c r="N121" s="53">
        <v>27.31861818363341</v>
      </c>
      <c r="O121" s="53">
        <v>-5.804681471319557</v>
      </c>
      <c r="P121" s="53">
        <f t="shared" si="39"/>
        <v>21.513936712313853</v>
      </c>
      <c r="Q121" s="53">
        <v>33.91853785974135</v>
      </c>
      <c r="R121" s="53">
        <v>-6.1260117441675925</v>
      </c>
      <c r="S121" s="53">
        <f t="shared" si="40"/>
        <v>27.792526115573757</v>
      </c>
      <c r="T121" s="53">
        <v>66</v>
      </c>
      <c r="U121" s="53">
        <v>4.854368932038835</v>
      </c>
      <c r="V121" s="53">
        <f t="shared" si="41"/>
        <v>70.85436893203884</v>
      </c>
      <c r="W121" s="36"/>
      <c r="X121" s="76" t="s">
        <v>11</v>
      </c>
      <c r="Y121" s="76"/>
      <c r="Z121" s="16"/>
      <c r="AA121" s="36" t="s">
        <v>27</v>
      </c>
    </row>
    <row r="122" spans="1:27" ht="22.5" customHeight="1">
      <c r="A122" s="2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24" t="s">
        <v>92</v>
      </c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2.5" customHeight="1">
      <c r="A123" s="77" t="s">
        <v>91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2" t="s">
        <v>117</v>
      </c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ht="22.5" customHeight="1">
      <c r="A124" s="77" t="s">
        <v>115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2" t="s">
        <v>81</v>
      </c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ht="22.5" customHeight="1">
      <c r="A125" s="80" t="s">
        <v>90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62" t="s">
        <v>104</v>
      </c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1:27" ht="22.5" customHeight="1">
      <c r="A126" s="9"/>
      <c r="B126" s="9"/>
      <c r="C126" s="9"/>
      <c r="D126" s="9"/>
      <c r="E126" s="9"/>
      <c r="F126" s="9"/>
      <c r="G126" s="9"/>
      <c r="H126" s="1"/>
      <c r="I126" s="1"/>
      <c r="J126" s="1"/>
      <c r="K126" s="65" t="s">
        <v>69</v>
      </c>
      <c r="L126" s="65"/>
      <c r="M126" s="65"/>
      <c r="N126" s="66" t="s">
        <v>110</v>
      </c>
      <c r="O126" s="67"/>
      <c r="P126" s="67"/>
      <c r="Q126" s="66"/>
      <c r="R126" s="67"/>
      <c r="S126" s="67"/>
      <c r="T126" s="9"/>
      <c r="U126" s="9"/>
      <c r="V126" s="9"/>
      <c r="W126" s="1"/>
      <c r="X126" s="1"/>
      <c r="Y126" s="1"/>
      <c r="Z126" s="1"/>
      <c r="AA126" s="1"/>
    </row>
    <row r="127" spans="1:27" ht="22.5" customHeight="1">
      <c r="A127" s="79" t="s">
        <v>48</v>
      </c>
      <c r="B127" s="79"/>
      <c r="C127" s="79"/>
      <c r="D127" s="79"/>
      <c r="E127" s="70" t="s">
        <v>103</v>
      </c>
      <c r="F127" s="70"/>
      <c r="G127" s="70"/>
      <c r="H127" s="70" t="s">
        <v>105</v>
      </c>
      <c r="I127" s="70"/>
      <c r="J127" s="70"/>
      <c r="K127" s="70" t="s">
        <v>109</v>
      </c>
      <c r="L127" s="70"/>
      <c r="M127" s="70"/>
      <c r="N127" s="70" t="s">
        <v>103</v>
      </c>
      <c r="O127" s="70"/>
      <c r="P127" s="70"/>
      <c r="Q127" s="70" t="s">
        <v>105</v>
      </c>
      <c r="R127" s="70"/>
      <c r="S127" s="70"/>
      <c r="T127" s="70" t="s">
        <v>109</v>
      </c>
      <c r="U127" s="70"/>
      <c r="V127" s="70"/>
      <c r="W127" s="71" t="s">
        <v>45</v>
      </c>
      <c r="X127" s="71"/>
      <c r="Y127" s="71"/>
      <c r="Z127" s="71"/>
      <c r="AA127" s="71"/>
    </row>
    <row r="128" spans="1:27" ht="22.5" customHeight="1">
      <c r="A128" s="80"/>
      <c r="B128" s="80"/>
      <c r="C128" s="80"/>
      <c r="D128" s="80"/>
      <c r="E128" s="25" t="s">
        <v>64</v>
      </c>
      <c r="F128" s="25" t="s">
        <v>65</v>
      </c>
      <c r="G128" s="25" t="s">
        <v>93</v>
      </c>
      <c r="H128" s="25" t="s">
        <v>64</v>
      </c>
      <c r="I128" s="25" t="s">
        <v>65</v>
      </c>
      <c r="J128" s="25" t="s">
        <v>93</v>
      </c>
      <c r="K128" s="25" t="s">
        <v>64</v>
      </c>
      <c r="L128" s="25" t="s">
        <v>65</v>
      </c>
      <c r="M128" s="25" t="s">
        <v>93</v>
      </c>
      <c r="N128" s="25" t="s">
        <v>64</v>
      </c>
      <c r="O128" s="25" t="s">
        <v>65</v>
      </c>
      <c r="P128" s="25" t="s">
        <v>93</v>
      </c>
      <c r="Q128" s="25" t="s">
        <v>64</v>
      </c>
      <c r="R128" s="25" t="s">
        <v>65</v>
      </c>
      <c r="S128" s="25" t="s">
        <v>93</v>
      </c>
      <c r="T128" s="25" t="s">
        <v>64</v>
      </c>
      <c r="U128" s="25" t="s">
        <v>65</v>
      </c>
      <c r="V128" s="25" t="s">
        <v>93</v>
      </c>
      <c r="W128" s="72"/>
      <c r="X128" s="72"/>
      <c r="Y128" s="72"/>
      <c r="Z128" s="72"/>
      <c r="AA128" s="72"/>
    </row>
    <row r="129" spans="1:27" ht="22.5" customHeight="1">
      <c r="A129" s="80"/>
      <c r="B129" s="80"/>
      <c r="C129" s="80"/>
      <c r="D129" s="80"/>
      <c r="E129" s="25" t="s">
        <v>46</v>
      </c>
      <c r="F129" s="25" t="s">
        <v>66</v>
      </c>
      <c r="G129" s="25" t="s">
        <v>94</v>
      </c>
      <c r="H129" s="25" t="s">
        <v>46</v>
      </c>
      <c r="I129" s="25" t="s">
        <v>66</v>
      </c>
      <c r="J129" s="25" t="s">
        <v>94</v>
      </c>
      <c r="K129" s="25" t="s">
        <v>46</v>
      </c>
      <c r="L129" s="25" t="s">
        <v>66</v>
      </c>
      <c r="M129" s="25" t="s">
        <v>94</v>
      </c>
      <c r="N129" s="25" t="s">
        <v>46</v>
      </c>
      <c r="O129" s="25" t="s">
        <v>66</v>
      </c>
      <c r="P129" s="25" t="s">
        <v>94</v>
      </c>
      <c r="Q129" s="25" t="s">
        <v>46</v>
      </c>
      <c r="R129" s="25" t="s">
        <v>66</v>
      </c>
      <c r="S129" s="25" t="s">
        <v>94</v>
      </c>
      <c r="T129" s="25" t="s">
        <v>46</v>
      </c>
      <c r="U129" s="25" t="s">
        <v>66</v>
      </c>
      <c r="V129" s="25" t="s">
        <v>94</v>
      </c>
      <c r="W129" s="72"/>
      <c r="X129" s="72"/>
      <c r="Y129" s="72"/>
      <c r="Z129" s="72"/>
      <c r="AA129" s="72"/>
    </row>
    <row r="130" spans="1:27" ht="22.5" customHeight="1">
      <c r="A130" s="80"/>
      <c r="B130" s="80"/>
      <c r="C130" s="80"/>
      <c r="D130" s="80"/>
      <c r="E130" s="29"/>
      <c r="F130" s="22" t="s">
        <v>0</v>
      </c>
      <c r="G130" s="25" t="s">
        <v>47</v>
      </c>
      <c r="H130" s="29"/>
      <c r="I130" s="22" t="s">
        <v>0</v>
      </c>
      <c r="J130" s="25" t="s">
        <v>47</v>
      </c>
      <c r="K130" s="29"/>
      <c r="L130" s="22" t="s">
        <v>0</v>
      </c>
      <c r="M130" s="25" t="s">
        <v>47</v>
      </c>
      <c r="N130" s="29"/>
      <c r="O130" s="22" t="s">
        <v>0</v>
      </c>
      <c r="P130" s="25" t="s">
        <v>47</v>
      </c>
      <c r="Q130" s="29"/>
      <c r="R130" s="22" t="s">
        <v>0</v>
      </c>
      <c r="S130" s="25" t="s">
        <v>47</v>
      </c>
      <c r="T130" s="29"/>
      <c r="U130" s="22" t="s">
        <v>0</v>
      </c>
      <c r="V130" s="25" t="s">
        <v>47</v>
      </c>
      <c r="W130" s="72"/>
      <c r="X130" s="72"/>
      <c r="Y130" s="72"/>
      <c r="Z130" s="72"/>
      <c r="AA130" s="72"/>
    </row>
    <row r="131" spans="1:27" ht="22.5" customHeight="1">
      <c r="A131" s="65"/>
      <c r="B131" s="65"/>
      <c r="C131" s="65"/>
      <c r="D131" s="65"/>
      <c r="E131" s="22" t="s">
        <v>3</v>
      </c>
      <c r="F131" s="22" t="s">
        <v>1</v>
      </c>
      <c r="G131" s="22" t="s">
        <v>70</v>
      </c>
      <c r="H131" s="22" t="s">
        <v>3</v>
      </c>
      <c r="I131" s="22" t="s">
        <v>1</v>
      </c>
      <c r="J131" s="22" t="s">
        <v>70</v>
      </c>
      <c r="K131" s="22" t="s">
        <v>3</v>
      </c>
      <c r="L131" s="22" t="s">
        <v>1</v>
      </c>
      <c r="M131" s="22" t="s">
        <v>70</v>
      </c>
      <c r="N131" s="22" t="s">
        <v>3</v>
      </c>
      <c r="O131" s="22" t="s">
        <v>1</v>
      </c>
      <c r="P131" s="22" t="s">
        <v>70</v>
      </c>
      <c r="Q131" s="22" t="s">
        <v>3</v>
      </c>
      <c r="R131" s="22" t="s">
        <v>1</v>
      </c>
      <c r="S131" s="22" t="s">
        <v>70</v>
      </c>
      <c r="T131" s="22" t="s">
        <v>3</v>
      </c>
      <c r="U131" s="22" t="s">
        <v>1</v>
      </c>
      <c r="V131" s="22" t="s">
        <v>70</v>
      </c>
      <c r="W131" s="73"/>
      <c r="X131" s="73"/>
      <c r="Y131" s="73"/>
      <c r="Z131" s="73"/>
      <c r="AA131" s="73"/>
    </row>
    <row r="132" spans="1:27" ht="22.5" customHeight="1">
      <c r="A132" s="78">
        <v>1</v>
      </c>
      <c r="B132" s="78"/>
      <c r="C132" s="78"/>
      <c r="D132" s="78"/>
      <c r="E132" s="20">
        <v>20</v>
      </c>
      <c r="F132" s="20">
        <v>21</v>
      </c>
      <c r="G132" s="20">
        <v>22</v>
      </c>
      <c r="H132" s="20">
        <v>23</v>
      </c>
      <c r="I132" s="20">
        <v>24</v>
      </c>
      <c r="J132" s="20">
        <v>25</v>
      </c>
      <c r="K132" s="20">
        <v>26</v>
      </c>
      <c r="L132" s="20">
        <v>27</v>
      </c>
      <c r="M132" s="20">
        <v>28</v>
      </c>
      <c r="N132" s="20">
        <v>29</v>
      </c>
      <c r="O132" s="20">
        <v>30</v>
      </c>
      <c r="P132" s="20">
        <v>31</v>
      </c>
      <c r="Q132" s="20">
        <v>32</v>
      </c>
      <c r="R132" s="20">
        <v>33</v>
      </c>
      <c r="S132" s="20">
        <v>34</v>
      </c>
      <c r="T132" s="20">
        <v>35</v>
      </c>
      <c r="U132" s="20">
        <v>36</v>
      </c>
      <c r="V132" s="20">
        <v>37</v>
      </c>
      <c r="W132" s="74">
        <v>1</v>
      </c>
      <c r="X132" s="74"/>
      <c r="Y132" s="74"/>
      <c r="Z132" s="74"/>
      <c r="AA132" s="74"/>
    </row>
    <row r="133" spans="1:27" ht="22.5" customHeight="1">
      <c r="A133" s="21">
        <v>7</v>
      </c>
      <c r="B133" s="21"/>
      <c r="C133" s="6"/>
      <c r="D133" s="17" t="s">
        <v>58</v>
      </c>
      <c r="E133" s="50">
        <f>+E134+E137+E140+E142</f>
        <v>26949</v>
      </c>
      <c r="F133" s="50">
        <f>+F134+F137+F140+F142</f>
        <v>1211.3799999999999</v>
      </c>
      <c r="G133" s="51">
        <f>+E133+F133</f>
        <v>28160.38</v>
      </c>
      <c r="H133" s="50">
        <f>+H134+H137+H140+H142</f>
        <v>31772.33419698611</v>
      </c>
      <c r="I133" s="50">
        <f>+I134+I137+I140+I142</f>
        <v>1689.28</v>
      </c>
      <c r="J133" s="51">
        <f>+H133+I133</f>
        <v>33461.61419698611</v>
      </c>
      <c r="K133" s="50">
        <f>+K134+K137+K140+K142</f>
        <v>32156.116770692777</v>
      </c>
      <c r="L133" s="50">
        <f>+L134+L137+L140+L142</f>
        <v>975.72</v>
      </c>
      <c r="M133" s="51">
        <f>+K133+L133</f>
        <v>33131.836770692775</v>
      </c>
      <c r="N133" s="50">
        <f>+N134+N137+N140+N142</f>
        <v>24235.950650306826</v>
      </c>
      <c r="O133" s="50">
        <f>+O134+O137+O140+O142</f>
        <v>1057.9956425980174</v>
      </c>
      <c r="P133" s="51">
        <f>+N133+O133</f>
        <v>25293.946292904842</v>
      </c>
      <c r="Q133" s="50">
        <f>+Q134+Q137+Q140+Q142</f>
        <v>26517.563032711598</v>
      </c>
      <c r="R133" s="50">
        <f>+R134+R137+R140+R142</f>
        <v>1349.398587574803</v>
      </c>
      <c r="S133" s="51">
        <f>+Q133+R133</f>
        <v>27866.9616202864</v>
      </c>
      <c r="T133" s="50">
        <f>+T134+T137+T140+T142</f>
        <v>25968.288450879994</v>
      </c>
      <c r="U133" s="50">
        <f>+U134+U137+U140+U142</f>
        <v>747.0934058018728</v>
      </c>
      <c r="V133" s="51">
        <f>+T133+U133</f>
        <v>26715.381856681866</v>
      </c>
      <c r="W133" s="23"/>
      <c r="X133" s="32">
        <v>7</v>
      </c>
      <c r="Y133" s="32"/>
      <c r="Z133" s="32"/>
      <c r="AA133" s="23" t="s">
        <v>86</v>
      </c>
    </row>
    <row r="134" spans="1:27" ht="22.5" customHeight="1">
      <c r="A134" s="13">
        <v>7.1</v>
      </c>
      <c r="B134" s="13"/>
      <c r="C134" s="5"/>
      <c r="D134" s="10" t="s">
        <v>59</v>
      </c>
      <c r="E134" s="54">
        <f>+E135+E136</f>
        <v>12481</v>
      </c>
      <c r="F134" s="54">
        <f>+F135+F136</f>
        <v>284.12</v>
      </c>
      <c r="G134" s="48">
        <f>+E134+F134</f>
        <v>12765.12</v>
      </c>
      <c r="H134" s="54">
        <f>+H135+H136</f>
        <v>18327.331458330642</v>
      </c>
      <c r="I134" s="54">
        <f>+I135+I136</f>
        <v>254.46</v>
      </c>
      <c r="J134" s="48">
        <f>+H134+I134</f>
        <v>18581.79145833064</v>
      </c>
      <c r="K134" s="54">
        <f>+K135+K136</f>
        <v>20179.362540594007</v>
      </c>
      <c r="L134" s="54">
        <f>+L135+L136</f>
        <v>319.2</v>
      </c>
      <c r="M134" s="48">
        <f>+K134+L134</f>
        <v>20498.562540594008</v>
      </c>
      <c r="N134" s="54">
        <f>+N135+N136</f>
        <v>10848.519059332004</v>
      </c>
      <c r="O134" s="54">
        <f>+O135+O136</f>
        <v>243.60799108291178</v>
      </c>
      <c r="P134" s="48">
        <f>+N134+O134</f>
        <v>11092.127050414916</v>
      </c>
      <c r="Q134" s="54">
        <f>+Q135+Q136</f>
        <v>14660.485053895249</v>
      </c>
      <c r="R134" s="54">
        <f>+R135+R136</f>
        <v>201.92033010633233</v>
      </c>
      <c r="S134" s="48">
        <f>+Q134+R134</f>
        <v>14862.40538400158</v>
      </c>
      <c r="T134" s="54">
        <f>+T135+T136</f>
        <v>15657</v>
      </c>
      <c r="U134" s="54">
        <f>+U135+U136</f>
        <v>244</v>
      </c>
      <c r="V134" s="48">
        <f>+T134+U134</f>
        <v>15901</v>
      </c>
      <c r="W134" s="31"/>
      <c r="X134" s="34">
        <v>7.1</v>
      </c>
      <c r="Y134" s="34"/>
      <c r="Z134" s="40"/>
      <c r="AA134" s="31" t="s">
        <v>36</v>
      </c>
    </row>
    <row r="135" spans="1:27" ht="22.5" customHeight="1">
      <c r="A135" s="81" t="s">
        <v>12</v>
      </c>
      <c r="B135" s="81"/>
      <c r="C135" s="4"/>
      <c r="D135" s="10" t="s">
        <v>51</v>
      </c>
      <c r="E135" s="48">
        <v>10892</v>
      </c>
      <c r="F135" s="48">
        <v>239</v>
      </c>
      <c r="G135" s="48">
        <f aca="true" t="shared" si="42" ref="G135:G145">+E135+F135</f>
        <v>11131</v>
      </c>
      <c r="H135" s="48">
        <v>13419.326489024194</v>
      </c>
      <c r="I135" s="48">
        <v>277</v>
      </c>
      <c r="J135" s="48">
        <f aca="true" t="shared" si="43" ref="J135:J145">+H135+I135</f>
        <v>13696.326489024194</v>
      </c>
      <c r="K135" s="48">
        <v>14251.439455608484</v>
      </c>
      <c r="L135" s="48">
        <v>318</v>
      </c>
      <c r="M135" s="48">
        <f aca="true" t="shared" si="44" ref="M135:M145">+K135+L135</f>
        <v>14569.439455608484</v>
      </c>
      <c r="N135" s="48">
        <v>9493.036685035444</v>
      </c>
      <c r="O135" s="48">
        <v>204.9215467718426</v>
      </c>
      <c r="P135" s="48">
        <f aca="true" t="shared" si="45" ref="P135:P145">+N135+O135</f>
        <v>9697.958231807286</v>
      </c>
      <c r="Q135" s="48">
        <v>10778.487840586817</v>
      </c>
      <c r="R135" s="48">
        <v>219.8063799396921</v>
      </c>
      <c r="S135" s="48">
        <f aca="true" t="shared" si="46" ref="S135:S145">+Q135+R135</f>
        <v>10998.294220526508</v>
      </c>
      <c r="T135" s="48">
        <v>11200</v>
      </c>
      <c r="U135" s="48">
        <v>243</v>
      </c>
      <c r="V135" s="48">
        <f aca="true" t="shared" si="47" ref="V135:V145">+T135+U135</f>
        <v>11443</v>
      </c>
      <c r="W135" s="31"/>
      <c r="X135" s="75" t="s">
        <v>12</v>
      </c>
      <c r="Y135" s="75"/>
      <c r="Z135" s="40"/>
      <c r="AA135" s="31" t="s">
        <v>26</v>
      </c>
    </row>
    <row r="136" spans="1:27" ht="22.5" customHeight="1">
      <c r="A136" s="81" t="s">
        <v>13</v>
      </c>
      <c r="B136" s="81"/>
      <c r="C136" s="4"/>
      <c r="D136" s="18" t="s">
        <v>73</v>
      </c>
      <c r="E136" s="48">
        <v>1589</v>
      </c>
      <c r="F136" s="48">
        <v>45.12</v>
      </c>
      <c r="G136" s="48">
        <f t="shared" si="42"/>
        <v>1634.12</v>
      </c>
      <c r="H136" s="48">
        <v>4908.004969306448</v>
      </c>
      <c r="I136" s="48">
        <v>-22.54</v>
      </c>
      <c r="J136" s="48">
        <f t="shared" si="43"/>
        <v>4885.464969306448</v>
      </c>
      <c r="K136" s="48">
        <v>5927.923084985523</v>
      </c>
      <c r="L136" s="48">
        <v>1.2</v>
      </c>
      <c r="M136" s="48">
        <f t="shared" si="44"/>
        <v>5929.123084985523</v>
      </c>
      <c r="N136" s="48">
        <v>1355.4823742965602</v>
      </c>
      <c r="O136" s="48">
        <v>38.68644431106919</v>
      </c>
      <c r="P136" s="48">
        <f t="shared" si="45"/>
        <v>1394.1688186076294</v>
      </c>
      <c r="Q136" s="48">
        <v>3881.9972133084325</v>
      </c>
      <c r="R136" s="48">
        <v>-17.886049833359785</v>
      </c>
      <c r="S136" s="48">
        <f t="shared" si="46"/>
        <v>3864.1111634750728</v>
      </c>
      <c r="T136" s="48">
        <v>4457</v>
      </c>
      <c r="U136" s="48">
        <v>1</v>
      </c>
      <c r="V136" s="48">
        <f t="shared" si="47"/>
        <v>4458</v>
      </c>
      <c r="W136" s="31"/>
      <c r="X136" s="75" t="s">
        <v>13</v>
      </c>
      <c r="Y136" s="75"/>
      <c r="Z136" s="40"/>
      <c r="AA136" s="31" t="s">
        <v>27</v>
      </c>
    </row>
    <row r="137" spans="1:27" ht="22.5" customHeight="1">
      <c r="A137" s="13">
        <v>7.2</v>
      </c>
      <c r="B137" s="13"/>
      <c r="C137" s="5"/>
      <c r="D137" s="18" t="s">
        <v>74</v>
      </c>
      <c r="E137" s="52">
        <f>+E138+E139</f>
        <v>14190</v>
      </c>
      <c r="F137" s="52">
        <f>+F138+F139</f>
        <v>267.53999999999996</v>
      </c>
      <c r="G137" s="48">
        <f t="shared" si="42"/>
        <v>14457.54</v>
      </c>
      <c r="H137" s="52">
        <f>+H138+H139</f>
        <v>9991.845923700555</v>
      </c>
      <c r="I137" s="52">
        <f>+I138+I139</f>
        <v>100.31</v>
      </c>
      <c r="J137" s="48">
        <f t="shared" si="43"/>
        <v>10092.155923700555</v>
      </c>
      <c r="K137" s="52">
        <f>+K138+K139</f>
        <v>8047</v>
      </c>
      <c r="L137" s="52">
        <f>+L138+L139</f>
        <v>4</v>
      </c>
      <c r="M137" s="48">
        <f t="shared" si="44"/>
        <v>8051</v>
      </c>
      <c r="N137" s="52">
        <f>+N138+N139</f>
        <v>13031.683931069187</v>
      </c>
      <c r="O137" s="52">
        <f>+O138+O139</f>
        <v>248.73558943845293</v>
      </c>
      <c r="P137" s="48">
        <f t="shared" si="45"/>
        <v>13280.41952050764</v>
      </c>
      <c r="Q137" s="52">
        <f>+Q138+Q139</f>
        <v>8580.720928551249</v>
      </c>
      <c r="R137" s="52">
        <f>+R138+R139</f>
        <v>88.51142680667078</v>
      </c>
      <c r="S137" s="48">
        <f t="shared" si="46"/>
        <v>8669.232355357919</v>
      </c>
      <c r="T137" s="52">
        <f>+T138+T139</f>
        <v>6493</v>
      </c>
      <c r="U137" s="52">
        <f>+U138+U139</f>
        <v>3.929121725731896</v>
      </c>
      <c r="V137" s="48">
        <f t="shared" si="47"/>
        <v>6496.929121725732</v>
      </c>
      <c r="W137" s="31"/>
      <c r="X137" s="34">
        <v>7.2</v>
      </c>
      <c r="Y137" s="34"/>
      <c r="Z137" s="40"/>
      <c r="AA137" s="31" t="s">
        <v>44</v>
      </c>
    </row>
    <row r="138" spans="1:27" ht="22.5" customHeight="1">
      <c r="A138" s="81" t="s">
        <v>14</v>
      </c>
      <c r="B138" s="81"/>
      <c r="C138" s="4"/>
      <c r="D138" s="10" t="s">
        <v>51</v>
      </c>
      <c r="E138" s="48">
        <v>1084</v>
      </c>
      <c r="F138" s="48">
        <v>49</v>
      </c>
      <c r="G138" s="48">
        <f t="shared" si="42"/>
        <v>1133</v>
      </c>
      <c r="H138" s="48">
        <v>809.2613654066628</v>
      </c>
      <c r="I138" s="48">
        <v>54</v>
      </c>
      <c r="J138" s="48">
        <f t="shared" si="43"/>
        <v>863.2613654066628</v>
      </c>
      <c r="K138" s="48">
        <v>233</v>
      </c>
      <c r="L138" s="48">
        <v>63</v>
      </c>
      <c r="M138" s="48">
        <f t="shared" si="44"/>
        <v>296</v>
      </c>
      <c r="N138" s="48">
        <v>960.0939454548094</v>
      </c>
      <c r="O138" s="48">
        <v>45.555968761621415</v>
      </c>
      <c r="P138" s="48">
        <f t="shared" si="45"/>
        <v>1005.6499142164308</v>
      </c>
      <c r="Q138" s="48">
        <v>674.2206435590213</v>
      </c>
      <c r="R138" s="48">
        <v>47.64846024883085</v>
      </c>
      <c r="S138" s="48">
        <f t="shared" si="46"/>
        <v>721.8691038078521</v>
      </c>
      <c r="T138" s="48">
        <v>211</v>
      </c>
      <c r="U138" s="48">
        <v>53.929121725731896</v>
      </c>
      <c r="V138" s="48">
        <f t="shared" si="47"/>
        <v>264.9291217257319</v>
      </c>
      <c r="W138" s="31"/>
      <c r="X138" s="75" t="s">
        <v>14</v>
      </c>
      <c r="Y138" s="75"/>
      <c r="Z138" s="40"/>
      <c r="AA138" s="31" t="s">
        <v>26</v>
      </c>
    </row>
    <row r="139" spans="1:27" ht="22.5" customHeight="1">
      <c r="A139" s="81" t="s">
        <v>15</v>
      </c>
      <c r="B139" s="81"/>
      <c r="C139" s="4"/>
      <c r="D139" s="18" t="s">
        <v>73</v>
      </c>
      <c r="E139" s="48">
        <v>13106</v>
      </c>
      <c r="F139" s="48">
        <v>218.54</v>
      </c>
      <c r="G139" s="48">
        <f t="shared" si="42"/>
        <v>13324.54</v>
      </c>
      <c r="H139" s="48">
        <v>9182.584558293893</v>
      </c>
      <c r="I139" s="48">
        <v>46.31</v>
      </c>
      <c r="J139" s="48">
        <f t="shared" si="43"/>
        <v>9228.894558293892</v>
      </c>
      <c r="K139" s="48">
        <v>7814</v>
      </c>
      <c r="L139" s="48">
        <v>-59</v>
      </c>
      <c r="M139" s="48">
        <f t="shared" si="44"/>
        <v>7755</v>
      </c>
      <c r="N139" s="48">
        <v>12071.589985614377</v>
      </c>
      <c r="O139" s="48">
        <v>203.17962067683152</v>
      </c>
      <c r="P139" s="48">
        <f t="shared" si="45"/>
        <v>12274.76960629121</v>
      </c>
      <c r="Q139" s="48">
        <v>7906.500284992228</v>
      </c>
      <c r="R139" s="48">
        <v>40.86296655783994</v>
      </c>
      <c r="S139" s="48">
        <f t="shared" si="46"/>
        <v>7947.3632515500685</v>
      </c>
      <c r="T139" s="48">
        <v>6282</v>
      </c>
      <c r="U139" s="48">
        <v>-50</v>
      </c>
      <c r="V139" s="48">
        <f t="shared" si="47"/>
        <v>6232</v>
      </c>
      <c r="W139" s="31"/>
      <c r="X139" s="75" t="s">
        <v>15</v>
      </c>
      <c r="Y139" s="75"/>
      <c r="Z139" s="40"/>
      <c r="AA139" s="31" t="s">
        <v>27</v>
      </c>
    </row>
    <row r="140" spans="1:27" ht="22.5" customHeight="1">
      <c r="A140" s="13">
        <v>7.3</v>
      </c>
      <c r="B140" s="13"/>
      <c r="C140" s="5"/>
      <c r="D140" s="10" t="s">
        <v>60</v>
      </c>
      <c r="E140" s="52">
        <f>+E141</f>
        <v>-23</v>
      </c>
      <c r="F140" s="52">
        <f>+F141</f>
        <v>-71.3</v>
      </c>
      <c r="G140" s="48">
        <f t="shared" si="42"/>
        <v>-94.3</v>
      </c>
      <c r="H140" s="52">
        <f>+H141</f>
        <v>-58.26230539293334</v>
      </c>
      <c r="I140" s="52">
        <f>+I141</f>
        <v>-47.58</v>
      </c>
      <c r="J140" s="48">
        <f t="shared" si="43"/>
        <v>-105.84230539293334</v>
      </c>
      <c r="K140" s="52">
        <f>+K141</f>
        <v>19</v>
      </c>
      <c r="L140" s="52">
        <f>+L141</f>
        <v>167</v>
      </c>
      <c r="M140" s="48">
        <f t="shared" si="44"/>
        <v>186</v>
      </c>
      <c r="N140" s="52">
        <f>+N141</f>
        <v>-20.082073224165143</v>
      </c>
      <c r="O140" s="52">
        <f>+O141</f>
        <v>-61.133499099717056</v>
      </c>
      <c r="P140" s="48">
        <f t="shared" si="45"/>
        <v>-81.2155723238822</v>
      </c>
      <c r="Q140" s="52">
        <f>+Q141</f>
        <v>-45.950783503990436</v>
      </c>
      <c r="R140" s="52">
        <f>+R141</f>
        <v>-37.75591176003809</v>
      </c>
      <c r="S140" s="48">
        <f t="shared" si="46"/>
        <v>-83.70669526402853</v>
      </c>
      <c r="T140" s="52">
        <f>+T141</f>
        <v>13</v>
      </c>
      <c r="U140" s="52">
        <f>+U141</f>
        <v>128</v>
      </c>
      <c r="V140" s="48">
        <f t="shared" si="47"/>
        <v>141</v>
      </c>
      <c r="W140" s="31"/>
      <c r="X140" s="34">
        <v>7.3</v>
      </c>
      <c r="Y140" s="34"/>
      <c r="Z140" s="40"/>
      <c r="AA140" s="31" t="s">
        <v>43</v>
      </c>
    </row>
    <row r="141" spans="1:27" ht="22.5" customHeight="1">
      <c r="A141" s="81" t="s">
        <v>16</v>
      </c>
      <c r="B141" s="81"/>
      <c r="C141" s="4"/>
      <c r="D141" s="18" t="s">
        <v>73</v>
      </c>
      <c r="E141" s="48">
        <v>-23</v>
      </c>
      <c r="F141" s="48">
        <v>-71.3</v>
      </c>
      <c r="G141" s="48">
        <f t="shared" si="42"/>
        <v>-94.3</v>
      </c>
      <c r="H141" s="48">
        <v>-58.26230539293334</v>
      </c>
      <c r="I141" s="48">
        <v>-47.58</v>
      </c>
      <c r="J141" s="48">
        <f t="shared" si="43"/>
        <v>-105.84230539293334</v>
      </c>
      <c r="K141" s="48">
        <v>19</v>
      </c>
      <c r="L141" s="48">
        <v>167</v>
      </c>
      <c r="M141" s="48">
        <f t="shared" si="44"/>
        <v>186</v>
      </c>
      <c r="N141" s="48">
        <v>-20.082073224165143</v>
      </c>
      <c r="O141" s="48">
        <v>-61.133499099717056</v>
      </c>
      <c r="P141" s="48">
        <f t="shared" si="45"/>
        <v>-81.2155723238822</v>
      </c>
      <c r="Q141" s="48">
        <v>-45.950783503990436</v>
      </c>
      <c r="R141" s="48">
        <v>-37.75591176003809</v>
      </c>
      <c r="S141" s="48">
        <f t="shared" si="46"/>
        <v>-83.70669526402853</v>
      </c>
      <c r="T141" s="48">
        <v>13</v>
      </c>
      <c r="U141" s="48">
        <v>128</v>
      </c>
      <c r="V141" s="48">
        <f t="shared" si="47"/>
        <v>141</v>
      </c>
      <c r="W141" s="31"/>
      <c r="X141" s="75" t="s">
        <v>16</v>
      </c>
      <c r="Y141" s="75"/>
      <c r="Z141" s="40"/>
      <c r="AA141" s="31" t="s">
        <v>27</v>
      </c>
    </row>
    <row r="142" spans="1:27" ht="22.5" customHeight="1">
      <c r="A142" s="13">
        <v>7.4</v>
      </c>
      <c r="B142" s="13"/>
      <c r="C142" s="5"/>
      <c r="D142" s="10" t="s">
        <v>61</v>
      </c>
      <c r="E142" s="52">
        <f>+E143+E144</f>
        <v>301</v>
      </c>
      <c r="F142" s="52">
        <f>+F143+F144</f>
        <v>731.02</v>
      </c>
      <c r="G142" s="48">
        <f t="shared" si="42"/>
        <v>1032.02</v>
      </c>
      <c r="H142" s="52">
        <f>+H143+H144</f>
        <v>3511.4191203478476</v>
      </c>
      <c r="I142" s="52">
        <f>+I143+I144</f>
        <v>1382.09</v>
      </c>
      <c r="J142" s="48">
        <f t="shared" si="43"/>
        <v>4893.509120347848</v>
      </c>
      <c r="K142" s="52">
        <f>+K143+K144</f>
        <v>3910.7542300987684</v>
      </c>
      <c r="L142" s="52">
        <f>+L143+L144</f>
        <v>485.52</v>
      </c>
      <c r="M142" s="48">
        <f t="shared" si="44"/>
        <v>4396.274230098768</v>
      </c>
      <c r="N142" s="52">
        <f>+N143+N144</f>
        <v>375.8297331298028</v>
      </c>
      <c r="O142" s="52">
        <f>+O143+O144</f>
        <v>626.7855611763697</v>
      </c>
      <c r="P142" s="48">
        <f t="shared" si="45"/>
        <v>1002.6152943061725</v>
      </c>
      <c r="Q142" s="52">
        <f>+Q143+Q144</f>
        <v>3322.307833769094</v>
      </c>
      <c r="R142" s="52">
        <f>+R143+R144</f>
        <v>1096.722742421838</v>
      </c>
      <c r="S142" s="48">
        <f t="shared" si="46"/>
        <v>4419.030576190932</v>
      </c>
      <c r="T142" s="52">
        <f>+T143+T144</f>
        <v>3805.2884508799943</v>
      </c>
      <c r="U142" s="52">
        <f>+U143+U144</f>
        <v>371.1642840761409</v>
      </c>
      <c r="V142" s="48">
        <f t="shared" si="47"/>
        <v>4176.452734956135</v>
      </c>
      <c r="W142" s="31"/>
      <c r="X142" s="34">
        <v>7.4</v>
      </c>
      <c r="Y142" s="34"/>
      <c r="Z142" s="40"/>
      <c r="AA142" s="31" t="s">
        <v>42</v>
      </c>
    </row>
    <row r="143" spans="1:27" ht="22.5" customHeight="1">
      <c r="A143" s="81" t="s">
        <v>17</v>
      </c>
      <c r="B143" s="81"/>
      <c r="C143" s="4"/>
      <c r="D143" s="10" t="s">
        <v>51</v>
      </c>
      <c r="E143" s="48">
        <v>-66</v>
      </c>
      <c r="F143" s="48">
        <v>0</v>
      </c>
      <c r="G143" s="48">
        <f t="shared" si="42"/>
        <v>-66</v>
      </c>
      <c r="H143" s="48">
        <v>74.61450975045227</v>
      </c>
      <c r="I143" s="48">
        <v>-1</v>
      </c>
      <c r="J143" s="48">
        <f t="shared" si="43"/>
        <v>73.61450975045227</v>
      </c>
      <c r="K143" s="48">
        <v>49.3856853565143</v>
      </c>
      <c r="L143" s="48">
        <v>0</v>
      </c>
      <c r="M143" s="48">
        <f t="shared" si="44"/>
        <v>49.3856853565143</v>
      </c>
      <c r="N143" s="48">
        <v>-54.66228111447515</v>
      </c>
      <c r="O143" s="48">
        <v>0</v>
      </c>
      <c r="P143" s="48">
        <f t="shared" si="45"/>
        <v>-54.66228111447515</v>
      </c>
      <c r="Q143" s="48">
        <v>79.10041677164082</v>
      </c>
      <c r="R143" s="48">
        <v>-0.7935248373274084</v>
      </c>
      <c r="S143" s="48">
        <f t="shared" si="46"/>
        <v>78.30689193431341</v>
      </c>
      <c r="T143" s="48">
        <v>63</v>
      </c>
      <c r="U143" s="48">
        <v>0</v>
      </c>
      <c r="V143" s="48">
        <f t="shared" si="47"/>
        <v>63</v>
      </c>
      <c r="W143" s="31"/>
      <c r="X143" s="75" t="s">
        <v>17</v>
      </c>
      <c r="Y143" s="75"/>
      <c r="Z143" s="40"/>
      <c r="AA143" s="31" t="s">
        <v>26</v>
      </c>
    </row>
    <row r="144" spans="1:27" ht="22.5" customHeight="1">
      <c r="A144" s="81" t="s">
        <v>18</v>
      </c>
      <c r="B144" s="81"/>
      <c r="C144" s="4"/>
      <c r="D144" s="18" t="s">
        <v>73</v>
      </c>
      <c r="E144" s="48">
        <v>367</v>
      </c>
      <c r="F144" s="48">
        <v>731.02</v>
      </c>
      <c r="G144" s="48">
        <f t="shared" si="42"/>
        <v>1098.02</v>
      </c>
      <c r="H144" s="48">
        <v>3436.8046105973954</v>
      </c>
      <c r="I144" s="48">
        <v>1383.09</v>
      </c>
      <c r="J144" s="48">
        <f t="shared" si="43"/>
        <v>4819.8946105973955</v>
      </c>
      <c r="K144" s="48">
        <v>3861.368544742254</v>
      </c>
      <c r="L144" s="48">
        <v>485.52</v>
      </c>
      <c r="M144" s="48">
        <f t="shared" si="44"/>
        <v>4346.888544742254</v>
      </c>
      <c r="N144" s="48">
        <v>430.4920142442779</v>
      </c>
      <c r="O144" s="48">
        <v>626.7855611763697</v>
      </c>
      <c r="P144" s="48">
        <f t="shared" si="45"/>
        <v>1057.2775754206477</v>
      </c>
      <c r="Q144" s="48">
        <v>3243.207416997453</v>
      </c>
      <c r="R144" s="48">
        <v>1097.5162672591653</v>
      </c>
      <c r="S144" s="48">
        <f t="shared" si="46"/>
        <v>4340.723684256618</v>
      </c>
      <c r="T144" s="48">
        <v>3742.2884508799943</v>
      </c>
      <c r="U144" s="48">
        <v>371.1642840761409</v>
      </c>
      <c r="V144" s="48">
        <f t="shared" si="47"/>
        <v>4113.452734956135</v>
      </c>
      <c r="W144" s="31"/>
      <c r="X144" s="75" t="s">
        <v>18</v>
      </c>
      <c r="Y144" s="75"/>
      <c r="Z144" s="40"/>
      <c r="AA144" s="31" t="s">
        <v>27</v>
      </c>
    </row>
    <row r="145" spans="1:27" ht="22.5" customHeight="1">
      <c r="A145" s="21">
        <v>8</v>
      </c>
      <c r="B145" s="21"/>
      <c r="C145" s="6"/>
      <c r="D145" s="17" t="s">
        <v>79</v>
      </c>
      <c r="E145" s="50">
        <f>+E147+E150</f>
        <v>7366</v>
      </c>
      <c r="F145" s="50">
        <f>+F147+F150</f>
        <v>-13.18</v>
      </c>
      <c r="G145" s="51">
        <f t="shared" si="42"/>
        <v>7352.82</v>
      </c>
      <c r="H145" s="50">
        <f>+H147+H150</f>
        <v>8833.863564227959</v>
      </c>
      <c r="I145" s="50">
        <f>+I147+I150</f>
        <v>43.06</v>
      </c>
      <c r="J145" s="51">
        <f t="shared" si="43"/>
        <v>8876.923564227958</v>
      </c>
      <c r="K145" s="50">
        <f>+K147+K150</f>
        <v>7166.218730838484</v>
      </c>
      <c r="L145" s="50">
        <f>+L147+L150</f>
        <v>6.43</v>
      </c>
      <c r="M145" s="51">
        <f t="shared" si="44"/>
        <v>7172.648730838484</v>
      </c>
      <c r="N145" s="50">
        <f>+N147+N150</f>
        <v>6343.691031721997</v>
      </c>
      <c r="O145" s="50">
        <f>+O147+O150</f>
        <v>-11.300694503986968</v>
      </c>
      <c r="P145" s="51">
        <f t="shared" si="45"/>
        <v>6332.39033721801</v>
      </c>
      <c r="Q145" s="50">
        <f>+Q147+Q150</f>
        <v>7079.010320135327</v>
      </c>
      <c r="R145" s="50">
        <f>+R147+R150</f>
        <v>34.16917949531821</v>
      </c>
      <c r="S145" s="51">
        <f t="shared" si="46"/>
        <v>7113.179499630645</v>
      </c>
      <c r="T145" s="50">
        <f>+T147+T150</f>
        <v>5560.3089513837385</v>
      </c>
      <c r="U145" s="50">
        <f>+U147+U150</f>
        <v>4.915526335907041</v>
      </c>
      <c r="V145" s="51">
        <f t="shared" si="47"/>
        <v>5565.224477719646</v>
      </c>
      <c r="W145" s="23"/>
      <c r="X145" s="32">
        <v>8</v>
      </c>
      <c r="Y145" s="32"/>
      <c r="Z145" s="32"/>
      <c r="AA145" s="23" t="s">
        <v>82</v>
      </c>
    </row>
    <row r="146" spans="1:27" ht="22.5" customHeight="1">
      <c r="A146" s="21"/>
      <c r="B146" s="21"/>
      <c r="C146" s="6"/>
      <c r="D146" s="17" t="s">
        <v>80</v>
      </c>
      <c r="E146" s="51"/>
      <c r="F146" s="51"/>
      <c r="G146" s="48"/>
      <c r="H146" s="51"/>
      <c r="I146" s="51"/>
      <c r="J146" s="48"/>
      <c r="K146" s="51"/>
      <c r="L146" s="51"/>
      <c r="M146" s="48"/>
      <c r="N146" s="51"/>
      <c r="O146" s="51"/>
      <c r="P146" s="48"/>
      <c r="Q146" s="51"/>
      <c r="R146" s="51"/>
      <c r="S146" s="48"/>
      <c r="T146" s="51"/>
      <c r="U146" s="51"/>
      <c r="V146" s="48"/>
      <c r="W146" s="23"/>
      <c r="X146" s="32"/>
      <c r="Y146" s="32"/>
      <c r="Z146" s="32"/>
      <c r="AA146" s="23" t="s">
        <v>78</v>
      </c>
    </row>
    <row r="147" spans="1:27" ht="22.5" customHeight="1">
      <c r="A147" s="13">
        <v>8.1</v>
      </c>
      <c r="B147" s="13"/>
      <c r="C147" s="5"/>
      <c r="D147" s="10" t="s">
        <v>62</v>
      </c>
      <c r="E147" s="52">
        <f>+E148+E149</f>
        <v>3445</v>
      </c>
      <c r="F147" s="52">
        <f>+F148+F149</f>
        <v>-13.18</v>
      </c>
      <c r="G147" s="48">
        <f aca="true" t="shared" si="48" ref="G147:G155">+E147+F147</f>
        <v>3431.82</v>
      </c>
      <c r="H147" s="52">
        <f>+H148+H149</f>
        <v>3164.972768870295</v>
      </c>
      <c r="I147" s="52">
        <f>+I148+I149</f>
        <v>43.06</v>
      </c>
      <c r="J147" s="48">
        <f aca="true" t="shared" si="49" ref="J147:J155">+H147+I147</f>
        <v>3208.032768870295</v>
      </c>
      <c r="K147" s="52">
        <f>+K148+K149</f>
        <v>3719.204533937822</v>
      </c>
      <c r="L147" s="52">
        <f>+L148+L149</f>
        <v>6.43</v>
      </c>
      <c r="M147" s="48">
        <f aca="true" t="shared" si="50" ref="M147:M155">+K147+L147</f>
        <v>3725.6345339378217</v>
      </c>
      <c r="N147" s="52">
        <f>+N148+N149</f>
        <v>3032.710839834033</v>
      </c>
      <c r="O147" s="52">
        <f>+O148+O149</f>
        <v>-11.300694503986968</v>
      </c>
      <c r="P147" s="48">
        <f aca="true" t="shared" si="51" ref="P147:P155">+N147+O147</f>
        <v>3021.410145330046</v>
      </c>
      <c r="Q147" s="52">
        <f>+Q148+Q149</f>
        <v>2688.3691153656405</v>
      </c>
      <c r="R147" s="52">
        <f>+R148+R149</f>
        <v>34.16917949531821</v>
      </c>
      <c r="S147" s="48">
        <f aca="true" t="shared" si="52" ref="S147:S155">+Q147+R147</f>
        <v>2722.5382948609586</v>
      </c>
      <c r="T147" s="52">
        <f>+T148+T149</f>
        <v>3181.308951383739</v>
      </c>
      <c r="U147" s="52">
        <f>+U148+U149</f>
        <v>4.915526335907041</v>
      </c>
      <c r="V147" s="48">
        <f aca="true" t="shared" si="53" ref="V147:V155">+T147+U147</f>
        <v>3186.224477719646</v>
      </c>
      <c r="W147" s="31"/>
      <c r="X147" s="34">
        <v>8.1</v>
      </c>
      <c r="Y147" s="34"/>
      <c r="Z147" s="40"/>
      <c r="AA147" s="31" t="s">
        <v>41</v>
      </c>
    </row>
    <row r="148" spans="1:27" ht="22.5" customHeight="1">
      <c r="A148" s="81" t="s">
        <v>19</v>
      </c>
      <c r="B148" s="81"/>
      <c r="C148" s="4"/>
      <c r="D148" s="10" t="s">
        <v>51</v>
      </c>
      <c r="E148" s="48">
        <v>-1</v>
      </c>
      <c r="F148" s="48"/>
      <c r="G148" s="48">
        <f t="shared" si="48"/>
        <v>-1</v>
      </c>
      <c r="H148" s="48">
        <v>-0.8020483002479255</v>
      </c>
      <c r="I148" s="48">
        <v>0</v>
      </c>
      <c r="J148" s="48">
        <f t="shared" si="49"/>
        <v>-0.8020483002479255</v>
      </c>
      <c r="K148" s="48">
        <v>-0.7954660621780394</v>
      </c>
      <c r="L148" s="48">
        <v>0</v>
      </c>
      <c r="M148" s="48">
        <f t="shared" si="50"/>
        <v>-0.7954660621780394</v>
      </c>
      <c r="N148" s="48">
        <v>-0.7498357381304275</v>
      </c>
      <c r="O148" s="48">
        <v>0</v>
      </c>
      <c r="P148" s="48">
        <f t="shared" si="51"/>
        <v>-0.7498357381304275</v>
      </c>
      <c r="Q148" s="48">
        <v>-0.7198423086052104</v>
      </c>
      <c r="R148" s="48">
        <v>0</v>
      </c>
      <c r="S148" s="48">
        <f t="shared" si="52"/>
        <v>-0.7198423086052104</v>
      </c>
      <c r="T148" s="48">
        <v>-0.691048616261002</v>
      </c>
      <c r="U148" s="48">
        <v>0</v>
      </c>
      <c r="V148" s="48">
        <f t="shared" si="53"/>
        <v>-0.691048616261002</v>
      </c>
      <c r="W148" s="31"/>
      <c r="X148" s="75" t="s">
        <v>19</v>
      </c>
      <c r="Y148" s="75"/>
      <c r="Z148" s="40"/>
      <c r="AA148" s="31" t="s">
        <v>26</v>
      </c>
    </row>
    <row r="149" spans="1:27" ht="22.5" customHeight="1">
      <c r="A149" s="81" t="s">
        <v>20</v>
      </c>
      <c r="B149" s="81"/>
      <c r="C149" s="4"/>
      <c r="D149" s="18" t="s">
        <v>73</v>
      </c>
      <c r="E149" s="48">
        <v>3446</v>
      </c>
      <c r="F149" s="48">
        <v>-13.18</v>
      </c>
      <c r="G149" s="48">
        <f t="shared" si="48"/>
        <v>3432.82</v>
      </c>
      <c r="H149" s="48">
        <v>3165.774817170543</v>
      </c>
      <c r="I149" s="48">
        <v>43.06</v>
      </c>
      <c r="J149" s="48">
        <f t="shared" si="49"/>
        <v>3208.834817170543</v>
      </c>
      <c r="K149" s="48">
        <v>3720</v>
      </c>
      <c r="L149" s="48">
        <v>6.43</v>
      </c>
      <c r="M149" s="48">
        <f t="shared" si="50"/>
        <v>3726.43</v>
      </c>
      <c r="N149" s="48">
        <v>3033.4606755721634</v>
      </c>
      <c r="O149" s="48">
        <v>-11.300694503986968</v>
      </c>
      <c r="P149" s="48">
        <f t="shared" si="51"/>
        <v>3022.1599810681764</v>
      </c>
      <c r="Q149" s="48">
        <v>2689.0889576742456</v>
      </c>
      <c r="R149" s="48">
        <v>34.16917949531821</v>
      </c>
      <c r="S149" s="48">
        <f t="shared" si="52"/>
        <v>2723.2581371695637</v>
      </c>
      <c r="T149" s="48">
        <v>3182</v>
      </c>
      <c r="U149" s="48">
        <v>4.915526335907041</v>
      </c>
      <c r="V149" s="48">
        <f t="shared" si="53"/>
        <v>3186.915526335907</v>
      </c>
      <c r="W149" s="31"/>
      <c r="X149" s="75" t="s">
        <v>20</v>
      </c>
      <c r="Y149" s="75"/>
      <c r="Z149" s="40"/>
      <c r="AA149" s="31" t="s">
        <v>27</v>
      </c>
    </row>
    <row r="150" spans="1:27" ht="22.5" customHeight="1">
      <c r="A150" s="13">
        <v>8.2</v>
      </c>
      <c r="B150" s="13"/>
      <c r="C150" s="5"/>
      <c r="D150" s="10" t="s">
        <v>75</v>
      </c>
      <c r="E150" s="52">
        <f>+E151</f>
        <v>3921</v>
      </c>
      <c r="F150" s="52">
        <f>+F151</f>
        <v>0</v>
      </c>
      <c r="G150" s="48">
        <f t="shared" si="48"/>
        <v>3921</v>
      </c>
      <c r="H150" s="52">
        <f>+H151</f>
        <v>5668.8907953576645</v>
      </c>
      <c r="I150" s="52">
        <f>+I151</f>
        <v>0</v>
      </c>
      <c r="J150" s="48">
        <f t="shared" si="49"/>
        <v>5668.8907953576645</v>
      </c>
      <c r="K150" s="52">
        <f>+K151</f>
        <v>3447.0141969006613</v>
      </c>
      <c r="L150" s="52">
        <f>+L151</f>
        <v>0</v>
      </c>
      <c r="M150" s="48">
        <f t="shared" si="50"/>
        <v>3447.0141969006613</v>
      </c>
      <c r="N150" s="52">
        <f>+N151</f>
        <v>3310.980191887965</v>
      </c>
      <c r="O150" s="52">
        <f>+O151</f>
        <v>0</v>
      </c>
      <c r="P150" s="48">
        <f t="shared" si="51"/>
        <v>3310.980191887965</v>
      </c>
      <c r="Q150" s="52">
        <f>+Q151</f>
        <v>4390.641204769686</v>
      </c>
      <c r="R150" s="52">
        <f>+R151</f>
        <v>0</v>
      </c>
      <c r="S150" s="48">
        <f t="shared" si="52"/>
        <v>4390.641204769686</v>
      </c>
      <c r="T150" s="52">
        <f>+T151</f>
        <v>2379</v>
      </c>
      <c r="U150" s="52">
        <f>+U151</f>
        <v>0</v>
      </c>
      <c r="V150" s="48">
        <f t="shared" si="53"/>
        <v>2379</v>
      </c>
      <c r="W150" s="31"/>
      <c r="X150" s="34">
        <v>8.2</v>
      </c>
      <c r="Y150" s="34"/>
      <c r="Z150" s="40"/>
      <c r="AA150" s="31" t="s">
        <v>40</v>
      </c>
    </row>
    <row r="151" spans="1:27" ht="22.5" customHeight="1">
      <c r="A151" s="81" t="s">
        <v>21</v>
      </c>
      <c r="B151" s="81"/>
      <c r="C151" s="4"/>
      <c r="D151" s="10" t="s">
        <v>55</v>
      </c>
      <c r="E151" s="48">
        <v>3921</v>
      </c>
      <c r="F151" s="48">
        <v>0</v>
      </c>
      <c r="G151" s="48">
        <f t="shared" si="48"/>
        <v>3921</v>
      </c>
      <c r="H151" s="48">
        <v>5668.8907953576645</v>
      </c>
      <c r="I151" s="48">
        <v>0</v>
      </c>
      <c r="J151" s="48">
        <f t="shared" si="49"/>
        <v>5668.8907953576645</v>
      </c>
      <c r="K151" s="48">
        <v>3447.0141969006613</v>
      </c>
      <c r="L151" s="48">
        <v>0</v>
      </c>
      <c r="M151" s="48">
        <f t="shared" si="50"/>
        <v>3447.0141969006613</v>
      </c>
      <c r="N151" s="48">
        <v>3310.980191887965</v>
      </c>
      <c r="O151" s="48">
        <v>0</v>
      </c>
      <c r="P151" s="48">
        <f t="shared" si="51"/>
        <v>3310.980191887965</v>
      </c>
      <c r="Q151" s="48">
        <v>4390.641204769686</v>
      </c>
      <c r="R151" s="48">
        <v>0</v>
      </c>
      <c r="S151" s="48">
        <f t="shared" si="52"/>
        <v>4390.641204769686</v>
      </c>
      <c r="T151" s="48">
        <v>2379</v>
      </c>
      <c r="U151" s="48">
        <v>0</v>
      </c>
      <c r="V151" s="48">
        <f t="shared" si="53"/>
        <v>2379</v>
      </c>
      <c r="W151" s="31"/>
      <c r="X151" s="75" t="s">
        <v>21</v>
      </c>
      <c r="Y151" s="75"/>
      <c r="Z151" s="40"/>
      <c r="AA151" s="31" t="s">
        <v>32</v>
      </c>
    </row>
    <row r="152" spans="1:27" ht="22.5" customHeight="1">
      <c r="A152" s="21">
        <v>9</v>
      </c>
      <c r="B152" s="21"/>
      <c r="C152" s="6"/>
      <c r="D152" s="17" t="s">
        <v>88</v>
      </c>
      <c r="E152" s="50">
        <f>+E153+E156</f>
        <v>128127.81752976569</v>
      </c>
      <c r="F152" s="50">
        <f>+F153+F156</f>
        <v>3368.37</v>
      </c>
      <c r="G152" s="51">
        <f t="shared" si="48"/>
        <v>131496.18752976568</v>
      </c>
      <c r="H152" s="50">
        <f>+H153+H156</f>
        <v>149559.36401956013</v>
      </c>
      <c r="I152" s="50">
        <f>+I153+I156</f>
        <v>5436.39</v>
      </c>
      <c r="J152" s="51">
        <f t="shared" si="49"/>
        <v>154995.75401956015</v>
      </c>
      <c r="K152" s="50">
        <f>+K153+K156</f>
        <v>176236.9945521462</v>
      </c>
      <c r="L152" s="50">
        <f>+L153+L156</f>
        <v>7190.6</v>
      </c>
      <c r="M152" s="51">
        <f t="shared" si="50"/>
        <v>183427.5945521462</v>
      </c>
      <c r="N152" s="50">
        <f>+N153+N156</f>
        <v>108205.69390981195</v>
      </c>
      <c r="O152" s="50">
        <f>+O153+O156</f>
        <v>2888.0819686187087</v>
      </c>
      <c r="P152" s="51">
        <f t="shared" si="51"/>
        <v>111093.77587843065</v>
      </c>
      <c r="Q152" s="50">
        <f>+Q153+Q156</f>
        <v>115338.39666677575</v>
      </c>
      <c r="R152" s="50">
        <f>+R153+R156</f>
        <v>4313.91049039835</v>
      </c>
      <c r="S152" s="51">
        <f t="shared" si="52"/>
        <v>119652.3071571741</v>
      </c>
      <c r="T152" s="50">
        <f>+T153+T156</f>
        <v>126107.83682770599</v>
      </c>
      <c r="U152" s="50">
        <f>+U153+U156</f>
        <v>5496.909487042275</v>
      </c>
      <c r="V152" s="51">
        <f t="shared" si="53"/>
        <v>131604.74631474828</v>
      </c>
      <c r="W152" s="23"/>
      <c r="X152" s="32">
        <v>9</v>
      </c>
      <c r="Y152" s="32"/>
      <c r="Z152" s="32"/>
      <c r="AA152" s="23" t="s">
        <v>87</v>
      </c>
    </row>
    <row r="153" spans="1:27" ht="22.5" customHeight="1">
      <c r="A153" s="13">
        <v>9.1</v>
      </c>
      <c r="B153" s="13"/>
      <c r="C153" s="5"/>
      <c r="D153" s="10" t="s">
        <v>119</v>
      </c>
      <c r="E153" s="54">
        <f>+E154+E155</f>
        <v>113912.43232462254</v>
      </c>
      <c r="F153" s="54">
        <f>+F154+F155</f>
        <v>3260</v>
      </c>
      <c r="G153" s="48">
        <f t="shared" si="48"/>
        <v>117172.43232462254</v>
      </c>
      <c r="H153" s="54">
        <f>+H154+H155</f>
        <v>133819.40260634077</v>
      </c>
      <c r="I153" s="54">
        <f>+I154+I155</f>
        <v>5346</v>
      </c>
      <c r="J153" s="48">
        <f t="shared" si="49"/>
        <v>139165.40260634077</v>
      </c>
      <c r="K153" s="54">
        <f>+K154+K155</f>
        <v>155967.8655547485</v>
      </c>
      <c r="L153" s="54">
        <f>+L154+L155</f>
        <v>7097</v>
      </c>
      <c r="M153" s="48">
        <f t="shared" si="50"/>
        <v>163064.8655547485</v>
      </c>
      <c r="N153" s="54">
        <f>+N154+N155</f>
        <v>96091.06650150675</v>
      </c>
      <c r="O153" s="54">
        <f>+O154+O155</f>
        <v>2795.1641944611165</v>
      </c>
      <c r="P153" s="48">
        <f t="shared" si="51"/>
        <v>98886.23069596787</v>
      </c>
      <c r="Q153" s="54">
        <f>+Q154+Q155</f>
        <v>102925.05205026743</v>
      </c>
      <c r="R153" s="54">
        <f>+R154+R155</f>
        <v>4242.183780352325</v>
      </c>
      <c r="S153" s="48">
        <f t="shared" si="52"/>
        <v>107167.23583061976</v>
      </c>
      <c r="T153" s="54">
        <f>+T154+T155</f>
        <v>111728.54972242824</v>
      </c>
      <c r="U153" s="54">
        <f>+U154+U155</f>
        <v>5425</v>
      </c>
      <c r="V153" s="48">
        <f t="shared" si="53"/>
        <v>117153.54972242824</v>
      </c>
      <c r="W153" s="31"/>
      <c r="X153" s="34">
        <v>9.1</v>
      </c>
      <c r="Y153" s="34"/>
      <c r="Z153" s="40"/>
      <c r="AA153" s="31" t="s">
        <v>108</v>
      </c>
    </row>
    <row r="154" spans="1:27" ht="22.5" customHeight="1">
      <c r="A154" s="81" t="s">
        <v>71</v>
      </c>
      <c r="B154" s="81"/>
      <c r="C154" s="5"/>
      <c r="D154" s="10" t="s">
        <v>63</v>
      </c>
      <c r="E154" s="48">
        <v>110334.42172943434</v>
      </c>
      <c r="F154" s="48">
        <v>3260</v>
      </c>
      <c r="G154" s="48">
        <f t="shared" si="48"/>
        <v>113594.42172943434</v>
      </c>
      <c r="H154" s="48">
        <v>128688.89188422242</v>
      </c>
      <c r="I154" s="48">
        <v>5346</v>
      </c>
      <c r="J154" s="48">
        <f t="shared" si="49"/>
        <v>134034.89188422242</v>
      </c>
      <c r="K154" s="48">
        <v>150380</v>
      </c>
      <c r="L154" s="48">
        <v>7097</v>
      </c>
      <c r="M154" s="48">
        <f t="shared" si="50"/>
        <v>157477</v>
      </c>
      <c r="N154" s="48">
        <v>93048</v>
      </c>
      <c r="O154" s="48">
        <v>2795.1641944611165</v>
      </c>
      <c r="P154" s="48">
        <f t="shared" si="51"/>
        <v>95843.16419446112</v>
      </c>
      <c r="Q154" s="48">
        <v>98956.8190791778</v>
      </c>
      <c r="R154" s="48">
        <v>4242.183780352325</v>
      </c>
      <c r="S154" s="48">
        <f t="shared" si="52"/>
        <v>103199.00285953013</v>
      </c>
      <c r="T154" s="48">
        <v>107883</v>
      </c>
      <c r="U154" s="48">
        <v>5425</v>
      </c>
      <c r="V154" s="48">
        <f t="shared" si="53"/>
        <v>113308</v>
      </c>
      <c r="W154" s="31"/>
      <c r="X154" s="75" t="s">
        <v>71</v>
      </c>
      <c r="Y154" s="75"/>
      <c r="Z154" s="40"/>
      <c r="AA154" s="31" t="s">
        <v>39</v>
      </c>
    </row>
    <row r="155" spans="1:27" ht="22.5" customHeight="1">
      <c r="A155" s="81" t="s">
        <v>72</v>
      </c>
      <c r="B155" s="81"/>
      <c r="C155" s="5"/>
      <c r="D155" s="44" t="s">
        <v>120</v>
      </c>
      <c r="E155" s="48">
        <v>3578.0105951881983</v>
      </c>
      <c r="F155" s="48">
        <v>0</v>
      </c>
      <c r="G155" s="48">
        <f t="shared" si="48"/>
        <v>3578.0105951881983</v>
      </c>
      <c r="H155" s="48">
        <v>5130.5107221183525</v>
      </c>
      <c r="I155" s="48">
        <v>0</v>
      </c>
      <c r="J155" s="48">
        <f t="shared" si="49"/>
        <v>5130.5107221183525</v>
      </c>
      <c r="K155" s="48">
        <v>5587.865554748498</v>
      </c>
      <c r="L155" s="48">
        <v>0</v>
      </c>
      <c r="M155" s="48">
        <f t="shared" si="50"/>
        <v>5587.865554748498</v>
      </c>
      <c r="N155" s="48">
        <v>3043.066501506745</v>
      </c>
      <c r="O155" s="48">
        <v>0</v>
      </c>
      <c r="P155" s="48">
        <f t="shared" si="51"/>
        <v>3043.066501506745</v>
      </c>
      <c r="Q155" s="48">
        <v>3968.232971089634</v>
      </c>
      <c r="R155" s="48">
        <v>0</v>
      </c>
      <c r="S155" s="48">
        <f t="shared" si="52"/>
        <v>3968.232971089634</v>
      </c>
      <c r="T155" s="48">
        <v>3845.5497224282462</v>
      </c>
      <c r="U155" s="48">
        <v>0</v>
      </c>
      <c r="V155" s="48">
        <f t="shared" si="53"/>
        <v>3845.5497224282462</v>
      </c>
      <c r="W155" s="31"/>
      <c r="X155" s="75" t="s">
        <v>72</v>
      </c>
      <c r="Y155" s="75"/>
      <c r="Z155" s="40"/>
      <c r="AA155" s="45" t="s">
        <v>106</v>
      </c>
    </row>
    <row r="156" spans="1:27" ht="22.5" customHeight="1">
      <c r="A156" s="13">
        <v>9.2</v>
      </c>
      <c r="B156" s="13"/>
      <c r="C156" s="5"/>
      <c r="D156" s="18" t="s">
        <v>76</v>
      </c>
      <c r="E156" s="52">
        <f aca="true" t="shared" si="54" ref="E156:L156">+E157+E158+E159+E160</f>
        <v>14215.385205143146</v>
      </c>
      <c r="F156" s="52">
        <f t="shared" si="54"/>
        <v>108.37</v>
      </c>
      <c r="G156" s="52">
        <f t="shared" si="54"/>
        <v>14323.755205143145</v>
      </c>
      <c r="H156" s="52">
        <f t="shared" si="54"/>
        <v>15739.961413219376</v>
      </c>
      <c r="I156" s="52">
        <f t="shared" si="54"/>
        <v>90.39</v>
      </c>
      <c r="J156" s="52">
        <f t="shared" si="54"/>
        <v>15830.351413219378</v>
      </c>
      <c r="K156" s="52">
        <f t="shared" si="54"/>
        <v>20269.128997397696</v>
      </c>
      <c r="L156" s="52">
        <f t="shared" si="54"/>
        <v>93.6</v>
      </c>
      <c r="M156" s="52">
        <f>+M157+M158+M159+M160</f>
        <v>20362.728997397695</v>
      </c>
      <c r="N156" s="52">
        <f aca="true" t="shared" si="55" ref="N156:V156">+N157+N158+N159+N160</f>
        <v>12114.627408305196</v>
      </c>
      <c r="O156" s="52">
        <f t="shared" si="55"/>
        <v>92.91777415759239</v>
      </c>
      <c r="P156" s="52">
        <f t="shared" si="55"/>
        <v>12207.545182462789</v>
      </c>
      <c r="Q156" s="52">
        <f t="shared" si="55"/>
        <v>12413.344616508315</v>
      </c>
      <c r="R156" s="52">
        <f t="shared" si="55"/>
        <v>71.72671004602444</v>
      </c>
      <c r="S156" s="52">
        <f t="shared" si="55"/>
        <v>12485.071326554342</v>
      </c>
      <c r="T156" s="52">
        <f t="shared" si="55"/>
        <v>14379.28710527775</v>
      </c>
      <c r="U156" s="52">
        <f t="shared" si="55"/>
        <v>71.90948704227505</v>
      </c>
      <c r="V156" s="52">
        <f t="shared" si="55"/>
        <v>14451.196592320026</v>
      </c>
      <c r="W156" s="31"/>
      <c r="X156" s="34">
        <v>9.2</v>
      </c>
      <c r="Y156" s="34"/>
      <c r="Z156" s="40"/>
      <c r="AA156" s="31" t="s">
        <v>38</v>
      </c>
    </row>
    <row r="157" spans="1:27" ht="22.5" customHeight="1">
      <c r="A157" s="81" t="s">
        <v>22</v>
      </c>
      <c r="B157" s="81"/>
      <c r="C157" s="4"/>
      <c r="D157" s="10" t="s">
        <v>55</v>
      </c>
      <c r="E157" s="48">
        <v>11282.501020459747</v>
      </c>
      <c r="F157" s="48">
        <v>56</v>
      </c>
      <c r="G157" s="48">
        <f>+E157+F157</f>
        <v>11338.501020459747</v>
      </c>
      <c r="H157" s="48">
        <v>11680.139029987422</v>
      </c>
      <c r="I157" s="48">
        <v>48</v>
      </c>
      <c r="J157" s="48">
        <f>+H157+I157</f>
        <v>11728.139029987422</v>
      </c>
      <c r="K157" s="48">
        <v>15988</v>
      </c>
      <c r="L157" s="48">
        <v>10</v>
      </c>
      <c r="M157" s="48">
        <f>+K157+L157</f>
        <v>15998</v>
      </c>
      <c r="N157" s="48">
        <v>9573.053557875792</v>
      </c>
      <c r="O157" s="48">
        <v>48.015090457000774</v>
      </c>
      <c r="P157" s="48">
        <f>+N157+O157</f>
        <v>9621.068648332792</v>
      </c>
      <c r="Q157" s="48">
        <v>9145.361797489713</v>
      </c>
      <c r="R157" s="48">
        <v>38.089192191715604</v>
      </c>
      <c r="S157" s="48">
        <f>+Q157+R157</f>
        <v>9183.450989681429</v>
      </c>
      <c r="T157" s="48">
        <v>11234</v>
      </c>
      <c r="U157" s="48">
        <v>8</v>
      </c>
      <c r="V157" s="48">
        <f>+T157+U157</f>
        <v>11242</v>
      </c>
      <c r="W157" s="31"/>
      <c r="X157" s="75" t="s">
        <v>22</v>
      </c>
      <c r="Y157" s="75"/>
      <c r="Z157" s="40"/>
      <c r="AA157" s="31" t="s">
        <v>32</v>
      </c>
    </row>
    <row r="158" spans="1:27" ht="22.5" customHeight="1">
      <c r="A158" s="81" t="s">
        <v>23</v>
      </c>
      <c r="B158" s="81"/>
      <c r="C158" s="4"/>
      <c r="D158" s="10" t="s">
        <v>51</v>
      </c>
      <c r="E158" s="48">
        <v>0</v>
      </c>
      <c r="F158" s="48">
        <v>0</v>
      </c>
      <c r="G158" s="48">
        <f>+E158+F158</f>
        <v>0</v>
      </c>
      <c r="H158" s="48">
        <v>0</v>
      </c>
      <c r="I158" s="48">
        <v>0</v>
      </c>
      <c r="J158" s="48">
        <f>+H158+I158</f>
        <v>0</v>
      </c>
      <c r="K158" s="48">
        <v>0</v>
      </c>
      <c r="L158" s="48">
        <v>0</v>
      </c>
      <c r="M158" s="48">
        <f>+K158+L158</f>
        <v>0</v>
      </c>
      <c r="N158" s="48">
        <v>0</v>
      </c>
      <c r="O158" s="48">
        <v>0</v>
      </c>
      <c r="P158" s="48">
        <f>+N158+O158</f>
        <v>0</v>
      </c>
      <c r="Q158" s="48">
        <v>0</v>
      </c>
      <c r="R158" s="48">
        <v>0</v>
      </c>
      <c r="S158" s="48">
        <f>+Q158+R158</f>
        <v>0</v>
      </c>
      <c r="T158" s="48">
        <v>0</v>
      </c>
      <c r="U158" s="48">
        <v>0</v>
      </c>
      <c r="V158" s="48">
        <f>+T158+U158</f>
        <v>0</v>
      </c>
      <c r="W158" s="31"/>
      <c r="X158" s="75" t="s">
        <v>23</v>
      </c>
      <c r="Y158" s="75"/>
      <c r="Z158" s="40"/>
      <c r="AA158" s="31" t="s">
        <v>26</v>
      </c>
    </row>
    <row r="159" spans="1:27" ht="22.5" customHeight="1">
      <c r="A159" s="81" t="s">
        <v>24</v>
      </c>
      <c r="B159" s="81"/>
      <c r="C159" s="4"/>
      <c r="D159" s="10" t="s">
        <v>73</v>
      </c>
      <c r="E159" s="48">
        <v>111.51980661649918</v>
      </c>
      <c r="F159" s="48">
        <v>52.37</v>
      </c>
      <c r="G159" s="48">
        <f>+E159+F159</f>
        <v>163.8898066164992</v>
      </c>
      <c r="H159" s="48">
        <v>42.243081808621696</v>
      </c>
      <c r="I159" s="48">
        <v>42.39</v>
      </c>
      <c r="J159" s="48">
        <f>+H159+I159</f>
        <v>84.6330818086217</v>
      </c>
      <c r="K159" s="48">
        <v>-44.0206832966141</v>
      </c>
      <c r="L159" s="48">
        <v>83.6</v>
      </c>
      <c r="M159" s="48">
        <f>+K159+L159</f>
        <v>39.57931670338589</v>
      </c>
      <c r="N159" s="48">
        <v>107.5738504294049</v>
      </c>
      <c r="O159" s="48">
        <v>44.90268370059161</v>
      </c>
      <c r="P159" s="48">
        <f>+N159+O159</f>
        <v>152.4765341299965</v>
      </c>
      <c r="Q159" s="48">
        <v>39.83191486378763</v>
      </c>
      <c r="R159" s="48">
        <v>33.63751785430884</v>
      </c>
      <c r="S159" s="48">
        <f>+Q159+R159</f>
        <v>73.46943271809647</v>
      </c>
      <c r="T159" s="48">
        <v>-21.667344300361492</v>
      </c>
      <c r="U159" s="48">
        <v>63.909487042275046</v>
      </c>
      <c r="V159" s="48">
        <f>+T159+U159</f>
        <v>42.242142741913554</v>
      </c>
      <c r="W159" s="31"/>
      <c r="X159" s="75" t="s">
        <v>24</v>
      </c>
      <c r="Y159" s="75"/>
      <c r="Z159" s="40"/>
      <c r="AA159" s="31" t="s">
        <v>27</v>
      </c>
    </row>
    <row r="160" spans="1:27" ht="22.5" customHeight="1">
      <c r="A160" s="81" t="s">
        <v>107</v>
      </c>
      <c r="B160" s="81"/>
      <c r="C160" s="4"/>
      <c r="D160" s="44" t="s">
        <v>120</v>
      </c>
      <c r="E160" s="48">
        <v>2821.364378066898</v>
      </c>
      <c r="F160" s="48">
        <v>0</v>
      </c>
      <c r="G160" s="48">
        <f>+E160+F160</f>
        <v>2821.364378066898</v>
      </c>
      <c r="H160" s="48">
        <v>4017.579301423333</v>
      </c>
      <c r="I160" s="48">
        <v>0</v>
      </c>
      <c r="J160" s="48">
        <f>+H160+I160</f>
        <v>4017.579301423333</v>
      </c>
      <c r="K160" s="48">
        <v>4325.1496806943105</v>
      </c>
      <c r="L160" s="48">
        <v>0</v>
      </c>
      <c r="M160" s="48">
        <f>+K160+L160</f>
        <v>4325.1496806943105</v>
      </c>
      <c r="N160" s="48">
        <v>2434</v>
      </c>
      <c r="O160" s="48">
        <v>0</v>
      </c>
      <c r="P160" s="48">
        <f>+N160+O160</f>
        <v>2434</v>
      </c>
      <c r="Q160" s="48">
        <v>3228.150904154815</v>
      </c>
      <c r="R160" s="48">
        <v>0</v>
      </c>
      <c r="S160" s="48">
        <f>+Q160+R160</f>
        <v>3228.150904154815</v>
      </c>
      <c r="T160" s="48">
        <v>3166.954449578112</v>
      </c>
      <c r="U160" s="48">
        <v>0</v>
      </c>
      <c r="V160" s="48">
        <f>+T160+U160</f>
        <v>3166.954449578112</v>
      </c>
      <c r="W160" s="31"/>
      <c r="X160" s="75" t="s">
        <v>107</v>
      </c>
      <c r="Y160" s="75"/>
      <c r="Z160" s="40"/>
      <c r="AA160" s="45" t="s">
        <v>106</v>
      </c>
    </row>
    <row r="161" spans="1:27" ht="22.5" customHeight="1">
      <c r="A161" s="21">
        <v>10</v>
      </c>
      <c r="B161" s="21"/>
      <c r="C161" s="6"/>
      <c r="D161" s="17" t="s">
        <v>77</v>
      </c>
      <c r="E161" s="51">
        <f aca="true" t="shared" si="56" ref="E161:V161">+E94+E103+E105+E108+E112+E116+E133+E145+E152</f>
        <v>256198.73431915592</v>
      </c>
      <c r="F161" s="51">
        <f t="shared" si="56"/>
        <v>40597.29</v>
      </c>
      <c r="G161" s="51">
        <f t="shared" si="56"/>
        <v>296796.02431915596</v>
      </c>
      <c r="H161" s="51">
        <f t="shared" si="56"/>
        <v>318019.0742122225</v>
      </c>
      <c r="I161" s="51">
        <f t="shared" si="56"/>
        <v>51031.77</v>
      </c>
      <c r="J161" s="51">
        <f t="shared" si="56"/>
        <v>369050.8442122225</v>
      </c>
      <c r="K161" s="51">
        <f t="shared" si="56"/>
        <v>353603.345830648</v>
      </c>
      <c r="L161" s="51">
        <f t="shared" si="56"/>
        <v>48903.81</v>
      </c>
      <c r="M161" s="51">
        <f t="shared" si="56"/>
        <v>402507.15583064803</v>
      </c>
      <c r="N161" s="51">
        <f t="shared" si="56"/>
        <v>219550.898039956</v>
      </c>
      <c r="O161" s="51">
        <f t="shared" si="56"/>
        <v>35210.32648631252</v>
      </c>
      <c r="P161" s="51">
        <f t="shared" si="56"/>
        <v>254761.2245262685</v>
      </c>
      <c r="Q161" s="51">
        <f t="shared" si="56"/>
        <v>254224.72893077455</v>
      </c>
      <c r="R161" s="51">
        <f t="shared" si="56"/>
        <v>40246.094751068274</v>
      </c>
      <c r="S161" s="51">
        <f t="shared" si="56"/>
        <v>294470.8236818428</v>
      </c>
      <c r="T161" s="51">
        <f t="shared" si="56"/>
        <v>262962.82259874255</v>
      </c>
      <c r="U161" s="51">
        <f t="shared" si="56"/>
        <v>38796.21197471862</v>
      </c>
      <c r="V161" s="51">
        <f t="shared" si="56"/>
        <v>301759.03457346116</v>
      </c>
      <c r="W161" s="23"/>
      <c r="X161" s="32">
        <v>10</v>
      </c>
      <c r="Y161" s="32"/>
      <c r="Z161" s="32"/>
      <c r="AA161" s="23" t="s">
        <v>37</v>
      </c>
    </row>
    <row r="162" spans="1:27" ht="22.5" customHeight="1">
      <c r="A162" s="22">
        <v>10.1</v>
      </c>
      <c r="B162" s="22"/>
      <c r="C162" s="7"/>
      <c r="D162" s="17" t="s">
        <v>55</v>
      </c>
      <c r="E162" s="50">
        <f aca="true" t="shared" si="57" ref="E162:V162">+E109+E113+E151+E154+E157</f>
        <v>132867.92318821626</v>
      </c>
      <c r="F162" s="50">
        <f t="shared" si="57"/>
        <v>4193</v>
      </c>
      <c r="G162" s="50">
        <f t="shared" si="57"/>
        <v>137060.92318821626</v>
      </c>
      <c r="H162" s="50">
        <f t="shared" si="57"/>
        <v>153953.2018451694</v>
      </c>
      <c r="I162" s="50">
        <f t="shared" si="57"/>
        <v>6136</v>
      </c>
      <c r="J162" s="50">
        <f t="shared" si="57"/>
        <v>160089.2018451694</v>
      </c>
      <c r="K162" s="50">
        <f t="shared" si="57"/>
        <v>177856.01419690065</v>
      </c>
      <c r="L162" s="50">
        <f t="shared" si="57"/>
        <v>7998</v>
      </c>
      <c r="M162" s="50">
        <f t="shared" si="57"/>
        <v>185854.01419690065</v>
      </c>
      <c r="N162" s="50">
        <f t="shared" si="57"/>
        <v>112103.69933414593</v>
      </c>
      <c r="O162" s="50">
        <f t="shared" si="57"/>
        <v>3566.7074928950487</v>
      </c>
      <c r="P162" s="50">
        <f t="shared" si="57"/>
        <v>115670.40682704098</v>
      </c>
      <c r="Q162" s="50">
        <f t="shared" si="57"/>
        <v>118587.42341378622</v>
      </c>
      <c r="R162" s="50">
        <f t="shared" si="57"/>
        <v>4829.331530120844</v>
      </c>
      <c r="S162" s="50">
        <f t="shared" si="57"/>
        <v>123416.75494390707</v>
      </c>
      <c r="T162" s="50">
        <f t="shared" si="57"/>
        <v>127007</v>
      </c>
      <c r="U162" s="50">
        <f t="shared" si="57"/>
        <v>6104</v>
      </c>
      <c r="V162" s="50">
        <f t="shared" si="57"/>
        <v>133111</v>
      </c>
      <c r="W162" s="23"/>
      <c r="X162" s="37">
        <v>10.1</v>
      </c>
      <c r="Y162" s="37"/>
      <c r="Z162" s="32"/>
      <c r="AA162" s="23" t="s">
        <v>32</v>
      </c>
    </row>
    <row r="163" spans="1:27" ht="22.5" customHeight="1">
      <c r="A163" s="22">
        <v>10.2</v>
      </c>
      <c r="B163" s="22"/>
      <c r="C163" s="7"/>
      <c r="D163" s="17" t="s">
        <v>51</v>
      </c>
      <c r="E163" s="51">
        <f aca="true" t="shared" si="58" ref="E163:V163">+E96+E99+E106+E110+E114+E118+E135+E138+E143+E148+E158</f>
        <v>29916.205053721427</v>
      </c>
      <c r="F163" s="51">
        <f t="shared" si="58"/>
        <v>1822</v>
      </c>
      <c r="G163" s="51">
        <f t="shared" si="58"/>
        <v>31738.205053721427</v>
      </c>
      <c r="H163" s="51">
        <f t="shared" si="58"/>
        <v>31786.732966856456</v>
      </c>
      <c r="I163" s="51">
        <f t="shared" si="58"/>
        <v>2054</v>
      </c>
      <c r="J163" s="51">
        <f t="shared" si="58"/>
        <v>33840.73296685646</v>
      </c>
      <c r="K163" s="51">
        <f t="shared" si="58"/>
        <v>35723.045451873324</v>
      </c>
      <c r="L163" s="51">
        <f t="shared" si="58"/>
        <v>2385</v>
      </c>
      <c r="M163" s="51">
        <f t="shared" si="58"/>
        <v>38108.045451873324</v>
      </c>
      <c r="N163" s="51">
        <f t="shared" si="58"/>
        <v>25533.025934995032</v>
      </c>
      <c r="O163" s="51">
        <f t="shared" si="58"/>
        <v>1601.8957680149852</v>
      </c>
      <c r="P163" s="51">
        <f t="shared" si="58"/>
        <v>27134.921703010015</v>
      </c>
      <c r="Q163" s="51">
        <f t="shared" si="58"/>
        <v>25041.373747022786</v>
      </c>
      <c r="R163" s="51">
        <f t="shared" si="58"/>
        <v>1687.7617060679672</v>
      </c>
      <c r="S163" s="51">
        <f t="shared" si="58"/>
        <v>26729.135453090752</v>
      </c>
      <c r="T163" s="51">
        <f t="shared" si="58"/>
        <v>26017.940321827868</v>
      </c>
      <c r="U163" s="51">
        <f t="shared" si="58"/>
        <v>1961.8255363729302</v>
      </c>
      <c r="V163" s="51">
        <f t="shared" si="58"/>
        <v>27979.765858200797</v>
      </c>
      <c r="W163" s="23"/>
      <c r="X163" s="37">
        <v>10.2</v>
      </c>
      <c r="Y163" s="37"/>
      <c r="Z163" s="32"/>
      <c r="AA163" s="23" t="s">
        <v>26</v>
      </c>
    </row>
    <row r="164" spans="1:27" ht="22.5" customHeight="1">
      <c r="A164" s="22">
        <v>10.3</v>
      </c>
      <c r="B164" s="22"/>
      <c r="C164" s="7"/>
      <c r="D164" s="27" t="s">
        <v>73</v>
      </c>
      <c r="E164" s="51">
        <f aca="true" t="shared" si="59" ref="E164:V164">+E97+E100+E102+E104+E107+E111+E115+E119+E121+E136+E139+E141+E144+E149+E159</f>
        <v>87015.23110396315</v>
      </c>
      <c r="F164" s="51">
        <f t="shared" si="59"/>
        <v>34582.29</v>
      </c>
      <c r="G164" s="51">
        <f t="shared" si="59"/>
        <v>121597.52110396317</v>
      </c>
      <c r="H164" s="51">
        <f t="shared" si="59"/>
        <v>123131.04937665498</v>
      </c>
      <c r="I164" s="51">
        <f t="shared" si="59"/>
        <v>42841.76999999999</v>
      </c>
      <c r="J164" s="51">
        <f t="shared" si="59"/>
        <v>165972.81937665498</v>
      </c>
      <c r="K164" s="51">
        <f t="shared" si="59"/>
        <v>130111.27094643118</v>
      </c>
      <c r="L164" s="51">
        <f t="shared" si="59"/>
        <v>38520.80999999999</v>
      </c>
      <c r="M164" s="51">
        <f t="shared" si="59"/>
        <v>168632.08094643118</v>
      </c>
      <c r="N164" s="51">
        <f t="shared" si="59"/>
        <v>76437.10626930826</v>
      </c>
      <c r="O164" s="51">
        <f t="shared" si="59"/>
        <v>30041.723225402486</v>
      </c>
      <c r="P164" s="51">
        <f t="shared" si="59"/>
        <v>106478.82949471081</v>
      </c>
      <c r="Q164" s="51">
        <f t="shared" si="59"/>
        <v>103399.54789472111</v>
      </c>
      <c r="R164" s="51">
        <f t="shared" si="59"/>
        <v>33729.00151487947</v>
      </c>
      <c r="S164" s="51">
        <f t="shared" si="59"/>
        <v>137128.54940960053</v>
      </c>
      <c r="T164" s="51">
        <f t="shared" si="59"/>
        <v>102925.37810490833</v>
      </c>
      <c r="U164" s="51">
        <f t="shared" si="59"/>
        <v>30730.386438345693</v>
      </c>
      <c r="V164" s="51">
        <f t="shared" si="59"/>
        <v>133655.76454325404</v>
      </c>
      <c r="W164" s="23"/>
      <c r="X164" s="37">
        <v>10.3</v>
      </c>
      <c r="Y164" s="37"/>
      <c r="Z164" s="32"/>
      <c r="AA164" s="23" t="s">
        <v>27</v>
      </c>
    </row>
    <row r="165" spans="1:27" ht="22.5" customHeight="1">
      <c r="A165" s="26">
        <v>10.4</v>
      </c>
      <c r="B165" s="26"/>
      <c r="C165" s="30"/>
      <c r="D165" s="46" t="s">
        <v>120</v>
      </c>
      <c r="E165" s="59">
        <f aca="true" t="shared" si="60" ref="E165:V165">+E155+E160</f>
        <v>6399.374973255097</v>
      </c>
      <c r="F165" s="59">
        <f t="shared" si="60"/>
        <v>0</v>
      </c>
      <c r="G165" s="59">
        <f t="shared" si="60"/>
        <v>6399.374973255097</v>
      </c>
      <c r="H165" s="59">
        <f t="shared" si="60"/>
        <v>9148.090023541685</v>
      </c>
      <c r="I165" s="59">
        <f t="shared" si="60"/>
        <v>0</v>
      </c>
      <c r="J165" s="59">
        <f t="shared" si="60"/>
        <v>9148.090023541685</v>
      </c>
      <c r="K165" s="59">
        <f t="shared" si="60"/>
        <v>9913.015235442808</v>
      </c>
      <c r="L165" s="59">
        <f t="shared" si="60"/>
        <v>0</v>
      </c>
      <c r="M165" s="59">
        <f t="shared" si="60"/>
        <v>9913.015235442808</v>
      </c>
      <c r="N165" s="59">
        <f t="shared" si="60"/>
        <v>5477.066501506745</v>
      </c>
      <c r="O165" s="59">
        <f t="shared" si="60"/>
        <v>0</v>
      </c>
      <c r="P165" s="59">
        <f t="shared" si="60"/>
        <v>5477.066501506745</v>
      </c>
      <c r="Q165" s="59">
        <f t="shared" si="60"/>
        <v>7196.383875244449</v>
      </c>
      <c r="R165" s="59">
        <f t="shared" si="60"/>
        <v>0</v>
      </c>
      <c r="S165" s="59">
        <f t="shared" si="60"/>
        <v>7196.383875244449</v>
      </c>
      <c r="T165" s="59">
        <f t="shared" si="60"/>
        <v>7012.504172006358</v>
      </c>
      <c r="U165" s="59">
        <f t="shared" si="60"/>
        <v>0</v>
      </c>
      <c r="V165" s="59">
        <f t="shared" si="60"/>
        <v>7012.504172006358</v>
      </c>
      <c r="W165" s="36"/>
      <c r="X165" s="38">
        <v>10.4</v>
      </c>
      <c r="Y165" s="36"/>
      <c r="Z165" s="36"/>
      <c r="AA165" s="47" t="s">
        <v>106</v>
      </c>
    </row>
    <row r="166" spans="1:27" ht="22.5" customHeight="1">
      <c r="A166" s="80"/>
      <c r="B166" s="80"/>
      <c r="C166" s="80"/>
      <c r="D166" s="80"/>
      <c r="E166" s="3"/>
      <c r="F166" s="3"/>
      <c r="G166" s="3"/>
      <c r="H166" s="3"/>
      <c r="I166" s="3"/>
      <c r="J166" s="24"/>
      <c r="K166" s="39" t="s">
        <v>97</v>
      </c>
      <c r="L166" s="24"/>
      <c r="M166" s="24"/>
      <c r="N166" s="24"/>
      <c r="O166" s="24"/>
      <c r="P166" s="24"/>
      <c r="Q166" s="83"/>
      <c r="R166" s="83"/>
      <c r="S166" s="83"/>
      <c r="T166" s="83"/>
      <c r="U166" s="3"/>
      <c r="V166" s="11"/>
      <c r="W166" s="2"/>
      <c r="X166" s="2"/>
      <c r="Y166" s="2"/>
      <c r="Z166" s="2"/>
      <c r="AA166" s="42" t="s">
        <v>2</v>
      </c>
    </row>
    <row r="167" spans="1:27" ht="22.5" customHeight="1">
      <c r="A167" s="77" t="s">
        <v>91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2" t="s">
        <v>116</v>
      </c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1:27" ht="22.5" customHeight="1">
      <c r="A168" s="77" t="s">
        <v>115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2" t="s">
        <v>81</v>
      </c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1:27" ht="22.5" customHeight="1">
      <c r="A169" s="61" t="s">
        <v>89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2" t="s">
        <v>104</v>
      </c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</row>
    <row r="170" spans="1:27" ht="22.5" customHeight="1">
      <c r="A170" s="9"/>
      <c r="B170" s="9"/>
      <c r="C170" s="9"/>
      <c r="D170" s="9"/>
      <c r="E170" s="9"/>
      <c r="F170" s="9"/>
      <c r="G170" s="9"/>
      <c r="H170" s="1"/>
      <c r="I170" s="1"/>
      <c r="J170" s="1"/>
      <c r="K170" s="65" t="s">
        <v>69</v>
      </c>
      <c r="L170" s="65"/>
      <c r="M170" s="65"/>
      <c r="N170" s="66" t="s">
        <v>110</v>
      </c>
      <c r="O170" s="67"/>
      <c r="P170" s="67"/>
      <c r="Q170" s="84"/>
      <c r="R170" s="85"/>
      <c r="S170" s="85"/>
      <c r="T170" s="1"/>
      <c r="U170" s="1"/>
      <c r="V170" s="1"/>
      <c r="W170" s="1"/>
      <c r="X170" s="1"/>
      <c r="Y170" s="1"/>
      <c r="Z170" s="1"/>
      <c r="AA170" s="1"/>
    </row>
    <row r="171" spans="1:27" ht="22.5" customHeight="1">
      <c r="A171" s="79" t="s">
        <v>48</v>
      </c>
      <c r="B171" s="79"/>
      <c r="C171" s="79"/>
      <c r="D171" s="79"/>
      <c r="E171" s="70" t="s">
        <v>111</v>
      </c>
      <c r="F171" s="70"/>
      <c r="G171" s="70"/>
      <c r="H171" s="70" t="s">
        <v>113</v>
      </c>
      <c r="I171" s="70"/>
      <c r="J171" s="70"/>
      <c r="K171" s="70" t="s">
        <v>114</v>
      </c>
      <c r="L171" s="70"/>
      <c r="M171" s="70"/>
      <c r="N171" s="70" t="s">
        <v>111</v>
      </c>
      <c r="O171" s="70"/>
      <c r="P171" s="70"/>
      <c r="Q171" s="70" t="s">
        <v>113</v>
      </c>
      <c r="R171" s="70"/>
      <c r="S171" s="70"/>
      <c r="T171" s="70" t="s">
        <v>114</v>
      </c>
      <c r="U171" s="70"/>
      <c r="V171" s="70"/>
      <c r="W171" s="71" t="s">
        <v>45</v>
      </c>
      <c r="X171" s="71"/>
      <c r="Y171" s="71"/>
      <c r="Z171" s="71"/>
      <c r="AA171" s="71"/>
    </row>
    <row r="172" spans="1:27" ht="22.5" customHeight="1">
      <c r="A172" s="80"/>
      <c r="B172" s="80"/>
      <c r="C172" s="80"/>
      <c r="D172" s="80"/>
      <c r="E172" s="25" t="s">
        <v>64</v>
      </c>
      <c r="F172" s="25" t="s">
        <v>65</v>
      </c>
      <c r="G172" s="25" t="s">
        <v>93</v>
      </c>
      <c r="H172" s="25" t="s">
        <v>64</v>
      </c>
      <c r="I172" s="25" t="s">
        <v>65</v>
      </c>
      <c r="J172" s="25" t="s">
        <v>93</v>
      </c>
      <c r="K172" s="25" t="s">
        <v>64</v>
      </c>
      <c r="L172" s="25" t="s">
        <v>65</v>
      </c>
      <c r="M172" s="25" t="s">
        <v>93</v>
      </c>
      <c r="N172" s="25" t="s">
        <v>64</v>
      </c>
      <c r="O172" s="25" t="s">
        <v>65</v>
      </c>
      <c r="P172" s="25" t="s">
        <v>93</v>
      </c>
      <c r="Q172" s="25" t="s">
        <v>64</v>
      </c>
      <c r="R172" s="25" t="s">
        <v>65</v>
      </c>
      <c r="S172" s="25" t="s">
        <v>93</v>
      </c>
      <c r="T172" s="25" t="s">
        <v>64</v>
      </c>
      <c r="U172" s="25" t="s">
        <v>65</v>
      </c>
      <c r="V172" s="25" t="s">
        <v>93</v>
      </c>
      <c r="W172" s="72"/>
      <c r="X172" s="72"/>
      <c r="Y172" s="72"/>
      <c r="Z172" s="72"/>
      <c r="AA172" s="72"/>
    </row>
    <row r="173" spans="1:27" ht="22.5" customHeight="1">
      <c r="A173" s="80"/>
      <c r="B173" s="80"/>
      <c r="C173" s="80"/>
      <c r="D173" s="80"/>
      <c r="E173" s="25" t="s">
        <v>46</v>
      </c>
      <c r="F173" s="25" t="s">
        <v>66</v>
      </c>
      <c r="G173" s="25" t="s">
        <v>94</v>
      </c>
      <c r="H173" s="25" t="s">
        <v>46</v>
      </c>
      <c r="I173" s="25" t="s">
        <v>66</v>
      </c>
      <c r="J173" s="25" t="s">
        <v>94</v>
      </c>
      <c r="K173" s="25" t="s">
        <v>46</v>
      </c>
      <c r="L173" s="25" t="s">
        <v>66</v>
      </c>
      <c r="M173" s="25" t="s">
        <v>94</v>
      </c>
      <c r="N173" s="25" t="s">
        <v>46</v>
      </c>
      <c r="O173" s="25" t="s">
        <v>66</v>
      </c>
      <c r="P173" s="25" t="s">
        <v>94</v>
      </c>
      <c r="Q173" s="25" t="s">
        <v>46</v>
      </c>
      <c r="R173" s="25" t="s">
        <v>66</v>
      </c>
      <c r="S173" s="25" t="s">
        <v>94</v>
      </c>
      <c r="T173" s="25" t="s">
        <v>46</v>
      </c>
      <c r="U173" s="25" t="s">
        <v>66</v>
      </c>
      <c r="V173" s="25" t="s">
        <v>94</v>
      </c>
      <c r="W173" s="72"/>
      <c r="X173" s="72"/>
      <c r="Y173" s="72"/>
      <c r="Z173" s="72"/>
      <c r="AA173" s="72"/>
    </row>
    <row r="174" spans="1:27" ht="22.5" customHeight="1">
      <c r="A174" s="80"/>
      <c r="B174" s="80"/>
      <c r="C174" s="80"/>
      <c r="D174" s="80"/>
      <c r="E174" s="29"/>
      <c r="F174" s="22" t="s">
        <v>0</v>
      </c>
      <c r="G174" s="25" t="s">
        <v>47</v>
      </c>
      <c r="H174" s="29"/>
      <c r="I174" s="22" t="s">
        <v>0</v>
      </c>
      <c r="J174" s="25" t="s">
        <v>47</v>
      </c>
      <c r="K174" s="29"/>
      <c r="L174" s="22" t="s">
        <v>0</v>
      </c>
      <c r="M174" s="25" t="s">
        <v>47</v>
      </c>
      <c r="N174" s="29"/>
      <c r="O174" s="22" t="s">
        <v>0</v>
      </c>
      <c r="P174" s="25" t="s">
        <v>47</v>
      </c>
      <c r="Q174" s="29"/>
      <c r="R174" s="22" t="s">
        <v>0</v>
      </c>
      <c r="S174" s="25" t="s">
        <v>47</v>
      </c>
      <c r="T174" s="29"/>
      <c r="U174" s="22" t="s">
        <v>0</v>
      </c>
      <c r="V174" s="25" t="s">
        <v>47</v>
      </c>
      <c r="W174" s="72"/>
      <c r="X174" s="72"/>
      <c r="Y174" s="72"/>
      <c r="Z174" s="72"/>
      <c r="AA174" s="72"/>
    </row>
    <row r="175" spans="1:27" ht="22.5" customHeight="1">
      <c r="A175" s="65"/>
      <c r="B175" s="65"/>
      <c r="C175" s="65"/>
      <c r="D175" s="65"/>
      <c r="E175" s="22" t="s">
        <v>3</v>
      </c>
      <c r="F175" s="22" t="s">
        <v>1</v>
      </c>
      <c r="G175" s="22" t="s">
        <v>70</v>
      </c>
      <c r="H175" s="22" t="s">
        <v>3</v>
      </c>
      <c r="I175" s="22" t="s">
        <v>1</v>
      </c>
      <c r="J175" s="22" t="s">
        <v>70</v>
      </c>
      <c r="K175" s="22" t="s">
        <v>3</v>
      </c>
      <c r="L175" s="22" t="s">
        <v>1</v>
      </c>
      <c r="M175" s="22" t="s">
        <v>70</v>
      </c>
      <c r="N175" s="22" t="s">
        <v>3</v>
      </c>
      <c r="O175" s="22" t="s">
        <v>1</v>
      </c>
      <c r="P175" s="22" t="s">
        <v>70</v>
      </c>
      <c r="Q175" s="22" t="s">
        <v>3</v>
      </c>
      <c r="R175" s="22" t="s">
        <v>1</v>
      </c>
      <c r="S175" s="22" t="s">
        <v>70</v>
      </c>
      <c r="T175" s="22" t="s">
        <v>3</v>
      </c>
      <c r="U175" s="22" t="s">
        <v>1</v>
      </c>
      <c r="V175" s="22" t="s">
        <v>70</v>
      </c>
      <c r="W175" s="73"/>
      <c r="X175" s="73"/>
      <c r="Y175" s="73"/>
      <c r="Z175" s="73"/>
      <c r="AA175" s="73"/>
    </row>
    <row r="176" spans="1:27" ht="22.5" customHeight="1">
      <c r="A176" s="78">
        <v>1</v>
      </c>
      <c r="B176" s="78"/>
      <c r="C176" s="78"/>
      <c r="D176" s="78"/>
      <c r="E176" s="20">
        <v>38</v>
      </c>
      <c r="F176" s="20">
        <v>39</v>
      </c>
      <c r="G176" s="20">
        <v>40</v>
      </c>
      <c r="H176" s="20">
        <v>38</v>
      </c>
      <c r="I176" s="20">
        <v>39</v>
      </c>
      <c r="J176" s="20">
        <v>40</v>
      </c>
      <c r="K176" s="20">
        <v>41</v>
      </c>
      <c r="L176" s="20">
        <v>42</v>
      </c>
      <c r="M176" s="20">
        <v>43</v>
      </c>
      <c r="N176" s="20">
        <v>44</v>
      </c>
      <c r="O176" s="20">
        <v>45</v>
      </c>
      <c r="P176" s="20">
        <v>46</v>
      </c>
      <c r="Q176" s="20">
        <v>47</v>
      </c>
      <c r="R176" s="20">
        <v>48</v>
      </c>
      <c r="S176" s="20">
        <v>49</v>
      </c>
      <c r="T176" s="20">
        <v>50</v>
      </c>
      <c r="U176" s="20">
        <v>51</v>
      </c>
      <c r="V176" s="20">
        <v>52</v>
      </c>
      <c r="W176" s="74">
        <v>1</v>
      </c>
      <c r="X176" s="74"/>
      <c r="Y176" s="74"/>
      <c r="Z176" s="74"/>
      <c r="AA176" s="74"/>
    </row>
    <row r="177" spans="1:27" ht="22.5" customHeight="1">
      <c r="A177" s="21">
        <v>1</v>
      </c>
      <c r="B177" s="21"/>
      <c r="C177" s="6"/>
      <c r="D177" s="17" t="s">
        <v>49</v>
      </c>
      <c r="E177" s="50">
        <f aca="true" t="shared" si="61" ref="E177:L177">+E178+E181+E184</f>
        <v>19510.227515986757</v>
      </c>
      <c r="F177" s="50">
        <f t="shared" si="61"/>
        <v>422</v>
      </c>
      <c r="G177" s="51">
        <f>+E177+F177</f>
        <v>19932.227515986757</v>
      </c>
      <c r="H177" s="50">
        <f t="shared" si="61"/>
        <v>23003.38730844037</v>
      </c>
      <c r="I177" s="50">
        <f t="shared" si="61"/>
        <v>405</v>
      </c>
      <c r="J177" s="51">
        <f>+H177+I177</f>
        <v>23408.38730844037</v>
      </c>
      <c r="K177" s="50">
        <f t="shared" si="61"/>
        <v>29848.145209411086</v>
      </c>
      <c r="L177" s="50">
        <f t="shared" si="61"/>
        <v>357</v>
      </c>
      <c r="M177" s="51">
        <f>+K177+L177</f>
        <v>30205.145209411086</v>
      </c>
      <c r="N177" s="50">
        <f aca="true" t="shared" si="62" ref="N177:U177">+N178+N181+N184</f>
        <v>12035.433157224794</v>
      </c>
      <c r="O177" s="50">
        <f t="shared" si="62"/>
        <v>293.4953949204577</v>
      </c>
      <c r="P177" s="51">
        <f>+N177+O177</f>
        <v>12328.928552145251</v>
      </c>
      <c r="Q177" s="50">
        <f t="shared" si="62"/>
        <v>13131.600006525918</v>
      </c>
      <c r="R177" s="50">
        <f t="shared" si="62"/>
        <v>258</v>
      </c>
      <c r="S177" s="51">
        <f>+Q177+R177</f>
        <v>13389.600006525918</v>
      </c>
      <c r="T177" s="50">
        <f t="shared" si="62"/>
        <v>15627.28168030299</v>
      </c>
      <c r="U177" s="50">
        <f t="shared" si="62"/>
        <v>212</v>
      </c>
      <c r="V177" s="51">
        <f>+T177+U177</f>
        <v>15839.28168030299</v>
      </c>
      <c r="W177" s="23"/>
      <c r="X177" s="32">
        <v>1</v>
      </c>
      <c r="Y177" s="32"/>
      <c r="Z177" s="21"/>
      <c r="AA177" s="23" t="s">
        <v>85</v>
      </c>
    </row>
    <row r="178" spans="1:27" ht="22.5" customHeight="1">
      <c r="A178" s="13">
        <v>1.1</v>
      </c>
      <c r="B178" s="13"/>
      <c r="C178" s="5"/>
      <c r="D178" s="10" t="s">
        <v>50</v>
      </c>
      <c r="E178" s="48">
        <f aca="true" t="shared" si="63" ref="E178:L178">+E179+E180</f>
        <v>19394.303698604956</v>
      </c>
      <c r="F178" s="48">
        <f t="shared" si="63"/>
        <v>327</v>
      </c>
      <c r="G178" s="48">
        <f>+E178+F178</f>
        <v>19721.303698604956</v>
      </c>
      <c r="H178" s="48">
        <f t="shared" si="63"/>
        <v>22785.287741346252</v>
      </c>
      <c r="I178" s="48">
        <f t="shared" si="63"/>
        <v>299</v>
      </c>
      <c r="J178" s="48">
        <f>+H178+I178</f>
        <v>23084.287741346252</v>
      </c>
      <c r="K178" s="48">
        <f t="shared" si="63"/>
        <v>29182.88382802562</v>
      </c>
      <c r="L178" s="48">
        <f t="shared" si="63"/>
        <v>262</v>
      </c>
      <c r="M178" s="48">
        <f>+K178+L178</f>
        <v>29444.88382802562</v>
      </c>
      <c r="N178" s="48">
        <f aca="true" t="shared" si="64" ref="N178:U178">+N179+N180</f>
        <v>11966.454699968577</v>
      </c>
      <c r="O178" s="48">
        <f t="shared" si="64"/>
        <v>228</v>
      </c>
      <c r="P178" s="48">
        <f>+N178+O178</f>
        <v>12194.454699968577</v>
      </c>
      <c r="Q178" s="48">
        <f t="shared" si="64"/>
        <v>13004.526544036824</v>
      </c>
      <c r="R178" s="48">
        <f t="shared" si="64"/>
        <v>191</v>
      </c>
      <c r="S178" s="48">
        <f>+Q178+R178</f>
        <v>13195.526544036824</v>
      </c>
      <c r="T178" s="48">
        <f t="shared" si="64"/>
        <v>15268.675990361166</v>
      </c>
      <c r="U178" s="48">
        <f t="shared" si="64"/>
        <v>156</v>
      </c>
      <c r="V178" s="48">
        <f>+T178+U178</f>
        <v>15424.675990361166</v>
      </c>
      <c r="W178" s="31"/>
      <c r="X178" s="34">
        <v>1.1</v>
      </c>
      <c r="Y178" s="34"/>
      <c r="Z178" s="14"/>
      <c r="AA178" s="31" t="s">
        <v>25</v>
      </c>
    </row>
    <row r="179" spans="1:27" ht="22.5" customHeight="1">
      <c r="A179" s="81" t="s">
        <v>4</v>
      </c>
      <c r="B179" s="81"/>
      <c r="C179" s="4"/>
      <c r="D179" s="10" t="s">
        <v>51</v>
      </c>
      <c r="E179" s="48">
        <v>15707.179426186354</v>
      </c>
      <c r="F179" s="48">
        <v>209</v>
      </c>
      <c r="G179" s="48">
        <f>+E179+F179</f>
        <v>15916.179426186354</v>
      </c>
      <c r="H179" s="48">
        <v>18419.03866262267</v>
      </c>
      <c r="I179" s="48">
        <v>177</v>
      </c>
      <c r="J179" s="48">
        <f>+H179+I179</f>
        <v>18596.03866262267</v>
      </c>
      <c r="K179" s="48">
        <v>25188.767168716644</v>
      </c>
      <c r="L179" s="48">
        <v>168</v>
      </c>
      <c r="M179" s="48">
        <f>+K179+L179</f>
        <v>25356.767168716644</v>
      </c>
      <c r="N179" s="48">
        <v>9696.794830471454</v>
      </c>
      <c r="O179" s="48">
        <v>146</v>
      </c>
      <c r="P179" s="48">
        <f>+N179+O179</f>
        <v>9842.794830471454</v>
      </c>
      <c r="Q179" s="48">
        <v>10522.208534041667</v>
      </c>
      <c r="R179" s="48">
        <v>113</v>
      </c>
      <c r="S179" s="48">
        <f>+Q179+R179</f>
        <v>10635.208534041667</v>
      </c>
      <c r="T179" s="48">
        <v>13215.805117990392</v>
      </c>
      <c r="U179" s="48">
        <v>100</v>
      </c>
      <c r="V179" s="48">
        <f>+T179+U179</f>
        <v>13315.805117990392</v>
      </c>
      <c r="W179" s="31"/>
      <c r="X179" s="75" t="s">
        <v>4</v>
      </c>
      <c r="Y179" s="75"/>
      <c r="Z179" s="14"/>
      <c r="AA179" s="31" t="s">
        <v>26</v>
      </c>
    </row>
    <row r="180" spans="1:27" ht="22.5" customHeight="1">
      <c r="A180" s="81" t="s">
        <v>5</v>
      </c>
      <c r="B180" s="81"/>
      <c r="C180" s="4"/>
      <c r="D180" s="18" t="s">
        <v>73</v>
      </c>
      <c r="E180" s="48">
        <v>3687.1242724186022</v>
      </c>
      <c r="F180" s="48">
        <v>118</v>
      </c>
      <c r="G180" s="48">
        <f>+E180+F180</f>
        <v>3805.1242724186022</v>
      </c>
      <c r="H180" s="48">
        <v>4366.249078723584</v>
      </c>
      <c r="I180" s="48">
        <v>122</v>
      </c>
      <c r="J180" s="48">
        <f>+H180+I180</f>
        <v>4488.249078723584</v>
      </c>
      <c r="K180" s="48">
        <v>3994.1166593089756</v>
      </c>
      <c r="L180" s="48">
        <v>94</v>
      </c>
      <c r="M180" s="48">
        <f>+K180+L180</f>
        <v>4088.1166593089756</v>
      </c>
      <c r="N180" s="48">
        <v>2269.659869497123</v>
      </c>
      <c r="O180" s="48">
        <v>82</v>
      </c>
      <c r="P180" s="48">
        <f>+N180+O180</f>
        <v>2351.659869497123</v>
      </c>
      <c r="Q180" s="48">
        <v>2482.318009995157</v>
      </c>
      <c r="R180" s="48">
        <v>78</v>
      </c>
      <c r="S180" s="48">
        <f>+Q180+R180</f>
        <v>2560.318009995157</v>
      </c>
      <c r="T180" s="48">
        <v>2052.8708723707728</v>
      </c>
      <c r="U180" s="48">
        <v>56</v>
      </c>
      <c r="V180" s="48">
        <f>+T180+U180</f>
        <v>2108.8708723707728</v>
      </c>
      <c r="W180" s="31"/>
      <c r="X180" s="75" t="s">
        <v>5</v>
      </c>
      <c r="Y180" s="75"/>
      <c r="Z180" s="14"/>
      <c r="AA180" s="31" t="s">
        <v>27</v>
      </c>
    </row>
    <row r="181" spans="1:27" ht="22.5" customHeight="1">
      <c r="A181" s="13">
        <v>1.2</v>
      </c>
      <c r="B181" s="13"/>
      <c r="C181" s="5"/>
      <c r="D181" s="10" t="s">
        <v>118</v>
      </c>
      <c r="E181" s="52">
        <f aca="true" t="shared" si="65" ref="E181:L181">+E182+E183</f>
        <v>116.86835845312935</v>
      </c>
      <c r="F181" s="52">
        <f t="shared" si="65"/>
        <v>94</v>
      </c>
      <c r="G181" s="48">
        <f aca="true" t="shared" si="66" ref="G181:G196">+E181+F181</f>
        <v>210.86835845312936</v>
      </c>
      <c r="H181" s="52">
        <f t="shared" si="65"/>
        <v>219.29177423030512</v>
      </c>
      <c r="I181" s="52">
        <f t="shared" si="65"/>
        <v>104</v>
      </c>
      <c r="J181" s="48">
        <f aca="true" t="shared" si="67" ref="J181:J196">+H181+I181</f>
        <v>323.2917742303051</v>
      </c>
      <c r="K181" s="52">
        <f t="shared" si="65"/>
        <v>666.1125373834286</v>
      </c>
      <c r="L181" s="52">
        <f t="shared" si="65"/>
        <v>93</v>
      </c>
      <c r="M181" s="48">
        <f aca="true" t="shared" si="68" ref="M181:M196">+K181+L181</f>
        <v>759.1125373834286</v>
      </c>
      <c r="N181" s="52">
        <f aca="true" t="shared" si="69" ref="N181:U181">+N182+N183</f>
        <v>69.43565561467327</v>
      </c>
      <c r="O181" s="52">
        <f t="shared" si="69"/>
        <v>65</v>
      </c>
      <c r="P181" s="48">
        <f aca="true" t="shared" si="70" ref="P181:P196">+N181+O181</f>
        <v>134.43565561467327</v>
      </c>
      <c r="Q181" s="52">
        <f t="shared" si="69"/>
        <v>127.70042430233055</v>
      </c>
      <c r="R181" s="52">
        <f t="shared" si="69"/>
        <v>66</v>
      </c>
      <c r="S181" s="48">
        <f aca="true" t="shared" si="71" ref="S181:S196">+Q181+R181</f>
        <v>193.70042430233053</v>
      </c>
      <c r="T181" s="52">
        <f t="shared" si="69"/>
        <v>358.5677336701033</v>
      </c>
      <c r="U181" s="52">
        <f t="shared" si="69"/>
        <v>55</v>
      </c>
      <c r="V181" s="48">
        <f aca="true" t="shared" si="72" ref="V181:V196">+T181+U181</f>
        <v>413.5677336701033</v>
      </c>
      <c r="W181" s="31"/>
      <c r="X181" s="34">
        <v>1.2</v>
      </c>
      <c r="Y181" s="34"/>
      <c r="Z181" s="14"/>
      <c r="AA181" s="31" t="s">
        <v>28</v>
      </c>
    </row>
    <row r="182" spans="1:27" ht="22.5" customHeight="1">
      <c r="A182" s="81" t="s">
        <v>6</v>
      </c>
      <c r="B182" s="81"/>
      <c r="C182" s="4"/>
      <c r="D182" s="10" t="s">
        <v>51</v>
      </c>
      <c r="E182" s="48">
        <v>149.12005197158578</v>
      </c>
      <c r="F182" s="48">
        <v>-1</v>
      </c>
      <c r="G182" s="48">
        <f t="shared" si="66"/>
        <v>148.12005197158578</v>
      </c>
      <c r="H182" s="48">
        <v>257.7746038945952</v>
      </c>
      <c r="I182" s="48">
        <v>10</v>
      </c>
      <c r="J182" s="48">
        <f t="shared" si="67"/>
        <v>267.7746038945952</v>
      </c>
      <c r="K182" s="48">
        <v>699.8933136678718</v>
      </c>
      <c r="L182" s="48">
        <v>-1</v>
      </c>
      <c r="M182" s="48">
        <f t="shared" si="68"/>
        <v>698.8933136678718</v>
      </c>
      <c r="N182" s="48">
        <v>90.33556696787707</v>
      </c>
      <c r="O182" s="48">
        <v>-1</v>
      </c>
      <c r="P182" s="48">
        <f t="shared" si="70"/>
        <v>89.33556696787707</v>
      </c>
      <c r="Q182" s="48">
        <v>149.6151637780266</v>
      </c>
      <c r="R182" s="48">
        <v>6</v>
      </c>
      <c r="S182" s="48">
        <f t="shared" si="71"/>
        <v>155.6151637780266</v>
      </c>
      <c r="T182" s="48">
        <v>375.7300706086895</v>
      </c>
      <c r="U182" s="48">
        <v>-1</v>
      </c>
      <c r="V182" s="48">
        <f t="shared" si="72"/>
        <v>374.7300706086895</v>
      </c>
      <c r="W182" s="31"/>
      <c r="X182" s="75" t="s">
        <v>6</v>
      </c>
      <c r="Y182" s="75"/>
      <c r="Z182" s="14"/>
      <c r="AA182" s="31" t="s">
        <v>26</v>
      </c>
    </row>
    <row r="183" spans="1:27" ht="22.5" customHeight="1">
      <c r="A183" s="81" t="s">
        <v>7</v>
      </c>
      <c r="B183" s="81"/>
      <c r="C183" s="4"/>
      <c r="D183" s="18" t="s">
        <v>73</v>
      </c>
      <c r="E183" s="48">
        <v>-32.251693518456435</v>
      </c>
      <c r="F183" s="48">
        <v>95</v>
      </c>
      <c r="G183" s="48">
        <f t="shared" si="66"/>
        <v>62.748306481543565</v>
      </c>
      <c r="H183" s="48">
        <v>-38.48282966429008</v>
      </c>
      <c r="I183" s="48">
        <v>94</v>
      </c>
      <c r="J183" s="48">
        <f t="shared" si="67"/>
        <v>55.51717033570992</v>
      </c>
      <c r="K183" s="48">
        <v>-33.780776284443206</v>
      </c>
      <c r="L183" s="48">
        <v>94</v>
      </c>
      <c r="M183" s="48">
        <f t="shared" si="68"/>
        <v>60.219223715556794</v>
      </c>
      <c r="N183" s="48">
        <v>-20.899911353203812</v>
      </c>
      <c r="O183" s="48">
        <v>66</v>
      </c>
      <c r="P183" s="48">
        <f t="shared" si="70"/>
        <v>45.10008864679619</v>
      </c>
      <c r="Q183" s="48">
        <v>-21.914739475696067</v>
      </c>
      <c r="R183" s="48">
        <v>60</v>
      </c>
      <c r="S183" s="48">
        <f t="shared" si="71"/>
        <v>38.08526052430393</v>
      </c>
      <c r="T183" s="48">
        <v>-17.162336938586243</v>
      </c>
      <c r="U183" s="48">
        <v>56</v>
      </c>
      <c r="V183" s="48">
        <f t="shared" si="72"/>
        <v>38.83766306141376</v>
      </c>
      <c r="W183" s="31"/>
      <c r="X183" s="75" t="s">
        <v>7</v>
      </c>
      <c r="Y183" s="75"/>
      <c r="Z183" s="14"/>
      <c r="AA183" s="31" t="s">
        <v>27</v>
      </c>
    </row>
    <row r="184" spans="1:27" ht="22.5" customHeight="1">
      <c r="A184" s="13">
        <v>1.3</v>
      </c>
      <c r="B184" s="13"/>
      <c r="C184" s="5"/>
      <c r="D184" s="10" t="s">
        <v>52</v>
      </c>
      <c r="E184" s="52">
        <f aca="true" t="shared" si="73" ref="E184:L184">+E185</f>
        <v>-0.9445410713257942</v>
      </c>
      <c r="F184" s="52">
        <f t="shared" si="73"/>
        <v>1</v>
      </c>
      <c r="G184" s="48">
        <f t="shared" si="66"/>
        <v>0.055458928674205765</v>
      </c>
      <c r="H184" s="52">
        <f t="shared" si="73"/>
        <v>-1.1922071361853268</v>
      </c>
      <c r="I184" s="52">
        <f t="shared" si="73"/>
        <v>2</v>
      </c>
      <c r="J184" s="48">
        <f t="shared" si="67"/>
        <v>0.8077928638146732</v>
      </c>
      <c r="K184" s="52">
        <f t="shared" si="73"/>
        <v>-0.8511559979643541</v>
      </c>
      <c r="L184" s="52">
        <f t="shared" si="73"/>
        <v>2</v>
      </c>
      <c r="M184" s="48">
        <f t="shared" si="68"/>
        <v>1.1488440020356459</v>
      </c>
      <c r="N184" s="52">
        <f aca="true" t="shared" si="74" ref="N184:U184">+N185</f>
        <v>-0.45719835845679224</v>
      </c>
      <c r="O184" s="52">
        <f t="shared" si="74"/>
        <v>0.49539492045771705</v>
      </c>
      <c r="P184" s="48">
        <f t="shared" si="70"/>
        <v>0.038196562000924805</v>
      </c>
      <c r="Q184" s="52">
        <f t="shared" si="74"/>
        <v>-0.626961813237962</v>
      </c>
      <c r="R184" s="52">
        <f t="shared" si="74"/>
        <v>1</v>
      </c>
      <c r="S184" s="48">
        <f t="shared" si="71"/>
        <v>0.37303818676203804</v>
      </c>
      <c r="T184" s="52">
        <f t="shared" si="74"/>
        <v>0.03795627172076088</v>
      </c>
      <c r="U184" s="52">
        <f t="shared" si="74"/>
        <v>1</v>
      </c>
      <c r="V184" s="48">
        <f t="shared" si="72"/>
        <v>1.0379562717207609</v>
      </c>
      <c r="W184" s="31"/>
      <c r="X184" s="34">
        <v>1.3</v>
      </c>
      <c r="Y184" s="34"/>
      <c r="Z184" s="14"/>
      <c r="AA184" s="31" t="s">
        <v>29</v>
      </c>
    </row>
    <row r="185" spans="1:27" ht="22.5" customHeight="1">
      <c r="A185" s="81" t="s">
        <v>8</v>
      </c>
      <c r="B185" s="81"/>
      <c r="C185" s="4"/>
      <c r="D185" s="18" t="s">
        <v>73</v>
      </c>
      <c r="E185" s="48">
        <v>-0.9445410713257942</v>
      </c>
      <c r="F185" s="48">
        <v>1</v>
      </c>
      <c r="G185" s="48">
        <f t="shared" si="66"/>
        <v>0.055458928674205765</v>
      </c>
      <c r="H185" s="48">
        <v>-1.1922071361853268</v>
      </c>
      <c r="I185" s="48">
        <v>2</v>
      </c>
      <c r="J185" s="48">
        <f t="shared" si="67"/>
        <v>0.8077928638146732</v>
      </c>
      <c r="K185" s="52">
        <v>-0.8511559979643541</v>
      </c>
      <c r="L185" s="52">
        <v>2</v>
      </c>
      <c r="M185" s="48">
        <f t="shared" si="68"/>
        <v>1.1488440020356459</v>
      </c>
      <c r="N185" s="48">
        <v>-0.45719835845679224</v>
      </c>
      <c r="O185" s="48">
        <v>0.49539492045771705</v>
      </c>
      <c r="P185" s="48">
        <f t="shared" si="70"/>
        <v>0.038196562000924805</v>
      </c>
      <c r="Q185" s="48">
        <v>-0.626961813237962</v>
      </c>
      <c r="R185" s="48">
        <v>1</v>
      </c>
      <c r="S185" s="48">
        <f t="shared" si="71"/>
        <v>0.37303818676203804</v>
      </c>
      <c r="T185" s="58">
        <v>0.03795627172076088</v>
      </c>
      <c r="U185" s="58">
        <v>1</v>
      </c>
      <c r="V185" s="48">
        <f t="shared" si="72"/>
        <v>1.0379562717207609</v>
      </c>
      <c r="W185" s="31"/>
      <c r="X185" s="75" t="s">
        <v>8</v>
      </c>
      <c r="Y185" s="75"/>
      <c r="Z185" s="14"/>
      <c r="AA185" s="31" t="s">
        <v>27</v>
      </c>
    </row>
    <row r="186" spans="1:27" ht="22.5" customHeight="1">
      <c r="A186" s="21">
        <v>2</v>
      </c>
      <c r="B186" s="21"/>
      <c r="C186" s="6"/>
      <c r="D186" s="17" t="s">
        <v>53</v>
      </c>
      <c r="E186" s="50">
        <f aca="true" t="shared" si="75" ref="E186:L186">+E187</f>
        <v>17222.07180270122</v>
      </c>
      <c r="F186" s="50">
        <f t="shared" si="75"/>
        <v>1558</v>
      </c>
      <c r="G186" s="51">
        <f t="shared" si="66"/>
        <v>18780.07180270122</v>
      </c>
      <c r="H186" s="50">
        <f t="shared" si="75"/>
        <v>23198.99309570156</v>
      </c>
      <c r="I186" s="50">
        <f t="shared" si="75"/>
        <v>2067</v>
      </c>
      <c r="J186" s="51">
        <f t="shared" si="67"/>
        <v>25265.99309570156</v>
      </c>
      <c r="K186" s="50">
        <f t="shared" si="75"/>
        <v>22137.66926000915</v>
      </c>
      <c r="L186" s="50">
        <f t="shared" si="75"/>
        <v>1438</v>
      </c>
      <c r="M186" s="51">
        <f t="shared" si="68"/>
        <v>23575.66926000915</v>
      </c>
      <c r="N186" s="50">
        <f aca="true" t="shared" si="76" ref="N186:U186">+N187</f>
        <v>12623.629818034475</v>
      </c>
      <c r="O186" s="50">
        <f t="shared" si="76"/>
        <v>917</v>
      </c>
      <c r="P186" s="51">
        <f t="shared" si="70"/>
        <v>13540.629818034475</v>
      </c>
      <c r="Q186" s="50">
        <f t="shared" si="76"/>
        <v>15762.603258527815</v>
      </c>
      <c r="R186" s="50">
        <f t="shared" si="76"/>
        <v>1027</v>
      </c>
      <c r="S186" s="51">
        <f t="shared" si="71"/>
        <v>16789.603258527815</v>
      </c>
      <c r="T186" s="50">
        <f t="shared" si="76"/>
        <v>14386.796405910649</v>
      </c>
      <c r="U186" s="50">
        <f t="shared" si="76"/>
        <v>652</v>
      </c>
      <c r="V186" s="51">
        <f t="shared" si="72"/>
        <v>15038.796405910649</v>
      </c>
      <c r="W186" s="23"/>
      <c r="X186" s="32">
        <v>2</v>
      </c>
      <c r="Y186" s="32"/>
      <c r="Z186" s="21"/>
      <c r="AA186" s="23" t="s">
        <v>30</v>
      </c>
    </row>
    <row r="187" spans="1:27" ht="22.5" customHeight="1">
      <c r="A187" s="13">
        <v>2.1</v>
      </c>
      <c r="B187" s="13"/>
      <c r="C187" s="5"/>
      <c r="D187" s="18" t="s">
        <v>73</v>
      </c>
      <c r="E187" s="48">
        <v>17222.07180270122</v>
      </c>
      <c r="F187" s="48">
        <v>1558</v>
      </c>
      <c r="G187" s="48">
        <f t="shared" si="66"/>
        <v>18780.07180270122</v>
      </c>
      <c r="H187" s="48">
        <v>23198.99309570156</v>
      </c>
      <c r="I187" s="48">
        <v>2067</v>
      </c>
      <c r="J187" s="48">
        <f t="shared" si="67"/>
        <v>25265.99309570156</v>
      </c>
      <c r="K187" s="48">
        <v>22137.66926000915</v>
      </c>
      <c r="L187" s="48">
        <v>1438</v>
      </c>
      <c r="M187" s="48">
        <f t="shared" si="68"/>
        <v>23575.66926000915</v>
      </c>
      <c r="N187" s="48">
        <v>12623.629818034475</v>
      </c>
      <c r="O187" s="48">
        <v>917</v>
      </c>
      <c r="P187" s="48">
        <f t="shared" si="70"/>
        <v>13540.629818034475</v>
      </c>
      <c r="Q187" s="48">
        <v>15762.603258527815</v>
      </c>
      <c r="R187" s="48">
        <v>1027</v>
      </c>
      <c r="S187" s="48">
        <f t="shared" si="71"/>
        <v>16789.603258527815</v>
      </c>
      <c r="T187" s="48">
        <v>14386.796405910649</v>
      </c>
      <c r="U187" s="48">
        <v>652</v>
      </c>
      <c r="V187" s="48">
        <f t="shared" si="72"/>
        <v>15038.796405910649</v>
      </c>
      <c r="W187" s="31"/>
      <c r="X187" s="34">
        <v>2.1</v>
      </c>
      <c r="Y187" s="34"/>
      <c r="Z187" s="14"/>
      <c r="AA187" s="31" t="s">
        <v>27</v>
      </c>
    </row>
    <row r="188" spans="1:27" ht="22.5" customHeight="1">
      <c r="A188" s="21">
        <v>3</v>
      </c>
      <c r="B188" s="21"/>
      <c r="C188" s="6"/>
      <c r="D188" s="17" t="s">
        <v>54</v>
      </c>
      <c r="E188" s="50">
        <f aca="true" t="shared" si="77" ref="E188:L188">+E189+E190</f>
        <v>28403.239271253962</v>
      </c>
      <c r="F188" s="50">
        <f t="shared" si="77"/>
        <v>35490</v>
      </c>
      <c r="G188" s="51">
        <f t="shared" si="66"/>
        <v>63893.23927125396</v>
      </c>
      <c r="H188" s="50">
        <f t="shared" si="77"/>
        <v>24550.648282282054</v>
      </c>
      <c r="I188" s="50">
        <f t="shared" si="77"/>
        <v>28021</v>
      </c>
      <c r="J188" s="51">
        <f t="shared" si="67"/>
        <v>52571.648282282054</v>
      </c>
      <c r="K188" s="50">
        <f t="shared" si="77"/>
        <v>20521.189260246054</v>
      </c>
      <c r="L188" s="50">
        <f t="shared" si="77"/>
        <v>6148</v>
      </c>
      <c r="M188" s="51">
        <f t="shared" si="68"/>
        <v>26669.189260246054</v>
      </c>
      <c r="N188" s="50">
        <f aca="true" t="shared" si="78" ref="N188:U188">+N189+N190</f>
        <v>22725.943878303384</v>
      </c>
      <c r="O188" s="50">
        <f t="shared" si="78"/>
        <v>27285</v>
      </c>
      <c r="P188" s="51">
        <f t="shared" si="70"/>
        <v>50010.943878303384</v>
      </c>
      <c r="Q188" s="50">
        <f t="shared" si="78"/>
        <v>17990.29812685151</v>
      </c>
      <c r="R188" s="50">
        <f t="shared" si="78"/>
        <v>20086</v>
      </c>
      <c r="S188" s="51">
        <f t="shared" si="71"/>
        <v>38076.298126851514</v>
      </c>
      <c r="T188" s="50">
        <f t="shared" si="78"/>
        <v>14337.616656923361</v>
      </c>
      <c r="U188" s="50">
        <f t="shared" si="78"/>
        <v>4181</v>
      </c>
      <c r="V188" s="51">
        <f t="shared" si="72"/>
        <v>18518.61665692336</v>
      </c>
      <c r="W188" s="23"/>
      <c r="X188" s="32">
        <v>3</v>
      </c>
      <c r="Y188" s="32"/>
      <c r="Z188" s="21"/>
      <c r="AA188" s="23" t="s">
        <v>31</v>
      </c>
    </row>
    <row r="189" spans="1:27" ht="22.5" customHeight="1">
      <c r="A189" s="13">
        <v>3.1</v>
      </c>
      <c r="B189" s="13"/>
      <c r="C189" s="5"/>
      <c r="D189" s="10" t="s">
        <v>51</v>
      </c>
      <c r="E189" s="48">
        <v>1723.6317303136716</v>
      </c>
      <c r="F189" s="48">
        <v>859</v>
      </c>
      <c r="G189" s="48">
        <f t="shared" si="66"/>
        <v>2582.6317303136716</v>
      </c>
      <c r="H189" s="48">
        <v>1697.516147782835</v>
      </c>
      <c r="I189" s="48">
        <v>1941</v>
      </c>
      <c r="J189" s="48">
        <f t="shared" si="67"/>
        <v>3638.516147782835</v>
      </c>
      <c r="K189" s="48">
        <v>2295.192175269841</v>
      </c>
      <c r="L189" s="48">
        <v>1984</v>
      </c>
      <c r="M189" s="48">
        <f t="shared" si="68"/>
        <v>4279.192175269841</v>
      </c>
      <c r="N189" s="48">
        <v>1098.994589589685</v>
      </c>
      <c r="O189" s="48">
        <v>660</v>
      </c>
      <c r="P189" s="48">
        <f t="shared" si="70"/>
        <v>1758.994589589685</v>
      </c>
      <c r="Q189" s="48">
        <v>1011.7679315323023</v>
      </c>
      <c r="R189" s="48">
        <v>1392</v>
      </c>
      <c r="S189" s="48">
        <f t="shared" si="71"/>
        <v>2403.767931532302</v>
      </c>
      <c r="T189" s="48">
        <v>1280.939420695246</v>
      </c>
      <c r="U189" s="48">
        <v>1349</v>
      </c>
      <c r="V189" s="48">
        <f t="shared" si="72"/>
        <v>2629.939420695246</v>
      </c>
      <c r="W189" s="31"/>
      <c r="X189" s="34">
        <v>3.1</v>
      </c>
      <c r="Y189" s="34"/>
      <c r="Z189" s="14"/>
      <c r="AA189" s="31" t="s">
        <v>26</v>
      </c>
    </row>
    <row r="190" spans="1:27" ht="22.5" customHeight="1">
      <c r="A190" s="13">
        <v>3.2</v>
      </c>
      <c r="B190" s="13"/>
      <c r="C190" s="5"/>
      <c r="D190" s="18" t="s">
        <v>73</v>
      </c>
      <c r="E190" s="48">
        <v>26679.60754094029</v>
      </c>
      <c r="F190" s="48">
        <v>34631</v>
      </c>
      <c r="G190" s="48">
        <f t="shared" si="66"/>
        <v>61310.60754094029</v>
      </c>
      <c r="H190" s="48">
        <v>22853.132134499217</v>
      </c>
      <c r="I190" s="48">
        <v>26080</v>
      </c>
      <c r="J190" s="48">
        <f t="shared" si="67"/>
        <v>48933.13213449922</v>
      </c>
      <c r="K190" s="48">
        <v>18225.997084976214</v>
      </c>
      <c r="L190" s="48">
        <v>4164</v>
      </c>
      <c r="M190" s="48">
        <f t="shared" si="68"/>
        <v>22389.997084976214</v>
      </c>
      <c r="N190" s="48">
        <v>21626.9492887137</v>
      </c>
      <c r="O190" s="48">
        <v>26625</v>
      </c>
      <c r="P190" s="48">
        <f t="shared" si="70"/>
        <v>48251.9492887137</v>
      </c>
      <c r="Q190" s="48">
        <v>16978.530195319207</v>
      </c>
      <c r="R190" s="48">
        <v>18694</v>
      </c>
      <c r="S190" s="48">
        <f t="shared" si="71"/>
        <v>35672.53019531921</v>
      </c>
      <c r="T190" s="48">
        <v>13056.677236228115</v>
      </c>
      <c r="U190" s="48">
        <v>2832</v>
      </c>
      <c r="V190" s="48">
        <f t="shared" si="72"/>
        <v>15888.677236228115</v>
      </c>
      <c r="W190" s="31"/>
      <c r="X190" s="34">
        <v>3.2</v>
      </c>
      <c r="Y190" s="34"/>
      <c r="Z190" s="14"/>
      <c r="AA190" s="31" t="s">
        <v>27</v>
      </c>
    </row>
    <row r="191" spans="1:27" ht="22.5" customHeight="1">
      <c r="A191" s="21">
        <v>4</v>
      </c>
      <c r="B191" s="21"/>
      <c r="C191" s="6"/>
      <c r="D191" s="17" t="s">
        <v>68</v>
      </c>
      <c r="E191" s="50">
        <f aca="true" t="shared" si="79" ref="E191:L191">+E192+E193+E194</f>
        <v>79618.6757866403</v>
      </c>
      <c r="F191" s="50">
        <f t="shared" si="79"/>
        <v>3127</v>
      </c>
      <c r="G191" s="51">
        <f t="shared" si="66"/>
        <v>82745.6757866403</v>
      </c>
      <c r="H191" s="50">
        <f t="shared" si="79"/>
        <v>83603.28308422091</v>
      </c>
      <c r="I191" s="50">
        <f t="shared" si="79"/>
        <v>6180</v>
      </c>
      <c r="J191" s="51">
        <f t="shared" si="67"/>
        <v>89783.28308422091</v>
      </c>
      <c r="K191" s="50">
        <f t="shared" si="79"/>
        <v>98933.01478040685</v>
      </c>
      <c r="L191" s="50">
        <f t="shared" si="79"/>
        <v>6150</v>
      </c>
      <c r="M191" s="51">
        <f t="shared" si="68"/>
        <v>105083.01478040685</v>
      </c>
      <c r="N191" s="50">
        <f aca="true" t="shared" si="80" ref="N191:U191">+N192+N193+N194</f>
        <v>59648.09676186943</v>
      </c>
      <c r="O191" s="50">
        <f t="shared" si="80"/>
        <v>2664</v>
      </c>
      <c r="P191" s="51">
        <f t="shared" si="70"/>
        <v>62312.09676186943</v>
      </c>
      <c r="Q191" s="50">
        <f t="shared" si="80"/>
        <v>61094.21137496801</v>
      </c>
      <c r="R191" s="50">
        <f t="shared" si="80"/>
        <v>5118</v>
      </c>
      <c r="S191" s="51">
        <f t="shared" si="71"/>
        <v>66212.211374968</v>
      </c>
      <c r="T191" s="50">
        <f t="shared" si="80"/>
        <v>69317.7697216647</v>
      </c>
      <c r="U191" s="50">
        <f t="shared" si="80"/>
        <v>4612</v>
      </c>
      <c r="V191" s="51">
        <f t="shared" si="72"/>
        <v>73929.7697216647</v>
      </c>
      <c r="W191" s="23"/>
      <c r="X191" s="32">
        <v>4</v>
      </c>
      <c r="Y191" s="32"/>
      <c r="Z191" s="21"/>
      <c r="AA191" s="23" t="s">
        <v>84</v>
      </c>
    </row>
    <row r="192" spans="1:27" ht="22.5" customHeight="1">
      <c r="A192" s="13">
        <v>4.1</v>
      </c>
      <c r="B192" s="13"/>
      <c r="C192" s="5"/>
      <c r="D192" s="10" t="s">
        <v>55</v>
      </c>
      <c r="E192" s="48">
        <v>5915.547601098246</v>
      </c>
      <c r="F192" s="48">
        <v>261</v>
      </c>
      <c r="G192" s="48">
        <f t="shared" si="66"/>
        <v>6176.547601098246</v>
      </c>
      <c r="H192" s="48">
        <v>5991.916103269134</v>
      </c>
      <c r="I192" s="48">
        <v>92</v>
      </c>
      <c r="J192" s="48">
        <f t="shared" si="67"/>
        <v>6083.916103269134</v>
      </c>
      <c r="K192" s="48">
        <v>9682.865025384983</v>
      </c>
      <c r="L192" s="48">
        <v>293</v>
      </c>
      <c r="M192" s="48">
        <f t="shared" si="68"/>
        <v>9975.865025384983</v>
      </c>
      <c r="N192" s="48">
        <v>3668.125520813692</v>
      </c>
      <c r="O192" s="48">
        <v>182</v>
      </c>
      <c r="P192" s="48">
        <f t="shared" si="70"/>
        <v>3850.125520813692</v>
      </c>
      <c r="Q192" s="48">
        <v>3435.0620354299317</v>
      </c>
      <c r="R192" s="48">
        <v>59</v>
      </c>
      <c r="S192" s="48">
        <f t="shared" si="71"/>
        <v>3494.0620354299317</v>
      </c>
      <c r="T192" s="48">
        <v>5048.797854816323</v>
      </c>
      <c r="U192" s="48">
        <v>175</v>
      </c>
      <c r="V192" s="48">
        <f t="shared" si="72"/>
        <v>5223.797854816323</v>
      </c>
      <c r="W192" s="31"/>
      <c r="X192" s="34">
        <v>4.1</v>
      </c>
      <c r="Y192" s="34"/>
      <c r="Z192" s="14"/>
      <c r="AA192" s="31" t="s">
        <v>32</v>
      </c>
    </row>
    <row r="193" spans="1:27" ht="22.5" customHeight="1">
      <c r="A193" s="13">
        <v>4.2</v>
      </c>
      <c r="B193" s="13"/>
      <c r="C193" s="5"/>
      <c r="D193" s="10" t="s">
        <v>51</v>
      </c>
      <c r="E193" s="48">
        <v>1628.4364787666802</v>
      </c>
      <c r="F193" s="48">
        <v>165</v>
      </c>
      <c r="G193" s="48">
        <f t="shared" si="66"/>
        <v>1793.4364787666802</v>
      </c>
      <c r="H193" s="48">
        <v>385.5528425554239</v>
      </c>
      <c r="I193" s="48">
        <v>2636</v>
      </c>
      <c r="J193" s="48">
        <f t="shared" si="67"/>
        <v>3021.552842555424</v>
      </c>
      <c r="K193" s="48">
        <v>1386.9201905211596</v>
      </c>
      <c r="L193" s="48">
        <v>2999</v>
      </c>
      <c r="M193" s="48">
        <f t="shared" si="68"/>
        <v>4385.920190521159</v>
      </c>
      <c r="N193" s="48">
        <v>1069.026879494671</v>
      </c>
      <c r="O193" s="48">
        <v>146</v>
      </c>
      <c r="P193" s="48">
        <f t="shared" si="70"/>
        <v>1215.026879494671</v>
      </c>
      <c r="Q193" s="48">
        <v>273.0039522756135</v>
      </c>
      <c r="R193" s="48">
        <v>2292</v>
      </c>
      <c r="S193" s="48">
        <f t="shared" si="71"/>
        <v>2565.0039522756133</v>
      </c>
      <c r="T193" s="48">
        <v>993.8017308352523</v>
      </c>
      <c r="U193" s="48">
        <v>2310</v>
      </c>
      <c r="V193" s="48">
        <f t="shared" si="72"/>
        <v>3303.8017308352523</v>
      </c>
      <c r="W193" s="31"/>
      <c r="X193" s="34">
        <v>4.2</v>
      </c>
      <c r="Y193" s="34"/>
      <c r="Z193" s="14"/>
      <c r="AA193" s="31" t="s">
        <v>26</v>
      </c>
    </row>
    <row r="194" spans="1:27" ht="22.5" customHeight="1">
      <c r="A194" s="13">
        <v>4.3</v>
      </c>
      <c r="B194" s="13"/>
      <c r="C194" s="5"/>
      <c r="D194" s="18" t="s">
        <v>73</v>
      </c>
      <c r="E194" s="48">
        <v>72074.69170677538</v>
      </c>
      <c r="F194" s="48">
        <v>2701</v>
      </c>
      <c r="G194" s="48">
        <f t="shared" si="66"/>
        <v>74775.69170677538</v>
      </c>
      <c r="H194" s="48">
        <v>77225.81413839635</v>
      </c>
      <c r="I194" s="48">
        <v>3452</v>
      </c>
      <c r="J194" s="48">
        <f t="shared" si="67"/>
        <v>80677.81413839635</v>
      </c>
      <c r="K194" s="48">
        <v>87863.22956450071</v>
      </c>
      <c r="L194" s="48">
        <v>2858</v>
      </c>
      <c r="M194" s="48">
        <f t="shared" si="68"/>
        <v>90721.22956450071</v>
      </c>
      <c r="N194" s="48">
        <v>54910.944361561065</v>
      </c>
      <c r="O194" s="48">
        <v>2336</v>
      </c>
      <c r="P194" s="48">
        <f t="shared" si="70"/>
        <v>57246.944361561065</v>
      </c>
      <c r="Q194" s="48">
        <v>57386.14538726246</v>
      </c>
      <c r="R194" s="48">
        <v>2767</v>
      </c>
      <c r="S194" s="48">
        <f t="shared" si="71"/>
        <v>60153.14538726246</v>
      </c>
      <c r="T194" s="48">
        <v>63275.17013601313</v>
      </c>
      <c r="U194" s="48">
        <v>2127</v>
      </c>
      <c r="V194" s="48">
        <f t="shared" si="72"/>
        <v>65402.17013601313</v>
      </c>
      <c r="W194" s="31"/>
      <c r="X194" s="34">
        <v>4.3</v>
      </c>
      <c r="Y194" s="34"/>
      <c r="Z194" s="14"/>
      <c r="AA194" s="31" t="s">
        <v>27</v>
      </c>
    </row>
    <row r="195" spans="1:27" ht="22.5" customHeight="1">
      <c r="A195" s="21">
        <v>5</v>
      </c>
      <c r="B195" s="21"/>
      <c r="C195" s="6"/>
      <c r="D195" s="17" t="s">
        <v>47</v>
      </c>
      <c r="E195" s="50">
        <f aca="true" t="shared" si="81" ref="E195:L195">+E196+E197+E198</f>
        <v>13074.464746761381</v>
      </c>
      <c r="F195" s="50">
        <f t="shared" si="81"/>
        <v>2344</v>
      </c>
      <c r="G195" s="51">
        <f t="shared" si="66"/>
        <v>15418.464746761381</v>
      </c>
      <c r="H195" s="50">
        <f t="shared" si="81"/>
        <v>12961.345145837884</v>
      </c>
      <c r="I195" s="50">
        <f t="shared" si="81"/>
        <v>4128</v>
      </c>
      <c r="J195" s="51">
        <f t="shared" si="67"/>
        <v>17089.345145837884</v>
      </c>
      <c r="K195" s="50">
        <f t="shared" si="81"/>
        <v>12884.099715582179</v>
      </c>
      <c r="L195" s="50">
        <f t="shared" si="81"/>
        <v>4710</v>
      </c>
      <c r="M195" s="51">
        <f t="shared" si="68"/>
        <v>17594.09971558218</v>
      </c>
      <c r="N195" s="50">
        <f aca="true" t="shared" si="82" ref="N195:U195">+N196+N197+N198</f>
        <v>8104.251396053563</v>
      </c>
      <c r="O195" s="50">
        <f t="shared" si="82"/>
        <v>1656</v>
      </c>
      <c r="P195" s="51">
        <f t="shared" si="70"/>
        <v>9760.251396053563</v>
      </c>
      <c r="Q195" s="50">
        <f t="shared" si="82"/>
        <v>7429.804924875545</v>
      </c>
      <c r="R195" s="50">
        <f t="shared" si="82"/>
        <v>2685</v>
      </c>
      <c r="S195" s="51">
        <f t="shared" si="71"/>
        <v>10114.804924875545</v>
      </c>
      <c r="T195" s="50">
        <f t="shared" si="82"/>
        <v>6719.247262453831</v>
      </c>
      <c r="U195" s="50">
        <f t="shared" si="82"/>
        <v>2865</v>
      </c>
      <c r="V195" s="51">
        <f t="shared" si="72"/>
        <v>9584.247262453831</v>
      </c>
      <c r="W195" s="23"/>
      <c r="X195" s="28">
        <v>5</v>
      </c>
      <c r="Y195" s="28"/>
      <c r="Z195" s="21"/>
      <c r="AA195" s="23" t="s">
        <v>33</v>
      </c>
    </row>
    <row r="196" spans="1:27" ht="22.5" customHeight="1">
      <c r="A196" s="13">
        <v>5.1</v>
      </c>
      <c r="B196" s="13"/>
      <c r="C196" s="5"/>
      <c r="D196" s="10" t="s">
        <v>55</v>
      </c>
      <c r="E196" s="48">
        <v>53.0288132363259</v>
      </c>
      <c r="F196" s="48">
        <v>811</v>
      </c>
      <c r="G196" s="48">
        <f t="shared" si="66"/>
        <v>864.028813236326</v>
      </c>
      <c r="H196" s="48">
        <v>128.7770797285766</v>
      </c>
      <c r="I196" s="48">
        <v>1348</v>
      </c>
      <c r="J196" s="48">
        <f t="shared" si="67"/>
        <v>1476.7770797285766</v>
      </c>
      <c r="K196" s="48">
        <v>172.27095670733064</v>
      </c>
      <c r="L196" s="48">
        <v>1560</v>
      </c>
      <c r="M196" s="48">
        <f t="shared" si="68"/>
        <v>1732.2709567073307</v>
      </c>
      <c r="N196" s="48">
        <v>45.33024259011472</v>
      </c>
      <c r="O196" s="48">
        <v>573</v>
      </c>
      <c r="P196" s="48">
        <f t="shared" si="70"/>
        <v>618.3302425901147</v>
      </c>
      <c r="Q196" s="48">
        <v>106.16534168259236</v>
      </c>
      <c r="R196" s="48">
        <v>877</v>
      </c>
      <c r="S196" s="48">
        <f t="shared" si="71"/>
        <v>983.1653416825924</v>
      </c>
      <c r="T196" s="48">
        <v>140.55736637726557</v>
      </c>
      <c r="U196" s="48">
        <v>949</v>
      </c>
      <c r="V196" s="48">
        <f t="shared" si="72"/>
        <v>1089.5573663772657</v>
      </c>
      <c r="W196" s="31"/>
      <c r="X196" s="34">
        <v>5.1</v>
      </c>
      <c r="Y196" s="34"/>
      <c r="Z196" s="14"/>
      <c r="AA196" s="31" t="s">
        <v>32</v>
      </c>
    </row>
    <row r="197" spans="1:27" ht="22.5" customHeight="1">
      <c r="A197" s="13">
        <v>5.2</v>
      </c>
      <c r="B197" s="13"/>
      <c r="C197" s="5"/>
      <c r="D197" s="10" t="s">
        <v>51</v>
      </c>
      <c r="E197" s="48">
        <v>0</v>
      </c>
      <c r="F197" s="48">
        <v>0</v>
      </c>
      <c r="G197" s="48"/>
      <c r="H197" s="48">
        <v>0</v>
      </c>
      <c r="I197" s="48">
        <v>0</v>
      </c>
      <c r="J197" s="48"/>
      <c r="K197" s="48">
        <v>0</v>
      </c>
      <c r="L197" s="48">
        <v>0</v>
      </c>
      <c r="M197" s="48"/>
      <c r="N197" s="48">
        <v>0</v>
      </c>
      <c r="O197" s="48">
        <v>0</v>
      </c>
      <c r="P197" s="48"/>
      <c r="Q197" s="48">
        <v>0</v>
      </c>
      <c r="R197" s="48">
        <v>0</v>
      </c>
      <c r="S197" s="48"/>
      <c r="T197" s="48">
        <v>0</v>
      </c>
      <c r="U197" s="48"/>
      <c r="V197" s="48"/>
      <c r="W197" s="31"/>
      <c r="X197" s="34">
        <v>5.2</v>
      </c>
      <c r="Y197" s="34"/>
      <c r="Z197" s="14"/>
      <c r="AA197" s="31" t="s">
        <v>26</v>
      </c>
    </row>
    <row r="198" spans="1:27" ht="22.5" customHeight="1">
      <c r="A198" s="13">
        <v>5.3</v>
      </c>
      <c r="B198" s="13"/>
      <c r="C198" s="5"/>
      <c r="D198" s="18" t="s">
        <v>73</v>
      </c>
      <c r="E198" s="48">
        <v>13021.435933525056</v>
      </c>
      <c r="F198" s="48">
        <v>1533</v>
      </c>
      <c r="G198" s="48">
        <f aca="true" t="shared" si="83" ref="G198:G204">+E198+F198</f>
        <v>14554.435933525056</v>
      </c>
      <c r="H198" s="48">
        <v>12832.568066109307</v>
      </c>
      <c r="I198" s="48">
        <v>2780</v>
      </c>
      <c r="J198" s="48">
        <f aca="true" t="shared" si="84" ref="J198:J204">+H198+I198</f>
        <v>15612.568066109307</v>
      </c>
      <c r="K198" s="48">
        <v>12711.828758874848</v>
      </c>
      <c r="L198" s="48">
        <v>3150</v>
      </c>
      <c r="M198" s="48">
        <f aca="true" t="shared" si="85" ref="M198:M204">+K198+L198</f>
        <v>15861.828758874848</v>
      </c>
      <c r="N198" s="48">
        <v>8058.921153463449</v>
      </c>
      <c r="O198" s="48">
        <v>1083</v>
      </c>
      <c r="P198" s="48">
        <f aca="true" t="shared" si="86" ref="P198:P204">+N198+O198</f>
        <v>9141.921153463449</v>
      </c>
      <c r="Q198" s="48">
        <v>7323.639583192953</v>
      </c>
      <c r="R198" s="48">
        <v>1808</v>
      </c>
      <c r="S198" s="48">
        <f aca="true" t="shared" si="87" ref="S198:S204">+Q198+R198</f>
        <v>9131.639583192953</v>
      </c>
      <c r="T198" s="48">
        <v>6578.689896076566</v>
      </c>
      <c r="U198" s="48">
        <v>1916</v>
      </c>
      <c r="V198" s="48">
        <f aca="true" t="shared" si="88" ref="V198:V204">+T198+U198</f>
        <v>8494.689896076565</v>
      </c>
      <c r="W198" s="31"/>
      <c r="X198" s="34">
        <v>5.3</v>
      </c>
      <c r="Y198" s="34"/>
      <c r="Z198" s="14"/>
      <c r="AA198" s="31" t="s">
        <v>27</v>
      </c>
    </row>
    <row r="199" spans="1:27" ht="22.5" customHeight="1">
      <c r="A199" s="21">
        <v>6</v>
      </c>
      <c r="B199" s="21"/>
      <c r="C199" s="6"/>
      <c r="D199" s="17" t="s">
        <v>56</v>
      </c>
      <c r="E199" s="50">
        <f aca="true" t="shared" si="89" ref="E199:L199">+E200+E203</f>
        <v>-26.249986384440604</v>
      </c>
      <c r="F199" s="50">
        <f t="shared" si="89"/>
        <v>2667</v>
      </c>
      <c r="G199" s="51">
        <f t="shared" si="83"/>
        <v>2640.7500136155595</v>
      </c>
      <c r="H199" s="50">
        <f t="shared" si="89"/>
        <v>-16.47562270567893</v>
      </c>
      <c r="I199" s="50">
        <f t="shared" si="89"/>
        <v>9820</v>
      </c>
      <c r="J199" s="51">
        <f t="shared" si="84"/>
        <v>9803.524377294321</v>
      </c>
      <c r="K199" s="50">
        <f t="shared" si="89"/>
        <v>-3.5338083417947956</v>
      </c>
      <c r="L199" s="50">
        <f t="shared" si="89"/>
        <v>8791</v>
      </c>
      <c r="M199" s="51">
        <f t="shared" si="85"/>
        <v>8787.466191658204</v>
      </c>
      <c r="N199" s="50">
        <f aca="true" t="shared" si="90" ref="N199:U199">+N200+N203</f>
        <v>-17.76152559140739</v>
      </c>
      <c r="O199" s="50">
        <f t="shared" si="90"/>
        <v>1861</v>
      </c>
      <c r="P199" s="51">
        <f t="shared" si="86"/>
        <v>1843.2384744085925</v>
      </c>
      <c r="Q199" s="50">
        <f t="shared" si="90"/>
        <v>-4.815412453441006</v>
      </c>
      <c r="R199" s="50">
        <f t="shared" si="90"/>
        <v>6289</v>
      </c>
      <c r="S199" s="51">
        <f t="shared" si="87"/>
        <v>6284.184587546559</v>
      </c>
      <c r="T199" s="50">
        <f t="shared" si="90"/>
        <v>3.648409829046951</v>
      </c>
      <c r="U199" s="50">
        <f t="shared" si="90"/>
        <v>5245</v>
      </c>
      <c r="V199" s="51">
        <f t="shared" si="88"/>
        <v>5248.648409829047</v>
      </c>
      <c r="W199" s="23"/>
      <c r="X199" s="32">
        <v>6</v>
      </c>
      <c r="Y199" s="32"/>
      <c r="Z199" s="21"/>
      <c r="AA199" s="23" t="s">
        <v>83</v>
      </c>
    </row>
    <row r="200" spans="1:27" ht="22.5" customHeight="1">
      <c r="A200" s="13">
        <v>6.1</v>
      </c>
      <c r="B200" s="13"/>
      <c r="C200" s="5"/>
      <c r="D200" s="10" t="s">
        <v>67</v>
      </c>
      <c r="E200" s="52">
        <f aca="true" t="shared" si="91" ref="E200:L200">+E201+E202</f>
        <v>-60.47909495278941</v>
      </c>
      <c r="F200" s="52">
        <f t="shared" si="91"/>
        <v>2664</v>
      </c>
      <c r="G200" s="48">
        <f t="shared" si="83"/>
        <v>2603.5209050472104</v>
      </c>
      <c r="H200" s="52">
        <f t="shared" si="91"/>
        <v>-41.71895152514389</v>
      </c>
      <c r="I200" s="52">
        <f t="shared" si="91"/>
        <v>9820</v>
      </c>
      <c r="J200" s="48">
        <f t="shared" si="84"/>
        <v>9778.281048474855</v>
      </c>
      <c r="K200" s="52">
        <f t="shared" si="91"/>
        <v>-36.09944197820046</v>
      </c>
      <c r="L200" s="52">
        <f t="shared" si="91"/>
        <v>8791</v>
      </c>
      <c r="M200" s="48">
        <f t="shared" si="85"/>
        <v>8754.9005580218</v>
      </c>
      <c r="N200" s="52">
        <f aca="true" t="shared" si="92" ref="N200:U200">+N201+N202</f>
        <v>-43.267077314876474</v>
      </c>
      <c r="O200" s="52">
        <f t="shared" si="92"/>
        <v>1859</v>
      </c>
      <c r="P200" s="48">
        <f t="shared" si="86"/>
        <v>1815.7329226851234</v>
      </c>
      <c r="Q200" s="52">
        <f t="shared" si="92"/>
        <v>-24.14907270443811</v>
      </c>
      <c r="R200" s="52">
        <f t="shared" si="92"/>
        <v>6289</v>
      </c>
      <c r="S200" s="48">
        <f t="shared" si="87"/>
        <v>6264.850927295562</v>
      </c>
      <c r="T200" s="52">
        <f t="shared" si="92"/>
        <v>-20.201524182825427</v>
      </c>
      <c r="U200" s="52">
        <f t="shared" si="92"/>
        <v>5245</v>
      </c>
      <c r="V200" s="48">
        <f t="shared" si="88"/>
        <v>5224.798475817174</v>
      </c>
      <c r="W200" s="31"/>
      <c r="X200" s="34">
        <v>6.1</v>
      </c>
      <c r="Y200" s="34"/>
      <c r="Z200" s="14"/>
      <c r="AA200" s="31" t="s">
        <v>34</v>
      </c>
    </row>
    <row r="201" spans="1:27" ht="22.5" customHeight="1">
      <c r="A201" s="81" t="s">
        <v>9</v>
      </c>
      <c r="B201" s="81"/>
      <c r="C201" s="4"/>
      <c r="D201" s="10" t="s">
        <v>51</v>
      </c>
      <c r="E201" s="48">
        <v>2.774729126734886</v>
      </c>
      <c r="F201" s="48">
        <v>0</v>
      </c>
      <c r="G201" s="48">
        <f t="shared" si="83"/>
        <v>2.774729126734886</v>
      </c>
      <c r="H201" s="48">
        <v>6.508671401168957</v>
      </c>
      <c r="I201" s="48">
        <v>0</v>
      </c>
      <c r="J201" s="48">
        <f t="shared" si="84"/>
        <v>6.508671401168957</v>
      </c>
      <c r="K201" s="48">
        <v>10.1231404962878</v>
      </c>
      <c r="L201" s="48">
        <v>0</v>
      </c>
      <c r="M201" s="48">
        <f t="shared" si="85"/>
        <v>10.1231404962878</v>
      </c>
      <c r="N201" s="48">
        <v>1.6106227731847875</v>
      </c>
      <c r="O201" s="48">
        <v>0</v>
      </c>
      <c r="P201" s="48">
        <f t="shared" si="86"/>
        <v>1.6106227731847875</v>
      </c>
      <c r="Q201" s="48">
        <v>3.564276679566489</v>
      </c>
      <c r="R201" s="48">
        <v>0</v>
      </c>
      <c r="S201" s="48">
        <f t="shared" si="87"/>
        <v>3.564276679566489</v>
      </c>
      <c r="T201" s="48">
        <v>5.498489582442129</v>
      </c>
      <c r="U201" s="48"/>
      <c r="V201" s="48">
        <f t="shared" si="88"/>
        <v>5.498489582442129</v>
      </c>
      <c r="W201" s="31">
        <v>3</v>
      </c>
      <c r="X201" s="75" t="s">
        <v>9</v>
      </c>
      <c r="Y201" s="75"/>
      <c r="Z201" s="14"/>
      <c r="AA201" s="31" t="s">
        <v>26</v>
      </c>
    </row>
    <row r="202" spans="1:27" ht="22.5" customHeight="1">
      <c r="A202" s="81" t="s">
        <v>10</v>
      </c>
      <c r="B202" s="81"/>
      <c r="C202" s="4"/>
      <c r="D202" s="18" t="s">
        <v>73</v>
      </c>
      <c r="E202" s="48">
        <v>-63.25382407952429</v>
      </c>
      <c r="F202" s="48">
        <v>2664</v>
      </c>
      <c r="G202" s="48">
        <f t="shared" si="83"/>
        <v>2600.7461759204757</v>
      </c>
      <c r="H202" s="48">
        <v>-48.22762292631285</v>
      </c>
      <c r="I202" s="48">
        <v>9820</v>
      </c>
      <c r="J202" s="48">
        <f t="shared" si="84"/>
        <v>9771.772377073687</v>
      </c>
      <c r="K202" s="48">
        <v>-46.22258247448826</v>
      </c>
      <c r="L202" s="48">
        <v>8791</v>
      </c>
      <c r="M202" s="48">
        <f t="shared" si="85"/>
        <v>8744.77741752551</v>
      </c>
      <c r="N202" s="48">
        <v>-44.87770008806126</v>
      </c>
      <c r="O202" s="48">
        <v>1859</v>
      </c>
      <c r="P202" s="48">
        <f t="shared" si="86"/>
        <v>1814.1222999119386</v>
      </c>
      <c r="Q202" s="48">
        <v>-27.7133493840046</v>
      </c>
      <c r="R202" s="48">
        <v>6289</v>
      </c>
      <c r="S202" s="48">
        <f t="shared" si="87"/>
        <v>6261.286650615995</v>
      </c>
      <c r="T202" s="48">
        <v>-25.700013765267556</v>
      </c>
      <c r="U202" s="48">
        <v>5245</v>
      </c>
      <c r="V202" s="48">
        <f t="shared" si="88"/>
        <v>5219.299986234732</v>
      </c>
      <c r="W202" s="31">
        <v>1795</v>
      </c>
      <c r="X202" s="75" t="s">
        <v>10</v>
      </c>
      <c r="Y202" s="75"/>
      <c r="Z202" s="14"/>
      <c r="AA202" s="31" t="s">
        <v>27</v>
      </c>
    </row>
    <row r="203" spans="1:27" ht="22.5" customHeight="1">
      <c r="A203" s="13">
        <v>6.2</v>
      </c>
      <c r="B203" s="13"/>
      <c r="C203" s="5"/>
      <c r="D203" s="10" t="s">
        <v>57</v>
      </c>
      <c r="E203" s="52">
        <f aca="true" t="shared" si="93" ref="E203:L203">+E204</f>
        <v>34.229108568348806</v>
      </c>
      <c r="F203" s="52">
        <f t="shared" si="93"/>
        <v>3</v>
      </c>
      <c r="G203" s="48">
        <f t="shared" si="83"/>
        <v>37.229108568348806</v>
      </c>
      <c r="H203" s="52">
        <f t="shared" si="93"/>
        <v>25.243328819464963</v>
      </c>
      <c r="I203" s="52">
        <f t="shared" si="93"/>
        <v>0</v>
      </c>
      <c r="J203" s="48">
        <f t="shared" si="84"/>
        <v>25.243328819464963</v>
      </c>
      <c r="K203" s="52">
        <f t="shared" si="93"/>
        <v>32.565633636405664</v>
      </c>
      <c r="L203" s="52">
        <f t="shared" si="93"/>
        <v>0</v>
      </c>
      <c r="M203" s="48">
        <f t="shared" si="85"/>
        <v>32.565633636405664</v>
      </c>
      <c r="N203" s="52">
        <f aca="true" t="shared" si="94" ref="N203:U203">+N204</f>
        <v>25.505551723469083</v>
      </c>
      <c r="O203" s="52">
        <f t="shared" si="94"/>
        <v>2</v>
      </c>
      <c r="P203" s="48">
        <f t="shared" si="86"/>
        <v>27.505551723469083</v>
      </c>
      <c r="Q203" s="52">
        <f t="shared" si="94"/>
        <v>19.333660250997106</v>
      </c>
      <c r="R203" s="52">
        <f t="shared" si="94"/>
        <v>0</v>
      </c>
      <c r="S203" s="48">
        <f t="shared" si="87"/>
        <v>19.333660250997106</v>
      </c>
      <c r="T203" s="52">
        <f t="shared" si="94"/>
        <v>23.849934011872378</v>
      </c>
      <c r="U203" s="52">
        <f t="shared" si="94"/>
        <v>0</v>
      </c>
      <c r="V203" s="48">
        <f t="shared" si="88"/>
        <v>23.849934011872378</v>
      </c>
      <c r="W203" s="31"/>
      <c r="X203" s="34">
        <v>6.2</v>
      </c>
      <c r="Y203" s="34"/>
      <c r="Z203" s="14"/>
      <c r="AA203" s="31" t="s">
        <v>35</v>
      </c>
    </row>
    <row r="204" spans="1:27" ht="22.5" customHeight="1">
      <c r="A204" s="82" t="s">
        <v>11</v>
      </c>
      <c r="B204" s="82"/>
      <c r="C204" s="8"/>
      <c r="D204" s="19" t="s">
        <v>73</v>
      </c>
      <c r="E204" s="53">
        <v>34.229108568348806</v>
      </c>
      <c r="F204" s="53">
        <v>3</v>
      </c>
      <c r="G204" s="53">
        <f t="shared" si="83"/>
        <v>37.229108568348806</v>
      </c>
      <c r="H204" s="53">
        <v>25.243328819464963</v>
      </c>
      <c r="I204" s="53">
        <v>0</v>
      </c>
      <c r="J204" s="53">
        <f t="shared" si="84"/>
        <v>25.243328819464963</v>
      </c>
      <c r="K204" s="53">
        <v>32.565633636405664</v>
      </c>
      <c r="L204" s="53">
        <v>0</v>
      </c>
      <c r="M204" s="53">
        <f t="shared" si="85"/>
        <v>32.565633636405664</v>
      </c>
      <c r="N204" s="53">
        <v>25.505551723469083</v>
      </c>
      <c r="O204" s="53">
        <v>2</v>
      </c>
      <c r="P204" s="53">
        <f t="shared" si="86"/>
        <v>27.505551723469083</v>
      </c>
      <c r="Q204" s="53">
        <v>19.333660250997106</v>
      </c>
      <c r="R204" s="53"/>
      <c r="S204" s="53">
        <f t="shared" si="87"/>
        <v>19.333660250997106</v>
      </c>
      <c r="T204" s="53">
        <v>23.849934011872378</v>
      </c>
      <c r="U204" s="53"/>
      <c r="V204" s="53">
        <f t="shared" si="88"/>
        <v>23.849934011872378</v>
      </c>
      <c r="W204" s="36"/>
      <c r="X204" s="76" t="s">
        <v>11</v>
      </c>
      <c r="Y204" s="76"/>
      <c r="Z204" s="16"/>
      <c r="AA204" s="36" t="s">
        <v>27</v>
      </c>
    </row>
    <row r="205" spans="1:27" ht="22.5" customHeight="1">
      <c r="A205" s="2"/>
      <c r="B205" s="2"/>
      <c r="C205" s="2"/>
      <c r="D205" s="2"/>
      <c r="E205" s="2"/>
      <c r="F205" s="2"/>
      <c r="G205" s="2"/>
      <c r="H205" s="2"/>
      <c r="I205" s="1"/>
      <c r="J205" s="1"/>
      <c r="K205" s="39" t="s">
        <v>97</v>
      </c>
      <c r="L205" s="24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42" t="s">
        <v>2</v>
      </c>
    </row>
    <row r="206" spans="1:27" ht="22.5" customHeight="1">
      <c r="A206" s="77" t="s">
        <v>91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2" t="s">
        <v>116</v>
      </c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:27" ht="22.5" customHeight="1">
      <c r="A207" s="77" t="s">
        <v>115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2" t="s">
        <v>81</v>
      </c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1:27" ht="22.5" customHeight="1">
      <c r="A208" s="80" t="s">
        <v>90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62" t="s">
        <v>104</v>
      </c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</row>
    <row r="209" spans="1:27" ht="22.5" customHeight="1">
      <c r="A209" s="9"/>
      <c r="B209" s="9"/>
      <c r="C209" s="9"/>
      <c r="D209" s="9"/>
      <c r="E209" s="9"/>
      <c r="F209" s="9"/>
      <c r="G209" s="9"/>
      <c r="H209" s="1"/>
      <c r="I209" s="1"/>
      <c r="J209" s="1"/>
      <c r="K209" s="65" t="s">
        <v>69</v>
      </c>
      <c r="L209" s="65"/>
      <c r="M209" s="65"/>
      <c r="N209" s="66" t="s">
        <v>110</v>
      </c>
      <c r="O209" s="67"/>
      <c r="P209" s="67"/>
      <c r="Q209" s="84"/>
      <c r="R209" s="85"/>
      <c r="S209" s="85"/>
      <c r="T209" s="1"/>
      <c r="U209" s="1"/>
      <c r="V209" s="1"/>
      <c r="W209" s="1"/>
      <c r="X209" s="1"/>
      <c r="Y209" s="1"/>
      <c r="Z209" s="1"/>
      <c r="AA209" s="1"/>
    </row>
    <row r="210" spans="1:27" ht="22.5" customHeight="1">
      <c r="A210" s="79" t="s">
        <v>48</v>
      </c>
      <c r="B210" s="79"/>
      <c r="C210" s="79"/>
      <c r="D210" s="79"/>
      <c r="E210" s="70" t="s">
        <v>111</v>
      </c>
      <c r="F210" s="70"/>
      <c r="G210" s="70"/>
      <c r="H210" s="70" t="s">
        <v>113</v>
      </c>
      <c r="I210" s="70"/>
      <c r="J210" s="70"/>
      <c r="K210" s="70" t="s">
        <v>114</v>
      </c>
      <c r="L210" s="70"/>
      <c r="M210" s="70"/>
      <c r="N210" s="70" t="s">
        <v>111</v>
      </c>
      <c r="O210" s="70"/>
      <c r="P210" s="70"/>
      <c r="Q210" s="70" t="s">
        <v>113</v>
      </c>
      <c r="R210" s="70"/>
      <c r="S210" s="70"/>
      <c r="T210" s="70" t="s">
        <v>114</v>
      </c>
      <c r="U210" s="70"/>
      <c r="V210" s="70"/>
      <c r="W210" s="71" t="s">
        <v>45</v>
      </c>
      <c r="X210" s="71"/>
      <c r="Y210" s="71"/>
      <c r="Z210" s="71"/>
      <c r="AA210" s="71"/>
    </row>
    <row r="211" spans="1:27" ht="22.5" customHeight="1">
      <c r="A211" s="80"/>
      <c r="B211" s="80"/>
      <c r="C211" s="80"/>
      <c r="D211" s="80"/>
      <c r="E211" s="25" t="s">
        <v>64</v>
      </c>
      <c r="F211" s="25" t="s">
        <v>65</v>
      </c>
      <c r="G211" s="25" t="s">
        <v>93</v>
      </c>
      <c r="H211" s="25" t="s">
        <v>64</v>
      </c>
      <c r="I211" s="25" t="s">
        <v>65</v>
      </c>
      <c r="J211" s="25" t="s">
        <v>93</v>
      </c>
      <c r="K211" s="25" t="s">
        <v>64</v>
      </c>
      <c r="L211" s="25" t="s">
        <v>65</v>
      </c>
      <c r="M211" s="25" t="s">
        <v>93</v>
      </c>
      <c r="N211" s="25" t="s">
        <v>64</v>
      </c>
      <c r="O211" s="25" t="s">
        <v>65</v>
      </c>
      <c r="P211" s="25" t="s">
        <v>93</v>
      </c>
      <c r="Q211" s="25" t="s">
        <v>64</v>
      </c>
      <c r="R211" s="25" t="s">
        <v>65</v>
      </c>
      <c r="S211" s="25" t="s">
        <v>93</v>
      </c>
      <c r="T211" s="25" t="s">
        <v>64</v>
      </c>
      <c r="U211" s="25" t="s">
        <v>65</v>
      </c>
      <c r="V211" s="25" t="s">
        <v>93</v>
      </c>
      <c r="W211" s="72"/>
      <c r="X211" s="72"/>
      <c r="Y211" s="72"/>
      <c r="Z211" s="72"/>
      <c r="AA211" s="72"/>
    </row>
    <row r="212" spans="1:27" ht="22.5" customHeight="1">
      <c r="A212" s="80"/>
      <c r="B212" s="80"/>
      <c r="C212" s="80"/>
      <c r="D212" s="80"/>
      <c r="E212" s="25" t="s">
        <v>46</v>
      </c>
      <c r="F212" s="25" t="s">
        <v>66</v>
      </c>
      <c r="G212" s="25" t="s">
        <v>94</v>
      </c>
      <c r="H212" s="25" t="s">
        <v>46</v>
      </c>
      <c r="I212" s="25" t="s">
        <v>66</v>
      </c>
      <c r="J212" s="25" t="s">
        <v>94</v>
      </c>
      <c r="K212" s="25" t="s">
        <v>46</v>
      </c>
      <c r="L212" s="25" t="s">
        <v>66</v>
      </c>
      <c r="M212" s="25" t="s">
        <v>94</v>
      </c>
      <c r="N212" s="25" t="s">
        <v>46</v>
      </c>
      <c r="O212" s="25" t="s">
        <v>66</v>
      </c>
      <c r="P212" s="25" t="s">
        <v>94</v>
      </c>
      <c r="Q212" s="25" t="s">
        <v>46</v>
      </c>
      <c r="R212" s="25" t="s">
        <v>66</v>
      </c>
      <c r="S212" s="25" t="s">
        <v>94</v>
      </c>
      <c r="T212" s="25" t="s">
        <v>46</v>
      </c>
      <c r="U212" s="25" t="s">
        <v>66</v>
      </c>
      <c r="V212" s="25" t="s">
        <v>94</v>
      </c>
      <c r="W212" s="72"/>
      <c r="X212" s="72"/>
      <c r="Y212" s="72"/>
      <c r="Z212" s="72"/>
      <c r="AA212" s="72"/>
    </row>
    <row r="213" spans="1:27" ht="22.5" customHeight="1">
      <c r="A213" s="80"/>
      <c r="B213" s="80"/>
      <c r="C213" s="80"/>
      <c r="D213" s="80"/>
      <c r="E213" s="29"/>
      <c r="F213" s="22" t="s">
        <v>0</v>
      </c>
      <c r="G213" s="25" t="s">
        <v>47</v>
      </c>
      <c r="H213" s="29"/>
      <c r="I213" s="22" t="s">
        <v>0</v>
      </c>
      <c r="J213" s="25" t="s">
        <v>47</v>
      </c>
      <c r="K213" s="29"/>
      <c r="L213" s="22" t="s">
        <v>0</v>
      </c>
      <c r="M213" s="25" t="s">
        <v>47</v>
      </c>
      <c r="N213" s="29"/>
      <c r="O213" s="22" t="s">
        <v>0</v>
      </c>
      <c r="P213" s="25" t="s">
        <v>47</v>
      </c>
      <c r="Q213" s="29"/>
      <c r="R213" s="22" t="s">
        <v>0</v>
      </c>
      <c r="S213" s="25" t="s">
        <v>47</v>
      </c>
      <c r="T213" s="29"/>
      <c r="U213" s="22" t="s">
        <v>0</v>
      </c>
      <c r="V213" s="25" t="s">
        <v>47</v>
      </c>
      <c r="W213" s="72"/>
      <c r="X213" s="72"/>
      <c r="Y213" s="72"/>
      <c r="Z213" s="72"/>
      <c r="AA213" s="72"/>
    </row>
    <row r="214" spans="1:27" ht="22.5" customHeight="1">
      <c r="A214" s="65"/>
      <c r="B214" s="65"/>
      <c r="C214" s="65"/>
      <c r="D214" s="65"/>
      <c r="E214" s="22" t="s">
        <v>3</v>
      </c>
      <c r="F214" s="22" t="s">
        <v>1</v>
      </c>
      <c r="G214" s="22" t="s">
        <v>70</v>
      </c>
      <c r="H214" s="22" t="s">
        <v>3</v>
      </c>
      <c r="I214" s="22" t="s">
        <v>1</v>
      </c>
      <c r="J214" s="22" t="s">
        <v>70</v>
      </c>
      <c r="K214" s="22" t="s">
        <v>3</v>
      </c>
      <c r="L214" s="22" t="s">
        <v>1</v>
      </c>
      <c r="M214" s="22" t="s">
        <v>70</v>
      </c>
      <c r="N214" s="22" t="s">
        <v>3</v>
      </c>
      <c r="O214" s="22" t="s">
        <v>1</v>
      </c>
      <c r="P214" s="22" t="s">
        <v>70</v>
      </c>
      <c r="Q214" s="22" t="s">
        <v>3</v>
      </c>
      <c r="R214" s="22" t="s">
        <v>1</v>
      </c>
      <c r="S214" s="22" t="s">
        <v>70</v>
      </c>
      <c r="T214" s="22" t="s">
        <v>3</v>
      </c>
      <c r="U214" s="22" t="s">
        <v>1</v>
      </c>
      <c r="V214" s="22" t="s">
        <v>70</v>
      </c>
      <c r="W214" s="73"/>
      <c r="X214" s="73"/>
      <c r="Y214" s="73"/>
      <c r="Z214" s="73"/>
      <c r="AA214" s="73"/>
    </row>
    <row r="215" spans="1:27" ht="22.5" customHeight="1">
      <c r="A215" s="78">
        <v>1</v>
      </c>
      <c r="B215" s="78"/>
      <c r="C215" s="78"/>
      <c r="D215" s="78"/>
      <c r="E215" s="20">
        <v>38</v>
      </c>
      <c r="F215" s="20">
        <v>39</v>
      </c>
      <c r="G215" s="20">
        <v>40</v>
      </c>
      <c r="H215" s="20">
        <v>38</v>
      </c>
      <c r="I215" s="20">
        <v>39</v>
      </c>
      <c r="J215" s="20">
        <v>40</v>
      </c>
      <c r="K215" s="20">
        <v>41</v>
      </c>
      <c r="L215" s="20">
        <v>42</v>
      </c>
      <c r="M215" s="20">
        <v>43</v>
      </c>
      <c r="N215" s="20">
        <v>44</v>
      </c>
      <c r="O215" s="20">
        <v>45</v>
      </c>
      <c r="P215" s="20">
        <v>46</v>
      </c>
      <c r="Q215" s="20">
        <v>47</v>
      </c>
      <c r="R215" s="20">
        <v>48</v>
      </c>
      <c r="S215" s="20">
        <v>49</v>
      </c>
      <c r="T215" s="20">
        <v>50</v>
      </c>
      <c r="U215" s="20">
        <v>51</v>
      </c>
      <c r="V215" s="20">
        <v>52</v>
      </c>
      <c r="W215" s="74">
        <v>1</v>
      </c>
      <c r="X215" s="74"/>
      <c r="Y215" s="74"/>
      <c r="Z215" s="74"/>
      <c r="AA215" s="74"/>
    </row>
    <row r="216" spans="1:27" ht="22.5" customHeight="1">
      <c r="A216" s="21">
        <v>7</v>
      </c>
      <c r="B216" s="21"/>
      <c r="C216" s="6"/>
      <c r="D216" s="17" t="s">
        <v>58</v>
      </c>
      <c r="E216" s="50">
        <f aca="true" t="shared" si="95" ref="E216:L216">+E217+E220+E223+E225</f>
        <v>26618.23465241682</v>
      </c>
      <c r="F216" s="50">
        <f t="shared" si="95"/>
        <v>-603</v>
      </c>
      <c r="G216" s="51">
        <f>+E216+F216</f>
        <v>26015.23465241682</v>
      </c>
      <c r="H216" s="50">
        <f t="shared" si="95"/>
        <v>11861.602819978885</v>
      </c>
      <c r="I216" s="50">
        <f t="shared" si="95"/>
        <v>1004</v>
      </c>
      <c r="J216" s="51">
        <f>+H216+I216</f>
        <v>12865.602819978885</v>
      </c>
      <c r="K216" s="50">
        <f t="shared" si="95"/>
        <v>13961.199899859761</v>
      </c>
      <c r="L216" s="50">
        <f t="shared" si="95"/>
        <v>1745</v>
      </c>
      <c r="M216" s="51">
        <f>+K216+L216</f>
        <v>15706.199899859761</v>
      </c>
      <c r="N216" s="50">
        <v>21082.040732266683</v>
      </c>
      <c r="O216" s="50">
        <v>-420</v>
      </c>
      <c r="P216" s="51">
        <f>+N216+O216</f>
        <v>20662.040732266683</v>
      </c>
      <c r="Q216" s="50">
        <v>10175.659287703322</v>
      </c>
      <c r="R216" s="50">
        <v>711</v>
      </c>
      <c r="S216" s="51">
        <f>+Q216+R216</f>
        <v>10886.659287703322</v>
      </c>
      <c r="T216" s="50">
        <v>11370.583091454577</v>
      </c>
      <c r="U216" s="50">
        <v>1094</v>
      </c>
      <c r="V216" s="51">
        <f>+T216+U216</f>
        <v>12464.583091454577</v>
      </c>
      <c r="W216" s="23"/>
      <c r="X216" s="32">
        <v>7</v>
      </c>
      <c r="Y216" s="32"/>
      <c r="Z216" s="32"/>
      <c r="AA216" s="23" t="s">
        <v>86</v>
      </c>
    </row>
    <row r="217" spans="1:27" ht="22.5" customHeight="1">
      <c r="A217" s="13">
        <v>7.1</v>
      </c>
      <c r="B217" s="13"/>
      <c r="C217" s="5"/>
      <c r="D217" s="10" t="s">
        <v>59</v>
      </c>
      <c r="E217" s="54">
        <f aca="true" t="shared" si="96" ref="E217:L217">+E218+E219</f>
        <v>18365.699008474527</v>
      </c>
      <c r="F217" s="54">
        <f t="shared" si="96"/>
        <v>38</v>
      </c>
      <c r="G217" s="48">
        <f>+E217+F217</f>
        <v>18403.699008474527</v>
      </c>
      <c r="H217" s="54">
        <f t="shared" si="96"/>
        <v>11702.68466026555</v>
      </c>
      <c r="I217" s="54">
        <f t="shared" si="96"/>
        <v>175</v>
      </c>
      <c r="J217" s="48">
        <f>+H217+I217</f>
        <v>11877.68466026555</v>
      </c>
      <c r="K217" s="54">
        <f t="shared" si="96"/>
        <v>14681.309560116088</v>
      </c>
      <c r="L217" s="54">
        <f t="shared" si="96"/>
        <v>234</v>
      </c>
      <c r="M217" s="48">
        <f>+K217+L217</f>
        <v>14915.309560116088</v>
      </c>
      <c r="N217" s="54">
        <v>13846.640848958792</v>
      </c>
      <c r="O217" s="54">
        <v>26</v>
      </c>
      <c r="P217" s="48">
        <f>+N217+O217</f>
        <v>13872.640848958792</v>
      </c>
      <c r="Q217" s="54">
        <v>8418.698892234643</v>
      </c>
      <c r="R217" s="54">
        <v>113</v>
      </c>
      <c r="S217" s="48">
        <f>+Q217+R217</f>
        <v>8531.698892234643</v>
      </c>
      <c r="T217" s="54">
        <v>9696.813463758857</v>
      </c>
      <c r="U217" s="54">
        <v>140</v>
      </c>
      <c r="V217" s="48">
        <f>+T217+U217</f>
        <v>9836.813463758857</v>
      </c>
      <c r="W217" s="31"/>
      <c r="X217" s="34">
        <v>7.1</v>
      </c>
      <c r="Y217" s="34"/>
      <c r="Z217" s="40"/>
      <c r="AA217" s="31" t="s">
        <v>36</v>
      </c>
    </row>
    <row r="218" spans="1:27" ht="22.5" customHeight="1">
      <c r="A218" s="81" t="s">
        <v>12</v>
      </c>
      <c r="B218" s="81"/>
      <c r="C218" s="4"/>
      <c r="D218" s="10" t="s">
        <v>51</v>
      </c>
      <c r="E218" s="48">
        <v>15297.839668094819</v>
      </c>
      <c r="F218" s="48">
        <v>17</v>
      </c>
      <c r="G218" s="48">
        <f aca="true" t="shared" si="97" ref="G218:G228">+E218+F218</f>
        <v>15314.839668094819</v>
      </c>
      <c r="H218" s="48">
        <v>11391.332516248438</v>
      </c>
      <c r="I218" s="48">
        <v>163</v>
      </c>
      <c r="J218" s="48">
        <f aca="true" t="shared" si="98" ref="J218:J228">+H218+I218</f>
        <v>11554.332516248438</v>
      </c>
      <c r="K218" s="48">
        <v>14059.938432808032</v>
      </c>
      <c r="L218" s="48">
        <v>179</v>
      </c>
      <c r="M218" s="48">
        <f aca="true" t="shared" si="99" ref="M218:M228">+K218+L218</f>
        <v>14238.938432808032</v>
      </c>
      <c r="N218" s="48">
        <v>11363.247268256728</v>
      </c>
      <c r="O218" s="48">
        <v>12</v>
      </c>
      <c r="P218" s="48">
        <f aca="true" t="shared" si="100" ref="P218:P228">+N218+O218</f>
        <v>11375.247268256728</v>
      </c>
      <c r="Q218" s="48">
        <v>8121.374546209307</v>
      </c>
      <c r="R218" s="48">
        <v>105</v>
      </c>
      <c r="S218" s="48">
        <f aca="true" t="shared" si="101" ref="S218:S228">+Q218+R218</f>
        <v>8226.374546209307</v>
      </c>
      <c r="T218" s="48">
        <v>9359.794292776642</v>
      </c>
      <c r="U218" s="48">
        <v>107</v>
      </c>
      <c r="V218" s="48">
        <f aca="true" t="shared" si="102" ref="V218:V228">+T218+U218</f>
        <v>9466.794292776642</v>
      </c>
      <c r="W218" s="31"/>
      <c r="X218" s="75" t="s">
        <v>12</v>
      </c>
      <c r="Y218" s="75"/>
      <c r="Z218" s="40"/>
      <c r="AA218" s="31" t="s">
        <v>26</v>
      </c>
    </row>
    <row r="219" spans="1:27" ht="22.5" customHeight="1">
      <c r="A219" s="81" t="s">
        <v>13</v>
      </c>
      <c r="B219" s="81"/>
      <c r="C219" s="4"/>
      <c r="D219" s="18" t="s">
        <v>73</v>
      </c>
      <c r="E219" s="48">
        <v>3067.859340379707</v>
      </c>
      <c r="F219" s="48">
        <v>21</v>
      </c>
      <c r="G219" s="48">
        <f t="shared" si="97"/>
        <v>3088.859340379707</v>
      </c>
      <c r="H219" s="48">
        <v>311.35214401711096</v>
      </c>
      <c r="I219" s="48">
        <v>12</v>
      </c>
      <c r="J219" s="48">
        <f t="shared" si="98"/>
        <v>323.35214401711096</v>
      </c>
      <c r="K219" s="48">
        <v>621.3711273080546</v>
      </c>
      <c r="L219" s="48">
        <v>55</v>
      </c>
      <c r="M219" s="48">
        <f t="shared" si="99"/>
        <v>676.3711273080546</v>
      </c>
      <c r="N219" s="48">
        <v>2483.3935807020644</v>
      </c>
      <c r="O219" s="48">
        <v>14</v>
      </c>
      <c r="P219" s="48">
        <f t="shared" si="100"/>
        <v>2497.3935807020644</v>
      </c>
      <c r="Q219" s="48">
        <v>297.3243460253352</v>
      </c>
      <c r="R219" s="48">
        <v>8</v>
      </c>
      <c r="S219" s="48">
        <f t="shared" si="101"/>
        <v>305.3243460253352</v>
      </c>
      <c r="T219" s="48">
        <v>337.0191709822161</v>
      </c>
      <c r="U219" s="48">
        <v>33</v>
      </c>
      <c r="V219" s="48">
        <f t="shared" si="102"/>
        <v>370.0191709822161</v>
      </c>
      <c r="W219" s="31"/>
      <c r="X219" s="75" t="s">
        <v>13</v>
      </c>
      <c r="Y219" s="75"/>
      <c r="Z219" s="40"/>
      <c r="AA219" s="31" t="s">
        <v>27</v>
      </c>
    </row>
    <row r="220" spans="1:27" ht="22.5" customHeight="1">
      <c r="A220" s="13">
        <v>7.2</v>
      </c>
      <c r="B220" s="13"/>
      <c r="C220" s="5"/>
      <c r="D220" s="18" t="s">
        <v>74</v>
      </c>
      <c r="E220" s="52">
        <f aca="true" t="shared" si="103" ref="E220:L220">+E221+E222</f>
        <v>5677.280376268783</v>
      </c>
      <c r="F220" s="52">
        <f t="shared" si="103"/>
        <v>6</v>
      </c>
      <c r="G220" s="48">
        <f t="shared" si="97"/>
        <v>5683.280376268783</v>
      </c>
      <c r="H220" s="52">
        <f t="shared" si="103"/>
        <v>4525.953365467198</v>
      </c>
      <c r="I220" s="52">
        <f t="shared" si="103"/>
        <v>416</v>
      </c>
      <c r="J220" s="48">
        <f t="shared" si="98"/>
        <v>4941.953365467198</v>
      </c>
      <c r="K220" s="52">
        <f t="shared" si="103"/>
        <v>4840.140659186211</v>
      </c>
      <c r="L220" s="52">
        <f t="shared" si="103"/>
        <v>314</v>
      </c>
      <c r="M220" s="48">
        <f t="shared" si="99"/>
        <v>5154.140659186211</v>
      </c>
      <c r="N220" s="52">
        <v>4362.510543854046</v>
      </c>
      <c r="O220" s="52">
        <v>5</v>
      </c>
      <c r="P220" s="48">
        <f t="shared" si="100"/>
        <v>4367.510543854046</v>
      </c>
      <c r="Q220" s="52">
        <v>3211.71183581977</v>
      </c>
      <c r="R220" s="52">
        <v>334</v>
      </c>
      <c r="S220" s="48">
        <f t="shared" si="101"/>
        <v>3545.71183581977</v>
      </c>
      <c r="T220" s="52">
        <v>3589.8848630963994</v>
      </c>
      <c r="U220" s="52">
        <v>241</v>
      </c>
      <c r="V220" s="48">
        <f t="shared" si="102"/>
        <v>3830.8848630963994</v>
      </c>
      <c r="W220" s="31"/>
      <c r="X220" s="34">
        <v>7.2</v>
      </c>
      <c r="Y220" s="34"/>
      <c r="Z220" s="40"/>
      <c r="AA220" s="31" t="s">
        <v>44</v>
      </c>
    </row>
    <row r="221" spans="1:27" ht="22.5" customHeight="1">
      <c r="A221" s="81" t="s">
        <v>14</v>
      </c>
      <c r="B221" s="81"/>
      <c r="C221" s="4"/>
      <c r="D221" s="10" t="s">
        <v>51</v>
      </c>
      <c r="E221" s="48">
        <v>191.10219926389368</v>
      </c>
      <c r="F221" s="48">
        <v>65</v>
      </c>
      <c r="G221" s="48">
        <f t="shared" si="97"/>
        <v>256.1021992638937</v>
      </c>
      <c r="H221" s="48">
        <v>1028.1256255982482</v>
      </c>
      <c r="I221" s="48">
        <v>54</v>
      </c>
      <c r="J221" s="48">
        <f t="shared" si="98"/>
        <v>1082.1256255982482</v>
      </c>
      <c r="K221" s="48">
        <v>1445.093325283079</v>
      </c>
      <c r="L221" s="48">
        <v>59</v>
      </c>
      <c r="M221" s="48">
        <f t="shared" si="99"/>
        <v>1504.093325283079</v>
      </c>
      <c r="N221" s="48">
        <v>187.61271763735476</v>
      </c>
      <c r="O221" s="48">
        <v>54</v>
      </c>
      <c r="P221" s="48">
        <f t="shared" si="100"/>
        <v>241.61271763735476</v>
      </c>
      <c r="Q221" s="48">
        <v>766.4683818808365</v>
      </c>
      <c r="R221" s="48">
        <v>43</v>
      </c>
      <c r="S221" s="48">
        <f t="shared" si="101"/>
        <v>809.4683818808365</v>
      </c>
      <c r="T221" s="48">
        <v>1027.9078809162468</v>
      </c>
      <c r="U221" s="48">
        <v>45</v>
      </c>
      <c r="V221" s="48">
        <f t="shared" si="102"/>
        <v>1072.9078809162468</v>
      </c>
      <c r="W221" s="31"/>
      <c r="X221" s="75" t="s">
        <v>14</v>
      </c>
      <c r="Y221" s="75"/>
      <c r="Z221" s="40"/>
      <c r="AA221" s="31" t="s">
        <v>26</v>
      </c>
    </row>
    <row r="222" spans="1:27" ht="22.5" customHeight="1">
      <c r="A222" s="81" t="s">
        <v>15</v>
      </c>
      <c r="B222" s="81"/>
      <c r="C222" s="4"/>
      <c r="D222" s="18" t="s">
        <v>73</v>
      </c>
      <c r="E222" s="48">
        <v>5486.178177004889</v>
      </c>
      <c r="F222" s="48">
        <v>-59</v>
      </c>
      <c r="G222" s="48">
        <f t="shared" si="97"/>
        <v>5427.178177004889</v>
      </c>
      <c r="H222" s="48">
        <v>3497.8277398689497</v>
      </c>
      <c r="I222" s="48">
        <v>362</v>
      </c>
      <c r="J222" s="48">
        <f t="shared" si="98"/>
        <v>3859.8277398689497</v>
      </c>
      <c r="K222" s="48">
        <v>3395.0473339031323</v>
      </c>
      <c r="L222" s="48">
        <v>255</v>
      </c>
      <c r="M222" s="48">
        <f t="shared" si="99"/>
        <v>3650.0473339031323</v>
      </c>
      <c r="N222" s="48">
        <v>4174.897826216691</v>
      </c>
      <c r="O222" s="48">
        <v>-49</v>
      </c>
      <c r="P222" s="48">
        <f t="shared" si="100"/>
        <v>4125.897826216691</v>
      </c>
      <c r="Q222" s="48">
        <v>2445.2434539389333</v>
      </c>
      <c r="R222" s="48">
        <v>291</v>
      </c>
      <c r="S222" s="48">
        <f t="shared" si="101"/>
        <v>2736.2434539389333</v>
      </c>
      <c r="T222" s="48">
        <v>2561.976982180153</v>
      </c>
      <c r="U222" s="48">
        <v>196</v>
      </c>
      <c r="V222" s="48">
        <f t="shared" si="102"/>
        <v>2757.976982180153</v>
      </c>
      <c r="W222" s="31"/>
      <c r="X222" s="75" t="s">
        <v>15</v>
      </c>
      <c r="Y222" s="75"/>
      <c r="Z222" s="40"/>
      <c r="AA222" s="31" t="s">
        <v>27</v>
      </c>
    </row>
    <row r="223" spans="1:27" ht="22.5" customHeight="1">
      <c r="A223" s="13">
        <v>7.3</v>
      </c>
      <c r="B223" s="13"/>
      <c r="C223" s="5"/>
      <c r="D223" s="10" t="s">
        <v>60</v>
      </c>
      <c r="E223" s="52">
        <f aca="true" t="shared" si="104" ref="E223:L223">+E224</f>
        <v>86.84496311187235</v>
      </c>
      <c r="F223" s="52">
        <f t="shared" si="104"/>
        <v>475</v>
      </c>
      <c r="G223" s="48">
        <f t="shared" si="97"/>
        <v>561.8449631118724</v>
      </c>
      <c r="H223" s="52">
        <f t="shared" si="104"/>
        <v>130.59635128086416</v>
      </c>
      <c r="I223" s="52">
        <f t="shared" si="104"/>
        <v>789</v>
      </c>
      <c r="J223" s="48">
        <f t="shared" si="98"/>
        <v>919.5963512808642</v>
      </c>
      <c r="K223" s="52">
        <f t="shared" si="104"/>
        <v>160.28766732228905</v>
      </c>
      <c r="L223" s="52">
        <f t="shared" si="104"/>
        <v>1013</v>
      </c>
      <c r="M223" s="48">
        <f t="shared" si="99"/>
        <v>1173.287667322289</v>
      </c>
      <c r="N223" s="52">
        <v>55.54435842790873</v>
      </c>
      <c r="O223" s="52">
        <v>332</v>
      </c>
      <c r="P223" s="48">
        <f t="shared" si="100"/>
        <v>387.5443584279087</v>
      </c>
      <c r="Q223" s="52">
        <v>77.4252590536421</v>
      </c>
      <c r="R223" s="52">
        <v>505</v>
      </c>
      <c r="S223" s="48">
        <f t="shared" si="101"/>
        <v>582.4252590536421</v>
      </c>
      <c r="T223" s="52">
        <v>87.63869808684738</v>
      </c>
      <c r="U223" s="52">
        <v>604</v>
      </c>
      <c r="V223" s="48">
        <f t="shared" si="102"/>
        <v>691.6386980868474</v>
      </c>
      <c r="W223" s="31"/>
      <c r="X223" s="34">
        <v>7.3</v>
      </c>
      <c r="Y223" s="34"/>
      <c r="Z223" s="40"/>
      <c r="AA223" s="31" t="s">
        <v>43</v>
      </c>
    </row>
    <row r="224" spans="1:27" ht="22.5" customHeight="1">
      <c r="A224" s="81" t="s">
        <v>16</v>
      </c>
      <c r="B224" s="81"/>
      <c r="C224" s="4"/>
      <c r="D224" s="18" t="s">
        <v>73</v>
      </c>
      <c r="E224" s="48">
        <v>86.84496311187235</v>
      </c>
      <c r="F224" s="48">
        <v>475</v>
      </c>
      <c r="G224" s="48">
        <f t="shared" si="97"/>
        <v>561.8449631118724</v>
      </c>
      <c r="H224" s="48">
        <v>130.59635128086416</v>
      </c>
      <c r="I224" s="48">
        <v>789</v>
      </c>
      <c r="J224" s="48">
        <f t="shared" si="98"/>
        <v>919.5963512808642</v>
      </c>
      <c r="K224" s="48">
        <v>160.28766732228905</v>
      </c>
      <c r="L224" s="48">
        <v>1013</v>
      </c>
      <c r="M224" s="48">
        <f t="shared" si="99"/>
        <v>1173.287667322289</v>
      </c>
      <c r="N224" s="48">
        <v>55.54435842790873</v>
      </c>
      <c r="O224" s="48">
        <v>332</v>
      </c>
      <c r="P224" s="48">
        <f t="shared" si="100"/>
        <v>387.5443584279087</v>
      </c>
      <c r="Q224" s="48">
        <v>77.4252590536421</v>
      </c>
      <c r="R224" s="48">
        <v>505</v>
      </c>
      <c r="S224" s="48">
        <f t="shared" si="101"/>
        <v>582.4252590536421</v>
      </c>
      <c r="T224" s="48">
        <v>87.63869808684738</v>
      </c>
      <c r="U224" s="48">
        <v>604</v>
      </c>
      <c r="V224" s="48">
        <f t="shared" si="102"/>
        <v>691.6386980868474</v>
      </c>
      <c r="W224" s="31"/>
      <c r="X224" s="75" t="s">
        <v>16</v>
      </c>
      <c r="Y224" s="75"/>
      <c r="Z224" s="40"/>
      <c r="AA224" s="31" t="s">
        <v>27</v>
      </c>
    </row>
    <row r="225" spans="1:27" ht="22.5" customHeight="1">
      <c r="A225" s="13">
        <v>7.4</v>
      </c>
      <c r="B225" s="13"/>
      <c r="C225" s="5"/>
      <c r="D225" s="10" t="s">
        <v>61</v>
      </c>
      <c r="E225" s="52">
        <f aca="true" t="shared" si="105" ref="E225:L225">+E226+E227</f>
        <v>2488.410304561639</v>
      </c>
      <c r="F225" s="52">
        <f t="shared" si="105"/>
        <v>-1122</v>
      </c>
      <c r="G225" s="48">
        <f t="shared" si="97"/>
        <v>1366.410304561639</v>
      </c>
      <c r="H225" s="52">
        <f t="shared" si="105"/>
        <v>-4497.631557034726</v>
      </c>
      <c r="I225" s="52">
        <f t="shared" si="105"/>
        <v>-376</v>
      </c>
      <c r="J225" s="48">
        <f t="shared" si="98"/>
        <v>-4873.631557034726</v>
      </c>
      <c r="K225" s="52">
        <f t="shared" si="105"/>
        <v>-5720.537986764828</v>
      </c>
      <c r="L225" s="52">
        <f t="shared" si="105"/>
        <v>184</v>
      </c>
      <c r="M225" s="48">
        <f t="shared" si="99"/>
        <v>-5536.537986764828</v>
      </c>
      <c r="N225" s="52">
        <v>2817.344981025936</v>
      </c>
      <c r="O225" s="52">
        <v>-783</v>
      </c>
      <c r="P225" s="48">
        <f t="shared" si="100"/>
        <v>2034.3449810259358</v>
      </c>
      <c r="Q225" s="52">
        <v>-1532.1766994047327</v>
      </c>
      <c r="R225" s="52">
        <v>-241</v>
      </c>
      <c r="S225" s="48">
        <f t="shared" si="101"/>
        <v>-1773.1766994047327</v>
      </c>
      <c r="T225" s="52">
        <v>-2003.7539334875282</v>
      </c>
      <c r="U225" s="52">
        <v>109</v>
      </c>
      <c r="V225" s="48">
        <f t="shared" si="102"/>
        <v>-1894.7539334875282</v>
      </c>
      <c r="W225" s="31"/>
      <c r="X225" s="34">
        <v>7.4</v>
      </c>
      <c r="Y225" s="34"/>
      <c r="Z225" s="40"/>
      <c r="AA225" s="31" t="s">
        <v>42</v>
      </c>
    </row>
    <row r="226" spans="1:27" ht="22.5" customHeight="1">
      <c r="A226" s="81" t="s">
        <v>17</v>
      </c>
      <c r="B226" s="81"/>
      <c r="C226" s="4"/>
      <c r="D226" s="10" t="s">
        <v>51</v>
      </c>
      <c r="E226" s="48">
        <v>211.06837423485433</v>
      </c>
      <c r="F226" s="48">
        <v>0</v>
      </c>
      <c r="G226" s="48">
        <f t="shared" si="97"/>
        <v>211.06837423485433</v>
      </c>
      <c r="H226" s="48">
        <v>62.54708764361098</v>
      </c>
      <c r="I226" s="48">
        <v>0</v>
      </c>
      <c r="J226" s="48">
        <f t="shared" si="98"/>
        <v>62.54708764361098</v>
      </c>
      <c r="K226" s="48">
        <v>37.3717139932688</v>
      </c>
      <c r="L226" s="48">
        <v>0</v>
      </c>
      <c r="M226" s="48">
        <f t="shared" si="99"/>
        <v>37.3717139932688</v>
      </c>
      <c r="N226" s="48">
        <v>202.2879314064024</v>
      </c>
      <c r="O226" s="48">
        <v>0</v>
      </c>
      <c r="P226" s="48">
        <f t="shared" si="100"/>
        <v>202.2879314064024</v>
      </c>
      <c r="Q226" s="48">
        <v>81.06200421801375</v>
      </c>
      <c r="R226" s="48"/>
      <c r="S226" s="48">
        <f t="shared" si="101"/>
        <v>81.06200421801375</v>
      </c>
      <c r="T226" s="48">
        <v>71.30956405757652</v>
      </c>
      <c r="U226" s="48"/>
      <c r="V226" s="48">
        <f t="shared" si="102"/>
        <v>71.30956405757652</v>
      </c>
      <c r="W226" s="31"/>
      <c r="X226" s="75" t="s">
        <v>17</v>
      </c>
      <c r="Y226" s="75"/>
      <c r="Z226" s="40"/>
      <c r="AA226" s="31" t="s">
        <v>26</v>
      </c>
    </row>
    <row r="227" spans="1:27" ht="22.5" customHeight="1">
      <c r="A227" s="81" t="s">
        <v>18</v>
      </c>
      <c r="B227" s="81"/>
      <c r="C227" s="4"/>
      <c r="D227" s="18" t="s">
        <v>73</v>
      </c>
      <c r="E227" s="48">
        <v>2277.3419303267847</v>
      </c>
      <c r="F227" s="48">
        <v>-1122</v>
      </c>
      <c r="G227" s="48">
        <f t="shared" si="97"/>
        <v>1155.3419303267847</v>
      </c>
      <c r="H227" s="48">
        <v>-4560.178644678337</v>
      </c>
      <c r="I227" s="48">
        <v>-376</v>
      </c>
      <c r="J227" s="48">
        <f t="shared" si="98"/>
        <v>-4936.178644678337</v>
      </c>
      <c r="K227" s="48">
        <v>-5757.909700758097</v>
      </c>
      <c r="L227" s="48">
        <v>184</v>
      </c>
      <c r="M227" s="48">
        <f t="shared" si="99"/>
        <v>-5573.909700758097</v>
      </c>
      <c r="N227" s="48">
        <v>2615.0570496195332</v>
      </c>
      <c r="O227" s="48">
        <v>-783</v>
      </c>
      <c r="P227" s="48">
        <f t="shared" si="100"/>
        <v>1832.0570496195332</v>
      </c>
      <c r="Q227" s="48">
        <v>-1613.2387036227465</v>
      </c>
      <c r="R227" s="48">
        <v>-241</v>
      </c>
      <c r="S227" s="48">
        <f t="shared" si="101"/>
        <v>-1854.2387036227465</v>
      </c>
      <c r="T227" s="48">
        <v>-2075.063497545105</v>
      </c>
      <c r="U227" s="48">
        <v>109</v>
      </c>
      <c r="V227" s="48">
        <f t="shared" si="102"/>
        <v>-1966.0634975451048</v>
      </c>
      <c r="W227" s="31"/>
      <c r="X227" s="75" t="s">
        <v>18</v>
      </c>
      <c r="Y227" s="75"/>
      <c r="Z227" s="40"/>
      <c r="AA227" s="31" t="s">
        <v>27</v>
      </c>
    </row>
    <row r="228" spans="1:27" ht="22.5" customHeight="1">
      <c r="A228" s="21">
        <v>8</v>
      </c>
      <c r="B228" s="21"/>
      <c r="C228" s="6"/>
      <c r="D228" s="17" t="s">
        <v>79</v>
      </c>
      <c r="E228" s="50">
        <f aca="true" t="shared" si="106" ref="E228:L228">+E230+E233</f>
        <v>11272.741335124732</v>
      </c>
      <c r="F228" s="50">
        <f t="shared" si="106"/>
        <v>347</v>
      </c>
      <c r="G228" s="51">
        <f t="shared" si="97"/>
        <v>11619.741335124732</v>
      </c>
      <c r="H228" s="50">
        <f t="shared" si="106"/>
        <v>11467.452060346492</v>
      </c>
      <c r="I228" s="50">
        <f t="shared" si="106"/>
        <v>196</v>
      </c>
      <c r="J228" s="51">
        <f t="shared" si="98"/>
        <v>11663.452060346492</v>
      </c>
      <c r="K228" s="50">
        <f t="shared" si="106"/>
        <v>16627.27558237438</v>
      </c>
      <c r="L228" s="50">
        <f t="shared" si="106"/>
        <v>372</v>
      </c>
      <c r="M228" s="51">
        <f t="shared" si="99"/>
        <v>16999.27558237438</v>
      </c>
      <c r="N228" s="50">
        <v>7870.924061856231</v>
      </c>
      <c r="O228" s="50">
        <v>242</v>
      </c>
      <c r="P228" s="51">
        <f t="shared" si="100"/>
        <v>8112.924061856231</v>
      </c>
      <c r="Q228" s="50">
        <v>7482.905983406634</v>
      </c>
      <c r="R228" s="50">
        <v>126</v>
      </c>
      <c r="S228" s="51">
        <f t="shared" si="101"/>
        <v>7608.905983406634</v>
      </c>
      <c r="T228" s="50">
        <v>10068.970206737386</v>
      </c>
      <c r="U228" s="50">
        <v>222</v>
      </c>
      <c r="V228" s="51">
        <f t="shared" si="102"/>
        <v>10290.970206737386</v>
      </c>
      <c r="W228" s="23"/>
      <c r="X228" s="32">
        <v>8</v>
      </c>
      <c r="Y228" s="32"/>
      <c r="Z228" s="32"/>
      <c r="AA228" s="23" t="s">
        <v>82</v>
      </c>
    </row>
    <row r="229" spans="1:27" ht="22.5" customHeight="1">
      <c r="A229" s="21"/>
      <c r="B229" s="21"/>
      <c r="C229" s="6"/>
      <c r="D229" s="17" t="s">
        <v>80</v>
      </c>
      <c r="E229" s="51"/>
      <c r="F229" s="51"/>
      <c r="G229" s="48"/>
      <c r="H229" s="51"/>
      <c r="I229" s="51"/>
      <c r="J229" s="48"/>
      <c r="K229" s="51"/>
      <c r="L229" s="51"/>
      <c r="M229" s="48"/>
      <c r="N229" s="51"/>
      <c r="O229" s="51"/>
      <c r="P229" s="48"/>
      <c r="Q229" s="51"/>
      <c r="R229" s="51"/>
      <c r="S229" s="48"/>
      <c r="T229" s="51"/>
      <c r="U229" s="51"/>
      <c r="V229" s="48"/>
      <c r="W229" s="23"/>
      <c r="X229" s="32"/>
      <c r="Y229" s="32"/>
      <c r="Z229" s="32"/>
      <c r="AA229" s="23" t="s">
        <v>78</v>
      </c>
    </row>
    <row r="230" spans="1:27" ht="22.5" customHeight="1">
      <c r="A230" s="13">
        <v>8.1</v>
      </c>
      <c r="B230" s="13"/>
      <c r="C230" s="5"/>
      <c r="D230" s="10" t="s">
        <v>62</v>
      </c>
      <c r="E230" s="52">
        <f aca="true" t="shared" si="107" ref="E230:L230">+E231+E232</f>
        <v>4903.3585995085205</v>
      </c>
      <c r="F230" s="52">
        <f t="shared" si="107"/>
        <v>347</v>
      </c>
      <c r="G230" s="48">
        <f aca="true" t="shared" si="108" ref="G230:G238">+E230+F230</f>
        <v>5250.3585995085205</v>
      </c>
      <c r="H230" s="52">
        <f t="shared" si="107"/>
        <v>4536.2995594363</v>
      </c>
      <c r="I230" s="52">
        <f t="shared" si="107"/>
        <v>196</v>
      </c>
      <c r="J230" s="48">
        <f aca="true" t="shared" si="109" ref="J230:J238">+H230+I230</f>
        <v>4732.2995594363</v>
      </c>
      <c r="K230" s="52">
        <f t="shared" si="107"/>
        <v>6084.759642945422</v>
      </c>
      <c r="L230" s="52">
        <f t="shared" si="107"/>
        <v>372</v>
      </c>
      <c r="M230" s="48">
        <f aca="true" t="shared" si="110" ref="M230:M238">+K230+L230</f>
        <v>6456.759642945422</v>
      </c>
      <c r="N230" s="52">
        <v>3892.1896860809584</v>
      </c>
      <c r="O230" s="52">
        <v>242</v>
      </c>
      <c r="P230" s="48">
        <f aca="true" t="shared" si="111" ref="P230:P238">+N230+O230</f>
        <v>4134.189686080958</v>
      </c>
      <c r="Q230" s="52">
        <v>3487.1688100466713</v>
      </c>
      <c r="R230" s="52">
        <v>126</v>
      </c>
      <c r="S230" s="48">
        <f aca="true" t="shared" si="112" ref="S230:S238">+Q230+R230</f>
        <v>3613.1688100466713</v>
      </c>
      <c r="T230" s="52">
        <v>4564.615534382287</v>
      </c>
      <c r="U230" s="52">
        <v>222</v>
      </c>
      <c r="V230" s="48">
        <f aca="true" t="shared" si="113" ref="V230:V238">+T230+U230</f>
        <v>4786.615534382287</v>
      </c>
      <c r="W230" s="31"/>
      <c r="X230" s="34">
        <v>8.1</v>
      </c>
      <c r="Y230" s="34"/>
      <c r="Z230" s="40"/>
      <c r="AA230" s="31" t="s">
        <v>41</v>
      </c>
    </row>
    <row r="231" spans="1:27" ht="22.5" customHeight="1">
      <c r="A231" s="81" t="s">
        <v>19</v>
      </c>
      <c r="B231" s="81"/>
      <c r="C231" s="4"/>
      <c r="D231" s="10" t="s">
        <v>51</v>
      </c>
      <c r="E231" s="48">
        <v>0</v>
      </c>
      <c r="F231" s="48">
        <v>0</v>
      </c>
      <c r="G231" s="48">
        <f t="shared" si="108"/>
        <v>0</v>
      </c>
      <c r="H231" s="48">
        <v>0</v>
      </c>
      <c r="I231" s="48">
        <v>0</v>
      </c>
      <c r="J231" s="48">
        <f t="shared" si="109"/>
        <v>0</v>
      </c>
      <c r="K231" s="48">
        <v>0</v>
      </c>
      <c r="L231" s="48">
        <v>0</v>
      </c>
      <c r="M231" s="48">
        <f t="shared" si="110"/>
        <v>0</v>
      </c>
      <c r="N231" s="48">
        <v>0</v>
      </c>
      <c r="O231" s="48">
        <v>0</v>
      </c>
      <c r="P231" s="48">
        <f t="shared" si="111"/>
        <v>0</v>
      </c>
      <c r="Q231" s="48">
        <v>0</v>
      </c>
      <c r="R231" s="48">
        <v>0</v>
      </c>
      <c r="S231" s="48">
        <f t="shared" si="112"/>
        <v>0</v>
      </c>
      <c r="T231" s="48">
        <v>0</v>
      </c>
      <c r="U231" s="48"/>
      <c r="V231" s="48">
        <f t="shared" si="113"/>
        <v>0</v>
      </c>
      <c r="W231" s="31"/>
      <c r="X231" s="75" t="s">
        <v>19</v>
      </c>
      <c r="Y231" s="75"/>
      <c r="Z231" s="40"/>
      <c r="AA231" s="31" t="s">
        <v>26</v>
      </c>
    </row>
    <row r="232" spans="1:27" ht="22.5" customHeight="1">
      <c r="A232" s="81" t="s">
        <v>20</v>
      </c>
      <c r="B232" s="81"/>
      <c r="C232" s="4"/>
      <c r="D232" s="18" t="s">
        <v>73</v>
      </c>
      <c r="E232" s="48">
        <v>4903.3585995085205</v>
      </c>
      <c r="F232" s="48">
        <v>347</v>
      </c>
      <c r="G232" s="48">
        <f t="shared" si="108"/>
        <v>5250.3585995085205</v>
      </c>
      <c r="H232" s="48">
        <v>4536.2995594363</v>
      </c>
      <c r="I232" s="48">
        <v>196</v>
      </c>
      <c r="J232" s="48">
        <f t="shared" si="109"/>
        <v>4732.2995594363</v>
      </c>
      <c r="K232" s="48">
        <v>6084.759642945422</v>
      </c>
      <c r="L232" s="48">
        <v>372</v>
      </c>
      <c r="M232" s="48">
        <f t="shared" si="110"/>
        <v>6456.759642945422</v>
      </c>
      <c r="N232" s="48">
        <v>3892.1896860809584</v>
      </c>
      <c r="O232" s="48">
        <v>242</v>
      </c>
      <c r="P232" s="48">
        <f t="shared" si="111"/>
        <v>4134.189686080958</v>
      </c>
      <c r="Q232" s="48">
        <v>3487.1688100466713</v>
      </c>
      <c r="R232" s="48">
        <v>126</v>
      </c>
      <c r="S232" s="48">
        <f t="shared" si="112"/>
        <v>3613.1688100466713</v>
      </c>
      <c r="T232" s="48">
        <v>4564.615534382287</v>
      </c>
      <c r="U232" s="48">
        <v>222</v>
      </c>
      <c r="V232" s="48">
        <f t="shared" si="113"/>
        <v>4786.615534382287</v>
      </c>
      <c r="W232" s="31"/>
      <c r="X232" s="75" t="s">
        <v>20</v>
      </c>
      <c r="Y232" s="75"/>
      <c r="Z232" s="40"/>
      <c r="AA232" s="31" t="s">
        <v>27</v>
      </c>
    </row>
    <row r="233" spans="1:27" ht="22.5" customHeight="1">
      <c r="A233" s="13">
        <v>8.2</v>
      </c>
      <c r="B233" s="13"/>
      <c r="C233" s="5"/>
      <c r="D233" s="10" t="s">
        <v>75</v>
      </c>
      <c r="E233" s="52">
        <f aca="true" t="shared" si="114" ref="E233:L233">+E234</f>
        <v>6369.382735616212</v>
      </c>
      <c r="F233" s="52">
        <f t="shared" si="114"/>
        <v>0</v>
      </c>
      <c r="G233" s="48">
        <f t="shared" si="108"/>
        <v>6369.382735616212</v>
      </c>
      <c r="H233" s="52">
        <f t="shared" si="114"/>
        <v>6931.1525009101915</v>
      </c>
      <c r="I233" s="52">
        <f t="shared" si="114"/>
        <v>0</v>
      </c>
      <c r="J233" s="48">
        <f t="shared" si="109"/>
        <v>6931.1525009101915</v>
      </c>
      <c r="K233" s="52">
        <f t="shared" si="114"/>
        <v>10542.515939428957</v>
      </c>
      <c r="L233" s="52">
        <f t="shared" si="114"/>
        <v>0</v>
      </c>
      <c r="M233" s="48">
        <f t="shared" si="110"/>
        <v>10542.515939428957</v>
      </c>
      <c r="N233" s="52">
        <v>3978.734375775273</v>
      </c>
      <c r="O233" s="52">
        <v>0</v>
      </c>
      <c r="P233" s="48">
        <f t="shared" si="111"/>
        <v>3978.734375775273</v>
      </c>
      <c r="Q233" s="52">
        <v>3995.737173359963</v>
      </c>
      <c r="R233" s="52">
        <v>0</v>
      </c>
      <c r="S233" s="48">
        <f t="shared" si="112"/>
        <v>3995.737173359963</v>
      </c>
      <c r="T233" s="52">
        <v>5504.354672355099</v>
      </c>
      <c r="U233" s="52">
        <v>0</v>
      </c>
      <c r="V233" s="48">
        <f t="shared" si="113"/>
        <v>5504.354672355099</v>
      </c>
      <c r="W233" s="31"/>
      <c r="X233" s="34">
        <v>8.2</v>
      </c>
      <c r="Y233" s="34"/>
      <c r="Z233" s="40"/>
      <c r="AA233" s="31" t="s">
        <v>40</v>
      </c>
    </row>
    <row r="234" spans="1:27" ht="22.5" customHeight="1">
      <c r="A234" s="81" t="s">
        <v>21</v>
      </c>
      <c r="B234" s="81"/>
      <c r="C234" s="4"/>
      <c r="D234" s="10" t="s">
        <v>55</v>
      </c>
      <c r="E234" s="48">
        <v>6369.382735616212</v>
      </c>
      <c r="F234" s="48">
        <v>0</v>
      </c>
      <c r="G234" s="48">
        <f t="shared" si="108"/>
        <v>6369.382735616212</v>
      </c>
      <c r="H234" s="48">
        <v>6931.1525009101915</v>
      </c>
      <c r="I234" s="48"/>
      <c r="J234" s="48">
        <f t="shared" si="109"/>
        <v>6931.1525009101915</v>
      </c>
      <c r="K234" s="48">
        <v>10542.515939428957</v>
      </c>
      <c r="L234" s="48">
        <v>0</v>
      </c>
      <c r="M234" s="48">
        <f t="shared" si="110"/>
        <v>10542.515939428957</v>
      </c>
      <c r="N234" s="48">
        <v>3978.734375775273</v>
      </c>
      <c r="O234" s="48">
        <v>0</v>
      </c>
      <c r="P234" s="48">
        <f t="shared" si="111"/>
        <v>3978.734375775273</v>
      </c>
      <c r="Q234" s="48">
        <v>3995.737173359963</v>
      </c>
      <c r="R234" s="48">
        <v>0</v>
      </c>
      <c r="S234" s="48">
        <f t="shared" si="112"/>
        <v>3995.737173359963</v>
      </c>
      <c r="T234" s="48">
        <v>5504.354672355099</v>
      </c>
      <c r="U234" s="48"/>
      <c r="V234" s="48">
        <f t="shared" si="113"/>
        <v>5504.354672355099</v>
      </c>
      <c r="W234" s="31"/>
      <c r="X234" s="75" t="s">
        <v>21</v>
      </c>
      <c r="Y234" s="75"/>
      <c r="Z234" s="40"/>
      <c r="AA234" s="31" t="s">
        <v>32</v>
      </c>
    </row>
    <row r="235" spans="1:27" ht="22.5" customHeight="1">
      <c r="A235" s="21">
        <v>9</v>
      </c>
      <c r="B235" s="21"/>
      <c r="C235" s="6"/>
      <c r="D235" s="17" t="s">
        <v>88</v>
      </c>
      <c r="E235" s="50">
        <f aca="true" t="shared" si="115" ref="E235:L235">+E236+E239</f>
        <v>207336.9934508265</v>
      </c>
      <c r="F235" s="50">
        <f t="shared" si="115"/>
        <v>1909</v>
      </c>
      <c r="G235" s="51">
        <f t="shared" si="108"/>
        <v>209245.9934508265</v>
      </c>
      <c r="H235" s="50">
        <f t="shared" si="115"/>
        <v>215366.43853300062</v>
      </c>
      <c r="I235" s="50">
        <f t="shared" si="115"/>
        <v>4857</v>
      </c>
      <c r="J235" s="51">
        <f t="shared" si="109"/>
        <v>220223.43853300062</v>
      </c>
      <c r="K235" s="50">
        <f t="shared" si="115"/>
        <v>311954.30551679694</v>
      </c>
      <c r="L235" s="50">
        <f t="shared" si="115"/>
        <v>3145</v>
      </c>
      <c r="M235" s="51">
        <f t="shared" si="110"/>
        <v>315099.30551679694</v>
      </c>
      <c r="N235" s="50">
        <v>137135.63228515905</v>
      </c>
      <c r="O235" s="50">
        <v>1333</v>
      </c>
      <c r="P235" s="51">
        <f t="shared" si="111"/>
        <v>138468.63228515905</v>
      </c>
      <c r="Q235" s="50">
        <v>132015.66985749075</v>
      </c>
      <c r="R235" s="50">
        <v>3110</v>
      </c>
      <c r="S235" s="51">
        <f t="shared" si="112"/>
        <v>135125.66985749075</v>
      </c>
      <c r="T235" s="50">
        <v>175563.03503167361</v>
      </c>
      <c r="U235" s="50">
        <v>1876</v>
      </c>
      <c r="V235" s="51">
        <f t="shared" si="113"/>
        <v>177439.03503167361</v>
      </c>
      <c r="W235" s="23"/>
      <c r="X235" s="32">
        <v>9</v>
      </c>
      <c r="Y235" s="32"/>
      <c r="Z235" s="32"/>
      <c r="AA235" s="23" t="s">
        <v>87</v>
      </c>
    </row>
    <row r="236" spans="1:27" ht="22.5" customHeight="1">
      <c r="A236" s="13">
        <v>9.1</v>
      </c>
      <c r="B236" s="13"/>
      <c r="C236" s="5"/>
      <c r="D236" s="10" t="s">
        <v>119</v>
      </c>
      <c r="E236" s="54">
        <f aca="true" t="shared" si="116" ref="E236:L236">+E237+E238</f>
        <v>187085.38606716003</v>
      </c>
      <c r="F236" s="54">
        <f t="shared" si="116"/>
        <v>1705</v>
      </c>
      <c r="G236" s="48">
        <f t="shared" si="108"/>
        <v>188790.38606716003</v>
      </c>
      <c r="H236" s="54">
        <f t="shared" si="116"/>
        <v>186761.3992710334</v>
      </c>
      <c r="I236" s="54">
        <f t="shared" si="116"/>
        <v>5003</v>
      </c>
      <c r="J236" s="48">
        <f t="shared" si="109"/>
        <v>191764.3992710334</v>
      </c>
      <c r="K236" s="54">
        <f t="shared" si="116"/>
        <v>271983.0188039753</v>
      </c>
      <c r="L236" s="54">
        <f t="shared" si="116"/>
        <v>3049</v>
      </c>
      <c r="M236" s="48">
        <f t="shared" si="110"/>
        <v>275032.0188039753</v>
      </c>
      <c r="N236" s="54">
        <v>119798.03202644839</v>
      </c>
      <c r="O236" s="54">
        <v>1190</v>
      </c>
      <c r="P236" s="48">
        <f t="shared" si="111"/>
        <v>120988.03202644839</v>
      </c>
      <c r="Q236" s="54">
        <v>114572.00261344507</v>
      </c>
      <c r="R236" s="54">
        <v>3204</v>
      </c>
      <c r="S236" s="48">
        <f t="shared" si="112"/>
        <v>117776.00261344507</v>
      </c>
      <c r="T236" s="55">
        <v>152911.21505174926</v>
      </c>
      <c r="U236" s="52">
        <v>1819</v>
      </c>
      <c r="V236" s="48">
        <f t="shared" si="113"/>
        <v>154730.21505174926</v>
      </c>
      <c r="W236" s="31"/>
      <c r="X236" s="34">
        <v>9.1</v>
      </c>
      <c r="Y236" s="34"/>
      <c r="Z236" s="40"/>
      <c r="AA236" s="31" t="s">
        <v>108</v>
      </c>
    </row>
    <row r="237" spans="1:27" ht="22.5" customHeight="1">
      <c r="A237" s="81" t="s">
        <v>71</v>
      </c>
      <c r="B237" s="81"/>
      <c r="C237" s="5"/>
      <c r="D237" s="10" t="s">
        <v>63</v>
      </c>
      <c r="E237" s="48">
        <v>180127.29758331808</v>
      </c>
      <c r="F237" s="48">
        <v>1705</v>
      </c>
      <c r="G237" s="48">
        <f t="shared" si="108"/>
        <v>181832.29758331808</v>
      </c>
      <c r="H237" s="48">
        <v>179795.66768189624</v>
      </c>
      <c r="I237" s="48">
        <v>5003</v>
      </c>
      <c r="J237" s="48">
        <f t="shared" si="109"/>
        <v>184798.66768189624</v>
      </c>
      <c r="K237" s="48">
        <v>264801.0982781901</v>
      </c>
      <c r="L237" s="48">
        <v>3049</v>
      </c>
      <c r="M237" s="48">
        <f t="shared" si="110"/>
        <v>267850.0982781901</v>
      </c>
      <c r="N237" s="48">
        <v>115431.45567788689</v>
      </c>
      <c r="O237" s="48">
        <v>1190</v>
      </c>
      <c r="P237" s="48">
        <f t="shared" si="111"/>
        <v>116621.45567788689</v>
      </c>
      <c r="Q237" s="48">
        <v>110531.61435412063</v>
      </c>
      <c r="R237" s="48">
        <v>3204</v>
      </c>
      <c r="S237" s="48">
        <f t="shared" si="112"/>
        <v>113735.61435412063</v>
      </c>
      <c r="T237" s="48">
        <v>149116.35484355682</v>
      </c>
      <c r="U237" s="48">
        <v>1819</v>
      </c>
      <c r="V237" s="48">
        <f t="shared" si="113"/>
        <v>150935.35484355682</v>
      </c>
      <c r="W237" s="31"/>
      <c r="X237" s="75" t="s">
        <v>71</v>
      </c>
      <c r="Y237" s="75"/>
      <c r="Z237" s="40"/>
      <c r="AA237" s="31" t="s">
        <v>39</v>
      </c>
    </row>
    <row r="238" spans="1:27" ht="22.5" customHeight="1">
      <c r="A238" s="81" t="s">
        <v>72</v>
      </c>
      <c r="B238" s="81"/>
      <c r="C238" s="5"/>
      <c r="D238" s="44" t="s">
        <v>120</v>
      </c>
      <c r="E238" s="48">
        <v>6958.088483841932</v>
      </c>
      <c r="F238" s="48">
        <v>0</v>
      </c>
      <c r="G238" s="48">
        <f t="shared" si="108"/>
        <v>6958.088483841932</v>
      </c>
      <c r="H238" s="48">
        <v>6965.731589137167</v>
      </c>
      <c r="I238" s="48">
        <v>0</v>
      </c>
      <c r="J238" s="48">
        <f t="shared" si="109"/>
        <v>6965.731589137167</v>
      </c>
      <c r="K238" s="48">
        <v>7181.920525785178</v>
      </c>
      <c r="L238" s="48">
        <v>0</v>
      </c>
      <c r="M238" s="48">
        <f t="shared" si="110"/>
        <v>7181.920525785178</v>
      </c>
      <c r="N238" s="48">
        <v>4366.5763485615</v>
      </c>
      <c r="O238" s="48">
        <v>0</v>
      </c>
      <c r="P238" s="48">
        <f t="shared" si="111"/>
        <v>4366.5763485615</v>
      </c>
      <c r="Q238" s="48">
        <v>4040.388259324447</v>
      </c>
      <c r="R238" s="48">
        <v>0</v>
      </c>
      <c r="S238" s="48">
        <f t="shared" si="112"/>
        <v>4040.388259324447</v>
      </c>
      <c r="T238" s="48">
        <v>3794.8602081924323</v>
      </c>
      <c r="U238" s="48"/>
      <c r="V238" s="48">
        <f t="shared" si="113"/>
        <v>3794.8602081924323</v>
      </c>
      <c r="W238" s="31"/>
      <c r="X238" s="75" t="s">
        <v>72</v>
      </c>
      <c r="Y238" s="75"/>
      <c r="Z238" s="40"/>
      <c r="AA238" s="45" t="s">
        <v>106</v>
      </c>
    </row>
    <row r="239" spans="1:27" ht="22.5" customHeight="1">
      <c r="A239" s="13">
        <v>9.2</v>
      </c>
      <c r="B239" s="13"/>
      <c r="C239" s="5"/>
      <c r="D239" s="18" t="s">
        <v>76</v>
      </c>
      <c r="E239" s="52">
        <f aca="true" t="shared" si="117" ref="E239:M239">+E240+E241+E242+E243</f>
        <v>20251.607383666476</v>
      </c>
      <c r="F239" s="52">
        <f t="shared" si="117"/>
        <v>204</v>
      </c>
      <c r="G239" s="52">
        <f t="shared" si="117"/>
        <v>20455.607383666476</v>
      </c>
      <c r="H239" s="52">
        <f t="shared" si="117"/>
        <v>28605.039261967202</v>
      </c>
      <c r="I239" s="52">
        <f t="shared" si="117"/>
        <v>-146</v>
      </c>
      <c r="J239" s="52">
        <f t="shared" si="117"/>
        <v>28459.039261967202</v>
      </c>
      <c r="K239" s="52">
        <f t="shared" si="117"/>
        <v>39971.28671282165</v>
      </c>
      <c r="L239" s="52">
        <f t="shared" si="117"/>
        <v>96</v>
      </c>
      <c r="M239" s="52">
        <f t="shared" si="117"/>
        <v>40067.28671282165</v>
      </c>
      <c r="N239" s="52">
        <v>17337.60025871067</v>
      </c>
      <c r="O239" s="52">
        <v>143</v>
      </c>
      <c r="P239" s="52">
        <f>+P240+P241+P242+P243</f>
        <v>17480.60025871067</v>
      </c>
      <c r="Q239" s="52">
        <v>17443.66724404569</v>
      </c>
      <c r="R239" s="52">
        <v>-94</v>
      </c>
      <c r="S239" s="52">
        <f>+S240+S241+S242+S243</f>
        <v>17349.66724404569</v>
      </c>
      <c r="T239" s="52">
        <v>22651.819979924374</v>
      </c>
      <c r="U239" s="52">
        <v>57</v>
      </c>
      <c r="V239" s="52">
        <f>+V240+V241+V242+V243</f>
        <v>22708.819979924374</v>
      </c>
      <c r="W239" s="31"/>
      <c r="X239" s="34">
        <v>9.2</v>
      </c>
      <c r="Y239" s="34"/>
      <c r="Z239" s="40"/>
      <c r="AA239" s="31" t="s">
        <v>38</v>
      </c>
    </row>
    <row r="240" spans="1:27" ht="22.5" customHeight="1">
      <c r="A240" s="81" t="s">
        <v>22</v>
      </c>
      <c r="B240" s="81"/>
      <c r="C240" s="4"/>
      <c r="D240" s="10" t="s">
        <v>55</v>
      </c>
      <c r="E240" s="48">
        <v>15165.724237492814</v>
      </c>
      <c r="F240" s="48">
        <v>1</v>
      </c>
      <c r="G240" s="48">
        <f>+E240+F240</f>
        <v>15166.724237492814</v>
      </c>
      <c r="H240" s="48">
        <v>23366.80789941961</v>
      </c>
      <c r="I240" s="48">
        <v>0</v>
      </c>
      <c r="J240" s="48">
        <f>+H240+I240</f>
        <v>23366.80789941961</v>
      </c>
      <c r="K240" s="48">
        <v>34427.08482417723</v>
      </c>
      <c r="L240" s="48">
        <v>0</v>
      </c>
      <c r="M240" s="48">
        <f>+K240+L240</f>
        <v>34427.08482417723</v>
      </c>
      <c r="N240" s="48">
        <v>13900.44768831745</v>
      </c>
      <c r="O240" s="48">
        <v>1</v>
      </c>
      <c r="P240" s="48">
        <f>+N240+O240</f>
        <v>13901.44768831745</v>
      </c>
      <c r="Q240" s="48">
        <v>14128.750266717154</v>
      </c>
      <c r="R240" s="48">
        <v>3</v>
      </c>
      <c r="S240" s="48">
        <f>+Q240+R240</f>
        <v>14131.750266717154</v>
      </c>
      <c r="T240" s="48">
        <v>19381.218866959156</v>
      </c>
      <c r="U240" s="48"/>
      <c r="V240" s="48">
        <f>+T240+U240</f>
        <v>19381.218866959156</v>
      </c>
      <c r="W240" s="31"/>
      <c r="X240" s="75" t="s">
        <v>22</v>
      </c>
      <c r="Y240" s="75"/>
      <c r="Z240" s="40"/>
      <c r="AA240" s="31" t="s">
        <v>32</v>
      </c>
    </row>
    <row r="241" spans="1:27" ht="22.5" customHeight="1">
      <c r="A241" s="81" t="s">
        <v>23</v>
      </c>
      <c r="B241" s="81"/>
      <c r="C241" s="4"/>
      <c r="D241" s="10" t="s">
        <v>51</v>
      </c>
      <c r="E241" s="48">
        <v>0</v>
      </c>
      <c r="F241" s="48">
        <v>0</v>
      </c>
      <c r="G241" s="48">
        <f>+E241+F241</f>
        <v>0</v>
      </c>
      <c r="H241" s="48">
        <v>0</v>
      </c>
      <c r="I241" s="48">
        <v>0</v>
      </c>
      <c r="J241" s="48">
        <f>+H241+I241</f>
        <v>0</v>
      </c>
      <c r="K241" s="48">
        <v>0</v>
      </c>
      <c r="L241" s="48">
        <v>0</v>
      </c>
      <c r="M241" s="48">
        <f>+K241+L241</f>
        <v>0</v>
      </c>
      <c r="N241" s="48">
        <v>0</v>
      </c>
      <c r="O241" s="48">
        <v>0</v>
      </c>
      <c r="P241" s="48">
        <f>+N241+O241</f>
        <v>0</v>
      </c>
      <c r="Q241" s="48">
        <v>0</v>
      </c>
      <c r="R241" s="48">
        <v>0</v>
      </c>
      <c r="S241" s="48">
        <f>+Q241+R241</f>
        <v>0</v>
      </c>
      <c r="T241" s="48">
        <v>0</v>
      </c>
      <c r="U241" s="49"/>
      <c r="V241" s="48">
        <f>+T241+U241</f>
        <v>0</v>
      </c>
      <c r="W241" s="31"/>
      <c r="X241" s="75" t="s">
        <v>23</v>
      </c>
      <c r="Y241" s="75"/>
      <c r="Z241" s="40"/>
      <c r="AA241" s="31" t="s">
        <v>26</v>
      </c>
    </row>
    <row r="242" spans="1:27" ht="22.5" customHeight="1">
      <c r="A242" s="81" t="s">
        <v>24</v>
      </c>
      <c r="B242" s="81"/>
      <c r="C242" s="4"/>
      <c r="D242" s="10" t="s">
        <v>73</v>
      </c>
      <c r="E242" s="48">
        <v>-101.26165037317537</v>
      </c>
      <c r="F242" s="48">
        <v>203</v>
      </c>
      <c r="G242" s="48">
        <f>+E242+F242</f>
        <v>101.73834962682463</v>
      </c>
      <c r="H242" s="48">
        <v>32.164853546907466</v>
      </c>
      <c r="I242" s="48">
        <v>-146</v>
      </c>
      <c r="J242" s="48">
        <f>+H242+I242</f>
        <v>-113.83514645309253</v>
      </c>
      <c r="K242" s="48">
        <v>177.01050565262642</v>
      </c>
      <c r="L242" s="48">
        <v>96</v>
      </c>
      <c r="M242" s="48">
        <f>+K242+L242</f>
        <v>273.0105056526264</v>
      </c>
      <c r="N242" s="48">
        <v>-70.9288644107591</v>
      </c>
      <c r="O242" s="48">
        <v>142</v>
      </c>
      <c r="P242" s="48">
        <f>+N242+O242</f>
        <v>71.0711355892409</v>
      </c>
      <c r="Q242" s="48">
        <v>24.512521651112706</v>
      </c>
      <c r="R242" s="48">
        <v>-97</v>
      </c>
      <c r="S242" s="48">
        <f>+Q242+R242</f>
        <v>-72.4874783488873</v>
      </c>
      <c r="T242" s="48">
        <v>134.42572439117106</v>
      </c>
      <c r="U242" s="48">
        <v>57</v>
      </c>
      <c r="V242" s="48">
        <f>+T242+U242</f>
        <v>191.42572439117106</v>
      </c>
      <c r="W242" s="31"/>
      <c r="X242" s="75" t="s">
        <v>24</v>
      </c>
      <c r="Y242" s="75"/>
      <c r="Z242" s="40"/>
      <c r="AA242" s="31" t="s">
        <v>27</v>
      </c>
    </row>
    <row r="243" spans="1:27" ht="22.5" customHeight="1">
      <c r="A243" s="81" t="s">
        <v>107</v>
      </c>
      <c r="B243" s="81"/>
      <c r="C243" s="4"/>
      <c r="D243" s="44" t="s">
        <v>120</v>
      </c>
      <c r="E243" s="48">
        <v>5187.144796546838</v>
      </c>
      <c r="F243" s="48">
        <v>0</v>
      </c>
      <c r="G243" s="48">
        <f>+E243+F243</f>
        <v>5187.144796546838</v>
      </c>
      <c r="H243" s="48">
        <v>5206.066509000684</v>
      </c>
      <c r="I243" s="48">
        <v>0</v>
      </c>
      <c r="J243" s="48">
        <f>+H243+I243</f>
        <v>5206.066509000684</v>
      </c>
      <c r="K243" s="48">
        <v>5367.191382991792</v>
      </c>
      <c r="L243" s="48">
        <v>0</v>
      </c>
      <c r="M243" s="48">
        <f>+K243+L243</f>
        <v>5367.191382991792</v>
      </c>
      <c r="N243" s="48">
        <v>3508.0814348039767</v>
      </c>
      <c r="O243" s="48">
        <v>0</v>
      </c>
      <c r="P243" s="48">
        <f>+N243+O243</f>
        <v>3508.0814348039767</v>
      </c>
      <c r="Q243" s="48">
        <v>3290.404455677421</v>
      </c>
      <c r="R243" s="48">
        <v>0</v>
      </c>
      <c r="S243" s="48">
        <f>+Q243+R243</f>
        <v>3290.404455677421</v>
      </c>
      <c r="T243" s="48">
        <v>3136.175388574046</v>
      </c>
      <c r="U243" s="48"/>
      <c r="V243" s="48">
        <f>+T243+U243</f>
        <v>3136.175388574046</v>
      </c>
      <c r="W243" s="31"/>
      <c r="X243" s="75" t="s">
        <v>107</v>
      </c>
      <c r="Y243" s="75"/>
      <c r="Z243" s="40"/>
      <c r="AA243" s="45" t="s">
        <v>106</v>
      </c>
    </row>
    <row r="244" spans="1:27" ht="22.5" customHeight="1">
      <c r="A244" s="21">
        <v>10</v>
      </c>
      <c r="B244" s="21"/>
      <c r="C244" s="6"/>
      <c r="D244" s="17" t="s">
        <v>77</v>
      </c>
      <c r="E244" s="51">
        <f aca="true" t="shared" si="118" ref="E244:M244">+E177+E186+E188+E191+E195+E199+E216+E228+E235</f>
        <v>403030.39857532724</v>
      </c>
      <c r="F244" s="51">
        <f t="shared" si="118"/>
        <v>47261</v>
      </c>
      <c r="G244" s="51">
        <f t="shared" si="118"/>
        <v>450291.39857532724</v>
      </c>
      <c r="H244" s="51">
        <f t="shared" si="118"/>
        <v>405996.67470710305</v>
      </c>
      <c r="I244" s="51">
        <f t="shared" si="118"/>
        <v>56678</v>
      </c>
      <c r="J244" s="51">
        <f t="shared" si="118"/>
        <v>462674.67470710305</v>
      </c>
      <c r="K244" s="51">
        <f t="shared" si="118"/>
        <v>526863.3654163446</v>
      </c>
      <c r="L244" s="51">
        <f t="shared" si="118"/>
        <v>32856</v>
      </c>
      <c r="M244" s="51">
        <f t="shared" si="118"/>
        <v>559719.3654163446</v>
      </c>
      <c r="N244" s="51">
        <v>281208.1905651762</v>
      </c>
      <c r="O244" s="51">
        <v>35831.49539492046</v>
      </c>
      <c r="P244" s="51">
        <v>317039.68596009666</v>
      </c>
      <c r="Q244" s="51">
        <v>265077.93740789604</v>
      </c>
      <c r="R244" s="51">
        <v>39410</v>
      </c>
      <c r="S244" s="51">
        <v>304487.93740789604</v>
      </c>
      <c r="T244" s="56">
        <v>317394.94846695015</v>
      </c>
      <c r="U244" s="56">
        <v>20959</v>
      </c>
      <c r="V244" s="56">
        <v>338353.94846695015</v>
      </c>
      <c r="W244" s="23"/>
      <c r="X244" s="32">
        <v>10</v>
      </c>
      <c r="Y244" s="32"/>
      <c r="Z244" s="32"/>
      <c r="AA244" s="23" t="s">
        <v>37</v>
      </c>
    </row>
    <row r="245" spans="1:27" ht="22.5" customHeight="1">
      <c r="A245" s="22">
        <v>10.1</v>
      </c>
      <c r="B245" s="22"/>
      <c r="C245" s="7"/>
      <c r="D245" s="17" t="s">
        <v>55</v>
      </c>
      <c r="E245" s="50">
        <f aca="true" t="shared" si="119" ref="E245:M245">+E192+E196+E234+E237+E240</f>
        <v>207630.98097076168</v>
      </c>
      <c r="F245" s="50">
        <f t="shared" si="119"/>
        <v>2778</v>
      </c>
      <c r="G245" s="50">
        <f t="shared" si="119"/>
        <v>210408.98097076168</v>
      </c>
      <c r="H245" s="50">
        <f t="shared" si="119"/>
        <v>216214.32126522379</v>
      </c>
      <c r="I245" s="50">
        <f t="shared" si="119"/>
        <v>6443</v>
      </c>
      <c r="J245" s="50">
        <f t="shared" si="119"/>
        <v>222657.32126522379</v>
      </c>
      <c r="K245" s="50">
        <f t="shared" si="119"/>
        <v>319625.8350238886</v>
      </c>
      <c r="L245" s="50">
        <f t="shared" si="119"/>
        <v>4902</v>
      </c>
      <c r="M245" s="50">
        <f t="shared" si="119"/>
        <v>324527.8350238886</v>
      </c>
      <c r="N245" s="50">
        <v>137024.0935053834</v>
      </c>
      <c r="O245" s="50">
        <v>1946</v>
      </c>
      <c r="P245" s="50">
        <v>138970.0935053834</v>
      </c>
      <c r="Q245" s="50">
        <v>132197.32917131027</v>
      </c>
      <c r="R245" s="50">
        <v>4143</v>
      </c>
      <c r="S245" s="50">
        <v>136340.32917131027</v>
      </c>
      <c r="T245" s="56">
        <v>179191.28360406467</v>
      </c>
      <c r="U245" s="56">
        <v>2943</v>
      </c>
      <c r="V245" s="56">
        <v>182134.28360406467</v>
      </c>
      <c r="W245" s="23"/>
      <c r="X245" s="37">
        <v>10.1</v>
      </c>
      <c r="Y245" s="37"/>
      <c r="Z245" s="32"/>
      <c r="AA245" s="23" t="s">
        <v>32</v>
      </c>
    </row>
    <row r="246" spans="1:27" ht="22.5" customHeight="1">
      <c r="A246" s="22">
        <v>10.2</v>
      </c>
      <c r="B246" s="22"/>
      <c r="C246" s="7"/>
      <c r="D246" s="17" t="s">
        <v>51</v>
      </c>
      <c r="E246" s="51">
        <f aca="true" t="shared" si="120" ref="E246:M246">+E179+E182+E189+E193+E197+E201+E218+E221+E226+E231+E241</f>
        <v>34911.15265795859</v>
      </c>
      <c r="F246" s="51">
        <f t="shared" si="120"/>
        <v>1314</v>
      </c>
      <c r="G246" s="51">
        <f t="shared" si="120"/>
        <v>36225.15265795859</v>
      </c>
      <c r="H246" s="51">
        <f t="shared" si="120"/>
        <v>33248.39615774699</v>
      </c>
      <c r="I246" s="51">
        <f t="shared" si="120"/>
        <v>4981</v>
      </c>
      <c r="J246" s="51">
        <f t="shared" si="120"/>
        <v>38229.39615774699</v>
      </c>
      <c r="K246" s="51">
        <f t="shared" si="120"/>
        <v>45123.299460756185</v>
      </c>
      <c r="L246" s="51">
        <f t="shared" si="120"/>
        <v>5388</v>
      </c>
      <c r="M246" s="51">
        <f t="shared" si="120"/>
        <v>50511.29946075619</v>
      </c>
      <c r="N246" s="51">
        <v>23709.910406597355</v>
      </c>
      <c r="O246" s="51">
        <v>1017</v>
      </c>
      <c r="P246" s="51">
        <v>24726.910406597355</v>
      </c>
      <c r="Q246" s="51">
        <v>20929.06479061533</v>
      </c>
      <c r="R246" s="51">
        <v>3951</v>
      </c>
      <c r="S246" s="51">
        <v>24880.06479061533</v>
      </c>
      <c r="T246" s="56">
        <v>26330.786567462485</v>
      </c>
      <c r="U246" s="56">
        <v>3910</v>
      </c>
      <c r="V246" s="56">
        <v>30240.786567462488</v>
      </c>
      <c r="W246" s="23"/>
      <c r="X246" s="37">
        <v>10.2</v>
      </c>
      <c r="Y246" s="37"/>
      <c r="Z246" s="32"/>
      <c r="AA246" s="23" t="s">
        <v>26</v>
      </c>
    </row>
    <row r="247" spans="1:27" ht="22.5" customHeight="1">
      <c r="A247" s="22">
        <v>10.3</v>
      </c>
      <c r="B247" s="22"/>
      <c r="C247" s="7"/>
      <c r="D247" s="27" t="s">
        <v>73</v>
      </c>
      <c r="E247" s="51">
        <f aca="true" t="shared" si="121" ref="E247:M247">+E180+E183+E185+E187+E190+E194+E198+E202+E204+E219+E222+E224+E227+E232+E242</f>
        <v>148343.0316662182</v>
      </c>
      <c r="F247" s="51">
        <f t="shared" si="121"/>
        <v>43169</v>
      </c>
      <c r="G247" s="51">
        <f t="shared" si="121"/>
        <v>191512.03166621822</v>
      </c>
      <c r="H247" s="51">
        <f t="shared" si="121"/>
        <v>144362.15918599447</v>
      </c>
      <c r="I247" s="51">
        <f t="shared" si="121"/>
        <v>45254</v>
      </c>
      <c r="J247" s="51">
        <f t="shared" si="121"/>
        <v>189616.15918599447</v>
      </c>
      <c r="K247" s="51">
        <f t="shared" si="121"/>
        <v>149565.11902292288</v>
      </c>
      <c r="L247" s="51">
        <f t="shared" si="121"/>
        <v>22566</v>
      </c>
      <c r="M247" s="51">
        <f t="shared" si="121"/>
        <v>172131.11902292288</v>
      </c>
      <c r="N247" s="51">
        <v>112599.52886982996</v>
      </c>
      <c r="O247" s="51">
        <v>32868.49539492046</v>
      </c>
      <c r="P247" s="51">
        <v>145468.02426475042</v>
      </c>
      <c r="Q247" s="51">
        <v>104620.7507309686</v>
      </c>
      <c r="R247" s="51">
        <v>31316</v>
      </c>
      <c r="S247" s="51">
        <v>135936.7507309686</v>
      </c>
      <c r="T247" s="56">
        <v>104941.84269865653</v>
      </c>
      <c r="U247" s="56">
        <v>14106</v>
      </c>
      <c r="V247" s="56">
        <v>119047.84269865653</v>
      </c>
      <c r="W247" s="23"/>
      <c r="X247" s="37">
        <v>10.3</v>
      </c>
      <c r="Y247" s="37"/>
      <c r="Z247" s="32"/>
      <c r="AA247" s="23" t="s">
        <v>27</v>
      </c>
    </row>
    <row r="248" spans="1:27" ht="22.5" customHeight="1">
      <c r="A248" s="26">
        <v>10.4</v>
      </c>
      <c r="B248" s="26"/>
      <c r="C248" s="30"/>
      <c r="D248" s="46" t="s">
        <v>120</v>
      </c>
      <c r="E248" s="59">
        <f aca="true" t="shared" si="122" ref="E248:M248">+E238+E243</f>
        <v>12145.23328038877</v>
      </c>
      <c r="F248" s="59">
        <f t="shared" si="122"/>
        <v>0</v>
      </c>
      <c r="G248" s="59">
        <f t="shared" si="122"/>
        <v>12145.23328038877</v>
      </c>
      <c r="H248" s="59">
        <f t="shared" si="122"/>
        <v>12171.798098137851</v>
      </c>
      <c r="I248" s="59">
        <f t="shared" si="122"/>
        <v>0</v>
      </c>
      <c r="J248" s="59">
        <f t="shared" si="122"/>
        <v>12171.798098137851</v>
      </c>
      <c r="K248" s="59">
        <f t="shared" si="122"/>
        <v>12549.11190877697</v>
      </c>
      <c r="L248" s="59">
        <f t="shared" si="122"/>
        <v>0</v>
      </c>
      <c r="M248" s="59">
        <f t="shared" si="122"/>
        <v>12549.11190877697</v>
      </c>
      <c r="N248" s="59">
        <v>7874.6577833654765</v>
      </c>
      <c r="O248" s="59">
        <v>0</v>
      </c>
      <c r="P248" s="59">
        <v>7874.6577833654765</v>
      </c>
      <c r="Q248" s="59">
        <v>7330.792715001868</v>
      </c>
      <c r="R248" s="59">
        <v>0</v>
      </c>
      <c r="S248" s="59">
        <v>7330.792715001868</v>
      </c>
      <c r="T248" s="57">
        <v>6931.035596766478</v>
      </c>
      <c r="U248" s="57">
        <v>0</v>
      </c>
      <c r="V248" s="57">
        <v>6931.035596766478</v>
      </c>
      <c r="W248" s="36"/>
      <c r="X248" s="38">
        <v>10.4</v>
      </c>
      <c r="Y248" s="36"/>
      <c r="Z248" s="36"/>
      <c r="AA248" s="47" t="s">
        <v>106</v>
      </c>
    </row>
    <row r="249" spans="1:27" ht="22.5" customHeight="1">
      <c r="A249" s="80" t="s">
        <v>99</v>
      </c>
      <c r="B249" s="80"/>
      <c r="C249" s="80"/>
      <c r="D249" s="80"/>
      <c r="E249" s="3"/>
      <c r="F249" s="3"/>
      <c r="G249" s="3"/>
      <c r="H249" s="3"/>
      <c r="I249" s="3"/>
      <c r="J249" s="80" t="s">
        <v>112</v>
      </c>
      <c r="K249" s="80"/>
      <c r="L249" s="80"/>
      <c r="M249" s="80"/>
      <c r="N249" s="24"/>
      <c r="O249" s="24"/>
      <c r="P249" s="24"/>
      <c r="Q249" s="83" t="s">
        <v>95</v>
      </c>
      <c r="R249" s="83"/>
      <c r="S249" s="83"/>
      <c r="T249" s="83"/>
      <c r="U249" s="3"/>
      <c r="V249" s="11"/>
      <c r="W249" s="11"/>
      <c r="X249" s="11"/>
      <c r="Y249" s="11"/>
      <c r="Z249" s="11"/>
      <c r="AA249" s="11" t="s">
        <v>96</v>
      </c>
    </row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261">
    <mergeCell ref="A249:D249"/>
    <mergeCell ref="Q249:T249"/>
    <mergeCell ref="A242:B242"/>
    <mergeCell ref="X242:Y242"/>
    <mergeCell ref="A243:B243"/>
    <mergeCell ref="X243:Y243"/>
    <mergeCell ref="J249:M249"/>
    <mergeCell ref="A240:B240"/>
    <mergeCell ref="X240:Y240"/>
    <mergeCell ref="A241:B241"/>
    <mergeCell ref="X241:Y241"/>
    <mergeCell ref="A237:B237"/>
    <mergeCell ref="X237:Y237"/>
    <mergeCell ref="A238:B238"/>
    <mergeCell ref="X238:Y238"/>
    <mergeCell ref="A232:B232"/>
    <mergeCell ref="X232:Y232"/>
    <mergeCell ref="A234:B234"/>
    <mergeCell ref="X234:Y234"/>
    <mergeCell ref="A227:B227"/>
    <mergeCell ref="X227:Y227"/>
    <mergeCell ref="A231:B231"/>
    <mergeCell ref="X231:Y231"/>
    <mergeCell ref="A224:B224"/>
    <mergeCell ref="X224:Y224"/>
    <mergeCell ref="A226:B226"/>
    <mergeCell ref="X226:Y226"/>
    <mergeCell ref="A221:B221"/>
    <mergeCell ref="X221:Y221"/>
    <mergeCell ref="A222:B222"/>
    <mergeCell ref="X222:Y222"/>
    <mergeCell ref="A218:B218"/>
    <mergeCell ref="X218:Y218"/>
    <mergeCell ref="A219:B219"/>
    <mergeCell ref="X219:Y219"/>
    <mergeCell ref="T210:V210"/>
    <mergeCell ref="W210:AA214"/>
    <mergeCell ref="A215:D215"/>
    <mergeCell ref="W215:AA215"/>
    <mergeCell ref="K209:M209"/>
    <mergeCell ref="N209:P209"/>
    <mergeCell ref="Q209:S209"/>
    <mergeCell ref="A210:D214"/>
    <mergeCell ref="E210:G210"/>
    <mergeCell ref="H210:J210"/>
    <mergeCell ref="K210:M210"/>
    <mergeCell ref="N210:P210"/>
    <mergeCell ref="Q210:S210"/>
    <mergeCell ref="A207:M207"/>
    <mergeCell ref="N207:AA207"/>
    <mergeCell ref="A208:M208"/>
    <mergeCell ref="N208:AA208"/>
    <mergeCell ref="A204:B204"/>
    <mergeCell ref="X204:Y204"/>
    <mergeCell ref="A206:M206"/>
    <mergeCell ref="N206:AA206"/>
    <mergeCell ref="A201:B201"/>
    <mergeCell ref="X201:Y201"/>
    <mergeCell ref="A202:B202"/>
    <mergeCell ref="X202:Y202"/>
    <mergeCell ref="A183:B183"/>
    <mergeCell ref="X183:Y183"/>
    <mergeCell ref="A185:B185"/>
    <mergeCell ref="X185:Y185"/>
    <mergeCell ref="A180:B180"/>
    <mergeCell ref="X180:Y180"/>
    <mergeCell ref="A182:B182"/>
    <mergeCell ref="X182:Y182"/>
    <mergeCell ref="A176:D176"/>
    <mergeCell ref="W176:AA176"/>
    <mergeCell ref="A179:B179"/>
    <mergeCell ref="X179:Y179"/>
    <mergeCell ref="N171:P171"/>
    <mergeCell ref="Q171:S171"/>
    <mergeCell ref="T171:V171"/>
    <mergeCell ref="W171:AA175"/>
    <mergeCell ref="A171:D175"/>
    <mergeCell ref="E171:G171"/>
    <mergeCell ref="H171:J171"/>
    <mergeCell ref="K171:M171"/>
    <mergeCell ref="A169:M169"/>
    <mergeCell ref="N169:AA169"/>
    <mergeCell ref="K170:M170"/>
    <mergeCell ref="N170:P170"/>
    <mergeCell ref="Q170:S170"/>
    <mergeCell ref="A167:M167"/>
    <mergeCell ref="N167:AA167"/>
    <mergeCell ref="A168:M168"/>
    <mergeCell ref="N168:AA168"/>
    <mergeCell ref="A160:B160"/>
    <mergeCell ref="X160:Y160"/>
    <mergeCell ref="A166:D166"/>
    <mergeCell ref="Q166:T166"/>
    <mergeCell ref="A158:B158"/>
    <mergeCell ref="X158:Y158"/>
    <mergeCell ref="A159:B159"/>
    <mergeCell ref="X159:Y159"/>
    <mergeCell ref="A155:B155"/>
    <mergeCell ref="X155:Y155"/>
    <mergeCell ref="A157:B157"/>
    <mergeCell ref="X157:Y157"/>
    <mergeCell ref="A151:B151"/>
    <mergeCell ref="X151:Y151"/>
    <mergeCell ref="A154:B154"/>
    <mergeCell ref="X154:Y154"/>
    <mergeCell ref="A148:B148"/>
    <mergeCell ref="X148:Y148"/>
    <mergeCell ref="A149:B149"/>
    <mergeCell ref="X149:Y149"/>
    <mergeCell ref="A143:B143"/>
    <mergeCell ref="X143:Y143"/>
    <mergeCell ref="A144:B144"/>
    <mergeCell ref="X144:Y144"/>
    <mergeCell ref="A139:B139"/>
    <mergeCell ref="X139:Y139"/>
    <mergeCell ref="A141:B141"/>
    <mergeCell ref="X141:Y141"/>
    <mergeCell ref="A136:B136"/>
    <mergeCell ref="X136:Y136"/>
    <mergeCell ref="A138:B138"/>
    <mergeCell ref="X138:Y138"/>
    <mergeCell ref="A132:D132"/>
    <mergeCell ref="W132:AA132"/>
    <mergeCell ref="A135:B135"/>
    <mergeCell ref="X135:Y135"/>
    <mergeCell ref="N127:P127"/>
    <mergeCell ref="Q127:S127"/>
    <mergeCell ref="T127:V127"/>
    <mergeCell ref="W127:AA131"/>
    <mergeCell ref="A127:D131"/>
    <mergeCell ref="E127:G127"/>
    <mergeCell ref="H127:J127"/>
    <mergeCell ref="K127:M127"/>
    <mergeCell ref="A125:M125"/>
    <mergeCell ref="N125:AA125"/>
    <mergeCell ref="K126:M126"/>
    <mergeCell ref="N126:P126"/>
    <mergeCell ref="Q126:S126"/>
    <mergeCell ref="A123:M123"/>
    <mergeCell ref="N123:AA123"/>
    <mergeCell ref="A124:M124"/>
    <mergeCell ref="N124:AA124"/>
    <mergeCell ref="A119:B119"/>
    <mergeCell ref="X119:Y119"/>
    <mergeCell ref="A121:B121"/>
    <mergeCell ref="X121:Y121"/>
    <mergeCell ref="A102:B102"/>
    <mergeCell ref="X102:Y102"/>
    <mergeCell ref="A118:B118"/>
    <mergeCell ref="X118:Y118"/>
    <mergeCell ref="A99:B99"/>
    <mergeCell ref="X99:Y99"/>
    <mergeCell ref="A100:B100"/>
    <mergeCell ref="X100:Y100"/>
    <mergeCell ref="A96:B96"/>
    <mergeCell ref="X96:Y96"/>
    <mergeCell ref="A97:B97"/>
    <mergeCell ref="X97:Y97"/>
    <mergeCell ref="T88:V88"/>
    <mergeCell ref="W88:AA92"/>
    <mergeCell ref="A93:D93"/>
    <mergeCell ref="W93:AA93"/>
    <mergeCell ref="K87:M87"/>
    <mergeCell ref="N87:P87"/>
    <mergeCell ref="Q87:S87"/>
    <mergeCell ref="A88:D92"/>
    <mergeCell ref="E88:G88"/>
    <mergeCell ref="H88:J88"/>
    <mergeCell ref="K88:M88"/>
    <mergeCell ref="N88:P88"/>
    <mergeCell ref="Q88:S88"/>
    <mergeCell ref="A85:M85"/>
    <mergeCell ref="N85:AA85"/>
    <mergeCell ref="A86:M86"/>
    <mergeCell ref="N86:AA86"/>
    <mergeCell ref="A77:B77"/>
    <mergeCell ref="X77:Y77"/>
    <mergeCell ref="A84:M84"/>
    <mergeCell ref="N84:AA84"/>
    <mergeCell ref="A75:B75"/>
    <mergeCell ref="X75:Y75"/>
    <mergeCell ref="A76:B76"/>
    <mergeCell ref="X76:Y76"/>
    <mergeCell ref="A72:B72"/>
    <mergeCell ref="X72:Y72"/>
    <mergeCell ref="A74:B74"/>
    <mergeCell ref="X74:Y74"/>
    <mergeCell ref="A68:B68"/>
    <mergeCell ref="X68:Y68"/>
    <mergeCell ref="A71:B71"/>
    <mergeCell ref="X71:Y71"/>
    <mergeCell ref="A65:B65"/>
    <mergeCell ref="X65:Y65"/>
    <mergeCell ref="A66:B66"/>
    <mergeCell ref="X66:Y66"/>
    <mergeCell ref="A60:B60"/>
    <mergeCell ref="X60:Y60"/>
    <mergeCell ref="A61:B61"/>
    <mergeCell ref="X61:Y61"/>
    <mergeCell ref="A56:B56"/>
    <mergeCell ref="X56:Y56"/>
    <mergeCell ref="A58:B58"/>
    <mergeCell ref="X58:Y58"/>
    <mergeCell ref="A53:B53"/>
    <mergeCell ref="X53:Y53"/>
    <mergeCell ref="A55:B55"/>
    <mergeCell ref="X55:Y55"/>
    <mergeCell ref="A49:D49"/>
    <mergeCell ref="W49:AA49"/>
    <mergeCell ref="A52:B52"/>
    <mergeCell ref="X52:Y52"/>
    <mergeCell ref="N44:P44"/>
    <mergeCell ref="Q44:S44"/>
    <mergeCell ref="T44:V44"/>
    <mergeCell ref="W44:AA48"/>
    <mergeCell ref="A44:D48"/>
    <mergeCell ref="E44:G44"/>
    <mergeCell ref="H44:J44"/>
    <mergeCell ref="K44:M44"/>
    <mergeCell ref="A42:M42"/>
    <mergeCell ref="N42:AA42"/>
    <mergeCell ref="K43:M43"/>
    <mergeCell ref="N43:P43"/>
    <mergeCell ref="A40:M40"/>
    <mergeCell ref="N40:AA40"/>
    <mergeCell ref="A41:M41"/>
    <mergeCell ref="N41:AA41"/>
    <mergeCell ref="A36:B36"/>
    <mergeCell ref="X36:Y36"/>
    <mergeCell ref="A38:B38"/>
    <mergeCell ref="X38:Y38"/>
    <mergeCell ref="A19:B19"/>
    <mergeCell ref="X19:Y19"/>
    <mergeCell ref="A35:B35"/>
    <mergeCell ref="X35:Y35"/>
    <mergeCell ref="A16:B16"/>
    <mergeCell ref="X16:Y16"/>
    <mergeCell ref="A17:B17"/>
    <mergeCell ref="X17:Y17"/>
    <mergeCell ref="A13:B13"/>
    <mergeCell ref="X13:Y13"/>
    <mergeCell ref="A14:B14"/>
    <mergeCell ref="X14:Y14"/>
    <mergeCell ref="Q5:S5"/>
    <mergeCell ref="T5:V5"/>
    <mergeCell ref="W5:AA9"/>
    <mergeCell ref="A10:D10"/>
    <mergeCell ref="W10:AA10"/>
    <mergeCell ref="E5:G5"/>
    <mergeCell ref="H5:J5"/>
    <mergeCell ref="K5:M5"/>
    <mergeCell ref="N5:P5"/>
    <mergeCell ref="A5:D9"/>
    <mergeCell ref="A1:M1"/>
    <mergeCell ref="N1:AA1"/>
    <mergeCell ref="A2:M2"/>
    <mergeCell ref="N2:AA2"/>
    <mergeCell ref="A3:M3"/>
    <mergeCell ref="N3:AA3"/>
    <mergeCell ref="K4:M4"/>
    <mergeCell ref="N4:P4"/>
  </mergeCells>
  <printOptions/>
  <pageMargins left="1.25" right="1" top="1" bottom="1" header="0.5" footer="0.5"/>
  <pageSetup firstPageNumber="102" useFirstPageNumber="1" horizontalDpi="600" verticalDpi="600" orientation="portrait" pageOrder="overThenDown" scale="58" r:id="rId1"/>
  <headerFooter alignWithMargins="0">
    <oddHeader>&amp;R&amp;P</oddHeader>
    <oddFooter>&amp;Lपूर्णांकन के कारण योग मिलान नहीं होना संभावित है।
Totals may not tally due to rounding off.</oddFooter>
  </headerFooter>
  <rowBreaks count="5" manualBreakCount="5">
    <brk id="39" max="255" man="1"/>
    <brk id="83" max="255" man="1"/>
    <brk id="122" max="255" man="1"/>
    <brk id="166" max="255" man="1"/>
    <brk id="20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2014-05-19T06:07:11Z</cp:lastPrinted>
  <dcterms:created xsi:type="dcterms:W3CDTF">1997-05-18T10:59:23Z</dcterms:created>
  <dcterms:modified xsi:type="dcterms:W3CDTF">2014-06-04T10:49:10Z</dcterms:modified>
  <cp:category/>
  <cp:version/>
  <cp:contentType/>
  <cp:contentStatus/>
</cp:coreProperties>
</file>