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375" windowHeight="4470" activeTab="0"/>
  </bookViews>
  <sheets>
    <sheet name="S73" sheetId="1" r:id="rId1"/>
  </sheets>
  <definedNames>
    <definedName name="_xlnm.Print_Area" localSheetId="0">'S73'!$A$1:$R$39</definedName>
  </definedNames>
  <calcPr fullCalcOnLoad="1"/>
</workbook>
</file>

<file path=xl/sharedStrings.xml><?xml version="1.0" encoding="utf-8"?>
<sst xmlns="http://schemas.openxmlformats.org/spreadsheetml/2006/main" count="110" uniqueCount="96">
  <si>
    <t>1.2.1</t>
  </si>
  <si>
    <t>1.2.2</t>
  </si>
  <si>
    <t>1.2.3</t>
  </si>
  <si>
    <t>1.2.4</t>
  </si>
  <si>
    <t>1.3.1</t>
  </si>
  <si>
    <t>1.3.2</t>
  </si>
  <si>
    <t>1.3.3</t>
  </si>
  <si>
    <t>1.3.4</t>
  </si>
  <si>
    <t>1.3.5</t>
  </si>
  <si>
    <t>1.4.1</t>
  </si>
  <si>
    <t>1.4.2</t>
  </si>
  <si>
    <t>1.5.1</t>
  </si>
  <si>
    <t>1.5.2</t>
  </si>
  <si>
    <t>1.5.3</t>
  </si>
  <si>
    <t>gross financial saving</t>
  </si>
  <si>
    <t>currency</t>
  </si>
  <si>
    <t>deposits</t>
  </si>
  <si>
    <t>with banks</t>
  </si>
  <si>
    <t>with non-banking companies</t>
  </si>
  <si>
    <t>trade debt net</t>
  </si>
  <si>
    <t>shares and debentures</t>
  </si>
  <si>
    <t>private corporate business</t>
  </si>
  <si>
    <t>co-operative banks &amp; societies</t>
  </si>
  <si>
    <t>units of Unit Trust of India</t>
  </si>
  <si>
    <t>mutual fund(other than UTI)</t>
  </si>
  <si>
    <t>claims on government</t>
  </si>
  <si>
    <t>insurance funds</t>
  </si>
  <si>
    <t>life insurance funds</t>
  </si>
  <si>
    <t>postal insurance</t>
  </si>
  <si>
    <t>state insurance</t>
  </si>
  <si>
    <t>provident and pension funds</t>
  </si>
  <si>
    <t>financial liabilities</t>
  </si>
  <si>
    <t>bank advances</t>
  </si>
  <si>
    <t>loans by financial corporations</t>
  </si>
  <si>
    <t xml:space="preserve"> àÉn</t>
  </si>
  <si>
    <t>and non-banking companies</t>
  </si>
  <si>
    <t xml:space="preserve">net financial saving of </t>
  </si>
  <si>
    <t>ºÉBÉEãÉ ÉÊ´ÉkÉÉÒªÉ ¤ÉSÉiÉ</t>
  </si>
  <si>
    <t>àÉÖpÉ</t>
  </si>
  <si>
    <t>ÉÊxÉFÉä{É</t>
  </si>
  <si>
    <t>¤ÉéBÉEÉå àÉå</t>
  </si>
  <si>
    <t>MÉè® ¤ÉéÉËBÉEMÉ BÉEÆ{ÉÉÊxÉªÉÉå àÉå</t>
  </si>
  <si>
    <t>ºÉcBÉEÉ®ÉÒ ¤ÉéBÉEÉå A´ÉÆ ºÉÉÊàÉÉÊiÉªÉÉå àÉå</t>
  </si>
  <si>
    <t>ÉÊxÉ´ÉãÉ BªÉÉ{ÉÉ® jÉ@hÉ</t>
  </si>
  <si>
    <t>¶ÉäªÉ® A´ÉÆ jÉ@hÉ-{ÉjÉ</t>
  </si>
  <si>
    <t>ÉÊxÉVÉÉÒ ÉÊxÉMÉÉÊàÉiÉ BªÉ´ÉºÉÉªÉ</t>
  </si>
  <si>
    <t>ºÉcBÉEÉ®ÉÒ ¤ÉéBÉE A´ÉÆ ºÉÉÊàÉÉÊiÉªÉÉÆ</t>
  </si>
  <si>
    <t>£ÉÉ®iÉÉÒªÉ ªÉÚÉÊxÉ] ]Åº] BÉEä ªÉÚÉÊxÉ]</t>
  </si>
  <si>
    <t>ºÉ®BÉEÉ® {É® nÉ´Éä</t>
  </si>
  <si>
    <t>ºÉ®BÉEÉ®ÉÒ |ÉÉÊiÉ£ÉÚÉÊiÉªÉÉå àÉå ÉÊxÉ´Éä¶É</t>
  </si>
  <si>
    <t>ãÉPÉÖ ¤ÉSÉiÉ +ÉÉÉÊn àÉå ÉÊxÉ´Éä¶É</t>
  </si>
  <si>
    <t>VÉÉÒ´ÉxÉ ¤ÉÉÒàÉÉ ÉÊxÉÉÊvÉ</t>
  </si>
  <si>
    <t>VÉÉÒ´ÉxÉ ¤ÉÉÒàÉÉ</t>
  </si>
  <si>
    <t>bÉBÉE ¤ÉÉÒàÉÉ</t>
  </si>
  <si>
    <t>®ÉVªÉ ¤ÉÉÒàÉÉ</t>
  </si>
  <si>
    <t>£ÉÉÊ´É­ªÉ iÉlÉÉ {Éå¶ÉxÉ ÉÊxÉÉÊvÉªÉÉÆ</t>
  </si>
  <si>
    <t xml:space="preserve">ÉÊ´ÉkÉÉÒªÉ näxÉnÉÉÊ®ªÉÉÆ </t>
  </si>
  <si>
    <t>¤ÉéBÉE +ÉÆÉÊOÉàÉ ®ÉÉÊ¶ÉªÉÉÆ</t>
  </si>
  <si>
    <t xml:space="preserve">ÉÊ´ÉkÉÉÒªÉ ÉÊxÉMÉàÉÉå A´ÉÆ  MÉè® ¤ÉéÉËBÉEMÉ </t>
  </si>
  <si>
    <t>BÉEÆ{ÉÉÊxÉªÉÉå uÉ®É jÉ@hÉ</t>
  </si>
  <si>
    <t>¤ÉÉÒàÉÉ ÉÊxÉMÉàÉÉå ºÉä jÉ@hÉ</t>
  </si>
  <si>
    <t xml:space="preserve">{ÉÉÉÊ®´ÉÉÉÊ®BÉE FÉäjÉ BÉEÉÒ ÉÊxÉ´ÉãÉ  </t>
  </si>
  <si>
    <t>loans and advances by co-</t>
  </si>
  <si>
    <t>operative banks and societies</t>
  </si>
  <si>
    <t>{ÉÉ®º{ÉÉÊ®BÉE ÉÊxÉÉÊvÉ</t>
  </si>
  <si>
    <t xml:space="preserve">ºÉcBÉEÉ®ÉÒ ¤ÉéBÉEÉå A´ÉÆ ºÉÉÊàÉÉÊiÉªÉÉå </t>
  </si>
  <si>
    <t>uÉ®É jÉ@hÉ iÉlÉÉ +ÉÉÊOÉàÉ ®ÉÉÊ¶ÉªÉÉÆ</t>
  </si>
  <si>
    <t>STATEMENT 73: FINANCIAL ASSETS AND LIABILITIES OF THE HOUSEHOLD SECTOR</t>
  </si>
  <si>
    <t>investment in government securities</t>
  </si>
  <si>
    <t>investment in small savings etc.</t>
  </si>
  <si>
    <t>loans from insurance corporations</t>
  </si>
  <si>
    <t>with co-operative banks &amp; societies</t>
  </si>
  <si>
    <t>ºÉÉ´ÉÇVÉÉÊxÉBÉE FÉäjÉ =tÉàÉ BÉEä ¤ÉxvÉ{ÉjÉ</t>
  </si>
  <si>
    <t>bonds of public sector undertakings</t>
  </si>
  <si>
    <t>ºÉ®BÉEÉ® ºÉä jÉ@hÉ iÉlÉÉ '+ÉÉÊOÉàÉ ®ÉÉÊ¶ÉªÉÉÆ</t>
  </si>
  <si>
    <t>loans and advances from govt.</t>
  </si>
  <si>
    <t>item</t>
  </si>
  <si>
    <r>
      <t xml:space="preserve">ÉÊ´É´É®hÉ </t>
    </r>
    <r>
      <rPr>
        <b/>
        <sz val="14"/>
        <rFont val="Arial Narrow"/>
        <family val="2"/>
      </rPr>
      <t xml:space="preserve">73: </t>
    </r>
    <r>
      <rPr>
        <b/>
        <sz val="14"/>
        <rFont val="DV_Divyae"/>
        <family val="0"/>
      </rPr>
      <t xml:space="preserve"> </t>
    </r>
    <r>
      <rPr>
        <b/>
        <sz val="18"/>
        <rFont val="DV_Divyae"/>
        <family val="0"/>
      </rPr>
      <t xml:space="preserve"> {ÉÉÉÊ®´ÉÉÉÊ®BÉE FÉäjÉ BÉEÉÒ ÉÊ´ÉkÉÉÒªÉ {ÉÉÊ®ºÉÆ{ÉÉÊkÉªÉÉÆ A´ÉÆ näxÉnÉÉÊ®ªÉÉÆ</t>
    </r>
  </si>
  <si>
    <r>
      <t>(</t>
    </r>
    <r>
      <rPr>
        <b/>
        <sz val="16"/>
        <rFont val="DV_Divyae"/>
        <family val="0"/>
      </rPr>
      <t>|ÉSÉÉÊãÉiÉ £ÉÉ´ÉÉå {É®</t>
    </r>
    <r>
      <rPr>
        <b/>
        <sz val="16"/>
        <rFont val="Arial Narrow"/>
        <family val="2"/>
      </rPr>
      <t xml:space="preserve"> </t>
    </r>
    <r>
      <rPr>
        <b/>
        <sz val="14"/>
        <rFont val="Arial Narrow"/>
        <family val="2"/>
      </rPr>
      <t xml:space="preserve">at current prices </t>
    </r>
    <r>
      <rPr>
        <b/>
        <sz val="16"/>
        <rFont val="Arial Narrow"/>
        <family val="2"/>
      </rPr>
      <t>)</t>
    </r>
  </si>
  <si>
    <t>2004-05</t>
  </si>
  <si>
    <t xml:space="preserve"> (BÉE®Éä½ °ô{ÉªÉä)</t>
  </si>
  <si>
    <t>2005-06</t>
  </si>
  <si>
    <t>2006-07</t>
  </si>
  <si>
    <t>2007-08</t>
  </si>
  <si>
    <t>2008-09</t>
  </si>
  <si>
    <t>saving in physical assets</t>
  </si>
  <si>
    <t>£ÉÉèÉÊiÉBÉE {ÉÉÊ®ºÉÆ{ÉÉÊkÉªÉÉå àÉå ¤ÉSÉiÉ</t>
  </si>
  <si>
    <r>
      <t xml:space="preserve">household sector </t>
    </r>
    <r>
      <rPr>
        <b/>
        <sz val="12"/>
        <rFont val="Arial Narrow"/>
        <family val="2"/>
      </rPr>
      <t xml:space="preserve">  (1-3)</t>
    </r>
  </si>
  <si>
    <r>
      <t xml:space="preserve">ÉÊ´ÉkÉÉÒªÉ ¤ÉSÉiÉ  </t>
    </r>
    <r>
      <rPr>
        <b/>
        <sz val="13"/>
        <rFont val="Arial Narrow"/>
        <family val="2"/>
      </rPr>
      <t>(1-3)</t>
    </r>
  </si>
  <si>
    <t>household saving (1+2-3)</t>
  </si>
  <si>
    <r>
      <t xml:space="preserve">{ÉÉÉÊ®´ÉÉÉÊ®BÉE ¤ÉSÉiÉ </t>
    </r>
    <r>
      <rPr>
        <b/>
        <sz val="12"/>
        <rFont val="Arial Narrow"/>
        <family val="2"/>
      </rPr>
      <t>( 1+2-3)</t>
    </r>
  </si>
  <si>
    <t>2009-10</t>
  </si>
  <si>
    <t>(` crore)</t>
  </si>
  <si>
    <t>2010-11</t>
  </si>
  <si>
    <t>2011-12</t>
  </si>
  <si>
    <t>2012-13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</si>
</sst>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  <numFmt numFmtId="172" formatCode="&quot;Rs.&quot;#,##0;&quot;Rs.&quot;\-#,##0"/>
    <numFmt numFmtId="173" formatCode="&quot;Rs.&quot;#,##0;[Red]&quot;Rs.&quot;\-#,##0"/>
    <numFmt numFmtId="174" formatCode="&quot;Rs.&quot;#,##0.00;&quot;Rs.&quot;\-#,##0.00"/>
    <numFmt numFmtId="175" formatCode="&quot;Rs.&quot;#,##0.00;[Red]&quot;Rs.&quot;\-#,##0.00"/>
    <numFmt numFmtId="176" formatCode="_ &quot;Rs.&quot;* #,##0_ ;_ &quot;Rs.&quot;* \-#,##0_ ;_ &quot;Rs.&quot;* &quot;-&quot;_ ;_ @_ "/>
    <numFmt numFmtId="177" formatCode="_ &quot;Rs.&quot;* #,##0.00_ ;_ &quot;Rs.&quot;* \-#,##0.00_ ;_ &quot;Rs.&quot;* &quot;-&quot;??_ ;_ @_ "/>
    <numFmt numFmtId="178" formatCode="0.0"/>
  </numFmts>
  <fonts count="38">
    <font>
      <sz val="10"/>
      <name val="Courier"/>
      <family val="0"/>
    </font>
    <font>
      <sz val="10"/>
      <name val="Arial"/>
      <family val="0"/>
    </font>
    <font>
      <sz val="10"/>
      <name val="Times New Roman"/>
      <family val="1"/>
    </font>
    <font>
      <sz val="10"/>
      <name val="DV_Divya"/>
      <family val="0"/>
    </font>
    <font>
      <sz val="12"/>
      <name val="Times New Roman"/>
      <family val="1"/>
    </font>
    <font>
      <b/>
      <sz val="14"/>
      <name val="DV_Divyae"/>
      <family val="0"/>
    </font>
    <font>
      <b/>
      <sz val="16"/>
      <name val="DV_Divya"/>
      <family val="0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2"/>
      <name val="Arial Narrow"/>
      <family val="2"/>
    </font>
    <font>
      <sz val="12"/>
      <name val="Arial Narrow"/>
      <family val="2"/>
    </font>
    <font>
      <b/>
      <sz val="13"/>
      <name val="Arial Narrow"/>
      <family val="2"/>
    </font>
    <font>
      <sz val="12"/>
      <name val="DV_Divyae"/>
      <family val="0"/>
    </font>
    <font>
      <b/>
      <sz val="18"/>
      <name val="DV_Divyae"/>
      <family val="0"/>
    </font>
    <font>
      <b/>
      <sz val="14"/>
      <name val="Arial Narrow"/>
      <family val="2"/>
    </font>
    <font>
      <b/>
      <sz val="16"/>
      <name val="Arial Narrow"/>
      <family val="2"/>
    </font>
    <font>
      <b/>
      <sz val="16"/>
      <name val="DV_Divyae"/>
      <family val="0"/>
    </font>
    <font>
      <b/>
      <sz val="12"/>
      <color indexed="8"/>
      <name val="Arial Narrow"/>
      <family val="2"/>
    </font>
    <font>
      <b/>
      <sz val="13"/>
      <name val="DV_Divyae"/>
      <family val="0"/>
    </font>
    <font>
      <b/>
      <sz val="12"/>
      <name val="DV_Divyae"/>
      <family val="0"/>
    </font>
    <font>
      <b/>
      <sz val="13"/>
      <name val="Rupee Foradian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23" fillId="3" borderId="0" applyNumberFormat="0" applyBorder="0" applyAlignment="0" applyProtection="0"/>
    <xf numFmtId="0" fontId="24" fillId="20" borderId="1" applyNumberFormat="0" applyAlignment="0" applyProtection="0"/>
    <xf numFmtId="0" fontId="25" fillId="21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4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7" borderId="1" applyNumberFormat="0" applyAlignment="0" applyProtection="0"/>
    <xf numFmtId="0" fontId="32" fillId="0" borderId="6" applyNumberFormat="0" applyFill="0" applyAlignment="0" applyProtection="0"/>
    <xf numFmtId="0" fontId="33" fillId="22" borderId="0" applyNumberFormat="0" applyBorder="0" applyAlignment="0" applyProtection="0"/>
    <xf numFmtId="0" fontId="0" fillId="23" borderId="7" applyNumberFormat="0" applyFont="0" applyAlignment="0" applyProtection="0"/>
    <xf numFmtId="0" fontId="34" fillId="20" borderId="8" applyNumberFormat="0" applyAlignment="0" applyProtection="0"/>
    <xf numFmtId="9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right" vertical="center"/>
    </xf>
    <xf numFmtId="0" fontId="10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vertical="center"/>
    </xf>
    <xf numFmtId="0" fontId="10" fillId="0" borderId="1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7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 horizontal="left" vertical="center"/>
    </xf>
    <xf numFmtId="0" fontId="11" fillId="0" borderId="1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1" fontId="9" fillId="0" borderId="0" xfId="0" applyNumberFormat="1" applyFont="1" applyFill="1" applyBorder="1" applyAlignment="1">
      <alignment vertical="center"/>
    </xf>
    <xf numFmtId="1" fontId="10" fillId="0" borderId="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1" fontId="18" fillId="0" borderId="0" xfId="0" applyNumberFormat="1" applyFont="1" applyFill="1" applyBorder="1" applyAlignment="1">
      <alignment vertical="center"/>
    </xf>
    <xf numFmtId="1" fontId="9" fillId="0" borderId="0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vertical="center"/>
    </xf>
    <xf numFmtId="1" fontId="19" fillId="0" borderId="0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1" fontId="4" fillId="0" borderId="0" xfId="0" applyNumberFormat="1" applyFont="1" applyFill="1" applyBorder="1" applyAlignment="1">
      <alignment vertical="center"/>
    </xf>
    <xf numFmtId="1" fontId="4" fillId="0" borderId="10" xfId="0" applyNumberFormat="1" applyFont="1" applyFill="1" applyBorder="1" applyAlignment="1">
      <alignment vertical="center"/>
    </xf>
    <xf numFmtId="0" fontId="20" fillId="0" borderId="10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right" vertical="center"/>
    </xf>
    <xf numFmtId="0" fontId="9" fillId="0" borderId="11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right" vertical="center"/>
    </xf>
    <xf numFmtId="0" fontId="13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1" fontId="17" fillId="0" borderId="0" xfId="0" applyNumberFormat="1" applyFont="1" applyFill="1" applyBorder="1" applyAlignment="1">
      <alignment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7"/>
  <sheetViews>
    <sheetView tabSelected="1" view="pageBreakPreview" zoomScaleSheetLayoutView="100" zoomScalePageLayoutView="0" workbookViewId="0" topLeftCell="A1">
      <selection activeCell="E8" sqref="E8:M8"/>
    </sheetView>
  </sheetViews>
  <sheetFormatPr defaultColWidth="9.00390625" defaultRowHeight="12.75"/>
  <cols>
    <col min="1" max="1" width="3.875" style="8" customWidth="1"/>
    <col min="2" max="2" width="2.125" style="8" customWidth="1"/>
    <col min="3" max="3" width="0.74609375" style="8" customWidth="1"/>
    <col min="4" max="4" width="26.125" style="8" customWidth="1"/>
    <col min="5" max="13" width="8.25390625" style="8" customWidth="1"/>
    <col min="14" max="14" width="0.875" style="8" customWidth="1"/>
    <col min="15" max="15" width="4.00390625" style="8" customWidth="1"/>
    <col min="16" max="16" width="2.125" style="8" customWidth="1"/>
    <col min="17" max="17" width="0.875" style="8" customWidth="1"/>
    <col min="18" max="18" width="29.50390625" style="8" customWidth="1"/>
    <col min="19" max="16384" width="9.00390625" style="8" customWidth="1"/>
  </cols>
  <sheetData>
    <row r="1" spans="1:18" s="1" customFormat="1" ht="30" customHeight="1">
      <c r="A1" s="42" t="s">
        <v>77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</row>
    <row r="2" spans="1:18" s="1" customFormat="1" ht="30" customHeight="1">
      <c r="A2" s="43" t="s">
        <v>67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</row>
    <row r="3" spans="1:18" s="1" customFormat="1" ht="30" customHeight="1">
      <c r="A3" s="46" t="s">
        <v>78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</row>
    <row r="4" spans="1:18" s="1" customFormat="1" ht="30" customHeight="1">
      <c r="A4" s="25"/>
      <c r="B4" s="25"/>
      <c r="C4" s="25"/>
      <c r="D4" s="25"/>
      <c r="E4" s="22" t="s">
        <v>80</v>
      </c>
      <c r="J4" s="24"/>
      <c r="L4" s="37" t="s">
        <v>92</v>
      </c>
      <c r="M4" s="37"/>
      <c r="N4" s="26"/>
      <c r="O4" s="25"/>
      <c r="P4" s="25"/>
      <c r="Q4" s="25"/>
      <c r="R4" s="25"/>
    </row>
    <row r="5" spans="1:18" s="4" customFormat="1" ht="27" customHeight="1">
      <c r="A5" s="44" t="s">
        <v>34</v>
      </c>
      <c r="B5" s="44"/>
      <c r="C5" s="44"/>
      <c r="D5" s="44"/>
      <c r="E5" s="39" t="s">
        <v>79</v>
      </c>
      <c r="F5" s="39" t="s">
        <v>81</v>
      </c>
      <c r="G5" s="39" t="s">
        <v>82</v>
      </c>
      <c r="H5" s="39" t="s">
        <v>83</v>
      </c>
      <c r="I5" s="39" t="s">
        <v>84</v>
      </c>
      <c r="J5" s="39" t="s">
        <v>91</v>
      </c>
      <c r="K5" s="39" t="s">
        <v>93</v>
      </c>
      <c r="L5" s="39" t="s">
        <v>94</v>
      </c>
      <c r="M5" s="39" t="s">
        <v>95</v>
      </c>
      <c r="N5" s="38"/>
      <c r="O5" s="47" t="s">
        <v>76</v>
      </c>
      <c r="P5" s="47"/>
      <c r="Q5" s="47"/>
      <c r="R5" s="47"/>
    </row>
    <row r="6" spans="1:18" s="4" customFormat="1" ht="27" customHeight="1">
      <c r="A6" s="45">
        <v>1</v>
      </c>
      <c r="B6" s="45"/>
      <c r="C6" s="45"/>
      <c r="D6" s="45"/>
      <c r="E6" s="15">
        <v>2</v>
      </c>
      <c r="F6" s="40">
        <v>3</v>
      </c>
      <c r="G6" s="15">
        <v>4</v>
      </c>
      <c r="H6" s="40">
        <v>5</v>
      </c>
      <c r="I6" s="15">
        <v>6</v>
      </c>
      <c r="J6" s="40">
        <v>7</v>
      </c>
      <c r="K6" s="15">
        <v>8</v>
      </c>
      <c r="L6" s="40">
        <v>9</v>
      </c>
      <c r="M6" s="15">
        <v>10</v>
      </c>
      <c r="N6" s="15"/>
      <c r="O6" s="45">
        <v>1</v>
      </c>
      <c r="P6" s="45"/>
      <c r="Q6" s="45"/>
      <c r="R6" s="45"/>
    </row>
    <row r="7" spans="1:18" s="7" customFormat="1" ht="27" customHeight="1">
      <c r="A7" s="11"/>
      <c r="B7" s="11"/>
      <c r="C7" s="11"/>
      <c r="D7" s="30" t="s">
        <v>90</v>
      </c>
      <c r="E7" s="31">
        <f aca="true" t="shared" si="0" ref="E7:J7">+E8+E29-E30</f>
        <v>763685.0474171019</v>
      </c>
      <c r="F7" s="31">
        <f t="shared" si="0"/>
        <v>868987.5976303251</v>
      </c>
      <c r="G7" s="31">
        <f t="shared" si="0"/>
        <v>994396.2678030934</v>
      </c>
      <c r="H7" s="31">
        <f t="shared" si="0"/>
        <v>1118347.0982042118</v>
      </c>
      <c r="I7" s="31">
        <f t="shared" si="0"/>
        <v>1330872.5992136349</v>
      </c>
      <c r="J7" s="31">
        <f t="shared" si="0"/>
        <v>1630798.853850172</v>
      </c>
      <c r="K7" s="31">
        <f>+K8+K29-K30</f>
        <v>1800173.542978532</v>
      </c>
      <c r="L7" s="31">
        <f>+L8+L29-L30</f>
        <v>2054736.6719718063</v>
      </c>
      <c r="M7" s="31">
        <f>+M8+M29-M30</f>
        <v>2212414.2110386044</v>
      </c>
      <c r="N7" s="11"/>
      <c r="O7" s="11"/>
      <c r="P7" s="11"/>
      <c r="Q7" s="11"/>
      <c r="R7" s="16" t="s">
        <v>89</v>
      </c>
    </row>
    <row r="8" spans="1:18" s="4" customFormat="1" ht="27" customHeight="1">
      <c r="A8" s="16">
        <v>1</v>
      </c>
      <c r="B8" s="16"/>
      <c r="C8" s="17"/>
      <c r="D8" s="18" t="s">
        <v>37</v>
      </c>
      <c r="E8" s="48">
        <f aca="true" t="shared" si="1" ref="E8:K8">E9+E10+E15+E21+E24+E28</f>
        <v>447729.79999999993</v>
      </c>
      <c r="F8" s="27">
        <f t="shared" si="1"/>
        <v>621811.9129</v>
      </c>
      <c r="G8" s="48">
        <f t="shared" si="1"/>
        <v>766644.9304000001</v>
      </c>
      <c r="H8" s="27">
        <f t="shared" si="1"/>
        <v>768156.03535</v>
      </c>
      <c r="I8" s="27">
        <f t="shared" si="1"/>
        <v>734633.1699999999</v>
      </c>
      <c r="J8" s="27">
        <f t="shared" si="1"/>
        <v>978200.1928444471</v>
      </c>
      <c r="K8" s="27">
        <f t="shared" si="1"/>
        <v>1054305.362178532</v>
      </c>
      <c r="L8" s="27">
        <f>L9+L10+L15+L21+L24+L28</f>
        <v>919214.3019718062</v>
      </c>
      <c r="M8" s="27">
        <f>M9+M10+M15+M21+M24+M28</f>
        <v>1037177.8710386048</v>
      </c>
      <c r="N8" s="19"/>
      <c r="O8" s="16">
        <v>1</v>
      </c>
      <c r="P8" s="16"/>
      <c r="Q8" s="16"/>
      <c r="R8" s="19" t="s">
        <v>14</v>
      </c>
    </row>
    <row r="9" spans="1:18" s="4" customFormat="1" ht="27" customHeight="1">
      <c r="A9" s="10">
        <v>1.1</v>
      </c>
      <c r="B9" s="11"/>
      <c r="C9" s="5"/>
      <c r="D9" s="14" t="s">
        <v>38</v>
      </c>
      <c r="E9" s="28">
        <v>36975</v>
      </c>
      <c r="F9" s="28">
        <v>53070.8</v>
      </c>
      <c r="G9" s="28">
        <v>66273.9</v>
      </c>
      <c r="H9" s="28">
        <v>81278.2</v>
      </c>
      <c r="I9" s="28">
        <v>92188</v>
      </c>
      <c r="J9" s="28">
        <v>96940</v>
      </c>
      <c r="K9" s="28">
        <v>137127</v>
      </c>
      <c r="L9" s="28">
        <v>105273</v>
      </c>
      <c r="M9" s="28">
        <v>115988</v>
      </c>
      <c r="N9" s="10"/>
      <c r="O9" s="12">
        <v>1.1</v>
      </c>
      <c r="P9" s="11"/>
      <c r="Q9" s="11"/>
      <c r="R9" s="10" t="s">
        <v>15</v>
      </c>
    </row>
    <row r="10" spans="1:18" s="4" customFormat="1" ht="27" customHeight="1">
      <c r="A10" s="10">
        <v>1.2</v>
      </c>
      <c r="B10" s="11"/>
      <c r="C10" s="5"/>
      <c r="D10" s="14" t="s">
        <v>39</v>
      </c>
      <c r="E10" s="10">
        <f aca="true" t="shared" si="2" ref="E10:M10">E11++E12+E13+E14</f>
        <v>167570.81</v>
      </c>
      <c r="F10" s="10">
        <f t="shared" si="2"/>
        <v>287106.34</v>
      </c>
      <c r="G10" s="10">
        <f t="shared" si="2"/>
        <v>430930.19000000006</v>
      </c>
      <c r="H10" s="10">
        <f t="shared" si="2"/>
        <v>397119.45</v>
      </c>
      <c r="I10" s="10">
        <f t="shared" si="2"/>
        <v>432369</v>
      </c>
      <c r="J10" s="10">
        <f t="shared" si="2"/>
        <v>425111.592525516</v>
      </c>
      <c r="K10" s="10">
        <f t="shared" si="2"/>
        <v>531620.86857616</v>
      </c>
      <c r="L10" s="10">
        <f t="shared" si="2"/>
        <v>544344</v>
      </c>
      <c r="M10" s="10">
        <f t="shared" si="2"/>
        <v>591416</v>
      </c>
      <c r="N10" s="10"/>
      <c r="O10" s="12">
        <v>1.2</v>
      </c>
      <c r="P10" s="11"/>
      <c r="Q10" s="11"/>
      <c r="R10" s="10" t="s">
        <v>16</v>
      </c>
    </row>
    <row r="11" spans="1:18" s="4" customFormat="1" ht="27" customHeight="1">
      <c r="A11" s="41" t="s">
        <v>0</v>
      </c>
      <c r="B11" s="41"/>
      <c r="C11" s="6"/>
      <c r="D11" s="14" t="s">
        <v>40</v>
      </c>
      <c r="E11" s="28">
        <v>158394</v>
      </c>
      <c r="F11" s="28">
        <v>274747</v>
      </c>
      <c r="G11" s="28">
        <v>417228.21</v>
      </c>
      <c r="H11" s="28">
        <v>362622.26</v>
      </c>
      <c r="I11" s="28">
        <v>383679</v>
      </c>
      <c r="J11" s="28">
        <v>364712.03</v>
      </c>
      <c r="K11" s="28">
        <v>488590</v>
      </c>
      <c r="L11" s="28">
        <v>489246</v>
      </c>
      <c r="M11" s="28">
        <v>533243</v>
      </c>
      <c r="N11" s="10"/>
      <c r="O11" s="41" t="s">
        <v>0</v>
      </c>
      <c r="P11" s="41"/>
      <c r="Q11" s="12"/>
      <c r="R11" s="10" t="s">
        <v>17</v>
      </c>
    </row>
    <row r="12" spans="1:18" s="4" customFormat="1" ht="27" customHeight="1">
      <c r="A12" s="41" t="s">
        <v>1</v>
      </c>
      <c r="B12" s="41"/>
      <c r="C12" s="6"/>
      <c r="D12" s="14" t="s">
        <v>41</v>
      </c>
      <c r="E12" s="28">
        <v>3877.81</v>
      </c>
      <c r="F12" s="28">
        <v>3986.6900000000005</v>
      </c>
      <c r="G12" s="28">
        <v>-4314.450000000001</v>
      </c>
      <c r="H12" s="28">
        <v>6096.04</v>
      </c>
      <c r="I12" s="28">
        <v>14719</v>
      </c>
      <c r="J12" s="28">
        <v>26018.221414796026</v>
      </c>
      <c r="K12" s="28">
        <v>5073.582900000001</v>
      </c>
      <c r="L12" s="28">
        <v>20866</v>
      </c>
      <c r="M12" s="28">
        <v>21641</v>
      </c>
      <c r="N12" s="10"/>
      <c r="O12" s="41" t="s">
        <v>1</v>
      </c>
      <c r="P12" s="41"/>
      <c r="Q12" s="12"/>
      <c r="R12" s="10" t="s">
        <v>18</v>
      </c>
    </row>
    <row r="13" spans="1:18" s="4" customFormat="1" ht="27" customHeight="1">
      <c r="A13" s="41" t="s">
        <v>2</v>
      </c>
      <c r="B13" s="41"/>
      <c r="C13" s="6"/>
      <c r="D13" s="14" t="s">
        <v>42</v>
      </c>
      <c r="E13" s="28">
        <v>5512</v>
      </c>
      <c r="F13" s="28">
        <v>8595</v>
      </c>
      <c r="G13" s="28">
        <v>18199.28</v>
      </c>
      <c r="H13" s="28">
        <v>28607.08</v>
      </c>
      <c r="I13" s="28">
        <v>34178</v>
      </c>
      <c r="J13" s="28">
        <v>36165.34111071993</v>
      </c>
      <c r="K13" s="28">
        <v>31134.28567616008</v>
      </c>
      <c r="L13" s="28">
        <v>29723</v>
      </c>
      <c r="M13" s="28">
        <v>33349</v>
      </c>
      <c r="N13" s="10"/>
      <c r="O13" s="41" t="s">
        <v>2</v>
      </c>
      <c r="P13" s="41"/>
      <c r="Q13" s="12"/>
      <c r="R13" s="10" t="s">
        <v>71</v>
      </c>
    </row>
    <row r="14" spans="1:18" s="4" customFormat="1" ht="27" customHeight="1">
      <c r="A14" s="41" t="s">
        <v>3</v>
      </c>
      <c r="B14" s="41"/>
      <c r="C14" s="6"/>
      <c r="D14" s="14" t="s">
        <v>43</v>
      </c>
      <c r="E14" s="28">
        <v>-213</v>
      </c>
      <c r="F14" s="28">
        <v>-222.34999999999997</v>
      </c>
      <c r="G14" s="28">
        <v>-182.85</v>
      </c>
      <c r="H14" s="28">
        <v>-205.93</v>
      </c>
      <c r="I14" s="28">
        <v>-207</v>
      </c>
      <c r="J14" s="28">
        <v>-1784</v>
      </c>
      <c r="K14" s="28">
        <v>6823</v>
      </c>
      <c r="L14" s="28">
        <v>4509</v>
      </c>
      <c r="M14" s="28">
        <v>3183</v>
      </c>
      <c r="N14" s="10"/>
      <c r="O14" s="41" t="s">
        <v>3</v>
      </c>
      <c r="P14" s="41"/>
      <c r="Q14" s="12"/>
      <c r="R14" s="10" t="s">
        <v>19</v>
      </c>
    </row>
    <row r="15" spans="1:18" s="4" customFormat="1" ht="27" customHeight="1">
      <c r="A15" s="10">
        <v>1.3</v>
      </c>
      <c r="B15" s="11"/>
      <c r="C15" s="5"/>
      <c r="D15" s="14" t="s">
        <v>44</v>
      </c>
      <c r="E15" s="28">
        <f aca="true" t="shared" si="3" ref="E15:M15">E16+E17+E18+E19+E20</f>
        <v>8841.02</v>
      </c>
      <c r="F15" s="28">
        <f t="shared" si="3"/>
        <v>37823.32</v>
      </c>
      <c r="G15" s="28">
        <f t="shared" si="3"/>
        <v>52582.100000000006</v>
      </c>
      <c r="H15" s="28">
        <f t="shared" si="3"/>
        <v>76374.5</v>
      </c>
      <c r="I15" s="28">
        <f t="shared" si="3"/>
        <v>-4665.580000000001</v>
      </c>
      <c r="J15" s="28">
        <f t="shared" si="3"/>
        <v>47814.369999999995</v>
      </c>
      <c r="K15" s="28">
        <f t="shared" si="3"/>
        <v>5745.239999999998</v>
      </c>
      <c r="L15" s="28">
        <f t="shared" si="3"/>
        <v>944.0900000000001</v>
      </c>
      <c r="M15" s="28">
        <f t="shared" si="3"/>
        <v>47462.26</v>
      </c>
      <c r="N15" s="10"/>
      <c r="O15" s="12">
        <v>1.3</v>
      </c>
      <c r="P15" s="11"/>
      <c r="Q15" s="11"/>
      <c r="R15" s="10" t="s">
        <v>20</v>
      </c>
    </row>
    <row r="16" spans="1:18" s="4" customFormat="1" ht="27" customHeight="1">
      <c r="A16" s="41" t="s">
        <v>4</v>
      </c>
      <c r="B16" s="41"/>
      <c r="C16" s="6"/>
      <c r="D16" s="14" t="s">
        <v>45</v>
      </c>
      <c r="E16" s="28">
        <v>6197.88</v>
      </c>
      <c r="F16" s="28">
        <v>10897.119999999999</v>
      </c>
      <c r="G16" s="28">
        <v>15711.9</v>
      </c>
      <c r="H16" s="28">
        <v>16989</v>
      </c>
      <c r="I16" s="28">
        <v>7478.299999999999</v>
      </c>
      <c r="J16" s="28">
        <v>13623.02</v>
      </c>
      <c r="K16" s="28">
        <v>13692</v>
      </c>
      <c r="L16" s="28">
        <v>7604</v>
      </c>
      <c r="M16" s="28">
        <v>7920</v>
      </c>
      <c r="N16" s="10"/>
      <c r="O16" s="41" t="s">
        <v>4</v>
      </c>
      <c r="P16" s="41"/>
      <c r="Q16" s="12"/>
      <c r="R16" s="10" t="s">
        <v>21</v>
      </c>
    </row>
    <row r="17" spans="1:18" s="4" customFormat="1" ht="27" customHeight="1">
      <c r="A17" s="41" t="s">
        <v>5</v>
      </c>
      <c r="B17" s="41"/>
      <c r="C17" s="6"/>
      <c r="D17" s="14" t="s">
        <v>46</v>
      </c>
      <c r="E17" s="28">
        <v>189.08</v>
      </c>
      <c r="F17" s="28">
        <v>182.31</v>
      </c>
      <c r="G17" s="28">
        <v>188.75</v>
      </c>
      <c r="H17" s="28">
        <v>192.02999999999997</v>
      </c>
      <c r="I17" s="28">
        <v>193.22</v>
      </c>
      <c r="J17" s="28">
        <v>197.42000000000002</v>
      </c>
      <c r="K17" s="28">
        <v>190</v>
      </c>
      <c r="L17" s="28">
        <v>224</v>
      </c>
      <c r="M17" s="28">
        <v>405</v>
      </c>
      <c r="N17" s="10"/>
      <c r="O17" s="41" t="s">
        <v>5</v>
      </c>
      <c r="P17" s="41"/>
      <c r="Q17" s="12"/>
      <c r="R17" s="10" t="s">
        <v>22</v>
      </c>
    </row>
    <row r="18" spans="1:18" s="4" customFormat="1" ht="27" customHeight="1">
      <c r="A18" s="41" t="s">
        <v>6</v>
      </c>
      <c r="B18" s="41"/>
      <c r="C18" s="6"/>
      <c r="D18" s="14" t="s">
        <v>47</v>
      </c>
      <c r="E18" s="28">
        <v>728.27</v>
      </c>
      <c r="F18" s="28">
        <v>3967.09</v>
      </c>
      <c r="G18" s="28">
        <v>1735.47</v>
      </c>
      <c r="H18" s="28">
        <v>2066.89</v>
      </c>
      <c r="I18" s="28">
        <v>-2332.89</v>
      </c>
      <c r="J18" s="28">
        <v>346.98</v>
      </c>
      <c r="K18" s="28">
        <v>2596.24</v>
      </c>
      <c r="L18" s="28">
        <v>2603.09</v>
      </c>
      <c r="M18" s="28">
        <v>2598.26</v>
      </c>
      <c r="N18" s="10"/>
      <c r="O18" s="41" t="s">
        <v>6</v>
      </c>
      <c r="P18" s="41"/>
      <c r="Q18" s="12"/>
      <c r="R18" s="10" t="s">
        <v>23</v>
      </c>
    </row>
    <row r="19" spans="1:18" s="4" customFormat="1" ht="27" customHeight="1">
      <c r="A19" s="41" t="s">
        <v>7</v>
      </c>
      <c r="B19" s="41"/>
      <c r="C19" s="6"/>
      <c r="D19" s="14" t="s">
        <v>72</v>
      </c>
      <c r="E19" s="28">
        <v>175.66</v>
      </c>
      <c r="F19" s="28">
        <v>172.05</v>
      </c>
      <c r="G19" s="28">
        <v>237.43</v>
      </c>
      <c r="H19" s="28">
        <v>327.65</v>
      </c>
      <c r="I19" s="28">
        <v>445.61</v>
      </c>
      <c r="J19" s="28">
        <v>606.03</v>
      </c>
      <c r="K19" s="28">
        <v>828</v>
      </c>
      <c r="L19" s="28">
        <v>1129</v>
      </c>
      <c r="M19" s="28">
        <v>1538</v>
      </c>
      <c r="N19" s="10"/>
      <c r="O19" s="41" t="s">
        <v>7</v>
      </c>
      <c r="P19" s="41"/>
      <c r="Q19" s="12"/>
      <c r="R19" s="10" t="s">
        <v>73</v>
      </c>
    </row>
    <row r="20" spans="1:18" s="4" customFormat="1" ht="27" customHeight="1">
      <c r="A20" s="41" t="s">
        <v>8</v>
      </c>
      <c r="B20" s="41"/>
      <c r="C20" s="6"/>
      <c r="D20" s="14" t="s">
        <v>64</v>
      </c>
      <c r="E20" s="28">
        <v>1550.13</v>
      </c>
      <c r="F20" s="28">
        <v>22604.75</v>
      </c>
      <c r="G20" s="28">
        <v>34708.55</v>
      </c>
      <c r="H20" s="28">
        <v>56798.93</v>
      </c>
      <c r="I20" s="28">
        <v>-10449.82</v>
      </c>
      <c r="J20" s="28">
        <v>33040.92</v>
      </c>
      <c r="K20" s="28">
        <v>-11561</v>
      </c>
      <c r="L20" s="28">
        <v>-10616</v>
      </c>
      <c r="M20" s="28">
        <v>35001</v>
      </c>
      <c r="N20" s="10"/>
      <c r="O20" s="41" t="s">
        <v>8</v>
      </c>
      <c r="P20" s="41"/>
      <c r="Q20" s="12"/>
      <c r="R20" s="10" t="s">
        <v>24</v>
      </c>
    </row>
    <row r="21" spans="1:18" s="4" customFormat="1" ht="27" customHeight="1">
      <c r="A21" s="10">
        <v>1.4</v>
      </c>
      <c r="B21" s="11"/>
      <c r="C21" s="5"/>
      <c r="D21" s="14" t="s">
        <v>48</v>
      </c>
      <c r="E21" s="28">
        <f aca="true" t="shared" si="4" ref="E21:M21">E22+E23</f>
        <v>106420</v>
      </c>
      <c r="F21" s="28">
        <f t="shared" si="4"/>
        <v>87167.98</v>
      </c>
      <c r="G21" s="28">
        <f t="shared" si="4"/>
        <v>19197.6</v>
      </c>
      <c r="H21" s="28">
        <f t="shared" si="4"/>
        <v>-28327.340000000004</v>
      </c>
      <c r="I21" s="28">
        <f t="shared" si="4"/>
        <v>-27547.25</v>
      </c>
      <c r="J21" s="28">
        <f t="shared" si="4"/>
        <v>42869.010638862</v>
      </c>
      <c r="K21" s="28">
        <f t="shared" si="4"/>
        <v>28716.961631122</v>
      </c>
      <c r="L21" s="28">
        <f t="shared" si="4"/>
        <v>-21900.5763</v>
      </c>
      <c r="M21" s="28">
        <f t="shared" si="4"/>
        <v>-10503.9</v>
      </c>
      <c r="N21" s="10"/>
      <c r="O21" s="12">
        <v>1.4</v>
      </c>
      <c r="P21" s="11"/>
      <c r="Q21" s="11"/>
      <c r="R21" s="10" t="s">
        <v>25</v>
      </c>
    </row>
    <row r="22" spans="1:18" s="4" customFormat="1" ht="27" customHeight="1">
      <c r="A22" s="41" t="s">
        <v>9</v>
      </c>
      <c r="B22" s="41"/>
      <c r="C22" s="6"/>
      <c r="D22" s="14" t="s">
        <v>49</v>
      </c>
      <c r="E22" s="28">
        <v>21314</v>
      </c>
      <c r="F22" s="28">
        <v>14389.98</v>
      </c>
      <c r="G22" s="28">
        <v>1654.0699999999997</v>
      </c>
      <c r="H22" s="28">
        <v>-14726.150000000001</v>
      </c>
      <c r="I22" s="28">
        <v>-13165.759999999998</v>
      </c>
      <c r="J22" s="28">
        <v>3337.010638861998</v>
      </c>
      <c r="K22" s="28">
        <v>-7426.038368878</v>
      </c>
      <c r="L22" s="28">
        <v>-120.57629999999995</v>
      </c>
      <c r="M22" s="28">
        <v>-1128.9</v>
      </c>
      <c r="N22" s="10"/>
      <c r="O22" s="41" t="s">
        <v>9</v>
      </c>
      <c r="P22" s="41"/>
      <c r="Q22" s="12"/>
      <c r="R22" s="10" t="s">
        <v>68</v>
      </c>
    </row>
    <row r="23" spans="1:18" s="4" customFormat="1" ht="27" customHeight="1">
      <c r="A23" s="41" t="s">
        <v>10</v>
      </c>
      <c r="B23" s="41"/>
      <c r="C23" s="6"/>
      <c r="D23" s="14" t="s">
        <v>50</v>
      </c>
      <c r="E23" s="28">
        <v>85106</v>
      </c>
      <c r="F23" s="28">
        <v>72778</v>
      </c>
      <c r="G23" s="28">
        <v>17543.53</v>
      </c>
      <c r="H23" s="28">
        <v>-13601.19</v>
      </c>
      <c r="I23" s="28">
        <v>-14381.49</v>
      </c>
      <c r="J23" s="28">
        <v>39532</v>
      </c>
      <c r="K23" s="28">
        <v>36143</v>
      </c>
      <c r="L23" s="28">
        <v>-21780</v>
      </c>
      <c r="M23" s="28">
        <v>-9375</v>
      </c>
      <c r="N23" s="10"/>
      <c r="O23" s="41" t="s">
        <v>10</v>
      </c>
      <c r="P23" s="41"/>
      <c r="Q23" s="12"/>
      <c r="R23" s="10" t="s">
        <v>69</v>
      </c>
    </row>
    <row r="24" spans="1:18" s="4" customFormat="1" ht="27" customHeight="1">
      <c r="A24" s="10">
        <v>1.5</v>
      </c>
      <c r="B24" s="11"/>
      <c r="C24" s="5"/>
      <c r="D24" s="14" t="s">
        <v>51</v>
      </c>
      <c r="E24" s="10">
        <f aca="true" t="shared" si="5" ref="E24:N24">E25+E26+E27</f>
        <v>72044</v>
      </c>
      <c r="F24" s="10">
        <f t="shared" si="5"/>
        <v>94434</v>
      </c>
      <c r="G24" s="10">
        <f t="shared" si="5"/>
        <v>124499</v>
      </c>
      <c r="H24" s="10">
        <f t="shared" si="5"/>
        <v>172396</v>
      </c>
      <c r="I24" s="10">
        <f t="shared" si="5"/>
        <v>171138</v>
      </c>
      <c r="J24" s="10">
        <f t="shared" si="5"/>
        <v>236674</v>
      </c>
      <c r="K24" s="10">
        <f t="shared" si="5"/>
        <v>209993.6791</v>
      </c>
      <c r="L24" s="10">
        <f t="shared" si="5"/>
        <v>195672.97</v>
      </c>
      <c r="M24" s="10">
        <f t="shared" si="5"/>
        <v>178858.12999999998</v>
      </c>
      <c r="N24" s="10">
        <f t="shared" si="5"/>
        <v>0</v>
      </c>
      <c r="O24" s="12">
        <v>1.5</v>
      </c>
      <c r="P24" s="11"/>
      <c r="Q24" s="11"/>
      <c r="R24" s="10" t="s">
        <v>26</v>
      </c>
    </row>
    <row r="25" spans="1:18" s="4" customFormat="1" ht="27" customHeight="1">
      <c r="A25" s="41" t="s">
        <v>11</v>
      </c>
      <c r="B25" s="41"/>
      <c r="C25" s="6"/>
      <c r="D25" s="14" t="s">
        <v>52</v>
      </c>
      <c r="E25" s="28">
        <v>69794</v>
      </c>
      <c r="F25" s="28">
        <v>91109</v>
      </c>
      <c r="G25" s="28">
        <v>120792</v>
      </c>
      <c r="H25" s="28">
        <v>168154</v>
      </c>
      <c r="I25" s="28">
        <v>166271</v>
      </c>
      <c r="J25" s="28">
        <v>230686</v>
      </c>
      <c r="K25" s="28">
        <v>209490</v>
      </c>
      <c r="L25" s="28">
        <v>195463</v>
      </c>
      <c r="M25" s="28">
        <v>179919</v>
      </c>
      <c r="N25" s="10"/>
      <c r="O25" s="41" t="s">
        <v>11</v>
      </c>
      <c r="P25" s="41"/>
      <c r="Q25" s="12"/>
      <c r="R25" s="10" t="s">
        <v>27</v>
      </c>
    </row>
    <row r="26" spans="1:18" s="4" customFormat="1" ht="27" customHeight="1">
      <c r="A26" s="41" t="s">
        <v>12</v>
      </c>
      <c r="B26" s="41"/>
      <c r="C26" s="6"/>
      <c r="D26" s="14" t="s">
        <v>53</v>
      </c>
      <c r="E26" s="28">
        <v>1414</v>
      </c>
      <c r="F26" s="28">
        <v>1962</v>
      </c>
      <c r="G26" s="28">
        <v>2200</v>
      </c>
      <c r="H26" s="28">
        <v>2729</v>
      </c>
      <c r="I26" s="28">
        <v>3147</v>
      </c>
      <c r="J26" s="28">
        <v>3934</v>
      </c>
      <c r="K26" s="28">
        <v>-2404</v>
      </c>
      <c r="L26" s="28">
        <v>-2578.69</v>
      </c>
      <c r="M26" s="28">
        <v>-3574.17</v>
      </c>
      <c r="N26" s="10"/>
      <c r="O26" s="41" t="s">
        <v>12</v>
      </c>
      <c r="P26" s="41"/>
      <c r="Q26" s="12"/>
      <c r="R26" s="10" t="s">
        <v>28</v>
      </c>
    </row>
    <row r="27" spans="1:18" s="4" customFormat="1" ht="27" customHeight="1">
      <c r="A27" s="41" t="s">
        <v>13</v>
      </c>
      <c r="B27" s="41"/>
      <c r="C27" s="6"/>
      <c r="D27" s="14" t="s">
        <v>54</v>
      </c>
      <c r="E27" s="28">
        <v>836</v>
      </c>
      <c r="F27" s="28">
        <v>1363</v>
      </c>
      <c r="G27" s="28">
        <v>1507</v>
      </c>
      <c r="H27" s="28">
        <v>1513</v>
      </c>
      <c r="I27" s="28">
        <v>1720</v>
      </c>
      <c r="J27" s="28">
        <v>2054</v>
      </c>
      <c r="K27" s="28">
        <v>2907.6791000000003</v>
      </c>
      <c r="L27" s="28">
        <v>2788.66</v>
      </c>
      <c r="M27" s="28">
        <v>2513.3</v>
      </c>
      <c r="N27" s="10"/>
      <c r="O27" s="41" t="s">
        <v>13</v>
      </c>
      <c r="P27" s="41"/>
      <c r="Q27" s="12"/>
      <c r="R27" s="10" t="s">
        <v>29</v>
      </c>
    </row>
    <row r="28" spans="1:18" s="4" customFormat="1" ht="27" customHeight="1">
      <c r="A28" s="10">
        <v>1.6</v>
      </c>
      <c r="B28" s="10"/>
      <c r="D28" s="14" t="s">
        <v>55</v>
      </c>
      <c r="E28" s="28">
        <v>55878.97</v>
      </c>
      <c r="F28" s="28">
        <v>62209.4729</v>
      </c>
      <c r="G28" s="28">
        <v>73162.1404</v>
      </c>
      <c r="H28" s="28">
        <v>69315.22535000001</v>
      </c>
      <c r="I28" s="28">
        <v>71151</v>
      </c>
      <c r="J28" s="28">
        <v>128791.21968006903</v>
      </c>
      <c r="K28" s="28">
        <v>141101.61287125</v>
      </c>
      <c r="L28" s="28">
        <v>94880.81827180625</v>
      </c>
      <c r="M28" s="28">
        <v>113957.38103860478</v>
      </c>
      <c r="N28" s="10"/>
      <c r="O28" s="12">
        <v>1.6</v>
      </c>
      <c r="P28" s="11"/>
      <c r="Q28" s="11"/>
      <c r="R28" s="10" t="s">
        <v>30</v>
      </c>
    </row>
    <row r="29" spans="1:18" s="4" customFormat="1" ht="27" customHeight="1">
      <c r="A29" s="16">
        <v>2</v>
      </c>
      <c r="B29" s="19"/>
      <c r="C29" s="32"/>
      <c r="D29" s="33" t="s">
        <v>86</v>
      </c>
      <c r="E29" s="27">
        <v>435728.84741710196</v>
      </c>
      <c r="F29" s="27">
        <v>430656.5847303251</v>
      </c>
      <c r="G29" s="27">
        <v>510140.0974030933</v>
      </c>
      <c r="H29" s="27">
        <v>538137.2028542119</v>
      </c>
      <c r="I29" s="27">
        <v>759846.1492136348</v>
      </c>
      <c r="J29" s="27">
        <v>856045.6687057248</v>
      </c>
      <c r="K29" s="27">
        <v>1026315</v>
      </c>
      <c r="L29" s="27">
        <v>1422541</v>
      </c>
      <c r="M29" s="27">
        <v>1495283</v>
      </c>
      <c r="N29" s="19"/>
      <c r="O29" s="16">
        <v>2</v>
      </c>
      <c r="P29" s="34"/>
      <c r="Q29" s="34"/>
      <c r="R29" s="19" t="s">
        <v>85</v>
      </c>
    </row>
    <row r="30" spans="1:18" s="4" customFormat="1" ht="27" customHeight="1">
      <c r="A30" s="16">
        <v>3</v>
      </c>
      <c r="B30" s="16"/>
      <c r="C30" s="17"/>
      <c r="D30" s="18" t="s">
        <v>56</v>
      </c>
      <c r="E30" s="27">
        <f aca="true" t="shared" si="6" ref="E30:J30">E31+E32+E34+E36+E37</f>
        <v>119773.6</v>
      </c>
      <c r="F30" s="27">
        <f t="shared" si="6"/>
        <v>183480.9</v>
      </c>
      <c r="G30" s="27">
        <f t="shared" si="6"/>
        <v>282388.76</v>
      </c>
      <c r="H30" s="27">
        <f t="shared" si="6"/>
        <v>187946.14</v>
      </c>
      <c r="I30" s="27">
        <f t="shared" si="6"/>
        <v>163606.72</v>
      </c>
      <c r="J30" s="27">
        <f t="shared" si="6"/>
        <v>203447.00770000002</v>
      </c>
      <c r="K30" s="27">
        <f>K31+K32+K34+K36+K37</f>
        <v>280446.81919999997</v>
      </c>
      <c r="L30" s="27">
        <f>L31+L32+L34+L36+L37</f>
        <v>287018.63</v>
      </c>
      <c r="M30" s="27">
        <f>M31+M32+M34+M36+M37</f>
        <v>320046.66</v>
      </c>
      <c r="N30" s="19"/>
      <c r="O30" s="16">
        <v>3</v>
      </c>
      <c r="P30" s="16"/>
      <c r="Q30" s="16"/>
      <c r="R30" s="20" t="s">
        <v>31</v>
      </c>
    </row>
    <row r="31" spans="1:18" s="4" customFormat="1" ht="27" customHeight="1">
      <c r="A31" s="10">
        <v>3.1</v>
      </c>
      <c r="B31" s="11"/>
      <c r="C31" s="5"/>
      <c r="D31" s="14" t="s">
        <v>57</v>
      </c>
      <c r="E31" s="28">
        <v>107282.64</v>
      </c>
      <c r="F31" s="28">
        <v>170487.97</v>
      </c>
      <c r="G31" s="28">
        <v>268546</v>
      </c>
      <c r="H31" s="28">
        <v>174320.97</v>
      </c>
      <c r="I31" s="28">
        <v>149517.96</v>
      </c>
      <c r="J31" s="28">
        <v>189185.3677</v>
      </c>
      <c r="K31" s="28">
        <v>263446.0023</v>
      </c>
      <c r="L31" s="28">
        <v>266302</v>
      </c>
      <c r="M31" s="28">
        <v>302518</v>
      </c>
      <c r="N31" s="10"/>
      <c r="O31" s="10">
        <v>3.1</v>
      </c>
      <c r="P31" s="11"/>
      <c r="Q31" s="11"/>
      <c r="R31" s="10" t="s">
        <v>32</v>
      </c>
    </row>
    <row r="32" spans="1:18" s="4" customFormat="1" ht="27" customHeight="1">
      <c r="A32" s="10">
        <v>3.2</v>
      </c>
      <c r="B32" s="11"/>
      <c r="C32" s="5"/>
      <c r="D32" s="14" t="s">
        <v>65</v>
      </c>
      <c r="E32" s="35">
        <v>4688.25</v>
      </c>
      <c r="F32" s="35">
        <v>5076.24</v>
      </c>
      <c r="G32" s="35">
        <v>5118.76</v>
      </c>
      <c r="H32" s="35">
        <v>5180.92</v>
      </c>
      <c r="I32" s="35">
        <v>5476</v>
      </c>
      <c r="J32" s="35">
        <v>5510</v>
      </c>
      <c r="K32" s="35">
        <v>5825</v>
      </c>
      <c r="L32" s="35">
        <v>5958</v>
      </c>
      <c r="M32" s="35">
        <v>6035</v>
      </c>
      <c r="N32" s="10"/>
      <c r="O32" s="10">
        <v>3.2</v>
      </c>
      <c r="P32" s="11"/>
      <c r="Q32" s="11"/>
      <c r="R32" s="10" t="s">
        <v>62</v>
      </c>
    </row>
    <row r="33" spans="1:18" s="4" customFormat="1" ht="27" customHeight="1">
      <c r="A33" s="11"/>
      <c r="B33" s="11"/>
      <c r="C33" s="5"/>
      <c r="D33" s="14" t="s">
        <v>66</v>
      </c>
      <c r="N33" s="10"/>
      <c r="O33" s="11"/>
      <c r="P33" s="13"/>
      <c r="Q33" s="13"/>
      <c r="R33" s="10" t="s">
        <v>63</v>
      </c>
    </row>
    <row r="34" spans="1:18" s="4" customFormat="1" ht="27" customHeight="1">
      <c r="A34" s="10">
        <v>3.3</v>
      </c>
      <c r="B34" s="11"/>
      <c r="C34" s="5"/>
      <c r="D34" s="14" t="s">
        <v>58</v>
      </c>
      <c r="E34" s="35">
        <v>6599.71</v>
      </c>
      <c r="F34" s="35">
        <v>6688.03</v>
      </c>
      <c r="G34" s="35">
        <v>7473</v>
      </c>
      <c r="H34" s="35">
        <v>6912.25</v>
      </c>
      <c r="I34" s="35">
        <v>7011.76</v>
      </c>
      <c r="J34" s="35">
        <v>7080.01</v>
      </c>
      <c r="K34" s="35">
        <v>8777</v>
      </c>
      <c r="L34" s="35">
        <v>8464</v>
      </c>
      <c r="M34" s="35">
        <v>6901</v>
      </c>
      <c r="N34" s="10"/>
      <c r="O34" s="10">
        <v>3.3</v>
      </c>
      <c r="P34" s="11"/>
      <c r="Q34" s="11"/>
      <c r="R34" s="10" t="s">
        <v>33</v>
      </c>
    </row>
    <row r="35" spans="1:18" s="4" customFormat="1" ht="27" customHeight="1">
      <c r="A35" s="10"/>
      <c r="B35" s="11"/>
      <c r="C35" s="5"/>
      <c r="D35" s="14" t="s">
        <v>59</v>
      </c>
      <c r="N35" s="10"/>
      <c r="O35" s="10"/>
      <c r="P35" s="13"/>
      <c r="Q35" s="13"/>
      <c r="R35" s="10" t="s">
        <v>35</v>
      </c>
    </row>
    <row r="36" spans="1:18" s="4" customFormat="1" ht="27" customHeight="1">
      <c r="A36" s="10">
        <v>3.4</v>
      </c>
      <c r="B36" s="11"/>
      <c r="C36" s="5"/>
      <c r="D36" s="14" t="s">
        <v>74</v>
      </c>
      <c r="E36" s="28">
        <v>-507</v>
      </c>
      <c r="F36" s="28">
        <v>-481</v>
      </c>
      <c r="G36" s="28">
        <v>-638</v>
      </c>
      <c r="H36" s="28">
        <v>-238</v>
      </c>
      <c r="I36" s="28">
        <v>-189</v>
      </c>
      <c r="J36" s="28">
        <v>-136.27</v>
      </c>
      <c r="K36" s="28">
        <v>-89.18309999999998</v>
      </c>
      <c r="L36" s="28">
        <v>300.63</v>
      </c>
      <c r="M36" s="28">
        <v>764.66</v>
      </c>
      <c r="N36" s="10"/>
      <c r="O36" s="10">
        <v>3.4</v>
      </c>
      <c r="P36" s="11"/>
      <c r="Q36" s="11"/>
      <c r="R36" s="10" t="s">
        <v>75</v>
      </c>
    </row>
    <row r="37" spans="1:18" s="4" customFormat="1" ht="27" customHeight="1">
      <c r="A37" s="10">
        <v>3.5</v>
      </c>
      <c r="B37" s="11"/>
      <c r="C37" s="5"/>
      <c r="D37" s="14" t="s">
        <v>60</v>
      </c>
      <c r="E37" s="28">
        <v>1710</v>
      </c>
      <c r="F37" s="28">
        <v>1709.66</v>
      </c>
      <c r="G37" s="28">
        <v>1889</v>
      </c>
      <c r="H37" s="28">
        <v>1770</v>
      </c>
      <c r="I37" s="28">
        <v>1790</v>
      </c>
      <c r="J37" s="28">
        <v>1807.9</v>
      </c>
      <c r="K37" s="28">
        <v>2488</v>
      </c>
      <c r="L37" s="28">
        <v>5994</v>
      </c>
      <c r="M37" s="28">
        <v>3828</v>
      </c>
      <c r="N37" s="10"/>
      <c r="O37" s="10">
        <v>3.5</v>
      </c>
      <c r="P37" s="11"/>
      <c r="Q37" s="11"/>
      <c r="R37" s="10" t="s">
        <v>70</v>
      </c>
    </row>
    <row r="38" spans="1:18" s="4" customFormat="1" ht="27" customHeight="1">
      <c r="A38" s="16">
        <v>4</v>
      </c>
      <c r="B38" s="16"/>
      <c r="C38" s="17"/>
      <c r="D38" s="18" t="s">
        <v>61</v>
      </c>
      <c r="E38" s="27">
        <f aca="true" t="shared" si="7" ref="E38:M38">E8-E30</f>
        <v>327956.19999999995</v>
      </c>
      <c r="F38" s="27">
        <f t="shared" si="7"/>
        <v>438331.0129</v>
      </c>
      <c r="G38" s="27">
        <f t="shared" si="7"/>
        <v>484256.17040000006</v>
      </c>
      <c r="H38" s="27">
        <f t="shared" si="7"/>
        <v>580209.89535</v>
      </c>
      <c r="I38" s="27">
        <f t="shared" si="7"/>
        <v>571026.45</v>
      </c>
      <c r="J38" s="27">
        <f t="shared" si="7"/>
        <v>774753.185144447</v>
      </c>
      <c r="K38" s="27">
        <f t="shared" si="7"/>
        <v>773858.5429785319</v>
      </c>
      <c r="L38" s="27">
        <f t="shared" si="7"/>
        <v>632195.6719718062</v>
      </c>
      <c r="M38" s="27">
        <f t="shared" si="7"/>
        <v>717131.2110386048</v>
      </c>
      <c r="N38" s="19"/>
      <c r="O38" s="16">
        <v>4</v>
      </c>
      <c r="P38" s="16"/>
      <c r="Q38" s="16"/>
      <c r="R38" s="20" t="s">
        <v>36</v>
      </c>
    </row>
    <row r="39" spans="1:18" s="29" customFormat="1" ht="27" customHeight="1">
      <c r="A39" s="21"/>
      <c r="B39" s="21"/>
      <c r="C39" s="21"/>
      <c r="D39" s="22" t="s">
        <v>88</v>
      </c>
      <c r="E39" s="36"/>
      <c r="F39" s="36"/>
      <c r="G39" s="36"/>
      <c r="H39" s="36"/>
      <c r="I39" s="36"/>
      <c r="J39" s="36"/>
      <c r="K39" s="36"/>
      <c r="L39" s="36"/>
      <c r="M39" s="36"/>
      <c r="N39" s="21"/>
      <c r="O39" s="23"/>
      <c r="P39" s="23"/>
      <c r="Q39" s="23"/>
      <c r="R39" s="24" t="s">
        <v>87</v>
      </c>
    </row>
    <row r="40" spans="4:17" s="1" customFormat="1" ht="21" customHeight="1">
      <c r="D40" s="2"/>
      <c r="O40" s="3"/>
      <c r="P40" s="3"/>
      <c r="Q40" s="3"/>
    </row>
    <row r="41" spans="4:17" s="1" customFormat="1" ht="13.5">
      <c r="D41" s="2"/>
      <c r="O41" s="3"/>
      <c r="P41" s="3"/>
      <c r="Q41" s="3"/>
    </row>
    <row r="42" spans="4:17" s="1" customFormat="1" ht="13.5">
      <c r="D42" s="2"/>
      <c r="O42" s="3"/>
      <c r="P42" s="3"/>
      <c r="Q42" s="3"/>
    </row>
    <row r="43" spans="4:17" s="1" customFormat="1" ht="13.5">
      <c r="D43" s="2"/>
      <c r="O43" s="3"/>
      <c r="P43" s="3"/>
      <c r="Q43" s="3"/>
    </row>
    <row r="44" spans="15:17" s="1" customFormat="1" ht="12.75">
      <c r="O44" s="3"/>
      <c r="P44" s="3"/>
      <c r="Q44" s="3"/>
    </row>
    <row r="45" spans="4:17" s="1" customFormat="1" ht="13.5">
      <c r="D45" s="2"/>
      <c r="O45" s="3"/>
      <c r="P45" s="3"/>
      <c r="Q45" s="3"/>
    </row>
    <row r="46" spans="15:17" s="1" customFormat="1" ht="12.75">
      <c r="O46" s="3"/>
      <c r="P46" s="3"/>
      <c r="Q46" s="3"/>
    </row>
    <row r="47" spans="15:17" ht="12">
      <c r="O47" s="9"/>
      <c r="P47" s="9"/>
      <c r="Q47" s="9"/>
    </row>
  </sheetData>
  <sheetProtection/>
  <mergeCells count="35">
    <mergeCell ref="A1:R1"/>
    <mergeCell ref="A2:R2"/>
    <mergeCell ref="A5:D5"/>
    <mergeCell ref="A6:D6"/>
    <mergeCell ref="A3:R3"/>
    <mergeCell ref="O5:R5"/>
    <mergeCell ref="O6:R6"/>
    <mergeCell ref="A11:B11"/>
    <mergeCell ref="A12:B12"/>
    <mergeCell ref="O12:P12"/>
    <mergeCell ref="O11:P11"/>
    <mergeCell ref="A26:B26"/>
    <mergeCell ref="A27:B27"/>
    <mergeCell ref="O14:P14"/>
    <mergeCell ref="O27:P27"/>
    <mergeCell ref="O26:P26"/>
    <mergeCell ref="O25:P25"/>
    <mergeCell ref="O23:P23"/>
    <mergeCell ref="O22:P22"/>
    <mergeCell ref="O20:P20"/>
    <mergeCell ref="A19:B19"/>
    <mergeCell ref="A25:B25"/>
    <mergeCell ref="A20:B20"/>
    <mergeCell ref="A22:B22"/>
    <mergeCell ref="A23:B23"/>
    <mergeCell ref="A18:B18"/>
    <mergeCell ref="O19:P19"/>
    <mergeCell ref="O13:P13"/>
    <mergeCell ref="O18:P18"/>
    <mergeCell ref="O17:P17"/>
    <mergeCell ref="O16:P16"/>
    <mergeCell ref="A16:B16"/>
    <mergeCell ref="A17:B17"/>
    <mergeCell ref="A13:B13"/>
    <mergeCell ref="A14:B14"/>
  </mergeCells>
  <printOptions horizontalCentered="1"/>
  <pageMargins left="0.6" right="0.62" top="1" bottom="1" header="0.5" footer="0.5"/>
  <pageSetup firstPageNumber="201" useFirstPageNumber="1" horizontalDpi="600" verticalDpi="600" orientation="portrait" paperSize="9" scale="59" r:id="rId1"/>
  <headerFooter alignWithMargins="0">
    <oddHeader>&amp;R&amp;"Arial Narrow,Bold"&amp;20&amp;P</oddHeader>
    <oddFooter>&amp;Lपूर्णांकन के कारण योग मिलान नहीं होना संभावित है।
Totals may not tally due to rounding off.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</dc:creator>
  <cp:keywords/>
  <dc:description/>
  <cp:lastModifiedBy>Mr S K Mittal</cp:lastModifiedBy>
  <cp:lastPrinted>2014-05-28T09:06:52Z</cp:lastPrinted>
  <dcterms:created xsi:type="dcterms:W3CDTF">1997-05-01T06:53:01Z</dcterms:created>
  <dcterms:modified xsi:type="dcterms:W3CDTF">2014-07-11T11:17:00Z</dcterms:modified>
  <cp:category/>
  <cp:version/>
  <cp:contentType/>
  <cp:contentStatus/>
</cp:coreProperties>
</file>