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601" activeTab="0"/>
  </bookViews>
  <sheets>
    <sheet name="Page136" sheetId="1" r:id="rId1"/>
  </sheets>
  <externalReferences>
    <externalReference r:id="rId4"/>
    <externalReference r:id="rId5"/>
  </externalReferences>
  <definedNames>
    <definedName name="_xlnm.Print_Area" localSheetId="0">'Page136'!$A$1:$M$112</definedName>
  </definedNames>
  <calcPr fullCalcOnLoad="1" iterate="1" iterateCount="1" iterateDelta="0.001"/>
</workbook>
</file>

<file path=xl/sharedStrings.xml><?xml version="1.0" encoding="utf-8"?>
<sst xmlns="http://schemas.openxmlformats.org/spreadsheetml/2006/main" count="757" uniqueCount="275">
  <si>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</si>
  <si>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</si>
  <si>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</si>
  <si>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</si>
  <si>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</si>
  <si>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</si>
  <si>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</si>
  <si>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</si>
  <si>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</si>
  <si>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</si>
  <si>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</si>
  <si>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</si>
  <si>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</si>
  <si>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</si>
  <si>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</si>
  <si>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</si>
  <si>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</si>
  <si>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</si>
  <si>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</si>
  <si>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</si>
  <si>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</si>
  <si>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</si>
  <si>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</si>
  <si>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</si>
  <si>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Public Finance</t>
  </si>
  <si>
    <t>eva¶a</t>
  </si>
  <si>
    <t xml:space="preserve"> Total revenue &amp; capital recpts. (1)</t>
  </si>
  <si>
    <r>
      <t xml:space="preserve">kÚla )aeptayaaö </t>
    </r>
    <r>
      <rPr>
        <b/>
        <sz val="10"/>
        <rFont val="Arial"/>
        <family val="2"/>
      </rPr>
      <t>(</t>
    </r>
    <r>
      <rPr>
        <b/>
        <sz val="10"/>
        <rFont val="xdvng"/>
        <family val="0"/>
      </rPr>
      <t>rajasva Aaór paÜöjaigata</t>
    </r>
    <r>
      <rPr>
        <b/>
        <sz val="10"/>
        <rFont val="Arial"/>
        <family val="2"/>
      </rPr>
      <t>)</t>
    </r>
    <r>
      <rPr>
        <b/>
        <sz val="10"/>
        <rFont val="xdvng"/>
        <family val="0"/>
      </rPr>
      <t xml:space="preserve"> </t>
    </r>
    <r>
      <rPr>
        <b/>
        <sz val="10"/>
        <rFont val="Arial"/>
        <family val="2"/>
      </rPr>
      <t>(1)</t>
    </r>
  </si>
  <si>
    <r>
      <t>(</t>
    </r>
    <r>
      <rPr>
        <sz val="10"/>
        <rFont val="Times New Roman"/>
        <family val="1"/>
      </rPr>
      <t>Rs.Ten Mn.</t>
    </r>
    <r>
      <rPr>
        <sz val="10"/>
        <rFont val="Arial"/>
        <family val="2"/>
      </rPr>
      <t>/</t>
    </r>
    <r>
      <rPr>
        <sz val="10"/>
        <rFont val="xdvng"/>
        <family val="0"/>
      </rPr>
      <t>krañ_ ,payañ</t>
    </r>
    <r>
      <rPr>
        <sz val="10"/>
        <rFont val="Arial"/>
        <family val="2"/>
      </rPr>
      <t>)</t>
    </r>
  </si>
  <si>
    <t>( Total of 1.1 to 1.5)</t>
  </si>
  <si>
    <r>
      <t xml:space="preserve">( </t>
    </r>
    <r>
      <rPr>
        <b/>
        <sz val="10"/>
        <rFont val="xdvng"/>
        <family val="0"/>
      </rPr>
      <t xml:space="preserve">ja&lt;_ </t>
    </r>
    <r>
      <rPr>
        <b/>
        <sz val="10"/>
        <rFont val="Arial"/>
        <family val="2"/>
      </rPr>
      <t>1.1</t>
    </r>
    <r>
      <rPr>
        <b/>
        <sz val="10"/>
        <rFont val="xdvng"/>
        <family val="0"/>
      </rPr>
      <t xml:space="preserve"> sañ </t>
    </r>
    <r>
      <rPr>
        <b/>
        <sz val="10"/>
        <rFont val="Arial"/>
        <family val="2"/>
      </rPr>
      <t>1.5</t>
    </r>
    <r>
      <rPr>
        <b/>
        <sz val="10"/>
        <rFont val="xdvng"/>
        <family val="0"/>
      </rPr>
      <t xml:space="preserve"> tak</t>
    </r>
    <r>
      <rPr>
        <b/>
        <sz val="10"/>
        <rFont val="Arial"/>
        <family val="0"/>
      </rPr>
      <t xml:space="preserve">  )</t>
    </r>
  </si>
  <si>
    <r>
      <t xml:space="preserve">1.1 </t>
    </r>
    <r>
      <rPr>
        <b/>
        <sz val="10"/>
        <rFont val="xdvng"/>
        <family val="0"/>
      </rPr>
      <t>saimaa SaÚlk</t>
    </r>
  </si>
  <si>
    <r>
      <t xml:space="preserve">1.3 </t>
    </r>
    <r>
      <rPr>
        <b/>
        <sz val="10"/>
        <rFont val="xdvng"/>
        <family val="0"/>
      </rPr>
      <t>enagama kr</t>
    </r>
  </si>
  <si>
    <r>
      <t xml:space="preserve">1.5 </t>
    </r>
    <r>
      <rPr>
        <b/>
        <sz val="10"/>
        <rFont val="xdvng"/>
        <family val="0"/>
      </rPr>
      <t>Anya )aeptayaaö</t>
    </r>
  </si>
  <si>
    <t>L=ksr % egkys[kk &amp; fu;U=d] O;; foHkkx] foÙk ea=ky;A</t>
  </si>
  <si>
    <r>
      <t xml:space="preserve">1.2 </t>
    </r>
    <r>
      <rPr>
        <b/>
        <sz val="10"/>
        <rFont val="xdvng"/>
        <family val="0"/>
      </rPr>
      <t xml:space="preserve"> utpaadna SaÚlk</t>
    </r>
  </si>
  <si>
    <r>
      <t xml:space="preserve">1.4 </t>
    </r>
    <r>
      <rPr>
        <b/>
        <sz val="10"/>
        <rFont val="xdvng"/>
        <family val="0"/>
      </rPr>
      <t xml:space="preserve">Aaya  kr </t>
    </r>
  </si>
  <si>
    <t xml:space="preserve">   2007-08</t>
  </si>
  <si>
    <t>Revenue expenditure</t>
  </si>
  <si>
    <t>rajasva vyaya</t>
  </si>
  <si>
    <t>Capital expenditure</t>
  </si>
  <si>
    <t>paÜöjaigata vyaya</t>
  </si>
  <si>
    <t>Total expenditure (1)</t>
  </si>
  <si>
    <t>Table No.14.2     :  Expenditure of Central Government</t>
  </si>
  <si>
    <t>2007-08</t>
  </si>
  <si>
    <r>
      <t xml:space="preserve">saarNai saöKyaa </t>
    </r>
    <r>
      <rPr>
        <b/>
        <sz val="14"/>
        <color indexed="17"/>
        <rFont val="Arial"/>
        <family val="2"/>
      </rPr>
      <t>14.2</t>
    </r>
    <r>
      <rPr>
        <b/>
        <sz val="14"/>
        <color indexed="17"/>
        <rFont val="xdvng"/>
        <family val="0"/>
      </rPr>
      <t xml:space="preserve"> kñndÒiya sarkar ka vyaya</t>
    </r>
  </si>
  <si>
    <r>
      <t xml:space="preserve">kÚla vyaya </t>
    </r>
    <r>
      <rPr>
        <b/>
        <sz val="10"/>
        <rFont val="Arial"/>
        <family val="2"/>
      </rPr>
      <t>(1)</t>
    </r>
  </si>
  <si>
    <t xml:space="preserve">   2008-09</t>
  </si>
  <si>
    <t>2008-09</t>
  </si>
  <si>
    <t xml:space="preserve"> 1.1 Customs duties</t>
  </si>
  <si>
    <t>1.2 Excise duties</t>
  </si>
  <si>
    <t>1.3 Corporate tax</t>
  </si>
  <si>
    <t>1.4 Income tax</t>
  </si>
  <si>
    <t>1.5 Other receipts</t>
  </si>
  <si>
    <t>Figures relate to All India Central Government inclusive of Railways, Posts and Telegraphs and Defence.</t>
  </si>
  <si>
    <t>vkadM+s vf[ky Hkkjrh; dsUnzh; ljdkj ys[kk ls lacaf/kr gS ftuesa jsyos] Mkd&amp;rkj rFkk j{kk lfEefyr gSaA</t>
  </si>
  <si>
    <t>Table No.14.1 :  Receipts of Central Government</t>
  </si>
  <si>
    <r>
      <t xml:space="preserve">saarNai saöKyaa </t>
    </r>
    <r>
      <rPr>
        <b/>
        <sz val="14"/>
        <color indexed="17"/>
        <rFont val="Arial"/>
        <family val="2"/>
      </rPr>
      <t>14.1</t>
    </r>
    <r>
      <rPr>
        <b/>
        <sz val="14"/>
        <color indexed="17"/>
        <rFont val="Arial Black"/>
        <family val="2"/>
      </rPr>
      <t xml:space="preserve"> : </t>
    </r>
    <r>
      <rPr>
        <b/>
        <sz val="14"/>
        <color indexed="17"/>
        <rFont val="xdvng"/>
        <family val="0"/>
      </rPr>
      <t>kñndÒiya sarkar ki Aaya</t>
    </r>
  </si>
  <si>
    <t xml:space="preserve"> (1) Figures relate to All India Central Accounts inclusive of Railways, Posts ,Telegraphs &amp; Defence.</t>
  </si>
  <si>
    <t>Source:Controller General of Accounts, Department of Expenditure, Ministry of Finance.</t>
  </si>
  <si>
    <r>
      <t xml:space="preserve">(1) </t>
    </r>
    <r>
      <rPr>
        <sz val="12"/>
        <rFont val="AAGautam"/>
        <family val="1"/>
      </rPr>
      <t>vkadM+s vf[ky Hkkjrh; dsUnzh; ljdkj ys[kk ls lacaf/kr gS ftuesa  jsyos] Mkd&amp;rkj rFkk j{kk lfEefyr gSaA</t>
    </r>
  </si>
  <si>
    <t>Source:Controller General of Accounts,Department of Expenditure, Ministry of Finance.</t>
  </si>
  <si>
    <t>vçsy</t>
  </si>
  <si>
    <t>ebZ</t>
  </si>
  <si>
    <t>twu</t>
  </si>
  <si>
    <t>tqykbZ</t>
  </si>
  <si>
    <t>vxLr</t>
  </si>
  <si>
    <t>flrEcj</t>
  </si>
  <si>
    <t>vDrwcj</t>
  </si>
  <si>
    <t>uoEcj</t>
  </si>
  <si>
    <t>fnlEcj</t>
  </si>
  <si>
    <t>tuojh</t>
  </si>
  <si>
    <t>Qjojh</t>
  </si>
  <si>
    <t>ekpZ</t>
  </si>
  <si>
    <t>Net deposits with RBI of dept. of Post*</t>
  </si>
  <si>
    <t>Net deposits with RBI of dept. of Communications*</t>
  </si>
  <si>
    <t>Net deposits with RBI of Railways*</t>
  </si>
  <si>
    <r>
      <t>*</t>
    </r>
    <r>
      <rPr>
        <b/>
        <sz val="10"/>
        <rFont val="xdvng"/>
        <family val="0"/>
      </rPr>
      <t xml:space="preserve">erzavaý baóök mañö SaÚ¹ jamaa Rak evaBaaga </t>
    </r>
    <r>
      <rPr>
        <b/>
        <sz val="12"/>
        <rFont val="AAGautam"/>
        <family val="1"/>
      </rPr>
      <t>dh</t>
    </r>
    <r>
      <rPr>
        <b/>
        <sz val="12"/>
        <rFont val="xdvng"/>
        <family val="0"/>
      </rPr>
      <t xml:space="preserve"> </t>
    </r>
    <r>
      <rPr>
        <b/>
        <sz val="10"/>
        <rFont val="xdvng"/>
        <family val="0"/>
      </rPr>
      <t>raeSa</t>
    </r>
  </si>
  <si>
    <r>
      <t>*</t>
    </r>
    <r>
      <rPr>
        <b/>
        <sz val="10"/>
        <rFont val="xdvng"/>
        <family val="0"/>
      </rPr>
      <t xml:space="preserve">erzavaý baóök mañö SaÚ¹ jamaa saöcaar evaBaaga </t>
    </r>
    <r>
      <rPr>
        <b/>
        <sz val="12"/>
        <rFont val="AAGautam"/>
        <family val="1"/>
      </rPr>
      <t>dh</t>
    </r>
    <r>
      <rPr>
        <b/>
        <sz val="10"/>
        <rFont val="xdvng"/>
        <family val="0"/>
      </rPr>
      <t xml:space="preserve"> raeSa</t>
    </r>
  </si>
  <si>
    <r>
      <t>*</t>
    </r>
    <r>
      <rPr>
        <b/>
        <sz val="10"/>
        <rFont val="xdvng"/>
        <family val="0"/>
      </rPr>
      <t>erzavýa baóök mañö SaÚ¹ jamaa rñla evaBaaga</t>
    </r>
    <r>
      <rPr>
        <b/>
        <sz val="10"/>
        <rFont val="AAGautam"/>
        <family val="1"/>
      </rPr>
      <t xml:space="preserve"> </t>
    </r>
    <r>
      <rPr>
        <b/>
        <sz val="12"/>
        <rFont val="AAGautam"/>
        <family val="1"/>
      </rPr>
      <t>dh</t>
    </r>
    <r>
      <rPr>
        <b/>
        <sz val="12"/>
        <rFont val="xdvng"/>
        <family val="0"/>
      </rPr>
      <t xml:space="preserve"> </t>
    </r>
    <r>
      <rPr>
        <b/>
        <sz val="10"/>
        <rFont val="xdvng"/>
        <family val="0"/>
      </rPr>
      <t>raeSa</t>
    </r>
  </si>
  <si>
    <t>* Figures have been shown as Net Debit (Debit-Credit).</t>
  </si>
  <si>
    <t xml:space="preserve">   2009-10</t>
  </si>
  <si>
    <t>..</t>
  </si>
  <si>
    <t>2009-10</t>
  </si>
  <si>
    <t>-705</t>
  </si>
  <si>
    <t>-391</t>
  </si>
  <si>
    <t>-3068</t>
  </si>
  <si>
    <t>-107</t>
  </si>
  <si>
    <t>-8087</t>
  </si>
  <si>
    <t>-3440</t>
  </si>
  <si>
    <t>-1116</t>
  </si>
  <si>
    <t>-3338</t>
  </si>
  <si>
    <t>-1486</t>
  </si>
  <si>
    <t>-404</t>
  </si>
  <si>
    <t>foÙk</t>
  </si>
  <si>
    <t xml:space="preserve"> Public Finance</t>
  </si>
  <si>
    <r>
      <t xml:space="preserve">lkj.kh la[;k </t>
    </r>
    <r>
      <rPr>
        <b/>
        <sz val="14"/>
        <color indexed="17"/>
        <rFont val="Times New Roman"/>
        <family val="1"/>
      </rPr>
      <t>14.3</t>
    </r>
    <r>
      <rPr>
        <b/>
        <sz val="18"/>
        <color indexed="17"/>
        <rFont val="AAGautam"/>
        <family val="1"/>
      </rPr>
      <t xml:space="preserve"> dsUåh; ljdkj dk lkoZtfud ¿.k (1)</t>
    </r>
  </si>
  <si>
    <t>Table No 14.3  Public Debt of Central Government (1)</t>
  </si>
  <si>
    <r>
      <t>(</t>
    </r>
    <r>
      <rPr>
        <sz val="10"/>
        <rFont val="Times New Roman"/>
        <family val="1"/>
      </rPr>
      <t>Rs.Ten Mn.</t>
    </r>
    <r>
      <rPr>
        <sz val="10"/>
        <rFont val="Arial"/>
        <family val="0"/>
      </rPr>
      <t>/</t>
    </r>
    <r>
      <rPr>
        <sz val="10"/>
        <rFont val="xdvng"/>
        <family val="0"/>
      </rPr>
      <t>krañ_ ,payañ</t>
    </r>
    <r>
      <rPr>
        <sz val="10"/>
        <rFont val="Arial"/>
        <family val="2"/>
      </rPr>
      <t>)</t>
    </r>
  </si>
  <si>
    <t>Internal Debt (Credit)(a)</t>
  </si>
  <si>
    <t>vkarfjd ½.k (tek)(,)</t>
  </si>
  <si>
    <t>External  Debt (Credit) (b)</t>
  </si>
  <si>
    <t>ckg; ½.k (tek)(ch)</t>
  </si>
  <si>
    <t xml:space="preserve">Public debt incurred: Total </t>
  </si>
  <si>
    <t>[kpZ fd;k gqvk lkoZtfud ¿.k % tksM+</t>
  </si>
  <si>
    <t>Small  Savings .P.F.Etc(Credit) (c)</t>
  </si>
  <si>
    <t>y?kq cpr Hkfo"; fuf/k(tek)(lh)</t>
  </si>
  <si>
    <t>Internal Debt (Debit)</t>
  </si>
  <si>
    <t>vkarfjd ½.k (ukes)</t>
  </si>
  <si>
    <t>External  Debt (Debit)</t>
  </si>
  <si>
    <t>ckg; ½.k(ukes)</t>
  </si>
  <si>
    <t>Public debt discharged: Total</t>
  </si>
  <si>
    <t>mUeksfnr lkoZtfud ¿.k % tksM+</t>
  </si>
  <si>
    <t>Small Saving  PF  Etc(Debit) (c)</t>
  </si>
  <si>
    <t>y?kq cpr Hkfo"; fuf/k(ukes)(lh)</t>
  </si>
  <si>
    <t>Loans &amp; advances by Govt.*</t>
  </si>
  <si>
    <r>
      <t>*</t>
    </r>
    <r>
      <rPr>
        <b/>
        <sz val="14"/>
        <rFont val="AAGautam"/>
        <family val="1"/>
      </rPr>
      <t>ljdkj }kjk ½.k ,ao vfxze</t>
    </r>
  </si>
  <si>
    <t>Source: Controller General of Accounts, Department of Expenditure, Ministry of Finance.</t>
  </si>
  <si>
    <t>L=ksr % egkys[kk &amp;fu;U=d] O;; foHkkx] foÙk ea=ky;A</t>
  </si>
  <si>
    <t>(1) Monthly figures are provisional and relate to current transactions only.</t>
  </si>
  <si>
    <t>(1) ekfld vkadM+s vufUre gSa vkSj dsoy pkyw laO;ogkjksa lslacafèkr gSaA</t>
  </si>
  <si>
    <t>(a) Relates to Internal Debt.</t>
  </si>
  <si>
    <t>(,) vkadM+s vkUrfjd ½.k ds laca/k esa gSaA</t>
  </si>
  <si>
    <t>(b) Relates to External Debt.</t>
  </si>
  <si>
    <t>(ch) cká ½.k ls lacafèkr gSaA</t>
  </si>
  <si>
    <t>(c) Relates to Small Savings Provident Fund etc.</t>
  </si>
  <si>
    <t>(lh) y?kq cpr Hkfo"; fuf/k vkfn ds laca/k esa gSaA</t>
  </si>
  <si>
    <t xml:space="preserve"> * Figures are given as Net Credit (Credit-Debit) since August, 2007. Previously it was shown as Net Debit (Debit-Credit)</t>
  </si>
  <si>
    <r>
      <t xml:space="preserve">saarNai saöKyaa </t>
    </r>
    <r>
      <rPr>
        <b/>
        <sz val="14"/>
        <color indexed="17"/>
        <rFont val="Arial"/>
        <family val="2"/>
      </rPr>
      <t xml:space="preserve">14.4 </t>
    </r>
    <r>
      <rPr>
        <b/>
        <sz val="14"/>
        <color indexed="17"/>
        <rFont val="xdvng"/>
        <family val="0"/>
      </rPr>
      <t xml:space="preserve"> saimaa Aayaata SaÚlk s&lt; )aepta</t>
    </r>
  </si>
  <si>
    <t>Table No 14.4-   Yield from Customs Import Duties</t>
  </si>
  <si>
    <r>
      <t>(Rs.Ten Mn./</t>
    </r>
    <r>
      <rPr>
        <sz val="10"/>
        <rFont val="xdvng"/>
        <family val="0"/>
      </rPr>
      <t>krañ_ ,payañ</t>
    </r>
    <r>
      <rPr>
        <sz val="10"/>
        <rFont val="Arial"/>
        <family val="2"/>
      </rPr>
      <t>)</t>
    </r>
  </si>
  <si>
    <t>Total import duty (Gross)Total of (a) to (h)</t>
  </si>
  <si>
    <r>
      <t>kÚla Aayaata SaÚlk</t>
    </r>
    <r>
      <rPr>
        <b/>
        <sz val="12"/>
        <rFont val="Arial"/>
        <family val="2"/>
      </rPr>
      <t xml:space="preserve">  (</t>
    </r>
    <r>
      <rPr>
        <b/>
        <sz val="12"/>
        <rFont val="xdvng"/>
        <family val="0"/>
      </rPr>
      <t>saökla</t>
    </r>
    <r>
      <rPr>
        <b/>
        <sz val="12"/>
        <rFont val="Arial"/>
        <family val="2"/>
      </rPr>
      <t>) (</t>
    </r>
    <r>
      <rPr>
        <b/>
        <sz val="12"/>
        <rFont val="xdvng"/>
        <family val="0"/>
      </rPr>
      <t>k</t>
    </r>
    <r>
      <rPr>
        <b/>
        <sz val="12"/>
        <rFont val="Arial"/>
        <family val="2"/>
      </rPr>
      <t xml:space="preserve">) </t>
    </r>
    <r>
      <rPr>
        <b/>
        <sz val="12"/>
        <rFont val="xdvng"/>
        <family val="0"/>
      </rPr>
      <t xml:space="preserve">sañ  </t>
    </r>
    <r>
      <rPr>
        <b/>
        <sz val="12"/>
        <rFont val="Arial"/>
        <family val="2"/>
      </rPr>
      <t>(</t>
    </r>
    <r>
      <rPr>
        <b/>
        <sz val="12"/>
        <rFont val="xdvng"/>
        <family val="0"/>
      </rPr>
      <t>ja</t>
    </r>
    <r>
      <rPr>
        <b/>
        <sz val="12"/>
        <rFont val="Arial"/>
        <family val="2"/>
      </rPr>
      <t>)</t>
    </r>
    <r>
      <rPr>
        <b/>
        <sz val="12"/>
        <rFont val="xdvng"/>
        <family val="0"/>
      </rPr>
      <t xml:space="preserve"> tak ka ja&lt;_</t>
    </r>
  </si>
  <si>
    <t xml:space="preserve">  2007-08</t>
  </si>
  <si>
    <t xml:space="preserve">  2008-09</t>
  </si>
  <si>
    <t xml:space="preserve">  2009-10</t>
  </si>
  <si>
    <t>(a) Batching, lubricant &amp; mineral oils(1)</t>
  </si>
  <si>
    <r>
      <t>(</t>
    </r>
    <r>
      <rPr>
        <b/>
        <sz val="10"/>
        <rFont val="xdvng"/>
        <family val="0"/>
      </rPr>
      <t>k</t>
    </r>
    <r>
      <rPr>
        <b/>
        <sz val="10"/>
        <rFont val="Arial"/>
        <family val="2"/>
      </rPr>
      <t>)</t>
    </r>
    <r>
      <rPr>
        <b/>
        <sz val="10"/>
        <rFont val="xdvng"/>
        <family val="0"/>
      </rPr>
      <t xml:space="preserve"> </t>
    </r>
    <r>
      <rPr>
        <b/>
        <sz val="10"/>
        <rFont val="xdvng"/>
        <family val="0"/>
      </rPr>
      <t xml:space="preserve">b&gt;ecaöga sn&lt;hk Ovaö Kaenaja t&lt;la </t>
    </r>
    <r>
      <rPr>
        <b/>
        <sz val="10"/>
        <rFont val="Times New Roman"/>
        <family val="1"/>
      </rPr>
      <t>(1)</t>
    </r>
  </si>
  <si>
    <t>(b) Pharmaceutical products (2)</t>
  </si>
  <si>
    <r>
      <t>(</t>
    </r>
    <r>
      <rPr>
        <b/>
        <sz val="10"/>
        <rFont val="xdvng"/>
        <family val="0"/>
      </rPr>
      <t>Ka</t>
    </r>
    <r>
      <rPr>
        <b/>
        <sz val="10"/>
        <rFont val="Arial"/>
        <family val="2"/>
      </rPr>
      <t xml:space="preserve">) </t>
    </r>
    <r>
      <rPr>
        <b/>
        <sz val="10"/>
        <rFont val="xdvng"/>
        <family val="0"/>
      </rPr>
      <t>A&gt;\aeDa utpaad</t>
    </r>
    <r>
      <rPr>
        <b/>
        <sz val="10"/>
        <rFont val="xdvng"/>
        <family val="0"/>
      </rPr>
      <t xml:space="preserve"> </t>
    </r>
    <r>
      <rPr>
        <b/>
        <sz val="10"/>
        <rFont val="Arial"/>
        <family val="2"/>
      </rPr>
      <t>(2)</t>
    </r>
  </si>
  <si>
    <t>( c) Machinery</t>
  </si>
  <si>
    <r>
      <t>(</t>
    </r>
    <r>
      <rPr>
        <b/>
        <sz val="10"/>
        <rFont val="xdvng"/>
        <family val="0"/>
      </rPr>
      <t>ga</t>
    </r>
    <r>
      <rPr>
        <b/>
        <sz val="10"/>
        <rFont val="Arial"/>
        <family val="2"/>
      </rPr>
      <t xml:space="preserve"> )</t>
    </r>
    <r>
      <rPr>
        <b/>
        <sz val="10"/>
        <rFont val="xdvng"/>
        <family val="0"/>
      </rPr>
      <t>maSain&lt;ö</t>
    </r>
  </si>
  <si>
    <t>(d) Iron and steel</t>
  </si>
  <si>
    <r>
      <t>(</t>
    </r>
    <r>
      <rPr>
        <b/>
        <sz val="10"/>
        <rFont val="xdvng"/>
        <family val="0"/>
      </rPr>
      <t>Ga</t>
    </r>
    <r>
      <rPr>
        <b/>
        <sz val="10"/>
        <rFont val="Arial"/>
        <family val="2"/>
      </rPr>
      <t xml:space="preserve"> ) </t>
    </r>
    <r>
      <rPr>
        <b/>
        <sz val="10"/>
        <rFont val="xdvng"/>
        <family val="0"/>
      </rPr>
      <t>la&lt;ha A&gt;r Espaata</t>
    </r>
  </si>
  <si>
    <t>(e) Other metals (3)</t>
  </si>
  <si>
    <r>
      <t xml:space="preserve"> </t>
    </r>
    <r>
      <rPr>
        <b/>
        <sz val="10"/>
        <rFont val="Arial"/>
        <family val="2"/>
      </rPr>
      <t>(</t>
    </r>
    <r>
      <rPr>
        <b/>
        <sz val="10"/>
        <rFont val="xdvng"/>
        <family val="0"/>
      </rPr>
      <t>_</t>
    </r>
    <r>
      <rPr>
        <b/>
        <sz val="10"/>
        <rFont val="Arial"/>
        <family val="2"/>
      </rPr>
      <t>)</t>
    </r>
    <r>
      <rPr>
        <b/>
        <sz val="10"/>
        <rFont val="xdvng"/>
        <family val="0"/>
      </rPr>
      <t>Anya DaataÚOö</t>
    </r>
    <r>
      <rPr>
        <b/>
        <sz val="10"/>
        <rFont val="xdvng"/>
        <family val="0"/>
      </rPr>
      <t xml:space="preserve"> </t>
    </r>
    <r>
      <rPr>
        <b/>
        <sz val="10"/>
        <rFont val="Arial"/>
        <family val="2"/>
      </rPr>
      <t>(3)</t>
    </r>
  </si>
  <si>
    <t>(f) Artfcl. silk yarn</t>
  </si>
  <si>
    <r>
      <t>(</t>
    </r>
    <r>
      <rPr>
        <b/>
        <sz val="10"/>
        <rFont val="xdvng"/>
        <family val="0"/>
      </rPr>
      <t>ca</t>
    </r>
    <r>
      <rPr>
        <b/>
        <sz val="10"/>
        <rFont val="Arial"/>
        <family val="2"/>
      </rPr>
      <t xml:space="preserve"> )</t>
    </r>
    <r>
      <rPr>
        <b/>
        <sz val="10"/>
        <rFont val="xdvng"/>
        <family val="0"/>
      </rPr>
      <t>kàe*ama rñSamai Daagaa</t>
    </r>
  </si>
  <si>
    <t>(g) Motor vehicles &amp; parts</t>
  </si>
  <si>
    <r>
      <t>(</t>
    </r>
    <r>
      <rPr>
        <b/>
        <sz val="10"/>
        <rFont val="xdvng"/>
        <family val="0"/>
      </rPr>
      <t>C</t>
    </r>
    <r>
      <rPr>
        <b/>
        <sz val="10"/>
        <rFont val="Arial"/>
        <family val="2"/>
      </rPr>
      <t xml:space="preserve"> ) </t>
    </r>
    <r>
      <rPr>
        <b/>
        <sz val="10"/>
        <rFont val="xdvng"/>
        <family val="0"/>
      </rPr>
      <t>ma&lt;Xr gaa_i Ovaö paÚz&lt;þ</t>
    </r>
  </si>
  <si>
    <t>(h) Other commodities</t>
  </si>
  <si>
    <r>
      <t>(</t>
    </r>
    <r>
      <rPr>
        <b/>
        <sz val="10"/>
        <rFont val="xdvng"/>
        <family val="0"/>
      </rPr>
      <t>ja</t>
    </r>
    <r>
      <rPr>
        <b/>
        <sz val="10"/>
        <rFont val="Arial"/>
        <family val="2"/>
      </rPr>
      <t xml:space="preserve"> ) </t>
    </r>
    <r>
      <rPr>
        <b/>
        <sz val="10"/>
        <rFont val="xdvng"/>
        <family val="0"/>
      </rPr>
      <t>Anya utpaad</t>
    </r>
  </si>
  <si>
    <t xml:space="preserve">Source: Directorate of Data Management, Central Excise &amp; Customs. </t>
  </si>
  <si>
    <t>L=ksr % vkadMk izca/ku  funs'kky;] dsUnzh; mRiknu rFkk lhek 'kqYdA</t>
  </si>
  <si>
    <t>(1) Includes high speed diesel oil, vaporising oil, motor spirit, industrial fuel oil, lubricating oil and other mineral oils.From April 1986 it relates to petroleum Oils and Oils obtained from bituminous minerals and other mineral fuels, oils, waxes and bitumenious substances.                                                                                 (2)Represents chemicals and pharmaceuticals from April, 1975 to March 1986. From April, 1986 it relates to pharmaceutical products only.                                                                                            (3)Represents copper, copper alloys and manufactures thereof, nickle and nickle alloys; aluminium and aluminium manufactures; lead and lead manufactures; zinc, zinc alloys and zinc manufactures, tin, other non-ferrous metals and alloys and manufactures thereof from April, 1975 onwards.</t>
  </si>
  <si>
    <t>(1) gkbZ LihM Mhty vk;y] ok"iu rsy] eksVj fLifjV] vkS|ksfxd b±/ku]rsy] Lusgd rFkk vU; [kfut rsy 'kkfey gSaA vizSy 1986 ls iSVskfy;e rsy rFkk fcVqfeul [kfut] nwljs [kfut b±/ku] rsy] ekse rFkk fcVqfeul inkFkks± ls izkIr rsy ls lacaf/kr gSaA                                                     (2) vizSy] 1975 ls ekpZ] 1986 rd jklk;fud rFkk Hkks"kth; mRiknksa ls lacaf/kr gS rFkk vizSy] 1986 ls Hkks"kth; mRiknksa ls lacaf/kr gSaA                                                           (3)  vizSy] 1975 ls rkack] rkack feJ.k rFkk mlls fufeZr eky] fudy rFkk fudy feJ.k] ,Y;wfefu;e rFkk ,Y;wfefu;e ls cuh oLrq,a] lhlk vkSj lhlk ls cuh oLrq,a] tLrk] tLrk feJ.k rFkk tLrk ls cuh oLrq,a] fVu] vU; vykSg /kkrq,a rFkk feJ /kkrq,a vkSj ml ls cuh oLrqvksa ls lacaf/kr gSaA</t>
  </si>
  <si>
    <r>
      <t xml:space="preserve">saarNai saöKyaa </t>
    </r>
    <r>
      <rPr>
        <b/>
        <sz val="14"/>
        <color indexed="17"/>
        <rFont val="Arial"/>
        <family val="2"/>
      </rPr>
      <t xml:space="preserve">14.5 </t>
    </r>
    <r>
      <rPr>
        <b/>
        <sz val="14"/>
        <color indexed="17"/>
        <rFont val="xdvng"/>
        <family val="0"/>
      </rPr>
      <t xml:space="preserve"> saimaa enayaaýta SaÚlk s&lt; )aepta</t>
    </r>
  </si>
  <si>
    <t>Table No.14.5  Yield from Customs Export Duties</t>
  </si>
  <si>
    <r>
      <t>(Rs.Ten Mn.</t>
    </r>
    <r>
      <rPr>
        <sz val="10"/>
        <rFont val="Arial"/>
        <family val="2"/>
      </rPr>
      <t>/</t>
    </r>
    <r>
      <rPr>
        <sz val="10"/>
        <rFont val="xdvng"/>
        <family val="0"/>
      </rPr>
      <t>krañ_ ,payañ</t>
    </r>
    <r>
      <rPr>
        <sz val="10"/>
        <rFont val="Arial"/>
        <family val="2"/>
      </rPr>
      <t>)</t>
    </r>
  </si>
  <si>
    <t>Total export duty incl. cess (Gross)</t>
  </si>
  <si>
    <r>
      <t xml:space="preserve">kÚla SaÚlk upakr saehta </t>
    </r>
    <r>
      <rPr>
        <b/>
        <sz val="11"/>
        <rFont val="Arial"/>
        <family val="2"/>
      </rPr>
      <t xml:space="preserve"> (</t>
    </r>
    <r>
      <rPr>
        <b/>
        <sz val="11"/>
        <rFont val="xdvng"/>
        <family val="0"/>
      </rPr>
      <t>sakla</t>
    </r>
    <r>
      <rPr>
        <b/>
        <sz val="11"/>
        <rFont val="Arial"/>
        <family val="2"/>
      </rPr>
      <t xml:space="preserve">) </t>
    </r>
  </si>
  <si>
    <t xml:space="preserve">Total  of (a) to (c) </t>
  </si>
  <si>
    <r>
      <t>(</t>
    </r>
    <r>
      <rPr>
        <b/>
        <sz val="11"/>
        <rFont val="xdvng"/>
        <family val="0"/>
      </rPr>
      <t>k</t>
    </r>
    <r>
      <rPr>
        <b/>
        <sz val="11"/>
        <rFont val="Times New Roman"/>
        <family val="1"/>
      </rPr>
      <t>)</t>
    </r>
    <r>
      <rPr>
        <b/>
        <sz val="11"/>
        <rFont val="xdvng"/>
        <family val="0"/>
      </rPr>
      <t xml:space="preserve"> sañ </t>
    </r>
    <r>
      <rPr>
        <b/>
        <sz val="11"/>
        <rFont val="Times New Roman"/>
        <family val="1"/>
      </rPr>
      <t>(</t>
    </r>
    <r>
      <rPr>
        <b/>
        <sz val="11"/>
        <rFont val="xdvng"/>
        <family val="0"/>
      </rPr>
      <t>ga</t>
    </r>
    <r>
      <rPr>
        <b/>
        <sz val="11"/>
        <rFont val="Times New Roman"/>
        <family val="1"/>
      </rPr>
      <t>)</t>
    </r>
    <r>
      <rPr>
        <b/>
        <sz val="11"/>
        <rFont val="xdvng"/>
        <family val="0"/>
      </rPr>
      <t xml:space="preserve"> tak ka ja&lt;_</t>
    </r>
  </si>
  <si>
    <t>(a)Coffee (incl. cess)</t>
  </si>
  <si>
    <r>
      <t>(</t>
    </r>
    <r>
      <rPr>
        <b/>
        <sz val="10"/>
        <rFont val="xdvng"/>
        <family val="0"/>
      </rPr>
      <t xml:space="preserve">k </t>
    </r>
    <r>
      <rPr>
        <b/>
        <sz val="10"/>
        <rFont val="Arial"/>
        <family val="2"/>
      </rPr>
      <t>)</t>
    </r>
    <r>
      <rPr>
        <b/>
        <sz val="10"/>
        <rFont val="xdvng"/>
        <family val="0"/>
      </rPr>
      <t xml:space="preserve">kaPi </t>
    </r>
    <r>
      <rPr>
        <b/>
        <sz val="10"/>
        <rFont val="Arial"/>
        <family val="2"/>
      </rPr>
      <t>(</t>
    </r>
    <r>
      <rPr>
        <b/>
        <sz val="10"/>
        <rFont val="xdvng"/>
        <family val="0"/>
      </rPr>
      <t>upakr Saaemala</t>
    </r>
    <r>
      <rPr>
        <b/>
        <sz val="10"/>
        <rFont val="Arial"/>
        <family val="2"/>
      </rPr>
      <t>)</t>
    </r>
  </si>
  <si>
    <t>(b) Lumpy &amp; fine iron ore (4)</t>
  </si>
  <si>
    <r>
      <t>(</t>
    </r>
    <r>
      <rPr>
        <b/>
        <sz val="10"/>
        <rFont val="xdvng"/>
        <family val="0"/>
      </rPr>
      <t>Ka</t>
    </r>
    <r>
      <rPr>
        <b/>
        <sz val="10"/>
        <rFont val="Arial"/>
        <family val="2"/>
      </rPr>
      <t xml:space="preserve">) </t>
    </r>
    <r>
      <rPr>
        <b/>
        <sz val="10"/>
        <rFont val="xdvng"/>
        <family val="0"/>
      </rPr>
      <t xml:space="preserve">Ayask kñ epaNR A&gt;r baarik la&lt;h Ayask </t>
    </r>
    <r>
      <rPr>
        <b/>
        <sz val="10"/>
        <rFont val="Arial"/>
        <family val="2"/>
      </rPr>
      <t>(4)</t>
    </r>
  </si>
  <si>
    <t>(c)  Other commodities</t>
  </si>
  <si>
    <r>
      <t>(</t>
    </r>
    <r>
      <rPr>
        <b/>
        <sz val="10"/>
        <rFont val="xdvng"/>
        <family val="0"/>
      </rPr>
      <t>ga</t>
    </r>
    <r>
      <rPr>
        <b/>
        <sz val="10"/>
        <rFont val="Arial"/>
        <family val="2"/>
      </rPr>
      <t xml:space="preserve"> ) </t>
    </r>
    <r>
      <rPr>
        <b/>
        <sz val="10"/>
        <rFont val="xdvng"/>
        <family val="0"/>
      </rPr>
      <t>Anya utpaad</t>
    </r>
  </si>
  <si>
    <t>20..00</t>
  </si>
  <si>
    <t>Other receipts (gross)</t>
  </si>
  <si>
    <r>
      <t>Anya vasaÜellayaaö</t>
    </r>
    <r>
      <rPr>
        <b/>
        <sz val="10"/>
        <rFont val="Arial"/>
        <family val="2"/>
      </rPr>
      <t xml:space="preserve"> (</t>
    </r>
    <r>
      <rPr>
        <b/>
        <sz val="10"/>
        <rFont val="xdvng"/>
        <family val="0"/>
      </rPr>
      <t>sakla</t>
    </r>
    <r>
      <rPr>
        <b/>
        <sz val="10"/>
        <rFont val="Arial"/>
        <family val="2"/>
      </rPr>
      <t>)</t>
    </r>
  </si>
  <si>
    <t xml:space="preserve"> L=ksr % vkadMk izca/ku  funs'kky;] dsUnzh; mRiknu rFkk lhek 'kqYdA</t>
  </si>
  <si>
    <t>(4)Includes cess on iron ore from April, 1976 onwards.</t>
  </si>
  <si>
    <t>(4)</t>
  </si>
  <si>
    <t>vizSy] 1976 ls ykSg v;Ld ij midj 'kkfey gSA</t>
  </si>
  <si>
    <t>Total central excise (Gross)</t>
  </si>
  <si>
    <t>Total of (a) to (n)</t>
  </si>
  <si>
    <t>(a)Mineral oils</t>
  </si>
  <si>
    <t>(b)Sugar</t>
  </si>
  <si>
    <t>(d) Tyres &amp; tubes</t>
  </si>
  <si>
    <t>(e) Tobacco &amp; its products</t>
  </si>
  <si>
    <t>(f) Paper &amp; its products</t>
  </si>
  <si>
    <t>(g)Tea (incl. cess)</t>
  </si>
  <si>
    <t>(c)  Matches</t>
  </si>
  <si>
    <t>Table No.14.6 :  Yield from Central Excise Duties</t>
  </si>
  <si>
    <t>Contd...</t>
  </si>
  <si>
    <t>8954.30(P)</t>
  </si>
  <si>
    <t>10314.00(P)</t>
  </si>
  <si>
    <t>8959.36(P)</t>
  </si>
  <si>
    <t>4163.22(P)</t>
  </si>
  <si>
    <t>4069.75(P)</t>
  </si>
  <si>
    <t>4380.23(P)</t>
  </si>
  <si>
    <t>140.19(P)</t>
  </si>
  <si>
    <t>123.45(P)</t>
  </si>
  <si>
    <t>130.16(P)</t>
  </si>
  <si>
    <t>3.03(P)</t>
  </si>
  <si>
    <t>3.76(P)</t>
  </si>
  <si>
    <t>43.85(P)</t>
  </si>
  <si>
    <t>50.65(P)</t>
  </si>
  <si>
    <t>49.11(P)</t>
  </si>
  <si>
    <t>1171.01(P)</t>
  </si>
  <si>
    <t>1147.14(P)</t>
  </si>
  <si>
    <t>48.93(P)</t>
  </si>
  <si>
    <t>47.52(P)</t>
  </si>
  <si>
    <t>57.04(P)</t>
  </si>
  <si>
    <t>1.17(P)</t>
  </si>
  <si>
    <t>0.6(P)</t>
  </si>
  <si>
    <t>0.99(P)</t>
  </si>
  <si>
    <t>1223.00(P)</t>
  </si>
  <si>
    <t>3.20(P)</t>
  </si>
  <si>
    <t>52.38(P)</t>
  </si>
  <si>
    <t>10228.45(P)</t>
  </si>
  <si>
    <t>4957.47(P)</t>
  </si>
  <si>
    <t>88.03(P)</t>
  </si>
  <si>
    <t>3.73(P)</t>
  </si>
  <si>
    <t>51.26(P)</t>
  </si>
  <si>
    <t>1240.64(P)</t>
  </si>
  <si>
    <t>2.90(P)</t>
  </si>
  <si>
    <r>
      <t xml:space="preserve">saarNai saöKyaa </t>
    </r>
    <r>
      <rPr>
        <b/>
        <sz val="14"/>
        <color indexed="17"/>
        <rFont val="Arial"/>
        <family val="2"/>
      </rPr>
      <t xml:space="preserve">14.6 : </t>
    </r>
    <r>
      <rPr>
        <b/>
        <sz val="16"/>
        <color indexed="17"/>
        <rFont val="AAGautam"/>
        <family val="1"/>
      </rPr>
      <t>dsUnzh;</t>
    </r>
    <r>
      <rPr>
        <b/>
        <sz val="14"/>
        <color indexed="17"/>
        <rFont val="xdvng"/>
        <family val="0"/>
      </rPr>
      <t xml:space="preserve"> utpaadnaÏ SaÚlk s&lt; )aepta</t>
    </r>
  </si>
  <si>
    <r>
      <t xml:space="preserve">kÚlaÏ kñndÔiya utpaadnaÏ SaÚlk </t>
    </r>
    <r>
      <rPr>
        <b/>
        <sz val="12"/>
        <rFont val="Arial"/>
        <family val="2"/>
      </rPr>
      <t>(</t>
    </r>
    <r>
      <rPr>
        <b/>
        <sz val="12"/>
        <rFont val="xdvng"/>
        <family val="0"/>
      </rPr>
      <t>sakla</t>
    </r>
    <r>
      <rPr>
        <b/>
        <sz val="12"/>
        <rFont val="Arial"/>
        <family val="2"/>
      </rPr>
      <t>)</t>
    </r>
  </si>
  <si>
    <r>
      <t>(</t>
    </r>
    <r>
      <rPr>
        <b/>
        <sz val="12"/>
        <rFont val="xdvng"/>
        <family val="0"/>
      </rPr>
      <t>k</t>
    </r>
    <r>
      <rPr>
        <b/>
        <sz val="12"/>
        <rFont val="Arial"/>
        <family val="0"/>
      </rPr>
      <t xml:space="preserve"> ) </t>
    </r>
    <r>
      <rPr>
        <b/>
        <sz val="12"/>
        <rFont val="xdvng"/>
        <family val="0"/>
      </rPr>
      <t xml:space="preserve">sañ </t>
    </r>
    <r>
      <rPr>
        <b/>
        <sz val="12"/>
        <rFont val="Arial"/>
        <family val="2"/>
      </rPr>
      <t>(</t>
    </r>
    <r>
      <rPr>
        <b/>
        <sz val="12"/>
        <rFont val="xdvng"/>
        <family val="0"/>
      </rPr>
      <t>Z</t>
    </r>
    <r>
      <rPr>
        <b/>
        <sz val="12"/>
        <rFont val="Arial"/>
        <family val="2"/>
      </rPr>
      <t>)</t>
    </r>
    <r>
      <rPr>
        <b/>
        <sz val="12"/>
        <rFont val="xdvng"/>
        <family val="0"/>
      </rPr>
      <t xml:space="preserve"> tak ka ja&lt;_</t>
    </r>
  </si>
  <si>
    <r>
      <t>(</t>
    </r>
    <r>
      <rPr>
        <b/>
        <sz val="10"/>
        <rFont val="xdvng"/>
        <family val="0"/>
      </rPr>
      <t>k</t>
    </r>
    <r>
      <rPr>
        <b/>
        <sz val="10"/>
        <rFont val="Arial"/>
        <family val="2"/>
      </rPr>
      <t xml:space="preserve">) </t>
    </r>
    <r>
      <rPr>
        <b/>
        <sz val="10"/>
        <rFont val="xdvng"/>
        <family val="0"/>
      </rPr>
      <t xml:space="preserve">KaenajaÏ t&lt;laÏ </t>
    </r>
  </si>
  <si>
    <r>
      <t>(</t>
    </r>
    <r>
      <rPr>
        <b/>
        <sz val="10"/>
        <rFont val="xdvng"/>
        <family val="0"/>
      </rPr>
      <t>Ka</t>
    </r>
    <r>
      <rPr>
        <b/>
        <sz val="10"/>
        <rFont val="Arial"/>
        <family val="2"/>
      </rPr>
      <t xml:space="preserve"> ) </t>
    </r>
    <r>
      <rPr>
        <b/>
        <sz val="10"/>
        <rFont val="xdvng"/>
        <family val="0"/>
      </rPr>
      <t>cainai</t>
    </r>
  </si>
  <si>
    <r>
      <t>(</t>
    </r>
    <r>
      <rPr>
        <b/>
        <sz val="10"/>
        <rFont val="xdvng"/>
        <family val="0"/>
      </rPr>
      <t>ga</t>
    </r>
    <r>
      <rPr>
        <b/>
        <sz val="10"/>
        <rFont val="Arial"/>
        <family val="2"/>
      </rPr>
      <t xml:space="preserve"> ) </t>
    </r>
    <r>
      <rPr>
        <b/>
        <sz val="10"/>
        <rFont val="xdvng"/>
        <family val="0"/>
      </rPr>
      <t>edyaasalaaI</t>
    </r>
  </si>
  <si>
    <r>
      <t>(</t>
    </r>
    <r>
      <rPr>
        <b/>
        <sz val="10"/>
        <rFont val="xdvng"/>
        <family val="0"/>
      </rPr>
      <t>Ga</t>
    </r>
    <r>
      <rPr>
        <b/>
        <sz val="10"/>
        <rFont val="Arial"/>
        <family val="2"/>
      </rPr>
      <t xml:space="preserve"> ) </t>
    </r>
    <r>
      <rPr>
        <b/>
        <sz val="10"/>
        <rFont val="xdvng"/>
        <family val="0"/>
      </rPr>
      <t>XayarÏ taTaa ®Üb&lt;ö</t>
    </r>
  </si>
  <si>
    <r>
      <t>(</t>
    </r>
    <r>
      <rPr>
        <b/>
        <sz val="10"/>
        <rFont val="xdvng"/>
        <family val="0"/>
      </rPr>
      <t>_</t>
    </r>
    <r>
      <rPr>
        <b/>
        <sz val="10"/>
        <rFont val="Arial"/>
        <family val="2"/>
      </rPr>
      <t xml:space="preserve"> ) </t>
    </r>
    <r>
      <rPr>
        <b/>
        <sz val="10"/>
        <rFont val="xdvng"/>
        <family val="0"/>
      </rPr>
      <t>tambaakÜ taTaa uskñ utpaadÏ</t>
    </r>
  </si>
  <si>
    <r>
      <t>(</t>
    </r>
    <r>
      <rPr>
        <b/>
        <sz val="10"/>
        <rFont val="xdvng"/>
        <family val="0"/>
      </rPr>
      <t>ca</t>
    </r>
    <r>
      <rPr>
        <b/>
        <sz val="10"/>
        <rFont val="Arial"/>
        <family val="2"/>
      </rPr>
      <t xml:space="preserve"> ) </t>
    </r>
    <r>
      <rPr>
        <b/>
        <sz val="10"/>
        <rFont val="xdvng"/>
        <family val="0"/>
      </rPr>
      <t>kagajaÏ taTaa usakñ utpaadÏ</t>
    </r>
  </si>
  <si>
    <r>
      <t>(</t>
    </r>
    <r>
      <rPr>
        <b/>
        <sz val="10"/>
        <rFont val="xdvng"/>
        <family val="0"/>
      </rPr>
      <t>C</t>
    </r>
    <r>
      <rPr>
        <b/>
        <sz val="10"/>
        <rFont val="Arial"/>
        <family val="2"/>
      </rPr>
      <t xml:space="preserve"> ) </t>
    </r>
    <r>
      <rPr>
        <b/>
        <sz val="10"/>
        <rFont val="xdvng"/>
        <family val="0"/>
      </rPr>
      <t xml:space="preserve">caayaÏ </t>
    </r>
    <r>
      <rPr>
        <b/>
        <sz val="10"/>
        <rFont val="Arial"/>
        <family val="2"/>
      </rPr>
      <t>(</t>
    </r>
    <r>
      <rPr>
        <b/>
        <sz val="10"/>
        <rFont val="xdvng"/>
        <family val="0"/>
      </rPr>
      <t>upakrÏ SaaemalaÏ</t>
    </r>
    <r>
      <rPr>
        <b/>
        <sz val="10"/>
        <rFont val="Arial"/>
        <family val="2"/>
      </rPr>
      <t>)</t>
    </r>
  </si>
  <si>
    <t>(h) Cotton fabrics</t>
  </si>
  <si>
    <t>(i) Cement</t>
  </si>
  <si>
    <t>(j) Rayon &amp; synthetic fibres yarns(5)</t>
  </si>
  <si>
    <t>(k) Motor vehicles</t>
  </si>
  <si>
    <t>(l) Cotton twists, yarns &amp; threads of all kinds</t>
  </si>
  <si>
    <t>(m) Iron &amp; steel and their products</t>
  </si>
  <si>
    <t>(n) Other commodities</t>
  </si>
  <si>
    <t>(5)Relates to man-made fibres and man-made filament yarn</t>
  </si>
  <si>
    <t>from June, 1977 onwards.</t>
  </si>
  <si>
    <t>Table No. 14.6-    Yield from Central Excise Duties-Concld.</t>
  </si>
  <si>
    <t>Source: Directorate of Data Management Central Excise &amp; Customs.</t>
  </si>
  <si>
    <t>0.15(P)</t>
  </si>
  <si>
    <t>0.19(P)</t>
  </si>
  <si>
    <t>1.88(P)</t>
  </si>
  <si>
    <t>414.28(P)</t>
  </si>
  <si>
    <t>424.43(P)</t>
  </si>
  <si>
    <t>540.47(P)</t>
  </si>
  <si>
    <t>0.68(P)</t>
  </si>
  <si>
    <t>0.86(P)</t>
  </si>
  <si>
    <t>1.74(P)</t>
  </si>
  <si>
    <t>246.93(P)</t>
  </si>
  <si>
    <t>303.69(P)</t>
  </si>
  <si>
    <t>471.14(P)</t>
  </si>
  <si>
    <t>0.31(P)</t>
  </si>
  <si>
    <t>944.95(P)</t>
  </si>
  <si>
    <t>923.81(P)</t>
  </si>
  <si>
    <t>1780.49(P)</t>
  </si>
  <si>
    <t>2527.57(P)</t>
  </si>
  <si>
    <t>3.10(P)</t>
  </si>
  <si>
    <t>881.80(P)</t>
  </si>
  <si>
    <t>1901.00(P)</t>
  </si>
  <si>
    <t>0.36(P)</t>
  </si>
  <si>
    <t>7.28(P)</t>
  </si>
  <si>
    <t>480.97(P)</t>
  </si>
  <si>
    <t>0.60(P)</t>
  </si>
  <si>
    <t>951.34(P)</t>
  </si>
  <si>
    <t>429.24(P)</t>
  </si>
  <si>
    <r>
      <t>(</t>
    </r>
    <r>
      <rPr>
        <sz val="10"/>
        <rFont val="xdvng"/>
        <family val="0"/>
      </rPr>
      <t>ja</t>
    </r>
    <r>
      <rPr>
        <sz val="10"/>
        <rFont val="Arial"/>
        <family val="2"/>
      </rPr>
      <t xml:space="preserve"> )</t>
    </r>
    <r>
      <rPr>
        <sz val="10"/>
        <rFont val="xdvng"/>
        <family val="0"/>
      </rPr>
      <t>saÜtai kpa_ñ</t>
    </r>
  </si>
  <si>
    <r>
      <t xml:space="preserve">                                   (</t>
    </r>
    <r>
      <rPr>
        <sz val="10"/>
        <rFont val="xdvng"/>
        <family val="0"/>
      </rPr>
      <t>Ja</t>
    </r>
    <r>
      <rPr>
        <sz val="10"/>
        <rFont val="Arial"/>
        <family val="2"/>
      </rPr>
      <t xml:space="preserve"> ) </t>
    </r>
    <r>
      <rPr>
        <sz val="10"/>
        <rFont val="xdvng"/>
        <family val="0"/>
      </rPr>
      <t>saim&lt;öX</t>
    </r>
  </si>
  <si>
    <r>
      <t>(</t>
    </r>
    <r>
      <rPr>
        <sz val="10"/>
        <rFont val="xdvng"/>
        <family val="0"/>
      </rPr>
      <t>Wa</t>
    </r>
    <r>
      <rPr>
        <sz val="10"/>
        <rFont val="Arial"/>
        <family val="2"/>
      </rPr>
      <t xml:space="preserve"> ) </t>
    </r>
    <r>
      <rPr>
        <sz val="10"/>
        <rFont val="xdvng"/>
        <family val="0"/>
      </rPr>
      <t xml:space="preserve">rñyana taTaa saöSl&lt;e\ata rñS&lt; Ovaö Daag&lt; </t>
    </r>
    <r>
      <rPr>
        <sz val="10"/>
        <rFont val="Arial"/>
        <family val="2"/>
      </rPr>
      <t>(5)</t>
    </r>
  </si>
  <si>
    <r>
      <t>(</t>
    </r>
    <r>
      <rPr>
        <sz val="10"/>
        <rFont val="xdvng"/>
        <family val="0"/>
      </rPr>
      <t>X</t>
    </r>
    <r>
      <rPr>
        <sz val="10"/>
        <rFont val="Arial"/>
        <family val="2"/>
      </rPr>
      <t xml:space="preserve"> ) </t>
    </r>
    <r>
      <rPr>
        <sz val="10"/>
        <rFont val="xdvng"/>
        <family val="0"/>
      </rPr>
      <t>ma&lt;Xr gaae_yaaö</t>
    </r>
  </si>
  <si>
    <r>
      <t>(</t>
    </r>
    <r>
      <rPr>
        <sz val="10"/>
        <rFont val="xdvng"/>
        <family val="0"/>
      </rPr>
      <t>Y</t>
    </r>
    <r>
      <rPr>
        <sz val="10"/>
        <rFont val="Arial"/>
        <family val="2"/>
      </rPr>
      <t xml:space="preserve"> ) </t>
    </r>
    <r>
      <rPr>
        <sz val="10"/>
        <rFont val="xdvng"/>
        <family val="0"/>
      </rPr>
      <t>kaXna eXÏvasX</t>
    </r>
    <r>
      <rPr>
        <sz val="10"/>
        <rFont val="Arial"/>
        <family val="2"/>
      </rPr>
      <t>,</t>
    </r>
    <r>
      <rPr>
        <sz val="10"/>
        <rFont val="xdvng"/>
        <family val="0"/>
      </rPr>
      <t xml:space="preserve"> saÜta Ovaö saBai )kar kñ Daag&lt;</t>
    </r>
  </si>
  <si>
    <r>
      <t>(</t>
    </r>
    <r>
      <rPr>
        <sz val="10"/>
        <rFont val="xdvng"/>
        <family val="0"/>
      </rPr>
      <t>R</t>
    </r>
    <r>
      <rPr>
        <sz val="10"/>
        <rFont val="Arial"/>
        <family val="2"/>
      </rPr>
      <t xml:space="preserve"> ) </t>
    </r>
    <r>
      <rPr>
        <sz val="10"/>
        <rFont val="xdvng"/>
        <family val="0"/>
      </rPr>
      <t>la&lt;ha Espaata taTaa unakñ utpaad</t>
    </r>
  </si>
  <si>
    <r>
      <t>(</t>
    </r>
    <r>
      <rPr>
        <sz val="10"/>
        <rFont val="xdvng"/>
        <family val="0"/>
      </rPr>
      <t>Z</t>
    </r>
    <r>
      <rPr>
        <sz val="10"/>
        <rFont val="Arial"/>
        <family val="2"/>
      </rPr>
      <t xml:space="preserve"> ) </t>
    </r>
    <r>
      <rPr>
        <sz val="10"/>
        <rFont val="xdvng"/>
        <family val="0"/>
      </rPr>
      <t>Anya utpaad</t>
    </r>
  </si>
  <si>
    <r>
      <t>(5)</t>
    </r>
    <r>
      <rPr>
        <sz val="10"/>
        <rFont val="AAGautam"/>
        <family val="1"/>
      </rPr>
      <t xml:space="preserve"> </t>
    </r>
    <r>
      <rPr>
        <sz val="11"/>
        <rFont val="AAGautam"/>
        <family val="1"/>
      </rPr>
      <t>twu] 1977 ls Ïf=e js'ks vkSj Ïf=e fQykesaV ls lacaf/kr gSaA</t>
    </r>
  </si>
  <si>
    <r>
      <t xml:space="preserve">saarNai saöKyaa </t>
    </r>
    <r>
      <rPr>
        <b/>
        <sz val="14"/>
        <color indexed="17"/>
        <rFont val="Arial"/>
        <family val="2"/>
      </rPr>
      <t>14.6</t>
    </r>
    <r>
      <rPr>
        <b/>
        <sz val="14"/>
        <color indexed="17"/>
        <rFont val="xdvng"/>
        <family val="0"/>
      </rPr>
      <t xml:space="preserve"> </t>
    </r>
    <r>
      <rPr>
        <b/>
        <sz val="16"/>
        <color indexed="17"/>
        <rFont val="AAGautam"/>
        <family val="1"/>
      </rPr>
      <t>dsUnzh;</t>
    </r>
    <r>
      <rPr>
        <b/>
        <sz val="14"/>
        <color indexed="17"/>
        <rFont val="xdvng"/>
        <family val="0"/>
      </rPr>
      <t xml:space="preserve"> utpaadna SaÚlk s&lt; )aepta </t>
    </r>
    <r>
      <rPr>
        <b/>
        <sz val="14"/>
        <color indexed="17"/>
        <rFont val="Times New Roman"/>
        <family val="1"/>
      </rPr>
      <t xml:space="preserve">- </t>
    </r>
    <r>
      <rPr>
        <b/>
        <sz val="14"/>
        <color indexed="17"/>
        <rFont val="xdvng"/>
        <family val="0"/>
      </rPr>
      <t>samaapta</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</si>
</sst>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E+00"/>
    <numFmt numFmtId="166" formatCode="0.000E+00"/>
    <numFmt numFmtId="167" formatCode="0.0E+00"/>
    <numFmt numFmtId="168" formatCode="0E+00"/>
    <numFmt numFmtId="169" formatCode="0.0000"/>
    <numFmt numFmtId="170" formatCode="0.000"/>
    <numFmt numFmtId="171" formatCode="0.00000"/>
    <numFmt numFmtId="172" formatCode="0000.00"/>
    <numFmt numFmtId="173" formatCode="000.00"/>
    <numFmt numFmtId="174" formatCode="00.00"/>
    <numFmt numFmtId="175" formatCode="&quot;Yes&quot;;&quot;Yes&quot;;&quot;No&quot;"/>
    <numFmt numFmtId="176" formatCode="&quot;True&quot;;&quot;True&quot;;&quot;False&quot;"/>
    <numFmt numFmtId="177" formatCode="&quot;On&quot;;&quot;On&quot;;&quot;Off&quot;"/>
    <numFmt numFmtId="178" formatCode="000.0"/>
    <numFmt numFmtId="179" formatCode="000"/>
    <numFmt numFmtId="180" formatCode="000.000"/>
  </numFmts>
  <fonts count="89">
    <font>
      <sz val="10"/>
      <name val="Arial"/>
      <family val="0"/>
    </font>
    <font>
      <sz val="10"/>
      <name val="xdvng"/>
      <family val="0"/>
    </font>
    <font>
      <u val="single"/>
      <sz val="10"/>
      <color indexed="12"/>
      <name val="Arial"/>
      <family val="0"/>
    </font>
    <font>
      <u val="single"/>
      <sz val="10"/>
      <color indexed="36"/>
      <name val="Arial"/>
      <family val="0"/>
    </font>
    <font>
      <sz val="10"/>
      <name val="Times New Roman"/>
      <family val="1"/>
    </font>
    <font>
      <b/>
      <sz val="10"/>
      <color indexed="17"/>
      <name val="Times New Roman"/>
      <family val="1"/>
    </font>
    <font>
      <b/>
      <sz val="14"/>
      <color indexed="17"/>
      <name val="Times New Roman"/>
      <family val="1"/>
    </font>
    <font>
      <b/>
      <sz val="14"/>
      <color indexed="17"/>
      <name val="xdvng"/>
      <family val="0"/>
    </font>
    <font>
      <b/>
      <sz val="14"/>
      <color indexed="17"/>
      <name val="Arial"/>
      <family val="2"/>
    </font>
    <font>
      <b/>
      <sz val="14"/>
      <color indexed="17"/>
      <name val="Arial Black"/>
      <family val="2"/>
    </font>
    <font>
      <b/>
      <sz val="14"/>
      <name val="Times New Roman"/>
      <family val="1"/>
    </font>
    <font>
      <b/>
      <sz val="10"/>
      <name val="xdvng"/>
      <family val="0"/>
    </font>
    <font>
      <b/>
      <sz val="10"/>
      <name val="Arial"/>
      <family val="0"/>
    </font>
    <font>
      <b/>
      <sz val="10"/>
      <name val="Times New Roman"/>
      <family val="1"/>
    </font>
    <font>
      <sz val="12"/>
      <name val="xdvng"/>
      <family val="0"/>
    </font>
    <font>
      <sz val="12"/>
      <name val="Times New Roman"/>
      <family val="1"/>
    </font>
    <font>
      <sz val="10"/>
      <name val="AAGautam"/>
      <family val="1"/>
    </font>
    <font>
      <b/>
      <sz val="10"/>
      <color indexed="17"/>
      <name val="xdvng"/>
      <family val="0"/>
    </font>
    <font>
      <b/>
      <sz val="10"/>
      <name val="AAGautam"/>
      <family val="1"/>
    </font>
    <font>
      <b/>
      <sz val="12"/>
      <name val="AAGautam"/>
      <family val="1"/>
    </font>
    <font>
      <b/>
      <sz val="12"/>
      <name val="xdvng"/>
      <family val="0"/>
    </font>
    <font>
      <b/>
      <sz val="14"/>
      <name val="xdvng"/>
      <family val="0"/>
    </font>
    <font>
      <b/>
      <sz val="14"/>
      <name val="Arial"/>
      <family val="2"/>
    </font>
    <font>
      <sz val="14"/>
      <name val="Arial"/>
      <family val="0"/>
    </font>
    <font>
      <sz val="14"/>
      <name val="xdvng"/>
      <family val="0"/>
    </font>
    <font>
      <sz val="14"/>
      <name val="Times New Roman"/>
      <family val="1"/>
    </font>
    <font>
      <sz val="12"/>
      <name val="AAGautam"/>
      <family val="1"/>
    </font>
    <font>
      <sz val="12"/>
      <name val="Arial"/>
      <family val="0"/>
    </font>
    <font>
      <sz val="15"/>
      <name val="AAGautam"/>
      <family val="1"/>
    </font>
    <font>
      <b/>
      <sz val="16"/>
      <color indexed="50"/>
      <name val="AAGautam"/>
      <family val="1"/>
    </font>
    <font>
      <sz val="16"/>
      <name val="AAGautam"/>
      <family val="1"/>
    </font>
    <font>
      <b/>
      <sz val="14"/>
      <color indexed="50"/>
      <name val="Times New Roman"/>
      <family val="1"/>
    </font>
    <font>
      <b/>
      <sz val="18"/>
      <color indexed="17"/>
      <name val="AAGautam"/>
      <family val="1"/>
    </font>
    <font>
      <sz val="18"/>
      <name val="AAGautam"/>
      <family val="1"/>
    </font>
    <font>
      <b/>
      <sz val="14"/>
      <name val="AAGautam"/>
      <family val="1"/>
    </font>
    <font>
      <sz val="14"/>
      <name val="AAGautam"/>
      <family val="1"/>
    </font>
    <font>
      <sz val="10"/>
      <color indexed="17"/>
      <name val="Times New Roman"/>
      <family val="1"/>
    </font>
    <font>
      <sz val="13"/>
      <name val="AAGautam"/>
      <family val="1"/>
    </font>
    <font>
      <sz val="13"/>
      <name val="Arial"/>
      <family val="0"/>
    </font>
    <font>
      <sz val="14"/>
      <color indexed="9"/>
      <name val="Arial"/>
      <family val="2"/>
    </font>
    <font>
      <b/>
      <sz val="12"/>
      <name val="Times New Roman"/>
      <family val="1"/>
    </font>
    <font>
      <b/>
      <sz val="12"/>
      <name val="Arial"/>
      <family val="2"/>
    </font>
    <font>
      <b/>
      <sz val="11"/>
      <name val="xdvng"/>
      <family val="0"/>
    </font>
    <font>
      <b/>
      <sz val="11"/>
      <name val="Arial"/>
      <family val="2"/>
    </font>
    <font>
      <b/>
      <sz val="11"/>
      <name val="Times New Roman"/>
      <family val="1"/>
    </font>
    <font>
      <sz val="9.25"/>
      <color indexed="8"/>
      <name val="Arial"/>
      <family val="0"/>
    </font>
    <font>
      <sz val="8.75"/>
      <color indexed="8"/>
      <name val="Arial"/>
      <family val="0"/>
    </font>
    <font>
      <sz val="14"/>
      <color indexed="17"/>
      <name val="Arial"/>
      <family val="0"/>
    </font>
    <font>
      <sz val="14"/>
      <color indexed="17"/>
      <name val="Times New Roman"/>
      <family val="1"/>
    </font>
    <font>
      <b/>
      <sz val="16"/>
      <color indexed="17"/>
      <name val="AAGautam"/>
      <family val="1"/>
    </font>
    <font>
      <sz val="10"/>
      <color indexed="17"/>
      <name val="Arial"/>
      <family val="0"/>
    </font>
    <font>
      <sz val="8"/>
      <color indexed="8"/>
      <name val="Arial"/>
      <family val="0"/>
    </font>
    <font>
      <sz val="9"/>
      <color indexed="8"/>
      <name val="Arial"/>
      <family val="0"/>
    </font>
    <font>
      <sz val="11"/>
      <name val="AAGautam"/>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1" fillId="0" borderId="0" xfId="0" applyFont="1" applyAlignment="1">
      <alignment horizontal="left"/>
    </xf>
    <xf numFmtId="0" fontId="4" fillId="0" borderId="0" xfId="0" applyFont="1" applyAlignment="1">
      <alignment horizontal="left"/>
    </xf>
    <xf numFmtId="0" fontId="0" fillId="33" borderId="0" xfId="0" applyFont="1" applyFill="1" applyAlignment="1">
      <alignment/>
    </xf>
    <xf numFmtId="1" fontId="0" fillId="33" borderId="0" xfId="0" applyNumberFormat="1" applyFont="1" applyFill="1" applyAlignment="1">
      <alignment/>
    </xf>
    <xf numFmtId="0" fontId="4" fillId="0" borderId="0" xfId="0" applyFont="1" applyFill="1" applyBorder="1" applyAlignment="1">
      <alignment/>
    </xf>
    <xf numFmtId="0" fontId="4" fillId="0" borderId="11" xfId="0" applyFont="1" applyBorder="1" applyAlignment="1">
      <alignment horizontal="right"/>
    </xf>
    <xf numFmtId="0" fontId="13" fillId="33" borderId="0" xfId="0" applyFont="1" applyFill="1" applyAlignment="1">
      <alignment/>
    </xf>
    <xf numFmtId="1" fontId="13" fillId="33" borderId="0" xfId="0" applyNumberFormat="1" applyFont="1" applyFill="1" applyAlignment="1">
      <alignment/>
    </xf>
    <xf numFmtId="0" fontId="4" fillId="0" borderId="0" xfId="0" applyFont="1" applyAlignment="1">
      <alignment/>
    </xf>
    <xf numFmtId="1" fontId="4" fillId="0" borderId="0" xfId="0" applyNumberFormat="1" applyFont="1" applyAlignment="1">
      <alignment/>
    </xf>
    <xf numFmtId="1" fontId="4" fillId="0" borderId="0" xfId="0" applyNumberFormat="1" applyFont="1" applyAlignment="1">
      <alignment horizontal="right"/>
    </xf>
    <xf numFmtId="0" fontId="4" fillId="0" borderId="0" xfId="0" applyFont="1" applyBorder="1" applyAlignment="1">
      <alignment/>
    </xf>
    <xf numFmtId="1" fontId="4" fillId="0" borderId="0" xfId="0" applyNumberFormat="1" applyFont="1" applyBorder="1" applyAlignment="1">
      <alignment/>
    </xf>
    <xf numFmtId="0" fontId="4" fillId="0" borderId="11" xfId="0" applyFont="1" applyBorder="1" applyAlignment="1">
      <alignment/>
    </xf>
    <xf numFmtId="0" fontId="14" fillId="0" borderId="10" xfId="0" applyFont="1" applyBorder="1" applyAlignment="1">
      <alignment horizontal="right"/>
    </xf>
    <xf numFmtId="0" fontId="15" fillId="0" borderId="11" xfId="0" applyFont="1" applyBorder="1" applyAlignment="1">
      <alignment horizontal="right"/>
    </xf>
    <xf numFmtId="0" fontId="12" fillId="0" borderId="0" xfId="0" applyFont="1" applyAlignment="1">
      <alignment/>
    </xf>
    <xf numFmtId="0" fontId="11" fillId="0" borderId="0" xfId="0" applyFont="1" applyAlignment="1">
      <alignment/>
    </xf>
    <xf numFmtId="0" fontId="10" fillId="0" borderId="0" xfId="0" applyFont="1" applyAlignment="1">
      <alignment/>
    </xf>
    <xf numFmtId="1" fontId="11" fillId="33" borderId="0" xfId="0" applyNumberFormat="1" applyFont="1" applyFill="1" applyAlignment="1">
      <alignment horizontal="right"/>
    </xf>
    <xf numFmtId="0" fontId="16" fillId="0" borderId="0" xfId="0" applyFont="1" applyFill="1" applyBorder="1" applyAlignment="1">
      <alignment/>
    </xf>
    <xf numFmtId="0" fontId="0" fillId="0" borderId="0" xfId="0"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0" fillId="0" borderId="0" xfId="0" applyBorder="1" applyAlignment="1">
      <alignment/>
    </xf>
    <xf numFmtId="0" fontId="0" fillId="0" borderId="11" xfId="0" applyBorder="1" applyAlignment="1">
      <alignment horizontal="right"/>
    </xf>
    <xf numFmtId="0" fontId="4" fillId="33" borderId="0" xfId="0" applyFont="1" applyFill="1" applyAlignment="1">
      <alignment/>
    </xf>
    <xf numFmtId="1" fontId="0" fillId="33" borderId="0" xfId="0" applyNumberFormat="1" applyFont="1" applyFill="1" applyAlignment="1">
      <alignment/>
    </xf>
    <xf numFmtId="1" fontId="4" fillId="0" borderId="11" xfId="0" applyNumberFormat="1" applyFont="1" applyBorder="1" applyAlignment="1">
      <alignment horizontal="center"/>
    </xf>
    <xf numFmtId="0" fontId="4" fillId="0" borderId="0" xfId="0" applyFont="1" applyFill="1" applyBorder="1" applyAlignment="1">
      <alignment/>
    </xf>
    <xf numFmtId="0" fontId="26" fillId="0" borderId="0" xfId="0" applyFont="1" applyAlignment="1">
      <alignment/>
    </xf>
    <xf numFmtId="0" fontId="0" fillId="0" borderId="0" xfId="0" applyBorder="1" applyAlignment="1">
      <alignment horizontal="right"/>
    </xf>
    <xf numFmtId="1" fontId="4" fillId="0" borderId="0" xfId="0" applyNumberFormat="1" applyFont="1" applyBorder="1" applyAlignment="1">
      <alignment horizontal="center"/>
    </xf>
    <xf numFmtId="1" fontId="4" fillId="0" borderId="11" xfId="0" applyNumberFormat="1" applyFont="1" applyFill="1" applyBorder="1" applyAlignment="1">
      <alignment/>
    </xf>
    <xf numFmtId="1" fontId="4" fillId="0" borderId="0" xfId="0" applyNumberFormat="1" applyFont="1" applyAlignment="1">
      <alignment/>
    </xf>
    <xf numFmtId="1" fontId="4" fillId="0" borderId="0" xfId="0" applyNumberFormat="1" applyFont="1" applyFill="1" applyBorder="1" applyAlignment="1">
      <alignment/>
    </xf>
    <xf numFmtId="0" fontId="4" fillId="0" borderId="0" xfId="0" applyFont="1" applyAlignment="1">
      <alignment horizontal="center"/>
    </xf>
    <xf numFmtId="1" fontId="0" fillId="0" borderId="0" xfId="0" applyNumberFormat="1" applyAlignment="1">
      <alignment/>
    </xf>
    <xf numFmtId="1" fontId="4" fillId="0" borderId="11" xfId="0" applyNumberFormat="1" applyFont="1" applyBorder="1" applyAlignment="1">
      <alignment/>
    </xf>
    <xf numFmtId="0" fontId="28" fillId="0" borderId="0" xfId="0" applyFont="1" applyAlignment="1">
      <alignment horizontal="right"/>
    </xf>
    <xf numFmtId="0" fontId="28" fillId="0" borderId="10" xfId="0" applyFont="1" applyBorder="1" applyAlignment="1">
      <alignment horizontal="right"/>
    </xf>
    <xf numFmtId="0" fontId="0" fillId="0" borderId="11" xfId="0" applyBorder="1" applyAlignment="1">
      <alignment/>
    </xf>
    <xf numFmtId="1" fontId="4" fillId="0" borderId="0" xfId="0" applyNumberFormat="1" applyFont="1" applyBorder="1" applyAlignment="1">
      <alignment horizontal="right"/>
    </xf>
    <xf numFmtId="1" fontId="4" fillId="0" borderId="11" xfId="0" applyNumberFormat="1" applyFont="1" applyBorder="1" applyAlignment="1">
      <alignment horizontal="right"/>
    </xf>
    <xf numFmtId="0" fontId="13" fillId="0" borderId="0" xfId="0" applyFont="1" applyAlignment="1">
      <alignment/>
    </xf>
    <xf numFmtId="1" fontId="13" fillId="0" borderId="0" xfId="0" applyNumberFormat="1" applyFont="1" applyAlignment="1">
      <alignment/>
    </xf>
    <xf numFmtId="1" fontId="13" fillId="0" borderId="0" xfId="0" applyNumberFormat="1" applyFont="1" applyAlignment="1">
      <alignment horizontal="right"/>
    </xf>
    <xf numFmtId="1" fontId="4" fillId="0" borderId="0" xfId="0" applyNumberFormat="1" applyFont="1" applyAlignment="1" quotePrefix="1">
      <alignment horizontal="right"/>
    </xf>
    <xf numFmtId="1" fontId="4" fillId="0" borderId="11" xfId="0" applyNumberFormat="1" applyFont="1" applyBorder="1" applyAlignment="1" quotePrefix="1">
      <alignment horizontal="right"/>
    </xf>
    <xf numFmtId="1" fontId="13" fillId="0" borderId="0" xfId="0" applyNumberFormat="1" applyFont="1" applyAlignment="1" quotePrefix="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12" fillId="33" borderId="0" xfId="0" applyFont="1" applyFill="1" applyAlignment="1">
      <alignment/>
    </xf>
    <xf numFmtId="0" fontId="0" fillId="0" borderId="0" xfId="0" applyAlignment="1" quotePrefix="1">
      <alignment horizontal="right"/>
    </xf>
    <xf numFmtId="1" fontId="12" fillId="33" borderId="0" xfId="0" applyNumberFormat="1" applyFont="1" applyFill="1" applyAlignment="1">
      <alignment/>
    </xf>
    <xf numFmtId="0" fontId="4" fillId="0" borderId="0" xfId="0" applyFont="1" applyAlignment="1">
      <alignment horizontal="right"/>
    </xf>
    <xf numFmtId="1" fontId="0" fillId="0" borderId="0" xfId="0" applyNumberFormat="1" applyAlignment="1">
      <alignment horizontal="right"/>
    </xf>
    <xf numFmtId="0" fontId="0" fillId="0" borderId="0" xfId="0" applyFont="1" applyAlignment="1">
      <alignment/>
    </xf>
    <xf numFmtId="0" fontId="4" fillId="0" borderId="0" xfId="0" applyFont="1" applyFill="1" applyBorder="1" applyAlignment="1">
      <alignment horizontal="right"/>
    </xf>
    <xf numFmtId="1" fontId="0" fillId="0" borderId="0" xfId="0" applyNumberFormat="1" applyBorder="1" applyAlignment="1">
      <alignment/>
    </xf>
    <xf numFmtId="0" fontId="4" fillId="0" borderId="11" xfId="0" applyFont="1" applyFill="1" applyBorder="1" applyAlignment="1">
      <alignment horizontal="right"/>
    </xf>
    <xf numFmtId="1" fontId="0" fillId="0" borderId="11" xfId="0" applyNumberFormat="1" applyFill="1" applyBorder="1" applyAlignment="1">
      <alignment/>
    </xf>
    <xf numFmtId="1" fontId="0" fillId="0" borderId="11" xfId="0" applyNumberFormat="1" applyBorder="1" applyAlignment="1">
      <alignment horizontal="right"/>
    </xf>
    <xf numFmtId="1" fontId="0" fillId="0" borderId="11" xfId="0" applyNumberFormat="1" applyBorder="1" applyAlignment="1">
      <alignment/>
    </xf>
    <xf numFmtId="0" fontId="36" fillId="0" borderId="0" xfId="0" applyFont="1" applyBorder="1" applyAlignment="1">
      <alignment/>
    </xf>
    <xf numFmtId="0" fontId="0" fillId="0" borderId="0" xfId="0" applyFont="1" applyAlignment="1">
      <alignment/>
    </xf>
    <xf numFmtId="0" fontId="27" fillId="0" borderId="0" xfId="0" applyFont="1" applyAlignment="1">
      <alignment/>
    </xf>
    <xf numFmtId="0" fontId="7" fillId="0" borderId="0" xfId="0" applyFont="1" applyAlignment="1">
      <alignment/>
    </xf>
    <xf numFmtId="0" fontId="8" fillId="0" borderId="0" xfId="0" applyFont="1" applyAlignment="1">
      <alignment/>
    </xf>
    <xf numFmtId="0" fontId="23" fillId="0" borderId="0" xfId="0" applyFont="1" applyAlignment="1">
      <alignment/>
    </xf>
    <xf numFmtId="0" fontId="6"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39"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15" fillId="0" borderId="11" xfId="0" applyFont="1" applyBorder="1" applyAlignment="1">
      <alignment horizontal="right" vertical="center"/>
    </xf>
    <xf numFmtId="0" fontId="40" fillId="33" borderId="0" xfId="0" applyFont="1" applyFill="1" applyAlignment="1">
      <alignment vertical="center"/>
    </xf>
    <xf numFmtId="0" fontId="27" fillId="33" borderId="0" xfId="0" applyFont="1" applyFill="1" applyAlignment="1">
      <alignment vertical="center"/>
    </xf>
    <xf numFmtId="0" fontId="4" fillId="0" borderId="0" xfId="0" applyFont="1" applyAlignment="1">
      <alignment horizontal="center" vertical="center"/>
    </xf>
    <xf numFmtId="2" fontId="0" fillId="0" borderId="0" xfId="0" applyNumberFormat="1" applyAlignment="1">
      <alignment/>
    </xf>
    <xf numFmtId="2" fontId="0" fillId="0" borderId="0" xfId="0" applyNumberFormat="1" applyAlignment="1">
      <alignment horizontal="right"/>
    </xf>
    <xf numFmtId="2" fontId="0" fillId="0" borderId="0" xfId="0" applyNumberFormat="1" applyFont="1" applyAlignment="1">
      <alignment horizontal="right"/>
    </xf>
    <xf numFmtId="2" fontId="0" fillId="0" borderId="0" xfId="0" applyNumberFormat="1" applyFont="1" applyFill="1" applyAlignment="1">
      <alignment horizontal="right"/>
    </xf>
    <xf numFmtId="0" fontId="13" fillId="33" borderId="0" xfId="0" applyFont="1" applyFill="1" applyAlignment="1">
      <alignment vertical="center"/>
    </xf>
    <xf numFmtId="2" fontId="13" fillId="33" borderId="0" xfId="0" applyNumberFormat="1" applyFont="1" applyFill="1" applyAlignment="1">
      <alignment vertical="center"/>
    </xf>
    <xf numFmtId="2" fontId="0" fillId="33" borderId="0" xfId="0" applyNumberFormat="1" applyFont="1" applyFill="1" applyAlignment="1">
      <alignment vertical="center"/>
    </xf>
    <xf numFmtId="2" fontId="0" fillId="0" borderId="0" xfId="0" applyNumberFormat="1" applyFont="1" applyAlignment="1">
      <alignment vertical="center"/>
    </xf>
    <xf numFmtId="2" fontId="0" fillId="0" borderId="0" xfId="0" applyNumberFormat="1" applyFont="1" applyAlignment="1">
      <alignment horizontal="right" vertical="center"/>
    </xf>
    <xf numFmtId="0" fontId="4" fillId="0" borderId="0" xfId="0" applyFont="1" applyBorder="1" applyAlignment="1">
      <alignment horizontal="center" vertical="center"/>
    </xf>
    <xf numFmtId="2" fontId="0" fillId="0" borderId="0" xfId="0" applyNumberFormat="1" applyBorder="1" applyAlignment="1">
      <alignment horizontal="right"/>
    </xf>
    <xf numFmtId="2" fontId="0" fillId="0" borderId="0" xfId="0" applyNumberFormat="1" applyFill="1" applyBorder="1" applyAlignment="1">
      <alignment horizontal="right"/>
    </xf>
    <xf numFmtId="2" fontId="0" fillId="0" borderId="0" xfId="0" applyNumberFormat="1" applyBorder="1" applyAlignment="1">
      <alignment/>
    </xf>
    <xf numFmtId="0" fontId="4" fillId="0" borderId="11" xfId="0" applyFont="1" applyBorder="1" applyAlignment="1">
      <alignment horizontal="center" vertical="center"/>
    </xf>
    <xf numFmtId="2" fontId="0" fillId="0" borderId="11" xfId="0" applyNumberFormat="1" applyBorder="1" applyAlignment="1">
      <alignment horizontal="right"/>
    </xf>
    <xf numFmtId="0" fontId="16" fillId="0" borderId="0" xfId="0" applyFont="1" applyAlignment="1">
      <alignment/>
    </xf>
    <xf numFmtId="0" fontId="23"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left" vertical="center"/>
    </xf>
    <xf numFmtId="0" fontId="13" fillId="0" borderId="0" xfId="0" applyFont="1" applyAlignment="1">
      <alignment horizontal="center"/>
    </xf>
    <xf numFmtId="2" fontId="13" fillId="0" borderId="0" xfId="0" applyNumberFormat="1" applyFont="1" applyAlignment="1">
      <alignment/>
    </xf>
    <xf numFmtId="2" fontId="13" fillId="0" borderId="0" xfId="0" applyNumberFormat="1" applyFont="1" applyAlignment="1">
      <alignment horizontal="right"/>
    </xf>
    <xf numFmtId="2" fontId="12" fillId="33" borderId="0" xfId="0" applyNumberFormat="1" applyFont="1" applyFill="1" applyAlignment="1">
      <alignment vertical="center"/>
    </xf>
    <xf numFmtId="2" fontId="4" fillId="0" borderId="0" xfId="0" applyNumberFormat="1" applyFont="1" applyAlignment="1">
      <alignment/>
    </xf>
    <xf numFmtId="2" fontId="4" fillId="0" borderId="0" xfId="0" applyNumberFormat="1" applyFont="1" applyAlignment="1">
      <alignment horizontal="right"/>
    </xf>
    <xf numFmtId="2" fontId="4" fillId="0" borderId="0" xfId="0" applyNumberFormat="1" applyFont="1" applyAlignment="1">
      <alignment vertical="center"/>
    </xf>
    <xf numFmtId="2" fontId="4" fillId="0" borderId="0" xfId="0" applyNumberFormat="1" applyFont="1" applyFill="1" applyBorder="1" applyAlignment="1">
      <alignment vertical="center"/>
    </xf>
    <xf numFmtId="2" fontId="4" fillId="0" borderId="0" xfId="0" applyNumberFormat="1" applyFont="1" applyBorder="1" applyAlignment="1">
      <alignment/>
    </xf>
    <xf numFmtId="2" fontId="4" fillId="0" borderId="0" xfId="0" applyNumberFormat="1" applyFont="1" applyBorder="1" applyAlignment="1">
      <alignment horizontal="right"/>
    </xf>
    <xf numFmtId="0" fontId="4" fillId="0" borderId="11" xfId="0" applyFont="1" applyBorder="1" applyAlignment="1">
      <alignment horizontal="center"/>
    </xf>
    <xf numFmtId="2" fontId="4" fillId="0" borderId="11" xfId="0" applyNumberFormat="1" applyFont="1" applyBorder="1" applyAlignment="1">
      <alignment horizontal="right"/>
    </xf>
    <xf numFmtId="0" fontId="4" fillId="0" borderId="0" xfId="0" applyFont="1" applyFill="1" applyBorder="1" applyAlignment="1">
      <alignment horizontal="right" vertical="center"/>
    </xf>
    <xf numFmtId="0" fontId="15" fillId="0" borderId="0" xfId="0" applyFont="1" applyAlignment="1" quotePrefix="1">
      <alignment horizontal="right" vertical="center"/>
    </xf>
    <xf numFmtId="0" fontId="26" fillId="0" borderId="0" xfId="0" applyFont="1" applyAlignment="1">
      <alignment vertical="center"/>
    </xf>
    <xf numFmtId="0" fontId="16" fillId="0" borderId="0" xfId="0" applyFont="1" applyAlignment="1">
      <alignment vertical="center"/>
    </xf>
    <xf numFmtId="0" fontId="7" fillId="0" borderId="0" xfId="0" applyFont="1" applyAlignment="1">
      <alignment vertical="top"/>
    </xf>
    <xf numFmtId="0" fontId="47" fillId="0" borderId="0" xfId="0" applyFont="1" applyAlignment="1">
      <alignment/>
    </xf>
    <xf numFmtId="0" fontId="0" fillId="0" borderId="0" xfId="0" applyFont="1" applyAlignment="1">
      <alignment/>
    </xf>
    <xf numFmtId="0" fontId="6" fillId="0" borderId="0" xfId="0" applyFont="1" applyAlignment="1">
      <alignment/>
    </xf>
    <xf numFmtId="0" fontId="48" fillId="0" borderId="0" xfId="0" applyFont="1" applyAlignment="1">
      <alignment/>
    </xf>
    <xf numFmtId="0" fontId="50" fillId="0" borderId="0" xfId="0" applyFont="1" applyAlignment="1">
      <alignment/>
    </xf>
    <xf numFmtId="0" fontId="0" fillId="0" borderId="0" xfId="0" applyAlignment="1">
      <alignment vertical="top"/>
    </xf>
    <xf numFmtId="0" fontId="40" fillId="33" borderId="0" xfId="0" applyFont="1" applyFill="1" applyAlignment="1">
      <alignment vertical="top"/>
    </xf>
    <xf numFmtId="0" fontId="40" fillId="33" borderId="0" xfId="0" applyFont="1" applyFill="1" applyAlignment="1">
      <alignment/>
    </xf>
    <xf numFmtId="0" fontId="27" fillId="33" borderId="0" xfId="0" applyFont="1" applyFill="1" applyAlignment="1">
      <alignment/>
    </xf>
    <xf numFmtId="0" fontId="20" fillId="33" borderId="0" xfId="0" applyFont="1" applyFill="1" applyBorder="1" applyAlignment="1">
      <alignment horizontal="right"/>
    </xf>
    <xf numFmtId="0" fontId="41" fillId="33" borderId="0" xfId="0" applyFont="1" applyFill="1" applyBorder="1" applyAlignment="1">
      <alignment vertical="top"/>
    </xf>
    <xf numFmtId="0" fontId="41" fillId="33" borderId="0" xfId="0" applyFont="1" applyFill="1" applyBorder="1" applyAlignment="1">
      <alignment/>
    </xf>
    <xf numFmtId="2" fontId="13" fillId="0" borderId="0" xfId="0" applyNumberFormat="1" applyFont="1" applyAlignment="1" quotePrefix="1">
      <alignment horizontal="right"/>
    </xf>
    <xf numFmtId="2" fontId="12" fillId="33" borderId="0" xfId="0" applyNumberFormat="1" applyFont="1" applyFill="1" applyAlignment="1">
      <alignment/>
    </xf>
    <xf numFmtId="2" fontId="0" fillId="33" borderId="0" xfId="0" applyNumberFormat="1" applyFont="1" applyFill="1" applyAlignment="1">
      <alignment/>
    </xf>
    <xf numFmtId="2" fontId="13" fillId="33" borderId="0" xfId="0" applyNumberFormat="1" applyFont="1" applyFill="1" applyAlignment="1">
      <alignment/>
    </xf>
    <xf numFmtId="2" fontId="4" fillId="0" borderId="0" xfId="0" applyNumberFormat="1" applyFont="1" applyFill="1" applyBorder="1" applyAlignment="1">
      <alignment/>
    </xf>
    <xf numFmtId="0" fontId="4" fillId="0" borderId="0" xfId="0" applyFont="1" applyBorder="1" applyAlignment="1">
      <alignment horizontal="right"/>
    </xf>
    <xf numFmtId="2" fontId="13" fillId="0" borderId="11" xfId="0" applyNumberFormat="1" applyFont="1" applyBorder="1" applyAlignment="1" quotePrefix="1">
      <alignment horizontal="right"/>
    </xf>
    <xf numFmtId="0" fontId="12" fillId="33" borderId="0" xfId="0" applyFont="1" applyFill="1" applyAlignment="1">
      <alignment/>
    </xf>
    <xf numFmtId="0" fontId="0" fillId="33" borderId="0" xfId="0" applyFill="1" applyAlignment="1">
      <alignment/>
    </xf>
    <xf numFmtId="2" fontId="0" fillId="33" borderId="0" xfId="0" applyNumberFormat="1" applyFont="1" applyFill="1" applyAlignment="1">
      <alignment/>
    </xf>
    <xf numFmtId="2" fontId="0" fillId="0" borderId="0" xfId="0" applyNumberFormat="1" applyFill="1" applyAlignment="1">
      <alignment horizontal="right"/>
    </xf>
    <xf numFmtId="0" fontId="0" fillId="0" borderId="11" xfId="0" applyBorder="1" applyAlignment="1">
      <alignment horizontal="center"/>
    </xf>
    <xf numFmtId="2" fontId="0" fillId="0" borderId="11" xfId="0" applyNumberFormat="1" applyBorder="1" applyAlignment="1">
      <alignment/>
    </xf>
    <xf numFmtId="0" fontId="0" fillId="0" borderId="11" xfId="0" applyBorder="1" applyAlignment="1" quotePrefix="1">
      <alignment horizontal="right"/>
    </xf>
    <xf numFmtId="0" fontId="47" fillId="0" borderId="0" xfId="0" applyFont="1" applyAlignment="1">
      <alignment/>
    </xf>
    <xf numFmtId="2" fontId="0" fillId="33" borderId="0" xfId="0" applyNumberFormat="1" applyFont="1" applyFill="1" applyAlignment="1">
      <alignment horizontal="right"/>
    </xf>
    <xf numFmtId="2" fontId="0" fillId="0" borderId="0" xfId="0" applyNumberFormat="1" applyFont="1" applyAlignment="1">
      <alignment/>
    </xf>
    <xf numFmtId="0" fontId="4" fillId="0" borderId="0" xfId="0" applyFont="1" applyAlignment="1">
      <alignment/>
    </xf>
    <xf numFmtId="0" fontId="0" fillId="0" borderId="0" xfId="0" applyAlignment="1">
      <alignment/>
    </xf>
    <xf numFmtId="0" fontId="53" fillId="0" borderId="0" xfId="0" applyFont="1" applyAlignment="1">
      <alignment horizontal="left"/>
    </xf>
    <xf numFmtId="0" fontId="54" fillId="0" borderId="0" xfId="0" applyFont="1" applyAlignment="1">
      <alignment horizontal="left"/>
    </xf>
    <xf numFmtId="0" fontId="0" fillId="0" borderId="0" xfId="0" applyAlignment="1">
      <alignment horizontal="left"/>
    </xf>
    <xf numFmtId="0" fontId="0" fillId="33" borderId="0" xfId="0" applyFont="1" applyFill="1" applyBorder="1" applyAlignment="1">
      <alignment horizontal="right"/>
    </xf>
    <xf numFmtId="0" fontId="0" fillId="0" borderId="0" xfId="0" applyBorder="1" applyAlignment="1">
      <alignment/>
    </xf>
    <xf numFmtId="2" fontId="0" fillId="33" borderId="0" xfId="0" applyNumberFormat="1" applyFont="1" applyFill="1" applyAlignment="1">
      <alignment horizontal="center"/>
    </xf>
    <xf numFmtId="0" fontId="0" fillId="0" borderId="0" xfId="0" applyFont="1" applyAlignment="1">
      <alignment horizontal="center"/>
    </xf>
    <xf numFmtId="2" fontId="12" fillId="33" borderId="0" xfId="0" applyNumberFormat="1" applyFont="1" applyFill="1" applyAlignment="1">
      <alignment horizontal="right"/>
    </xf>
    <xf numFmtId="2" fontId="12" fillId="0" borderId="0" xfId="0" applyNumberFormat="1" applyFont="1" applyAlignment="1">
      <alignment/>
    </xf>
    <xf numFmtId="0" fontId="6" fillId="0" borderId="0" xfId="0" applyFont="1" applyAlignment="1">
      <alignment horizontal="right"/>
    </xf>
    <xf numFmtId="0" fontId="0" fillId="0" borderId="0" xfId="0" applyAlignment="1">
      <alignment horizontal="right"/>
    </xf>
    <xf numFmtId="0" fontId="7" fillId="0" borderId="0" xfId="0" applyFont="1" applyAlignment="1">
      <alignment horizontal="center"/>
    </xf>
    <xf numFmtId="0" fontId="6" fillId="0" borderId="0" xfId="0" applyFont="1" applyAlignment="1">
      <alignment horizontal="center"/>
    </xf>
    <xf numFmtId="0" fontId="0" fillId="0" borderId="11" xfId="0" applyFont="1" applyBorder="1" applyAlignment="1">
      <alignment horizontal="right"/>
    </xf>
    <xf numFmtId="0" fontId="0" fillId="0" borderId="11" xfId="0" applyBorder="1" applyAlignment="1">
      <alignment/>
    </xf>
    <xf numFmtId="0" fontId="4" fillId="0" borderId="0" xfId="0" applyFont="1" applyAlignment="1">
      <alignment vertical="top" wrapText="1"/>
    </xf>
    <xf numFmtId="0" fontId="0" fillId="0" borderId="0" xfId="0" applyAlignment="1">
      <alignment vertical="top" wrapText="1"/>
    </xf>
    <xf numFmtId="0" fontId="26" fillId="0" borderId="0" xfId="0" applyFont="1" applyAlignment="1">
      <alignment vertical="top" wrapText="1"/>
    </xf>
    <xf numFmtId="0" fontId="0" fillId="0" borderId="0" xfId="0" applyAlignment="1">
      <alignment wrapText="1"/>
    </xf>
    <xf numFmtId="0" fontId="26" fillId="0" borderId="0" xfId="0" applyFont="1" applyAlignment="1">
      <alignment/>
    </xf>
    <xf numFmtId="0" fontId="4" fillId="0" borderId="0" xfId="0" applyFont="1" applyAlignment="1" quotePrefix="1">
      <alignment vertical="center"/>
    </xf>
    <xf numFmtId="0" fontId="0" fillId="0" borderId="0" xfId="0" applyAlignment="1">
      <alignment vertical="center"/>
    </xf>
    <xf numFmtId="0" fontId="7" fillId="0" borderId="0" xfId="0" applyFont="1" applyAlignment="1">
      <alignment horizontal="center" vertical="top"/>
    </xf>
    <xf numFmtId="0" fontId="23" fillId="0" borderId="0" xfId="0" applyFont="1" applyAlignment="1">
      <alignment horizontal="center" vertical="top"/>
    </xf>
    <xf numFmtId="0" fontId="6" fillId="0" borderId="0" xfId="0" applyFont="1" applyAlignment="1">
      <alignment horizontal="center" vertical="top"/>
    </xf>
    <xf numFmtId="0" fontId="25" fillId="0" borderId="0" xfId="0" applyFont="1" applyAlignment="1">
      <alignment horizontal="center" vertical="top"/>
    </xf>
    <xf numFmtId="0" fontId="4" fillId="0" borderId="11" xfId="0" applyFont="1" applyBorder="1" applyAlignment="1">
      <alignment horizontal="right"/>
    </xf>
    <xf numFmtId="0" fontId="20" fillId="33" borderId="10" xfId="0" applyFont="1" applyFill="1" applyBorder="1" applyAlignment="1">
      <alignment horizontal="right" vertical="top"/>
    </xf>
    <xf numFmtId="0" fontId="41" fillId="0" borderId="10" xfId="0" applyFont="1" applyBorder="1" applyAlignment="1">
      <alignment vertical="top"/>
    </xf>
    <xf numFmtId="0" fontId="42" fillId="33" borderId="10" xfId="0" applyFont="1" applyFill="1" applyBorder="1" applyAlignment="1">
      <alignment horizontal="right" vertical="center"/>
    </xf>
    <xf numFmtId="0" fontId="44" fillId="33" borderId="0" xfId="0" applyFont="1" applyFill="1" applyBorder="1" applyAlignment="1">
      <alignment horizontal="right" vertical="center"/>
    </xf>
    <xf numFmtId="0" fontId="42" fillId="33" borderId="0" xfId="0" applyFont="1" applyFill="1" applyBorder="1" applyAlignment="1">
      <alignment horizontal="right" vertical="center"/>
    </xf>
    <xf numFmtId="0" fontId="0" fillId="0" borderId="0" xfId="0" applyAlignment="1">
      <alignment horizontal="right" vertical="center"/>
    </xf>
    <xf numFmtId="2" fontId="12" fillId="33" borderId="0" xfId="0" applyNumberFormat="1" applyFont="1" applyFill="1" applyAlignment="1">
      <alignment horizontal="right" vertical="center"/>
    </xf>
    <xf numFmtId="2" fontId="12" fillId="0" borderId="0" xfId="0" applyNumberFormat="1" applyFont="1" applyAlignment="1">
      <alignment horizontal="right" vertical="center"/>
    </xf>
    <xf numFmtId="2" fontId="11" fillId="33" borderId="0" xfId="0" applyNumberFormat="1" applyFont="1" applyFill="1" applyAlignment="1">
      <alignment horizontal="right" vertical="center"/>
    </xf>
    <xf numFmtId="0" fontId="4" fillId="0" borderId="0" xfId="0" applyFont="1" applyBorder="1" applyAlignment="1">
      <alignment vertical="top" wrapText="1"/>
    </xf>
    <xf numFmtId="0" fontId="0" fillId="0" borderId="0" xfId="0" applyAlignment="1">
      <alignment/>
    </xf>
    <xf numFmtId="0" fontId="26" fillId="0" borderId="0" xfId="0" applyFont="1" applyBorder="1" applyAlignment="1">
      <alignment vertical="top" wrapText="1"/>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xf numFmtId="2" fontId="12" fillId="33" borderId="0" xfId="0" applyNumberFormat="1" applyFont="1" applyFill="1" applyAlignment="1">
      <alignment vertical="center"/>
    </xf>
    <xf numFmtId="2" fontId="11" fillId="33" borderId="0" xfId="0" applyNumberFormat="1" applyFont="1" applyFill="1" applyAlignment="1">
      <alignment horizontal="right" vertical="center"/>
    </xf>
    <xf numFmtId="0" fontId="13" fillId="0" borderId="10" xfId="0" applyFont="1" applyBorder="1" applyAlignment="1">
      <alignment vertical="center" wrapText="1"/>
    </xf>
    <xf numFmtId="0" fontId="0" fillId="0" borderId="10" xfId="0" applyBorder="1" applyAlignment="1">
      <alignment vertical="center" wrapText="1"/>
    </xf>
    <xf numFmtId="0" fontId="19" fillId="0" borderId="10" xfId="0" applyFont="1" applyBorder="1" applyAlignment="1">
      <alignment vertical="center" wrapText="1"/>
    </xf>
    <xf numFmtId="0" fontId="25" fillId="0" borderId="0" xfId="0" applyFont="1" applyAlignment="1">
      <alignment horizontal="center" vertical="center"/>
    </xf>
    <xf numFmtId="0" fontId="0" fillId="0" borderId="11" xfId="0" applyBorder="1" applyAlignment="1">
      <alignment vertical="center"/>
    </xf>
    <xf numFmtId="0" fontId="20" fillId="33" borderId="10" xfId="0" applyFont="1" applyFill="1" applyBorder="1" applyAlignment="1">
      <alignment horizontal="right" vertical="center"/>
    </xf>
    <xf numFmtId="0" fontId="0" fillId="0" borderId="10" xfId="0" applyBorder="1" applyAlignment="1">
      <alignment vertical="center"/>
    </xf>
    <xf numFmtId="0" fontId="0" fillId="0" borderId="0" xfId="0" applyFont="1" applyAlignment="1">
      <alignment/>
    </xf>
    <xf numFmtId="0" fontId="0" fillId="0" borderId="0" xfId="0" applyFont="1" applyFill="1" applyBorder="1" applyAlignment="1">
      <alignment wrapText="1"/>
    </xf>
    <xf numFmtId="0" fontId="7" fillId="0" borderId="0" xfId="0" applyFont="1" applyAlignment="1">
      <alignment horizontal="center" vertical="center"/>
    </xf>
    <xf numFmtId="0" fontId="23"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37" fillId="0" borderId="10" xfId="0" applyFont="1" applyBorder="1" applyAlignment="1">
      <alignment vertical="top" wrapText="1"/>
    </xf>
    <xf numFmtId="0" fontId="38" fillId="0" borderId="10" xfId="0" applyFont="1" applyBorder="1" applyAlignment="1">
      <alignment vertical="top" wrapText="1"/>
    </xf>
    <xf numFmtId="1" fontId="34" fillId="33" borderId="0" xfId="0" applyNumberFormat="1" applyFont="1" applyFill="1" applyAlignment="1">
      <alignment horizontal="right"/>
    </xf>
    <xf numFmtId="0" fontId="35" fillId="0" borderId="0" xfId="0" applyFont="1" applyAlignment="1">
      <alignment/>
    </xf>
    <xf numFmtId="1" fontId="34" fillId="33" borderId="0" xfId="0" applyNumberFormat="1" applyFont="1" applyFill="1" applyAlignment="1">
      <alignment/>
    </xf>
    <xf numFmtId="1" fontId="10" fillId="33" borderId="0" xfId="0" applyNumberFormat="1" applyFont="1" applyFill="1" applyAlignment="1">
      <alignment horizontal="right"/>
    </xf>
    <xf numFmtId="0" fontId="0" fillId="0" borderId="0" xfId="0" applyAlignment="1">
      <alignment horizontal="center"/>
    </xf>
    <xf numFmtId="0" fontId="0" fillId="0" borderId="11" xfId="0" applyBorder="1" applyAlignment="1">
      <alignment horizontal="right"/>
    </xf>
    <xf numFmtId="0" fontId="13" fillId="33" borderId="10" xfId="0" applyFont="1" applyFill="1" applyBorder="1" applyAlignment="1">
      <alignment/>
    </xf>
    <xf numFmtId="0" fontId="34" fillId="33" borderId="10" xfId="0" applyFont="1" applyFill="1" applyBorder="1" applyAlignment="1">
      <alignment horizontal="right"/>
    </xf>
    <xf numFmtId="0" fontId="34" fillId="33" borderId="10" xfId="0" applyFont="1" applyFill="1" applyBorder="1" applyAlignment="1">
      <alignment/>
    </xf>
    <xf numFmtId="1" fontId="11" fillId="33" borderId="0" xfId="0" applyNumberFormat="1" applyFont="1" applyFill="1" applyAlignment="1">
      <alignment horizontal="right"/>
    </xf>
    <xf numFmtId="1" fontId="12" fillId="0" borderId="0" xfId="0" applyNumberFormat="1"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horizontal="center"/>
    </xf>
    <xf numFmtId="0" fontId="33" fillId="0" borderId="0" xfId="0" applyFont="1" applyAlignment="1">
      <alignment horizontal="center"/>
    </xf>
    <xf numFmtId="0" fontId="4" fillId="0" borderId="0" xfId="0" applyFont="1" applyAlignment="1">
      <alignment vertical="center" wrapText="1"/>
    </xf>
    <xf numFmtId="0" fontId="0" fillId="0" borderId="0" xfId="0" applyAlignment="1">
      <alignment vertical="center" wrapText="1"/>
    </xf>
    <xf numFmtId="0" fontId="26" fillId="0" borderId="10" xfId="0" applyFont="1" applyFill="1" applyBorder="1" applyAlignment="1">
      <alignment vertical="top" wrapText="1"/>
    </xf>
    <xf numFmtId="0" fontId="0" fillId="0" borderId="10" xfId="0" applyBorder="1" applyAlignment="1">
      <alignment vertical="top" wrapText="1"/>
    </xf>
    <xf numFmtId="0" fontId="15" fillId="0" borderId="0" xfId="0" applyFont="1" applyFill="1" applyBorder="1" applyAlignment="1">
      <alignment vertical="top" wrapText="1"/>
    </xf>
    <xf numFmtId="0" fontId="4" fillId="0" borderId="10" xfId="0" applyFont="1" applyFill="1" applyBorder="1" applyAlignment="1">
      <alignment vertical="top" wrapText="1"/>
    </xf>
    <xf numFmtId="0" fontId="6" fillId="0" borderId="0" xfId="0" applyFont="1" applyBorder="1" applyAlignment="1">
      <alignment horizontal="center"/>
    </xf>
    <xf numFmtId="0" fontId="25" fillId="0" borderId="0" xfId="0" applyFont="1" applyAlignment="1">
      <alignment horizontal="center"/>
    </xf>
    <xf numFmtId="0" fontId="11" fillId="33" borderId="10" xfId="0" applyFont="1" applyFill="1" applyBorder="1" applyAlignment="1">
      <alignment horizontal="right"/>
    </xf>
    <xf numFmtId="0" fontId="12" fillId="0" borderId="10" xfId="0" applyFont="1" applyBorder="1" applyAlignment="1">
      <alignment/>
    </xf>
    <xf numFmtId="1" fontId="13" fillId="33" borderId="0" xfId="0" applyNumberFormat="1" applyFont="1" applyFill="1" applyAlignment="1">
      <alignment horizontal="right"/>
    </xf>
    <xf numFmtId="1" fontId="12" fillId="33" borderId="0" xfId="0" applyNumberFormat="1" applyFont="1" applyFill="1" applyAlignment="1">
      <alignment/>
    </xf>
    <xf numFmtId="0" fontId="0" fillId="0" borderId="0" xfId="0" applyNumberFormat="1" applyAlignment="1">
      <alignment/>
    </xf>
    <xf numFmtId="0" fontId="16" fillId="0" borderId="0" xfId="0" applyFont="1" applyAlignment="1">
      <alignment/>
    </xf>
    <xf numFmtId="0" fontId="7" fillId="0" borderId="0" xfId="0" applyFont="1" applyAlignment="1">
      <alignment horizontal="center"/>
    </xf>
    <xf numFmtId="0" fontId="23" fillId="0" borderId="0" xfId="0" applyFont="1" applyAlignment="1">
      <alignment horizontal="center"/>
    </xf>
    <xf numFmtId="1" fontId="12" fillId="33" borderId="0" xfId="0" applyNumberFormat="1" applyFont="1" applyFill="1" applyAlignment="1">
      <alignment horizontal="right"/>
    </xf>
    <xf numFmtId="0" fontId="17" fillId="0" borderId="0" xfId="0" applyFont="1" applyAlignment="1">
      <alignment horizontal="right"/>
    </xf>
    <xf numFmtId="0" fontId="5" fillId="0" borderId="0" xfId="0" applyFont="1" applyAlignment="1">
      <alignment horizontal="right"/>
    </xf>
    <xf numFmtId="1" fontId="12" fillId="33" borderId="0" xfId="0" applyNumberFormat="1" applyFont="1" applyFill="1" applyAlignment="1">
      <alignment horizontal="right"/>
    </xf>
    <xf numFmtId="0" fontId="27" fillId="0" borderId="0" xfId="0" applyFont="1" applyAlignment="1">
      <alignment vertical="top" wrapText="1"/>
    </xf>
    <xf numFmtId="0" fontId="4" fillId="0" borderId="10" xfId="0" applyFont="1" applyBorder="1" applyAlignment="1">
      <alignment vertical="top" wrapText="1"/>
    </xf>
    <xf numFmtId="0" fontId="27" fillId="0" borderId="10" xfId="0" applyFont="1" applyBorder="1" applyAlignment="1">
      <alignment vertical="top" wrapText="1"/>
    </xf>
    <xf numFmtId="0" fontId="12" fillId="33" borderId="0" xfId="0" applyFont="1" applyFill="1" applyBorder="1" applyAlignment="1">
      <alignment horizontal="right"/>
    </xf>
    <xf numFmtId="0" fontId="12" fillId="33" borderId="0" xfId="0" applyFont="1" applyFill="1" applyBorder="1" applyAlignment="1">
      <alignmen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71"/>
          <c:w val="0.962"/>
          <c:h val="0.924"/>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'[2]Page134'!$N$11:$AT$11</c:f>
              <c:strCache>
                <c:ptCount val="33"/>
                <c:pt idx="0">
                  <c:v> Apr 07</c:v>
                </c:pt>
                <c:pt idx="1">
                  <c:v> May 07</c:v>
                </c:pt>
                <c:pt idx="2">
                  <c:v> June 07</c:v>
                </c:pt>
                <c:pt idx="3">
                  <c:v> Jul 07</c:v>
                </c:pt>
                <c:pt idx="4">
                  <c:v>Aug 07</c:v>
                </c:pt>
                <c:pt idx="5">
                  <c:v>Sep 07</c:v>
                </c:pt>
                <c:pt idx="6">
                  <c:v>Oct 07</c:v>
                </c:pt>
                <c:pt idx="7">
                  <c:v>Nov 07</c:v>
                </c:pt>
                <c:pt idx="8">
                  <c:v>Dec 07</c:v>
                </c:pt>
                <c:pt idx="9">
                  <c:v>Jan 08</c:v>
                </c:pt>
                <c:pt idx="10">
                  <c:v>Feb 08</c:v>
                </c:pt>
                <c:pt idx="11">
                  <c:v>Mar 08</c:v>
                </c:pt>
                <c:pt idx="12">
                  <c:v> Apr 08</c:v>
                </c:pt>
                <c:pt idx="13">
                  <c:v> May 08</c:v>
                </c:pt>
                <c:pt idx="14">
                  <c:v> June 08</c:v>
                </c:pt>
                <c:pt idx="15">
                  <c:v> Jul 08</c:v>
                </c:pt>
                <c:pt idx="16">
                  <c:v>Aug 08</c:v>
                </c:pt>
                <c:pt idx="17">
                  <c:v>Sep 08</c:v>
                </c:pt>
                <c:pt idx="18">
                  <c:v>Oct 08</c:v>
                </c:pt>
                <c:pt idx="19">
                  <c:v>Nov 08</c:v>
                </c:pt>
                <c:pt idx="20">
                  <c:v>Dec 08</c:v>
                </c:pt>
                <c:pt idx="21">
                  <c:v>Jan 09</c:v>
                </c:pt>
                <c:pt idx="22">
                  <c:v>Feb 09</c:v>
                </c:pt>
                <c:pt idx="23">
                  <c:v>Mar 09</c:v>
                </c:pt>
                <c:pt idx="24">
                  <c:v> Apr 09</c:v>
                </c:pt>
                <c:pt idx="25">
                  <c:v> May 09</c:v>
                </c:pt>
                <c:pt idx="26">
                  <c:v> June 09</c:v>
                </c:pt>
                <c:pt idx="27">
                  <c:v> Jul 09</c:v>
                </c:pt>
                <c:pt idx="28">
                  <c:v>Aug 09</c:v>
                </c:pt>
                <c:pt idx="29">
                  <c:v>Sep 09</c:v>
                </c:pt>
                <c:pt idx="30">
                  <c:v>Oct 09</c:v>
                </c:pt>
                <c:pt idx="31">
                  <c:v>Nov 09</c:v>
                </c:pt>
                <c:pt idx="32">
                  <c:v>Dec 09</c:v>
                </c:pt>
              </c:strCache>
            </c:strRef>
          </c:cat>
          <c:val>
            <c:numRef>
              <c:f>'[2]Page134'!$N$14:$AT$14</c:f>
              <c:numCache>
                <c:ptCount val="33"/>
                <c:pt idx="0">
                  <c:v>4384.08</c:v>
                </c:pt>
                <c:pt idx="1">
                  <c:v>4504.18</c:v>
                </c:pt>
                <c:pt idx="2">
                  <c:v>4105.7</c:v>
                </c:pt>
                <c:pt idx="3">
                  <c:v>4267.14</c:v>
                </c:pt>
                <c:pt idx="4">
                  <c:v>4376.9</c:v>
                </c:pt>
                <c:pt idx="5">
                  <c:v>4141.51</c:v>
                </c:pt>
                <c:pt idx="6">
                  <c:v>4302.83</c:v>
                </c:pt>
                <c:pt idx="7">
                  <c:v>4449.98</c:v>
                </c:pt>
                <c:pt idx="8">
                  <c:v>4537.03</c:v>
                </c:pt>
                <c:pt idx="9">
                  <c:v>4917.81</c:v>
                </c:pt>
                <c:pt idx="10">
                  <c:v>4659.72</c:v>
                </c:pt>
                <c:pt idx="11">
                  <c:v>4824.59</c:v>
                </c:pt>
                <c:pt idx="12">
                  <c:v>4419.99</c:v>
                </c:pt>
                <c:pt idx="13">
                  <c:v>4789.9</c:v>
                </c:pt>
                <c:pt idx="14">
                  <c:v>4325.92</c:v>
                </c:pt>
                <c:pt idx="15">
                  <c:v>4759.39</c:v>
                </c:pt>
                <c:pt idx="16">
                  <c:v>4265.8</c:v>
                </c:pt>
                <c:pt idx="17">
                  <c:v>4124.19</c:v>
                </c:pt>
                <c:pt idx="18">
                  <c:v>4485.41</c:v>
                </c:pt>
                <c:pt idx="19">
                  <c:v>4220.91</c:v>
                </c:pt>
                <c:pt idx="20">
                  <c:v>4067.76</c:v>
                </c:pt>
                <c:pt idx="21">
                  <c:v>4163.22</c:v>
                </c:pt>
                <c:pt idx="22">
                  <c:v>4069.75</c:v>
                </c:pt>
                <c:pt idx="23">
                  <c:v>4380.23</c:v>
                </c:pt>
                <c:pt idx="24">
                  <c:v>3784.86</c:v>
                </c:pt>
                <c:pt idx="25">
                  <c:v>4136.54</c:v>
                </c:pt>
                <c:pt idx="26">
                  <c:v>4567.78</c:v>
                </c:pt>
                <c:pt idx="27">
                  <c:v>4974.18</c:v>
                </c:pt>
                <c:pt idx="28">
                  <c:v>4971.22</c:v>
                </c:pt>
                <c:pt idx="29">
                  <c:v>4822.5</c:v>
                </c:pt>
                <c:pt idx="30">
                  <c:v>4888.84</c:v>
                </c:pt>
                <c:pt idx="31">
                  <c:v>4687.31</c:v>
                </c:pt>
                <c:pt idx="32">
                  <c:v>4957.47</c:v>
                </c:pt>
              </c:numCache>
            </c:numRef>
          </c:val>
          <c:smooth val="0"/>
        </c:ser>
        <c:marker val="1"/>
        <c:axId val="59314096"/>
        <c:axId val="64064817"/>
      </c:lineChart>
      <c:catAx>
        <c:axId val="59314096"/>
        <c:scaling>
          <c:orientation val="minMax"/>
        </c:scaling>
        <c:axPos val="b"/>
        <c:delete val="0"/>
        <c:numFmt formatCode="General" sourceLinked="1"/>
        <c:majorTickMark val="out"/>
        <c:minorTickMark val="none"/>
        <c:tickLblPos val="nextTo"/>
        <c:spPr>
          <a:ln w="12700">
            <a:solidFill>
              <a:srgbClr val="000000"/>
            </a:solidFill>
          </a:ln>
        </c:spPr>
        <c:crossAx val="64064817"/>
        <c:crossesAt val="0"/>
        <c:auto val="1"/>
        <c:lblOffset val="100"/>
        <c:tickLblSkip val="8"/>
        <c:tickMarkSkip val="8"/>
        <c:noMultiLvlLbl val="0"/>
      </c:catAx>
      <c:valAx>
        <c:axId val="64064817"/>
        <c:scaling>
          <c:orientation val="minMax"/>
          <c:max val="6000"/>
          <c:min val="3000"/>
        </c:scaling>
        <c:axPos val="l"/>
        <c:delete val="0"/>
        <c:numFmt formatCode="0" sourceLinked="0"/>
        <c:majorTickMark val="out"/>
        <c:minorTickMark val="none"/>
        <c:tickLblPos val="nextTo"/>
        <c:spPr>
          <a:ln w="12700">
            <a:solidFill>
              <a:srgbClr val="000000"/>
            </a:solidFill>
          </a:ln>
        </c:spPr>
        <c:crossAx val="59314096"/>
        <c:crossesAt val="1"/>
        <c:crossBetween val="midCat"/>
        <c:dispUnits/>
        <c:majorUnit val="5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05"/>
          <c:h val="1"/>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'[2]Page134'!$N$11:$AT$11</c:f>
              <c:strCache>
                <c:ptCount val="33"/>
                <c:pt idx="0">
                  <c:v> Apr 07</c:v>
                </c:pt>
                <c:pt idx="1">
                  <c:v> May 07</c:v>
                </c:pt>
                <c:pt idx="2">
                  <c:v> June 07</c:v>
                </c:pt>
                <c:pt idx="3">
                  <c:v> Jul 07</c:v>
                </c:pt>
                <c:pt idx="4">
                  <c:v>Aug 07</c:v>
                </c:pt>
                <c:pt idx="5">
                  <c:v>Sep 07</c:v>
                </c:pt>
                <c:pt idx="6">
                  <c:v>Oct 07</c:v>
                </c:pt>
                <c:pt idx="7">
                  <c:v>Nov 07</c:v>
                </c:pt>
                <c:pt idx="8">
                  <c:v>Dec 07</c:v>
                </c:pt>
                <c:pt idx="9">
                  <c:v>Jan 08</c:v>
                </c:pt>
                <c:pt idx="10">
                  <c:v>Feb 08</c:v>
                </c:pt>
                <c:pt idx="11">
                  <c:v>Mar 08</c:v>
                </c:pt>
                <c:pt idx="12">
                  <c:v> Apr 08</c:v>
                </c:pt>
                <c:pt idx="13">
                  <c:v> May 08</c:v>
                </c:pt>
                <c:pt idx="14">
                  <c:v> June 08</c:v>
                </c:pt>
                <c:pt idx="15">
                  <c:v> Jul 08</c:v>
                </c:pt>
                <c:pt idx="16">
                  <c:v>Aug 08</c:v>
                </c:pt>
                <c:pt idx="17">
                  <c:v>Sep 08</c:v>
                </c:pt>
                <c:pt idx="18">
                  <c:v>Oct 08</c:v>
                </c:pt>
                <c:pt idx="19">
                  <c:v>Nov 08</c:v>
                </c:pt>
                <c:pt idx="20">
                  <c:v>Dec 08</c:v>
                </c:pt>
                <c:pt idx="21">
                  <c:v>Jan 09</c:v>
                </c:pt>
                <c:pt idx="22">
                  <c:v>Feb 09</c:v>
                </c:pt>
                <c:pt idx="23">
                  <c:v>Mar 09</c:v>
                </c:pt>
                <c:pt idx="24">
                  <c:v> Apr 09</c:v>
                </c:pt>
                <c:pt idx="25">
                  <c:v> May 09</c:v>
                </c:pt>
                <c:pt idx="26">
                  <c:v> June 09</c:v>
                </c:pt>
                <c:pt idx="27">
                  <c:v> Jul 09</c:v>
                </c:pt>
                <c:pt idx="28">
                  <c:v>Aug 09</c:v>
                </c:pt>
                <c:pt idx="29">
                  <c:v>Sep 09</c:v>
                </c:pt>
                <c:pt idx="30">
                  <c:v>Oct 09</c:v>
                </c:pt>
                <c:pt idx="31">
                  <c:v>Nov 09</c:v>
                </c:pt>
                <c:pt idx="32">
                  <c:v>Dec 09</c:v>
                </c:pt>
              </c:strCache>
            </c:strRef>
          </c:cat>
          <c:val>
            <c:numRef>
              <c:f>'[2]Page134'!$N$30:$AT$30</c:f>
              <c:numCache>
                <c:ptCount val="33"/>
                <c:pt idx="0">
                  <c:v>743.33</c:v>
                </c:pt>
                <c:pt idx="1">
                  <c:v>914.44</c:v>
                </c:pt>
                <c:pt idx="2">
                  <c:v>770.29</c:v>
                </c:pt>
                <c:pt idx="3">
                  <c:v>744.78</c:v>
                </c:pt>
                <c:pt idx="4">
                  <c:v>815.04</c:v>
                </c:pt>
                <c:pt idx="5">
                  <c:v>807.39</c:v>
                </c:pt>
                <c:pt idx="6">
                  <c:v>849.41</c:v>
                </c:pt>
                <c:pt idx="7">
                  <c:v>983.2</c:v>
                </c:pt>
                <c:pt idx="8">
                  <c:v>911.27</c:v>
                </c:pt>
                <c:pt idx="9">
                  <c:v>899.57</c:v>
                </c:pt>
                <c:pt idx="10">
                  <c:v>977.48</c:v>
                </c:pt>
                <c:pt idx="11">
                  <c:v>848.55</c:v>
                </c:pt>
                <c:pt idx="12">
                  <c:v>824.74</c:v>
                </c:pt>
                <c:pt idx="13">
                  <c:v>1040.47</c:v>
                </c:pt>
                <c:pt idx="14">
                  <c:v>1113.89</c:v>
                </c:pt>
                <c:pt idx="15">
                  <c:v>1005.05</c:v>
                </c:pt>
                <c:pt idx="16">
                  <c:v>1066.25</c:v>
                </c:pt>
                <c:pt idx="17">
                  <c:v>1215.34</c:v>
                </c:pt>
                <c:pt idx="18">
                  <c:v>1142.2</c:v>
                </c:pt>
                <c:pt idx="19">
                  <c:v>1386.92</c:v>
                </c:pt>
                <c:pt idx="20">
                  <c:v>964.28</c:v>
                </c:pt>
                <c:pt idx="21">
                  <c:v>1171.01</c:v>
                </c:pt>
                <c:pt idx="22">
                  <c:v>1147.14</c:v>
                </c:pt>
                <c:pt idx="23">
                  <c:v>1223</c:v>
                </c:pt>
                <c:pt idx="24">
                  <c:v>1177.06</c:v>
                </c:pt>
                <c:pt idx="25">
                  <c:v>1410.69</c:v>
                </c:pt>
                <c:pt idx="26">
                  <c:v>626.76</c:v>
                </c:pt>
                <c:pt idx="27">
                  <c:v>1078.97</c:v>
                </c:pt>
                <c:pt idx="28">
                  <c:v>1070.49</c:v>
                </c:pt>
                <c:pt idx="29">
                  <c:v>1097.98</c:v>
                </c:pt>
                <c:pt idx="30">
                  <c:v>1237.25</c:v>
                </c:pt>
                <c:pt idx="31">
                  <c:v>1149.51</c:v>
                </c:pt>
                <c:pt idx="32">
                  <c:v>1240.64</c:v>
                </c:pt>
              </c:numCache>
            </c:numRef>
          </c:val>
          <c:smooth val="0"/>
        </c:ser>
        <c:marker val="1"/>
        <c:axId val="39712442"/>
        <c:axId val="21867659"/>
      </c:lineChart>
      <c:catAx>
        <c:axId val="39712442"/>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1867659"/>
        <c:crossesAt val="0"/>
        <c:auto val="1"/>
        <c:lblOffset val="100"/>
        <c:tickLblSkip val="8"/>
        <c:tickMarkSkip val="8"/>
        <c:noMultiLvlLbl val="0"/>
      </c:catAx>
      <c:valAx>
        <c:axId val="21867659"/>
        <c:scaling>
          <c:orientation val="minMax"/>
          <c:max val="1500"/>
          <c:min val="500"/>
        </c:scaling>
        <c:axPos val="l"/>
        <c:delete val="0"/>
        <c:numFmt formatCode="0" sourceLinked="0"/>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9712442"/>
        <c:crossesAt val="1"/>
        <c:crossBetween val="midCat"/>
        <c:dispUnits/>
        <c:majorUnit val="100"/>
        <c:minorUnit val="1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'[1]Page135'!$N$11:$AT$11</c:f>
              <c:strCache>
                <c:ptCount val="33"/>
                <c:pt idx="0">
                  <c:v> Apr 07</c:v>
                </c:pt>
                <c:pt idx="1">
                  <c:v> May 07</c:v>
                </c:pt>
                <c:pt idx="2">
                  <c:v> Jun 07</c:v>
                </c:pt>
                <c:pt idx="3">
                  <c:v> Jul 07</c:v>
                </c:pt>
                <c:pt idx="4">
                  <c:v>Aug 07</c:v>
                </c:pt>
                <c:pt idx="5">
                  <c:v>Sep 07</c:v>
                </c:pt>
                <c:pt idx="6">
                  <c:v>Oct 07</c:v>
                </c:pt>
                <c:pt idx="7">
                  <c:v>Nov 07</c:v>
                </c:pt>
                <c:pt idx="8">
                  <c:v>Dec 07</c:v>
                </c:pt>
                <c:pt idx="9">
                  <c:v>Jan 08</c:v>
                </c:pt>
                <c:pt idx="10">
                  <c:v>Feb 08</c:v>
                </c:pt>
                <c:pt idx="11">
                  <c:v>Mar 08</c:v>
                </c:pt>
                <c:pt idx="12">
                  <c:v> Apr 08</c:v>
                </c:pt>
                <c:pt idx="13">
                  <c:v> May 08</c:v>
                </c:pt>
                <c:pt idx="14">
                  <c:v> Jun 08</c:v>
                </c:pt>
                <c:pt idx="15">
                  <c:v> Jul 08</c:v>
                </c:pt>
                <c:pt idx="16">
                  <c:v>Aug 08</c:v>
                </c:pt>
                <c:pt idx="17">
                  <c:v>Sep 08</c:v>
                </c:pt>
                <c:pt idx="18">
                  <c:v>Oct 08</c:v>
                </c:pt>
                <c:pt idx="19">
                  <c:v>Nov 08</c:v>
                </c:pt>
                <c:pt idx="20">
                  <c:v>Dec 08</c:v>
                </c:pt>
                <c:pt idx="21">
                  <c:v>Jan 09</c:v>
                </c:pt>
                <c:pt idx="22">
                  <c:v>Feb 09</c:v>
                </c:pt>
                <c:pt idx="23">
                  <c:v>Mar 09</c:v>
                </c:pt>
                <c:pt idx="24">
                  <c:v> Apr 09</c:v>
                </c:pt>
                <c:pt idx="25">
                  <c:v> May 09</c:v>
                </c:pt>
                <c:pt idx="26">
                  <c:v> Jun 09</c:v>
                </c:pt>
                <c:pt idx="27">
                  <c:v> Jul 09</c:v>
                </c:pt>
                <c:pt idx="28">
                  <c:v>Aug 09</c:v>
                </c:pt>
                <c:pt idx="29">
                  <c:v>Sep 09</c:v>
                </c:pt>
                <c:pt idx="30">
                  <c:v>Oct 09</c:v>
                </c:pt>
                <c:pt idx="31">
                  <c:v>Nov 09</c:v>
                </c:pt>
                <c:pt idx="32">
                  <c:v>Dec 09</c:v>
                </c:pt>
              </c:strCache>
            </c:strRef>
          </c:cat>
          <c:val>
            <c:numRef>
              <c:f>'[1]Page135'!$N$13:$AT$13</c:f>
              <c:numCache>
                <c:ptCount val="33"/>
                <c:pt idx="0">
                  <c:v>437.48</c:v>
                </c:pt>
                <c:pt idx="1">
                  <c:v>594.71</c:v>
                </c:pt>
                <c:pt idx="2">
                  <c:v>554.77</c:v>
                </c:pt>
                <c:pt idx="3">
                  <c:v>560.89</c:v>
                </c:pt>
                <c:pt idx="4">
                  <c:v>552.08</c:v>
                </c:pt>
                <c:pt idx="5">
                  <c:v>558.42</c:v>
                </c:pt>
                <c:pt idx="6">
                  <c:v>561.76</c:v>
                </c:pt>
                <c:pt idx="7">
                  <c:v>521.7</c:v>
                </c:pt>
                <c:pt idx="8">
                  <c:v>575.07</c:v>
                </c:pt>
                <c:pt idx="9">
                  <c:v>632.1</c:v>
                </c:pt>
                <c:pt idx="10">
                  <c:v>621.78</c:v>
                </c:pt>
                <c:pt idx="11">
                  <c:v>816.18</c:v>
                </c:pt>
                <c:pt idx="12">
                  <c:v>330.77</c:v>
                </c:pt>
                <c:pt idx="13">
                  <c:v>599.6</c:v>
                </c:pt>
                <c:pt idx="14">
                  <c:v>625.56</c:v>
                </c:pt>
                <c:pt idx="15">
                  <c:v>616.02</c:v>
                </c:pt>
                <c:pt idx="16">
                  <c:v>550.18</c:v>
                </c:pt>
                <c:pt idx="17">
                  <c:v>623.4</c:v>
                </c:pt>
                <c:pt idx="18">
                  <c:v>649.1</c:v>
                </c:pt>
                <c:pt idx="19">
                  <c:v>631.76</c:v>
                </c:pt>
                <c:pt idx="20">
                  <c:v>475.16</c:v>
                </c:pt>
                <c:pt idx="21">
                  <c:v>414.28</c:v>
                </c:pt>
                <c:pt idx="22">
                  <c:v>424.43</c:v>
                </c:pt>
                <c:pt idx="23">
                  <c:v>540.47</c:v>
                </c:pt>
                <c:pt idx="24">
                  <c:v>202.22</c:v>
                </c:pt>
                <c:pt idx="25">
                  <c:v>385.4</c:v>
                </c:pt>
                <c:pt idx="26">
                  <c:v>411.02</c:v>
                </c:pt>
                <c:pt idx="27">
                  <c:v>441.83</c:v>
                </c:pt>
                <c:pt idx="28">
                  <c:v>413.44</c:v>
                </c:pt>
                <c:pt idx="29">
                  <c:v>387.03</c:v>
                </c:pt>
                <c:pt idx="30">
                  <c:v>426.9</c:v>
                </c:pt>
                <c:pt idx="31">
                  <c:v>398.46</c:v>
                </c:pt>
                <c:pt idx="32">
                  <c:v>429.24</c:v>
                </c:pt>
              </c:numCache>
            </c:numRef>
          </c:val>
          <c:smooth val="0"/>
        </c:ser>
        <c:marker val="1"/>
        <c:axId val="62591204"/>
        <c:axId val="26449925"/>
      </c:lineChart>
      <c:catAx>
        <c:axId val="6259120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6449925"/>
        <c:crossesAt val="0"/>
        <c:auto val="1"/>
        <c:lblOffset val="100"/>
        <c:tickLblSkip val="8"/>
        <c:tickMarkSkip val="8"/>
        <c:noMultiLvlLbl val="0"/>
      </c:catAx>
      <c:valAx>
        <c:axId val="26449925"/>
        <c:scaling>
          <c:orientation val="minMax"/>
          <c:max val="1400"/>
          <c:min val="0"/>
        </c:scaling>
        <c:axPos val="l"/>
        <c:delete val="0"/>
        <c:numFmt formatCode="0" sourceLinked="0"/>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2591204"/>
        <c:crossesAt val="1"/>
        <c:crossBetween val="midCat"/>
        <c:dispUnits/>
        <c:majorUnit val="200"/>
        <c:minorUnit val="2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'[1]Page135'!$N$11:$AT$11</c:f>
              <c:strCache>
                <c:ptCount val="33"/>
                <c:pt idx="0">
                  <c:v> Apr 07</c:v>
                </c:pt>
                <c:pt idx="1">
                  <c:v> May 07</c:v>
                </c:pt>
                <c:pt idx="2">
                  <c:v> Jun 07</c:v>
                </c:pt>
                <c:pt idx="3">
                  <c:v> Jul 07</c:v>
                </c:pt>
                <c:pt idx="4">
                  <c:v>Aug 07</c:v>
                </c:pt>
                <c:pt idx="5">
                  <c:v>Sep 07</c:v>
                </c:pt>
                <c:pt idx="6">
                  <c:v>Oct 07</c:v>
                </c:pt>
                <c:pt idx="7">
                  <c:v>Nov 07</c:v>
                </c:pt>
                <c:pt idx="8">
                  <c:v>Dec 07</c:v>
                </c:pt>
                <c:pt idx="9">
                  <c:v>Jan 08</c:v>
                </c:pt>
                <c:pt idx="10">
                  <c:v>Feb 08</c:v>
                </c:pt>
                <c:pt idx="11">
                  <c:v>Mar 08</c:v>
                </c:pt>
                <c:pt idx="12">
                  <c:v> Apr 08</c:v>
                </c:pt>
                <c:pt idx="13">
                  <c:v> May 08</c:v>
                </c:pt>
                <c:pt idx="14">
                  <c:v> Jun 08</c:v>
                </c:pt>
                <c:pt idx="15">
                  <c:v> Jul 08</c:v>
                </c:pt>
                <c:pt idx="16">
                  <c:v>Aug 08</c:v>
                </c:pt>
                <c:pt idx="17">
                  <c:v>Sep 08</c:v>
                </c:pt>
                <c:pt idx="18">
                  <c:v>Oct 08</c:v>
                </c:pt>
                <c:pt idx="19">
                  <c:v>Nov 08</c:v>
                </c:pt>
                <c:pt idx="20">
                  <c:v>Dec 08</c:v>
                </c:pt>
                <c:pt idx="21">
                  <c:v>Jan 09</c:v>
                </c:pt>
                <c:pt idx="22">
                  <c:v>Feb 09</c:v>
                </c:pt>
                <c:pt idx="23">
                  <c:v>Mar 09</c:v>
                </c:pt>
                <c:pt idx="24">
                  <c:v> Apr 09</c:v>
                </c:pt>
                <c:pt idx="25">
                  <c:v> May 09</c:v>
                </c:pt>
                <c:pt idx="26">
                  <c:v> Jun 09</c:v>
                </c:pt>
                <c:pt idx="27">
                  <c:v> Jul 09</c:v>
                </c:pt>
                <c:pt idx="28">
                  <c:v>Aug 09</c:v>
                </c:pt>
                <c:pt idx="29">
                  <c:v>Sep 09</c:v>
                </c:pt>
                <c:pt idx="30">
                  <c:v>Oct 09</c:v>
                </c:pt>
                <c:pt idx="31">
                  <c:v>Nov 09</c:v>
                </c:pt>
                <c:pt idx="32">
                  <c:v>Dec 09</c:v>
                </c:pt>
              </c:strCache>
            </c:strRef>
          </c:cat>
          <c:val>
            <c:numRef>
              <c:f>'[1]Page135'!$N$29:$AT$29</c:f>
              <c:numCache>
                <c:ptCount val="33"/>
                <c:pt idx="0">
                  <c:v>630.74</c:v>
                </c:pt>
                <c:pt idx="1">
                  <c:v>1270.72</c:v>
                </c:pt>
                <c:pt idx="2">
                  <c:v>1327.49</c:v>
                </c:pt>
                <c:pt idx="3">
                  <c:v>1374.45</c:v>
                </c:pt>
                <c:pt idx="4">
                  <c:v>1504.19</c:v>
                </c:pt>
                <c:pt idx="5">
                  <c:v>1532.07</c:v>
                </c:pt>
                <c:pt idx="6">
                  <c:v>1587.22</c:v>
                </c:pt>
                <c:pt idx="7">
                  <c:v>1460.83</c:v>
                </c:pt>
                <c:pt idx="8">
                  <c:v>1740.9</c:v>
                </c:pt>
                <c:pt idx="9">
                  <c:v>1816.99</c:v>
                </c:pt>
                <c:pt idx="10">
                  <c:v>1964.33</c:v>
                </c:pt>
                <c:pt idx="11">
                  <c:v>2261.77</c:v>
                </c:pt>
                <c:pt idx="12">
                  <c:v>694.28</c:v>
                </c:pt>
                <c:pt idx="13">
                  <c:v>1440.45</c:v>
                </c:pt>
                <c:pt idx="14">
                  <c:v>1770.81</c:v>
                </c:pt>
                <c:pt idx="15">
                  <c:v>1829.97</c:v>
                </c:pt>
                <c:pt idx="16">
                  <c:v>1857.52</c:v>
                </c:pt>
                <c:pt idx="17">
                  <c:v>1888.06</c:v>
                </c:pt>
                <c:pt idx="18">
                  <c:v>1461.81</c:v>
                </c:pt>
                <c:pt idx="19">
                  <c:v>1239.86</c:v>
                </c:pt>
                <c:pt idx="20">
                  <c:v>932.02</c:v>
                </c:pt>
                <c:pt idx="21">
                  <c:v>944.95</c:v>
                </c:pt>
                <c:pt idx="22">
                  <c:v>881.8</c:v>
                </c:pt>
                <c:pt idx="23">
                  <c:v>923.81</c:v>
                </c:pt>
                <c:pt idx="24">
                  <c:v>218.48</c:v>
                </c:pt>
                <c:pt idx="25">
                  <c:v>531.7</c:v>
                </c:pt>
                <c:pt idx="26">
                  <c:v>646.38</c:v>
                </c:pt>
                <c:pt idx="27">
                  <c:v>720.12</c:v>
                </c:pt>
                <c:pt idx="28">
                  <c:v>690.22</c:v>
                </c:pt>
                <c:pt idx="29">
                  <c:v>794.92</c:v>
                </c:pt>
                <c:pt idx="30">
                  <c:v>794</c:v>
                </c:pt>
                <c:pt idx="31">
                  <c:v>821.03</c:v>
                </c:pt>
                <c:pt idx="32">
                  <c:v>951.34</c:v>
                </c:pt>
              </c:numCache>
            </c:numRef>
          </c:val>
          <c:smooth val="0"/>
        </c:ser>
        <c:marker val="1"/>
        <c:axId val="36722734"/>
        <c:axId val="62069151"/>
      </c:lineChart>
      <c:catAx>
        <c:axId val="3672273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069151"/>
        <c:crossesAt val="0"/>
        <c:auto val="1"/>
        <c:lblOffset val="100"/>
        <c:tickLblSkip val="8"/>
        <c:tickMarkSkip val="8"/>
        <c:noMultiLvlLbl val="0"/>
      </c:catAx>
      <c:valAx>
        <c:axId val="62069151"/>
        <c:scaling>
          <c:orientation val="minMax"/>
          <c:max val="3500"/>
          <c:min val="0"/>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722734"/>
        <c:crossesAt val="1"/>
        <c:crossBetween val="midCat"/>
        <c:dispUnits/>
        <c:majorUnit val="500"/>
        <c:minorUnit val="5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625"/>
          <c:w val="0.99375"/>
          <c:h val="0.9512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'[1]Page135'!$N$11:$AT$11</c:f>
              <c:strCache>
                <c:ptCount val="33"/>
                <c:pt idx="0">
                  <c:v> Apr 07</c:v>
                </c:pt>
                <c:pt idx="1">
                  <c:v> May 07</c:v>
                </c:pt>
                <c:pt idx="2">
                  <c:v> Jun 07</c:v>
                </c:pt>
                <c:pt idx="3">
                  <c:v> Jul 07</c:v>
                </c:pt>
                <c:pt idx="4">
                  <c:v>Aug 07</c:v>
                </c:pt>
                <c:pt idx="5">
                  <c:v>Sep 07</c:v>
                </c:pt>
                <c:pt idx="6">
                  <c:v>Oct 07</c:v>
                </c:pt>
                <c:pt idx="7">
                  <c:v>Nov 07</c:v>
                </c:pt>
                <c:pt idx="8">
                  <c:v>Dec 07</c:v>
                </c:pt>
                <c:pt idx="9">
                  <c:v>Jan 08</c:v>
                </c:pt>
                <c:pt idx="10">
                  <c:v>Feb 08</c:v>
                </c:pt>
                <c:pt idx="11">
                  <c:v>Mar 08</c:v>
                </c:pt>
                <c:pt idx="12">
                  <c:v> Apr 08</c:v>
                </c:pt>
                <c:pt idx="13">
                  <c:v> May 08</c:v>
                </c:pt>
                <c:pt idx="14">
                  <c:v> Jun 08</c:v>
                </c:pt>
                <c:pt idx="15">
                  <c:v> Jul 08</c:v>
                </c:pt>
                <c:pt idx="16">
                  <c:v>Aug 08</c:v>
                </c:pt>
                <c:pt idx="17">
                  <c:v>Sep 08</c:v>
                </c:pt>
                <c:pt idx="18">
                  <c:v>Oct 08</c:v>
                </c:pt>
                <c:pt idx="19">
                  <c:v>Nov 08</c:v>
                </c:pt>
                <c:pt idx="20">
                  <c:v>Dec 08</c:v>
                </c:pt>
                <c:pt idx="21">
                  <c:v>Jan 09</c:v>
                </c:pt>
                <c:pt idx="22">
                  <c:v>Feb 09</c:v>
                </c:pt>
                <c:pt idx="23">
                  <c:v>Mar 09</c:v>
                </c:pt>
                <c:pt idx="24">
                  <c:v> Apr 09</c:v>
                </c:pt>
                <c:pt idx="25">
                  <c:v> May 09</c:v>
                </c:pt>
                <c:pt idx="26">
                  <c:v> Jun 09</c:v>
                </c:pt>
                <c:pt idx="27">
                  <c:v> Jul 09</c:v>
                </c:pt>
                <c:pt idx="28">
                  <c:v>Aug 09</c:v>
                </c:pt>
                <c:pt idx="29">
                  <c:v>Sep 09</c:v>
                </c:pt>
                <c:pt idx="30">
                  <c:v>Oct 09</c:v>
                </c:pt>
                <c:pt idx="31">
                  <c:v>Nov 09</c:v>
                </c:pt>
                <c:pt idx="32">
                  <c:v>Dec 09</c:v>
                </c:pt>
              </c:strCache>
            </c:strRef>
          </c:cat>
          <c:val>
            <c:numRef>
              <c:f>'[1]Page135'!$N$13:$AT$13</c:f>
              <c:numCache>
                <c:ptCount val="33"/>
                <c:pt idx="0">
                  <c:v>437.48</c:v>
                </c:pt>
                <c:pt idx="1">
                  <c:v>594.71</c:v>
                </c:pt>
                <c:pt idx="2">
                  <c:v>554.77</c:v>
                </c:pt>
                <c:pt idx="3">
                  <c:v>560.89</c:v>
                </c:pt>
                <c:pt idx="4">
                  <c:v>552.08</c:v>
                </c:pt>
                <c:pt idx="5">
                  <c:v>558.42</c:v>
                </c:pt>
                <c:pt idx="6">
                  <c:v>561.76</c:v>
                </c:pt>
                <c:pt idx="7">
                  <c:v>521.7</c:v>
                </c:pt>
                <c:pt idx="8">
                  <c:v>575.07</c:v>
                </c:pt>
                <c:pt idx="9">
                  <c:v>632.1</c:v>
                </c:pt>
                <c:pt idx="10">
                  <c:v>621.78</c:v>
                </c:pt>
                <c:pt idx="11">
                  <c:v>816.18</c:v>
                </c:pt>
                <c:pt idx="12">
                  <c:v>330.77</c:v>
                </c:pt>
                <c:pt idx="13">
                  <c:v>599.6</c:v>
                </c:pt>
                <c:pt idx="14">
                  <c:v>625.56</c:v>
                </c:pt>
                <c:pt idx="15">
                  <c:v>616.02</c:v>
                </c:pt>
                <c:pt idx="16">
                  <c:v>550.18</c:v>
                </c:pt>
                <c:pt idx="17">
                  <c:v>623.4</c:v>
                </c:pt>
                <c:pt idx="18">
                  <c:v>649.1</c:v>
                </c:pt>
                <c:pt idx="19">
                  <c:v>631.76</c:v>
                </c:pt>
                <c:pt idx="20">
                  <c:v>475.16</c:v>
                </c:pt>
                <c:pt idx="21">
                  <c:v>414.28</c:v>
                </c:pt>
                <c:pt idx="22">
                  <c:v>424.43</c:v>
                </c:pt>
                <c:pt idx="23">
                  <c:v>540.47</c:v>
                </c:pt>
                <c:pt idx="24">
                  <c:v>202.22</c:v>
                </c:pt>
                <c:pt idx="25">
                  <c:v>385.4</c:v>
                </c:pt>
                <c:pt idx="26">
                  <c:v>411.02</c:v>
                </c:pt>
                <c:pt idx="27">
                  <c:v>441.83</c:v>
                </c:pt>
                <c:pt idx="28">
                  <c:v>413.44</c:v>
                </c:pt>
                <c:pt idx="29">
                  <c:v>387.03</c:v>
                </c:pt>
                <c:pt idx="30">
                  <c:v>426.9</c:v>
                </c:pt>
                <c:pt idx="31">
                  <c:v>398.46</c:v>
                </c:pt>
                <c:pt idx="32">
                  <c:v>429.24</c:v>
                </c:pt>
              </c:numCache>
            </c:numRef>
          </c:val>
          <c:smooth val="0"/>
        </c:ser>
        <c:marker val="1"/>
        <c:axId val="21751448"/>
        <c:axId val="61545305"/>
      </c:lineChart>
      <c:catAx>
        <c:axId val="21751448"/>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1545305"/>
        <c:crossesAt val="0"/>
        <c:auto val="1"/>
        <c:lblOffset val="100"/>
        <c:tickLblSkip val="8"/>
        <c:tickMarkSkip val="8"/>
        <c:noMultiLvlLbl val="0"/>
      </c:catAx>
      <c:valAx>
        <c:axId val="61545305"/>
        <c:scaling>
          <c:orientation val="minMax"/>
          <c:max val="1400"/>
          <c:min val="0"/>
        </c:scaling>
        <c:axPos val="l"/>
        <c:delete val="0"/>
        <c:numFmt formatCode="0" sourceLinked="0"/>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1751448"/>
        <c:crossesAt val="1"/>
        <c:crossBetween val="midCat"/>
        <c:dispUnits/>
        <c:majorUnit val="200"/>
        <c:minorUnit val="2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'[1]Page135'!$N$11:$AT$11</c:f>
              <c:strCache>
                <c:ptCount val="33"/>
                <c:pt idx="0">
                  <c:v> Apr 07</c:v>
                </c:pt>
                <c:pt idx="1">
                  <c:v> May 07</c:v>
                </c:pt>
                <c:pt idx="2">
                  <c:v> Jun 07</c:v>
                </c:pt>
                <c:pt idx="3">
                  <c:v> Jul 07</c:v>
                </c:pt>
                <c:pt idx="4">
                  <c:v>Aug 07</c:v>
                </c:pt>
                <c:pt idx="5">
                  <c:v>Sep 07</c:v>
                </c:pt>
                <c:pt idx="6">
                  <c:v>Oct 07</c:v>
                </c:pt>
                <c:pt idx="7">
                  <c:v>Nov 07</c:v>
                </c:pt>
                <c:pt idx="8">
                  <c:v>Dec 07</c:v>
                </c:pt>
                <c:pt idx="9">
                  <c:v>Jan 08</c:v>
                </c:pt>
                <c:pt idx="10">
                  <c:v>Feb 08</c:v>
                </c:pt>
                <c:pt idx="11">
                  <c:v>Mar 08</c:v>
                </c:pt>
                <c:pt idx="12">
                  <c:v> Apr 08</c:v>
                </c:pt>
                <c:pt idx="13">
                  <c:v> May 08</c:v>
                </c:pt>
                <c:pt idx="14">
                  <c:v> Jun 08</c:v>
                </c:pt>
                <c:pt idx="15">
                  <c:v> Jul 08</c:v>
                </c:pt>
                <c:pt idx="16">
                  <c:v>Aug 08</c:v>
                </c:pt>
                <c:pt idx="17">
                  <c:v>Sep 08</c:v>
                </c:pt>
                <c:pt idx="18">
                  <c:v>Oct 08</c:v>
                </c:pt>
                <c:pt idx="19">
                  <c:v>Nov 08</c:v>
                </c:pt>
                <c:pt idx="20">
                  <c:v>Dec 08</c:v>
                </c:pt>
                <c:pt idx="21">
                  <c:v>Jan 09</c:v>
                </c:pt>
                <c:pt idx="22">
                  <c:v>Feb 09</c:v>
                </c:pt>
                <c:pt idx="23">
                  <c:v>Mar 09</c:v>
                </c:pt>
                <c:pt idx="24">
                  <c:v> Apr 09</c:v>
                </c:pt>
                <c:pt idx="25">
                  <c:v> May 09</c:v>
                </c:pt>
                <c:pt idx="26">
                  <c:v> Jun 09</c:v>
                </c:pt>
                <c:pt idx="27">
                  <c:v> Jul 09</c:v>
                </c:pt>
                <c:pt idx="28">
                  <c:v>Aug 09</c:v>
                </c:pt>
                <c:pt idx="29">
                  <c:v>Sep 09</c:v>
                </c:pt>
                <c:pt idx="30">
                  <c:v>Oct 09</c:v>
                </c:pt>
                <c:pt idx="31">
                  <c:v>Nov 09</c:v>
                </c:pt>
                <c:pt idx="32">
                  <c:v>Dec 09</c:v>
                </c:pt>
              </c:strCache>
            </c:strRef>
          </c:cat>
          <c:val>
            <c:numRef>
              <c:f>'[1]Page135'!$N$29:$AT$29</c:f>
              <c:numCache>
                <c:ptCount val="33"/>
                <c:pt idx="0">
                  <c:v>630.74</c:v>
                </c:pt>
                <c:pt idx="1">
                  <c:v>1270.72</c:v>
                </c:pt>
                <c:pt idx="2">
                  <c:v>1327.49</c:v>
                </c:pt>
                <c:pt idx="3">
                  <c:v>1374.45</c:v>
                </c:pt>
                <c:pt idx="4">
                  <c:v>1504.19</c:v>
                </c:pt>
                <c:pt idx="5">
                  <c:v>1532.07</c:v>
                </c:pt>
                <c:pt idx="6">
                  <c:v>1587.22</c:v>
                </c:pt>
                <c:pt idx="7">
                  <c:v>1460.83</c:v>
                </c:pt>
                <c:pt idx="8">
                  <c:v>1740.9</c:v>
                </c:pt>
                <c:pt idx="9">
                  <c:v>1816.99</c:v>
                </c:pt>
                <c:pt idx="10">
                  <c:v>1964.33</c:v>
                </c:pt>
                <c:pt idx="11">
                  <c:v>2261.77</c:v>
                </c:pt>
                <c:pt idx="12">
                  <c:v>694.28</c:v>
                </c:pt>
                <c:pt idx="13">
                  <c:v>1440.45</c:v>
                </c:pt>
                <c:pt idx="14">
                  <c:v>1770.81</c:v>
                </c:pt>
                <c:pt idx="15">
                  <c:v>1829.97</c:v>
                </c:pt>
                <c:pt idx="16">
                  <c:v>1857.52</c:v>
                </c:pt>
                <c:pt idx="17">
                  <c:v>1888.06</c:v>
                </c:pt>
                <c:pt idx="18">
                  <c:v>1461.81</c:v>
                </c:pt>
                <c:pt idx="19">
                  <c:v>1239.86</c:v>
                </c:pt>
                <c:pt idx="20">
                  <c:v>932.02</c:v>
                </c:pt>
                <c:pt idx="21">
                  <c:v>944.95</c:v>
                </c:pt>
                <c:pt idx="22">
                  <c:v>881.8</c:v>
                </c:pt>
                <c:pt idx="23">
                  <c:v>923.81</c:v>
                </c:pt>
                <c:pt idx="24">
                  <c:v>218.48</c:v>
                </c:pt>
                <c:pt idx="25">
                  <c:v>531.7</c:v>
                </c:pt>
                <c:pt idx="26">
                  <c:v>646.38</c:v>
                </c:pt>
                <c:pt idx="27">
                  <c:v>720.12</c:v>
                </c:pt>
                <c:pt idx="28">
                  <c:v>690.22</c:v>
                </c:pt>
                <c:pt idx="29">
                  <c:v>794.92</c:v>
                </c:pt>
                <c:pt idx="30">
                  <c:v>794</c:v>
                </c:pt>
                <c:pt idx="31">
                  <c:v>821.03</c:v>
                </c:pt>
                <c:pt idx="32">
                  <c:v>951.34</c:v>
                </c:pt>
              </c:numCache>
            </c:numRef>
          </c:val>
          <c:smooth val="0"/>
        </c:ser>
        <c:marker val="1"/>
        <c:axId val="17036834"/>
        <c:axId val="19113779"/>
      </c:lineChart>
      <c:catAx>
        <c:axId val="1703683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113779"/>
        <c:crossesAt val="0"/>
        <c:auto val="1"/>
        <c:lblOffset val="100"/>
        <c:tickLblSkip val="8"/>
        <c:tickMarkSkip val="8"/>
        <c:noMultiLvlLbl val="0"/>
      </c:catAx>
      <c:valAx>
        <c:axId val="19113779"/>
        <c:scaling>
          <c:orientation val="minMax"/>
          <c:max val="3500"/>
          <c:min val="0"/>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036834"/>
        <c:crossesAt val="1"/>
        <c:crossBetween val="midCat"/>
        <c:dispUnits/>
        <c:majorUnit val="500"/>
        <c:minorUnit val="5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76200</xdr:colOff>
      <xdr:row>54</xdr:row>
      <xdr:rowOff>0</xdr:rowOff>
    </xdr:from>
    <xdr:ext cx="95250" cy="228600"/>
    <xdr:sp>
      <xdr:nvSpPr>
        <xdr:cNvPr id="1" name="Text Box 10"/>
        <xdr:cNvSpPr txBox="1">
          <a:spLocks noChangeArrowheads="1"/>
        </xdr:cNvSpPr>
      </xdr:nvSpPr>
      <xdr:spPr>
        <a:xfrm>
          <a:off x="7048500"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190500</xdr:colOff>
      <xdr:row>54</xdr:row>
      <xdr:rowOff>0</xdr:rowOff>
    </xdr:from>
    <xdr:ext cx="95250" cy="228600"/>
    <xdr:sp>
      <xdr:nvSpPr>
        <xdr:cNvPr id="2" name="Text Box 45"/>
        <xdr:cNvSpPr txBox="1">
          <a:spLocks noChangeArrowheads="1"/>
        </xdr:cNvSpPr>
      </xdr:nvSpPr>
      <xdr:spPr>
        <a:xfrm>
          <a:off x="7781925"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314325</xdr:colOff>
      <xdr:row>56</xdr:row>
      <xdr:rowOff>76200</xdr:rowOff>
    </xdr:from>
    <xdr:ext cx="95250" cy="228600"/>
    <xdr:sp>
      <xdr:nvSpPr>
        <xdr:cNvPr id="3" name="Text Box 46"/>
        <xdr:cNvSpPr txBox="1">
          <a:spLocks noChangeArrowheads="1"/>
        </xdr:cNvSpPr>
      </xdr:nvSpPr>
      <xdr:spPr>
        <a:xfrm>
          <a:off x="3571875" y="113633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276225</xdr:colOff>
      <xdr:row>54</xdr:row>
      <xdr:rowOff>0</xdr:rowOff>
    </xdr:from>
    <xdr:ext cx="95250" cy="228600"/>
    <xdr:sp>
      <xdr:nvSpPr>
        <xdr:cNvPr id="4" name="Text Box 48"/>
        <xdr:cNvSpPr txBox="1">
          <a:spLocks noChangeArrowheads="1"/>
        </xdr:cNvSpPr>
      </xdr:nvSpPr>
      <xdr:spPr>
        <a:xfrm>
          <a:off x="7867650"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238125</xdr:colOff>
      <xdr:row>54</xdr:row>
      <xdr:rowOff>0</xdr:rowOff>
    </xdr:from>
    <xdr:ext cx="95250" cy="228600"/>
    <xdr:sp>
      <xdr:nvSpPr>
        <xdr:cNvPr id="5" name="Text Box 49"/>
        <xdr:cNvSpPr txBox="1">
          <a:spLocks noChangeArrowheads="1"/>
        </xdr:cNvSpPr>
      </xdr:nvSpPr>
      <xdr:spPr>
        <a:xfrm>
          <a:off x="3495675"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85725</xdr:colOff>
      <xdr:row>54</xdr:row>
      <xdr:rowOff>0</xdr:rowOff>
    </xdr:from>
    <xdr:ext cx="95250" cy="228600"/>
    <xdr:sp>
      <xdr:nvSpPr>
        <xdr:cNvPr id="6" name="Text Box 50"/>
        <xdr:cNvSpPr txBox="1">
          <a:spLocks noChangeArrowheads="1"/>
        </xdr:cNvSpPr>
      </xdr:nvSpPr>
      <xdr:spPr>
        <a:xfrm>
          <a:off x="7677150"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276225</xdr:colOff>
      <xdr:row>54</xdr:row>
      <xdr:rowOff>0</xdr:rowOff>
    </xdr:from>
    <xdr:ext cx="95250" cy="228600"/>
    <xdr:sp>
      <xdr:nvSpPr>
        <xdr:cNvPr id="7" name="Text Box 51"/>
        <xdr:cNvSpPr txBox="1">
          <a:spLocks noChangeArrowheads="1"/>
        </xdr:cNvSpPr>
      </xdr:nvSpPr>
      <xdr:spPr>
        <a:xfrm>
          <a:off x="3533775"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76200</xdr:colOff>
      <xdr:row>54</xdr:row>
      <xdr:rowOff>0</xdr:rowOff>
    </xdr:from>
    <xdr:ext cx="95250" cy="228600"/>
    <xdr:sp>
      <xdr:nvSpPr>
        <xdr:cNvPr id="8" name="Text Box 54"/>
        <xdr:cNvSpPr txBox="1">
          <a:spLocks noChangeArrowheads="1"/>
        </xdr:cNvSpPr>
      </xdr:nvSpPr>
      <xdr:spPr>
        <a:xfrm>
          <a:off x="7667625"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238125</xdr:colOff>
      <xdr:row>54</xdr:row>
      <xdr:rowOff>0</xdr:rowOff>
    </xdr:from>
    <xdr:ext cx="95250" cy="228600"/>
    <xdr:sp>
      <xdr:nvSpPr>
        <xdr:cNvPr id="9" name="Text Box 55"/>
        <xdr:cNvSpPr txBox="1">
          <a:spLocks noChangeArrowheads="1"/>
        </xdr:cNvSpPr>
      </xdr:nvSpPr>
      <xdr:spPr>
        <a:xfrm>
          <a:off x="3495675"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54</xdr:row>
      <xdr:rowOff>85725</xdr:rowOff>
    </xdr:from>
    <xdr:ext cx="95250" cy="228600"/>
    <xdr:sp>
      <xdr:nvSpPr>
        <xdr:cNvPr id="10" name="Text Box 56"/>
        <xdr:cNvSpPr txBox="1">
          <a:spLocks noChangeArrowheads="1"/>
        </xdr:cNvSpPr>
      </xdr:nvSpPr>
      <xdr:spPr>
        <a:xfrm>
          <a:off x="8210550" y="110490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276225</xdr:colOff>
      <xdr:row>54</xdr:row>
      <xdr:rowOff>0</xdr:rowOff>
    </xdr:from>
    <xdr:ext cx="95250" cy="228600"/>
    <xdr:sp>
      <xdr:nvSpPr>
        <xdr:cNvPr id="11" name="Text Box 57"/>
        <xdr:cNvSpPr txBox="1">
          <a:spLocks noChangeArrowheads="1"/>
        </xdr:cNvSpPr>
      </xdr:nvSpPr>
      <xdr:spPr>
        <a:xfrm>
          <a:off x="3533775" y="109632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38100</xdr:colOff>
      <xdr:row>68</xdr:row>
      <xdr:rowOff>0</xdr:rowOff>
    </xdr:from>
    <xdr:ext cx="95250" cy="142875"/>
    <xdr:sp>
      <xdr:nvSpPr>
        <xdr:cNvPr id="12" name="Text Box 74"/>
        <xdr:cNvSpPr txBox="1">
          <a:spLocks noChangeArrowheads="1"/>
        </xdr:cNvSpPr>
      </xdr:nvSpPr>
      <xdr:spPr>
        <a:xfrm>
          <a:off x="3295650" y="13230225"/>
          <a:ext cx="9525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9525</xdr:colOff>
      <xdr:row>68</xdr:row>
      <xdr:rowOff>0</xdr:rowOff>
    </xdr:from>
    <xdr:ext cx="95250" cy="152400"/>
    <xdr:sp>
      <xdr:nvSpPr>
        <xdr:cNvPr id="13" name="Text Box 75"/>
        <xdr:cNvSpPr txBox="1">
          <a:spLocks noChangeArrowheads="1"/>
        </xdr:cNvSpPr>
      </xdr:nvSpPr>
      <xdr:spPr>
        <a:xfrm>
          <a:off x="3267075" y="1323022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504825</xdr:colOff>
      <xdr:row>68</xdr:row>
      <xdr:rowOff>0</xdr:rowOff>
    </xdr:from>
    <xdr:ext cx="85725" cy="152400"/>
    <xdr:sp>
      <xdr:nvSpPr>
        <xdr:cNvPr id="14" name="Text Box 76"/>
        <xdr:cNvSpPr txBox="1">
          <a:spLocks noChangeArrowheads="1"/>
        </xdr:cNvSpPr>
      </xdr:nvSpPr>
      <xdr:spPr>
        <a:xfrm>
          <a:off x="3143250" y="132302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476250</xdr:colOff>
      <xdr:row>68</xdr:row>
      <xdr:rowOff>0</xdr:rowOff>
    </xdr:from>
    <xdr:ext cx="95250" cy="152400"/>
    <xdr:sp>
      <xdr:nvSpPr>
        <xdr:cNvPr id="15" name="Text Box 77"/>
        <xdr:cNvSpPr txBox="1">
          <a:spLocks noChangeArrowheads="1"/>
        </xdr:cNvSpPr>
      </xdr:nvSpPr>
      <xdr:spPr>
        <a:xfrm>
          <a:off x="3114675" y="1323022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52</xdr:row>
      <xdr:rowOff>76200</xdr:rowOff>
    </xdr:from>
    <xdr:ext cx="95250" cy="228600"/>
    <xdr:sp>
      <xdr:nvSpPr>
        <xdr:cNvPr id="16" name="Text Box 78"/>
        <xdr:cNvSpPr txBox="1">
          <a:spLocks noChangeArrowheads="1"/>
        </xdr:cNvSpPr>
      </xdr:nvSpPr>
      <xdr:spPr>
        <a:xfrm>
          <a:off x="8210550" y="107156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60</xdr:row>
      <xdr:rowOff>38100</xdr:rowOff>
    </xdr:from>
    <xdr:ext cx="95250" cy="228600"/>
    <xdr:sp>
      <xdr:nvSpPr>
        <xdr:cNvPr id="17" name="Text Box 79"/>
        <xdr:cNvSpPr txBox="1">
          <a:spLocks noChangeArrowheads="1"/>
        </xdr:cNvSpPr>
      </xdr:nvSpPr>
      <xdr:spPr>
        <a:xfrm>
          <a:off x="8210550" y="119729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361950</xdr:colOff>
      <xdr:row>42</xdr:row>
      <xdr:rowOff>123825</xdr:rowOff>
    </xdr:from>
    <xdr:ext cx="95250" cy="219075"/>
    <xdr:sp>
      <xdr:nvSpPr>
        <xdr:cNvPr id="18" name="Text Box 80"/>
        <xdr:cNvSpPr txBox="1">
          <a:spLocks noChangeArrowheads="1"/>
        </xdr:cNvSpPr>
      </xdr:nvSpPr>
      <xdr:spPr>
        <a:xfrm>
          <a:off x="2381250" y="85248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523875</xdr:colOff>
      <xdr:row>110</xdr:row>
      <xdr:rowOff>47625</xdr:rowOff>
    </xdr:from>
    <xdr:ext cx="104775" cy="219075"/>
    <xdr:sp>
      <xdr:nvSpPr>
        <xdr:cNvPr id="19" name="Text Box 84"/>
        <xdr:cNvSpPr txBox="1">
          <a:spLocks noChangeArrowheads="1"/>
        </xdr:cNvSpPr>
      </xdr:nvSpPr>
      <xdr:spPr>
        <a:xfrm>
          <a:off x="3781425" y="22755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342900</xdr:colOff>
      <xdr:row>108</xdr:row>
      <xdr:rowOff>114300</xdr:rowOff>
    </xdr:from>
    <xdr:ext cx="533400" cy="209550"/>
    <xdr:sp>
      <xdr:nvSpPr>
        <xdr:cNvPr id="20" name="Text Box 86"/>
        <xdr:cNvSpPr txBox="1">
          <a:spLocks noChangeArrowheads="1"/>
        </xdr:cNvSpPr>
      </xdr:nvSpPr>
      <xdr:spPr>
        <a:xfrm>
          <a:off x="6076950" y="22431375"/>
          <a:ext cx="5334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361950</xdr:colOff>
      <xdr:row>108</xdr:row>
      <xdr:rowOff>114300</xdr:rowOff>
    </xdr:from>
    <xdr:ext cx="95250" cy="200025"/>
    <xdr:sp>
      <xdr:nvSpPr>
        <xdr:cNvPr id="21" name="Text Box 87"/>
        <xdr:cNvSpPr txBox="1">
          <a:spLocks noChangeArrowheads="1"/>
        </xdr:cNvSpPr>
      </xdr:nvSpPr>
      <xdr:spPr>
        <a:xfrm>
          <a:off x="6096000" y="224313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219075</xdr:colOff>
      <xdr:row>108</xdr:row>
      <xdr:rowOff>85725</xdr:rowOff>
    </xdr:from>
    <xdr:ext cx="95250" cy="200025"/>
    <xdr:sp>
      <xdr:nvSpPr>
        <xdr:cNvPr id="22" name="Text Box 88"/>
        <xdr:cNvSpPr txBox="1">
          <a:spLocks noChangeArrowheads="1"/>
        </xdr:cNvSpPr>
      </xdr:nvSpPr>
      <xdr:spPr>
        <a:xfrm>
          <a:off x="5953125" y="2240280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361950</xdr:colOff>
      <xdr:row>108</xdr:row>
      <xdr:rowOff>114300</xdr:rowOff>
    </xdr:from>
    <xdr:ext cx="95250" cy="200025"/>
    <xdr:sp>
      <xdr:nvSpPr>
        <xdr:cNvPr id="23" name="Text Box 90"/>
        <xdr:cNvSpPr txBox="1">
          <a:spLocks noChangeArrowheads="1"/>
        </xdr:cNvSpPr>
      </xdr:nvSpPr>
      <xdr:spPr>
        <a:xfrm>
          <a:off x="6096000" y="224313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361950</xdr:colOff>
      <xdr:row>41</xdr:row>
      <xdr:rowOff>123825</xdr:rowOff>
    </xdr:from>
    <xdr:ext cx="95250" cy="219075"/>
    <xdr:sp>
      <xdr:nvSpPr>
        <xdr:cNvPr id="24" name="Text Box 94"/>
        <xdr:cNvSpPr txBox="1">
          <a:spLocks noChangeArrowheads="1"/>
        </xdr:cNvSpPr>
      </xdr:nvSpPr>
      <xdr:spPr>
        <a:xfrm>
          <a:off x="2381250" y="83629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361950</xdr:colOff>
      <xdr:row>41</xdr:row>
      <xdr:rowOff>123825</xdr:rowOff>
    </xdr:from>
    <xdr:ext cx="95250" cy="219075"/>
    <xdr:sp>
      <xdr:nvSpPr>
        <xdr:cNvPr id="25" name="Text Box 95"/>
        <xdr:cNvSpPr txBox="1">
          <a:spLocks noChangeArrowheads="1"/>
        </xdr:cNvSpPr>
      </xdr:nvSpPr>
      <xdr:spPr>
        <a:xfrm>
          <a:off x="2381250" y="83629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361950</xdr:colOff>
      <xdr:row>40</xdr:row>
      <xdr:rowOff>85725</xdr:rowOff>
    </xdr:from>
    <xdr:ext cx="95250" cy="161925"/>
    <xdr:sp>
      <xdr:nvSpPr>
        <xdr:cNvPr id="26" name="Text Box 96"/>
        <xdr:cNvSpPr txBox="1">
          <a:spLocks noChangeArrowheads="1"/>
        </xdr:cNvSpPr>
      </xdr:nvSpPr>
      <xdr:spPr>
        <a:xfrm>
          <a:off x="2381250" y="812482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523875</xdr:colOff>
      <xdr:row>142</xdr:row>
      <xdr:rowOff>0</xdr:rowOff>
    </xdr:from>
    <xdr:ext cx="523875" cy="209550"/>
    <xdr:sp>
      <xdr:nvSpPr>
        <xdr:cNvPr id="27" name="Text Box 39"/>
        <xdr:cNvSpPr txBox="1">
          <a:spLocks noChangeArrowheads="1"/>
        </xdr:cNvSpPr>
      </xdr:nvSpPr>
      <xdr:spPr>
        <a:xfrm>
          <a:off x="4400550" y="28775025"/>
          <a:ext cx="5238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371475</xdr:colOff>
      <xdr:row>136</xdr:row>
      <xdr:rowOff>123825</xdr:rowOff>
    </xdr:from>
    <xdr:ext cx="542925" cy="219075"/>
    <xdr:sp>
      <xdr:nvSpPr>
        <xdr:cNvPr id="28" name="Text Box 40"/>
        <xdr:cNvSpPr txBox="1">
          <a:spLocks noChangeArrowheads="1"/>
        </xdr:cNvSpPr>
      </xdr:nvSpPr>
      <xdr:spPr>
        <a:xfrm>
          <a:off x="2390775" y="27622500"/>
          <a:ext cx="54292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619125</xdr:colOff>
      <xdr:row>142</xdr:row>
      <xdr:rowOff>0</xdr:rowOff>
    </xdr:from>
    <xdr:ext cx="200025" cy="190500"/>
    <xdr:sp>
      <xdr:nvSpPr>
        <xdr:cNvPr id="29" name="Text Box 50"/>
        <xdr:cNvSpPr txBox="1">
          <a:spLocks noChangeArrowheads="1"/>
        </xdr:cNvSpPr>
      </xdr:nvSpPr>
      <xdr:spPr>
        <a:xfrm>
          <a:off x="4495800" y="28775025"/>
          <a:ext cx="2000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314325</xdr:colOff>
      <xdr:row>142</xdr:row>
      <xdr:rowOff>0</xdr:rowOff>
    </xdr:from>
    <xdr:ext cx="95250" cy="238125"/>
    <xdr:sp>
      <xdr:nvSpPr>
        <xdr:cNvPr id="30" name="Text Box 52"/>
        <xdr:cNvSpPr txBox="1">
          <a:spLocks noChangeArrowheads="1"/>
        </xdr:cNvSpPr>
      </xdr:nvSpPr>
      <xdr:spPr>
        <a:xfrm>
          <a:off x="4191000" y="287750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38125"/>
    <xdr:sp>
      <xdr:nvSpPr>
        <xdr:cNvPr id="31" name="Text Box 54"/>
        <xdr:cNvSpPr txBox="1">
          <a:spLocks noChangeArrowheads="1"/>
        </xdr:cNvSpPr>
      </xdr:nvSpPr>
      <xdr:spPr>
        <a:xfrm>
          <a:off x="4105275" y="287750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266700</xdr:colOff>
      <xdr:row>142</xdr:row>
      <xdr:rowOff>0</xdr:rowOff>
    </xdr:from>
    <xdr:ext cx="95250" cy="238125"/>
    <xdr:sp>
      <xdr:nvSpPr>
        <xdr:cNvPr id="32" name="Text Box 56"/>
        <xdr:cNvSpPr txBox="1">
          <a:spLocks noChangeArrowheads="1"/>
        </xdr:cNvSpPr>
      </xdr:nvSpPr>
      <xdr:spPr>
        <a:xfrm>
          <a:off x="4143375" y="287750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314325</xdr:colOff>
      <xdr:row>142</xdr:row>
      <xdr:rowOff>0</xdr:rowOff>
    </xdr:from>
    <xdr:ext cx="95250" cy="238125"/>
    <xdr:sp>
      <xdr:nvSpPr>
        <xdr:cNvPr id="33" name="Text Box 58"/>
        <xdr:cNvSpPr txBox="1">
          <a:spLocks noChangeArrowheads="1"/>
        </xdr:cNvSpPr>
      </xdr:nvSpPr>
      <xdr:spPr>
        <a:xfrm>
          <a:off x="4191000" y="287750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419100</xdr:colOff>
      <xdr:row>142</xdr:row>
      <xdr:rowOff>0</xdr:rowOff>
    </xdr:from>
    <xdr:ext cx="95250" cy="238125"/>
    <xdr:sp>
      <xdr:nvSpPr>
        <xdr:cNvPr id="34" name="Text Box 59"/>
        <xdr:cNvSpPr txBox="1">
          <a:spLocks noChangeArrowheads="1"/>
        </xdr:cNvSpPr>
      </xdr:nvSpPr>
      <xdr:spPr>
        <a:xfrm>
          <a:off x="8010525" y="287750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123825</xdr:colOff>
      <xdr:row>142</xdr:row>
      <xdr:rowOff>0</xdr:rowOff>
    </xdr:from>
    <xdr:ext cx="95250" cy="238125"/>
    <xdr:sp>
      <xdr:nvSpPr>
        <xdr:cNvPr id="35" name="Text Box 67"/>
        <xdr:cNvSpPr txBox="1">
          <a:spLocks noChangeArrowheads="1"/>
        </xdr:cNvSpPr>
      </xdr:nvSpPr>
      <xdr:spPr>
        <a:xfrm>
          <a:off x="6477000" y="287750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428625</xdr:colOff>
      <xdr:row>190</xdr:row>
      <xdr:rowOff>0</xdr:rowOff>
    </xdr:from>
    <xdr:ext cx="123825" cy="47625"/>
    <xdr:sp>
      <xdr:nvSpPr>
        <xdr:cNvPr id="36" name="Text Box 2"/>
        <xdr:cNvSpPr txBox="1">
          <a:spLocks noChangeArrowheads="1"/>
        </xdr:cNvSpPr>
      </xdr:nvSpPr>
      <xdr:spPr>
        <a:xfrm>
          <a:off x="428625" y="40690800"/>
          <a:ext cx="1238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190</xdr:row>
      <xdr:rowOff>0</xdr:rowOff>
    </xdr:from>
    <xdr:ext cx="104775" cy="47625"/>
    <xdr:sp>
      <xdr:nvSpPr>
        <xdr:cNvPr id="37" name="Text Box 4"/>
        <xdr:cNvSpPr txBox="1">
          <a:spLocks noChangeArrowheads="1"/>
        </xdr:cNvSpPr>
      </xdr:nvSpPr>
      <xdr:spPr>
        <a:xfrm>
          <a:off x="4619625"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238125</xdr:colOff>
      <xdr:row>190</xdr:row>
      <xdr:rowOff>0</xdr:rowOff>
    </xdr:from>
    <xdr:ext cx="104775" cy="47625"/>
    <xdr:sp>
      <xdr:nvSpPr>
        <xdr:cNvPr id="38" name="Text Box 27"/>
        <xdr:cNvSpPr txBox="1">
          <a:spLocks noChangeArrowheads="1"/>
        </xdr:cNvSpPr>
      </xdr:nvSpPr>
      <xdr:spPr>
        <a:xfrm>
          <a:off x="3495675"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190</xdr:row>
      <xdr:rowOff>0</xdr:rowOff>
    </xdr:from>
    <xdr:ext cx="95250" cy="47625"/>
    <xdr:sp>
      <xdr:nvSpPr>
        <xdr:cNvPr id="39" name="Text Box 28"/>
        <xdr:cNvSpPr txBox="1">
          <a:spLocks noChangeArrowheads="1"/>
        </xdr:cNvSpPr>
      </xdr:nvSpPr>
      <xdr:spPr>
        <a:xfrm>
          <a:off x="7591425"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190</xdr:row>
      <xdr:rowOff>0</xdr:rowOff>
    </xdr:from>
    <xdr:ext cx="95250" cy="47625"/>
    <xdr:sp>
      <xdr:nvSpPr>
        <xdr:cNvPr id="40" name="Text Box 29"/>
        <xdr:cNvSpPr txBox="1">
          <a:spLocks noChangeArrowheads="1"/>
        </xdr:cNvSpPr>
      </xdr:nvSpPr>
      <xdr:spPr>
        <a:xfrm>
          <a:off x="7591425"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152400</xdr:colOff>
      <xdr:row>190</xdr:row>
      <xdr:rowOff>0</xdr:rowOff>
    </xdr:from>
    <xdr:ext cx="114300" cy="47625"/>
    <xdr:sp>
      <xdr:nvSpPr>
        <xdr:cNvPr id="41" name="Text Box 30"/>
        <xdr:cNvSpPr txBox="1">
          <a:spLocks noChangeArrowheads="1"/>
        </xdr:cNvSpPr>
      </xdr:nvSpPr>
      <xdr:spPr>
        <a:xfrm>
          <a:off x="3409950" y="40690800"/>
          <a:ext cx="1143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238125</xdr:colOff>
      <xdr:row>190</xdr:row>
      <xdr:rowOff>0</xdr:rowOff>
    </xdr:from>
    <xdr:ext cx="104775" cy="47625"/>
    <xdr:sp>
      <xdr:nvSpPr>
        <xdr:cNvPr id="42" name="Text Box 31"/>
        <xdr:cNvSpPr txBox="1">
          <a:spLocks noChangeArrowheads="1"/>
        </xdr:cNvSpPr>
      </xdr:nvSpPr>
      <xdr:spPr>
        <a:xfrm>
          <a:off x="6591300"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190</xdr:row>
      <xdr:rowOff>0</xdr:rowOff>
    </xdr:from>
    <xdr:ext cx="95250" cy="47625"/>
    <xdr:sp>
      <xdr:nvSpPr>
        <xdr:cNvPr id="43" name="Text Box 33"/>
        <xdr:cNvSpPr txBox="1">
          <a:spLocks noChangeArrowheads="1"/>
        </xdr:cNvSpPr>
      </xdr:nvSpPr>
      <xdr:spPr>
        <a:xfrm>
          <a:off x="7591425"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238125</xdr:colOff>
      <xdr:row>190</xdr:row>
      <xdr:rowOff>0</xdr:rowOff>
    </xdr:from>
    <xdr:ext cx="104775" cy="47625"/>
    <xdr:sp>
      <xdr:nvSpPr>
        <xdr:cNvPr id="44" name="Text Box 34"/>
        <xdr:cNvSpPr txBox="1">
          <a:spLocks noChangeArrowheads="1"/>
        </xdr:cNvSpPr>
      </xdr:nvSpPr>
      <xdr:spPr>
        <a:xfrm>
          <a:off x="3495675"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190</xdr:row>
      <xdr:rowOff>0</xdr:rowOff>
    </xdr:from>
    <xdr:ext cx="104775" cy="47625"/>
    <xdr:sp>
      <xdr:nvSpPr>
        <xdr:cNvPr id="45" name="Text Box 35"/>
        <xdr:cNvSpPr txBox="1">
          <a:spLocks noChangeArrowheads="1"/>
        </xdr:cNvSpPr>
      </xdr:nvSpPr>
      <xdr:spPr>
        <a:xfrm>
          <a:off x="3486150"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190</xdr:row>
      <xdr:rowOff>0</xdr:rowOff>
    </xdr:from>
    <xdr:ext cx="95250" cy="47625"/>
    <xdr:sp>
      <xdr:nvSpPr>
        <xdr:cNvPr id="46" name="Text Box 36"/>
        <xdr:cNvSpPr txBox="1">
          <a:spLocks noChangeArrowheads="1"/>
        </xdr:cNvSpPr>
      </xdr:nvSpPr>
      <xdr:spPr>
        <a:xfrm>
          <a:off x="7591425"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190</xdr:row>
      <xdr:rowOff>0</xdr:rowOff>
    </xdr:from>
    <xdr:ext cx="95250" cy="47625"/>
    <xdr:sp>
      <xdr:nvSpPr>
        <xdr:cNvPr id="47" name="Text Box 37"/>
        <xdr:cNvSpPr txBox="1">
          <a:spLocks noChangeArrowheads="1"/>
        </xdr:cNvSpPr>
      </xdr:nvSpPr>
      <xdr:spPr>
        <a:xfrm>
          <a:off x="7591425"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266700</xdr:colOff>
      <xdr:row>190</xdr:row>
      <xdr:rowOff>0</xdr:rowOff>
    </xdr:from>
    <xdr:ext cx="104775" cy="47625"/>
    <xdr:sp>
      <xdr:nvSpPr>
        <xdr:cNvPr id="48" name="Text Box 38"/>
        <xdr:cNvSpPr txBox="1">
          <a:spLocks noChangeArrowheads="1"/>
        </xdr:cNvSpPr>
      </xdr:nvSpPr>
      <xdr:spPr>
        <a:xfrm>
          <a:off x="3524250"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190</xdr:row>
      <xdr:rowOff>0</xdr:rowOff>
    </xdr:from>
    <xdr:ext cx="95250" cy="47625"/>
    <xdr:sp>
      <xdr:nvSpPr>
        <xdr:cNvPr id="49" name="Text Box 39"/>
        <xdr:cNvSpPr txBox="1">
          <a:spLocks noChangeArrowheads="1"/>
        </xdr:cNvSpPr>
      </xdr:nvSpPr>
      <xdr:spPr>
        <a:xfrm>
          <a:off x="7591425"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266700</xdr:colOff>
      <xdr:row>190</xdr:row>
      <xdr:rowOff>0</xdr:rowOff>
    </xdr:from>
    <xdr:ext cx="104775" cy="47625"/>
    <xdr:sp>
      <xdr:nvSpPr>
        <xdr:cNvPr id="50" name="Text Box 40"/>
        <xdr:cNvSpPr txBox="1">
          <a:spLocks noChangeArrowheads="1"/>
        </xdr:cNvSpPr>
      </xdr:nvSpPr>
      <xdr:spPr>
        <a:xfrm>
          <a:off x="3524250"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190</xdr:row>
      <xdr:rowOff>0</xdr:rowOff>
    </xdr:from>
    <xdr:ext cx="95250" cy="47625"/>
    <xdr:sp>
      <xdr:nvSpPr>
        <xdr:cNvPr id="51" name="Text Box 41"/>
        <xdr:cNvSpPr txBox="1">
          <a:spLocks noChangeArrowheads="1"/>
        </xdr:cNvSpPr>
      </xdr:nvSpPr>
      <xdr:spPr>
        <a:xfrm>
          <a:off x="7591425"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76200</xdr:colOff>
      <xdr:row>190</xdr:row>
      <xdr:rowOff>0</xdr:rowOff>
    </xdr:from>
    <xdr:ext cx="95250" cy="47625"/>
    <xdr:sp>
      <xdr:nvSpPr>
        <xdr:cNvPr id="52" name="Text Box 43"/>
        <xdr:cNvSpPr txBox="1">
          <a:spLocks noChangeArrowheads="1"/>
        </xdr:cNvSpPr>
      </xdr:nvSpPr>
      <xdr:spPr>
        <a:xfrm>
          <a:off x="4572000"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123825</xdr:colOff>
      <xdr:row>190</xdr:row>
      <xdr:rowOff>0</xdr:rowOff>
    </xdr:from>
    <xdr:ext cx="104775" cy="47625"/>
    <xdr:sp>
      <xdr:nvSpPr>
        <xdr:cNvPr id="53" name="Text Box 46"/>
        <xdr:cNvSpPr txBox="1">
          <a:spLocks noChangeArrowheads="1"/>
        </xdr:cNvSpPr>
      </xdr:nvSpPr>
      <xdr:spPr>
        <a:xfrm>
          <a:off x="7715250" y="40690800"/>
          <a:ext cx="10477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457200</xdr:colOff>
      <xdr:row>190</xdr:row>
      <xdr:rowOff>0</xdr:rowOff>
    </xdr:from>
    <xdr:ext cx="114300" cy="28575"/>
    <xdr:sp>
      <xdr:nvSpPr>
        <xdr:cNvPr id="54" name="Text Box 47"/>
        <xdr:cNvSpPr txBox="1">
          <a:spLocks noChangeArrowheads="1"/>
        </xdr:cNvSpPr>
      </xdr:nvSpPr>
      <xdr:spPr>
        <a:xfrm>
          <a:off x="3714750" y="406908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47625</xdr:colOff>
      <xdr:row>190</xdr:row>
      <xdr:rowOff>0</xdr:rowOff>
    </xdr:from>
    <xdr:ext cx="95250" cy="47625"/>
    <xdr:sp>
      <xdr:nvSpPr>
        <xdr:cNvPr id="55" name="Text Box 49"/>
        <xdr:cNvSpPr txBox="1">
          <a:spLocks noChangeArrowheads="1"/>
        </xdr:cNvSpPr>
      </xdr:nvSpPr>
      <xdr:spPr>
        <a:xfrm>
          <a:off x="2686050"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323850</xdr:colOff>
      <xdr:row>190</xdr:row>
      <xdr:rowOff>0</xdr:rowOff>
    </xdr:from>
    <xdr:ext cx="114300" cy="47625"/>
    <xdr:sp>
      <xdr:nvSpPr>
        <xdr:cNvPr id="56" name="Text Box 50"/>
        <xdr:cNvSpPr txBox="1">
          <a:spLocks noChangeArrowheads="1"/>
        </xdr:cNvSpPr>
      </xdr:nvSpPr>
      <xdr:spPr>
        <a:xfrm>
          <a:off x="3581400" y="40690800"/>
          <a:ext cx="1143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9525</xdr:colOff>
      <xdr:row>190</xdr:row>
      <xdr:rowOff>0</xdr:rowOff>
    </xdr:from>
    <xdr:ext cx="95250" cy="47625"/>
    <xdr:sp>
      <xdr:nvSpPr>
        <xdr:cNvPr id="57" name="Text Box 51"/>
        <xdr:cNvSpPr txBox="1">
          <a:spLocks noChangeArrowheads="1"/>
        </xdr:cNvSpPr>
      </xdr:nvSpPr>
      <xdr:spPr>
        <a:xfrm>
          <a:off x="7600950" y="40690800"/>
          <a:ext cx="9525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272</xdr:row>
      <xdr:rowOff>28575</xdr:rowOff>
    </xdr:from>
    <xdr:to>
      <xdr:col>6</xdr:col>
      <xdr:colOff>438150</xdr:colOff>
      <xdr:row>288</xdr:row>
      <xdr:rowOff>57150</xdr:rowOff>
    </xdr:to>
    <xdr:graphicFrame>
      <xdr:nvGraphicFramePr>
        <xdr:cNvPr id="58" name="Chart 2"/>
        <xdr:cNvGraphicFramePr/>
      </xdr:nvGraphicFramePr>
      <xdr:xfrm>
        <a:off x="0" y="57092850"/>
        <a:ext cx="4314825" cy="2619375"/>
      </xdr:xfrm>
      <a:graphic>
        <a:graphicData uri="http://schemas.openxmlformats.org/drawingml/2006/chart">
          <c:chart xmlns:c="http://schemas.openxmlformats.org/drawingml/2006/chart" r:id="rId1"/>
        </a:graphicData>
      </a:graphic>
    </xdr:graphicFrame>
    <xdr:clientData/>
  </xdr:twoCellAnchor>
  <xdr:twoCellAnchor>
    <xdr:from>
      <xdr:col>0</xdr:col>
      <xdr:colOff>466725</xdr:colOff>
      <xdr:row>274</xdr:row>
      <xdr:rowOff>57150</xdr:rowOff>
    </xdr:from>
    <xdr:to>
      <xdr:col>5</xdr:col>
      <xdr:colOff>171450</xdr:colOff>
      <xdr:row>276</xdr:row>
      <xdr:rowOff>133350</xdr:rowOff>
    </xdr:to>
    <xdr:sp>
      <xdr:nvSpPr>
        <xdr:cNvPr id="59" name="Text Box 3"/>
        <xdr:cNvSpPr txBox="1">
          <a:spLocks noChangeArrowheads="1"/>
        </xdr:cNvSpPr>
      </xdr:nvSpPr>
      <xdr:spPr>
        <a:xfrm>
          <a:off x="466725" y="57445275"/>
          <a:ext cx="2962275" cy="4000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a:t>
          </a:r>
          <a:r>
            <a:rPr lang="en-US" cap="none" sz="1000" b="1" i="0" u="none" baseline="0">
              <a:solidFill>
                <a:srgbClr val="008000"/>
              </a:solidFill>
              <a:latin typeface="Times New Roman"/>
              <a:ea typeface="Times New Roman"/>
              <a:cs typeface="Times New Roman"/>
            </a:rPr>
            <a:t>Mineral oils (Rs.Ten Mn.)</a:t>
          </a:r>
          <a:r>
            <a:rPr lang="en-US" cap="none" sz="1000" b="1"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  </a:t>
          </a:r>
        </a:p>
      </xdr:txBody>
    </xdr:sp>
    <xdr:clientData/>
  </xdr:twoCellAnchor>
  <xdr:twoCellAnchor>
    <xdr:from>
      <xdr:col>6</xdr:col>
      <xdr:colOff>285750</xdr:colOff>
      <xdr:row>273</xdr:row>
      <xdr:rowOff>47625</xdr:rowOff>
    </xdr:from>
    <xdr:to>
      <xdr:col>12</xdr:col>
      <xdr:colOff>619125</xdr:colOff>
      <xdr:row>288</xdr:row>
      <xdr:rowOff>57150</xdr:rowOff>
    </xdr:to>
    <xdr:graphicFrame>
      <xdr:nvGraphicFramePr>
        <xdr:cNvPr id="60" name="Chart 13"/>
        <xdr:cNvGraphicFramePr/>
      </xdr:nvGraphicFramePr>
      <xdr:xfrm>
        <a:off x="4162425" y="57273825"/>
        <a:ext cx="4048125" cy="2438400"/>
      </xdr:xfrm>
      <a:graphic>
        <a:graphicData uri="http://schemas.openxmlformats.org/drawingml/2006/chart">
          <c:chart xmlns:c="http://schemas.openxmlformats.org/drawingml/2006/chart" r:id="rId2"/>
        </a:graphicData>
      </a:graphic>
    </xdr:graphicFrame>
    <xdr:clientData/>
  </xdr:twoCellAnchor>
  <xdr:twoCellAnchor>
    <xdr:from>
      <xdr:col>7</xdr:col>
      <xdr:colOff>171450</xdr:colOff>
      <xdr:row>274</xdr:row>
      <xdr:rowOff>57150</xdr:rowOff>
    </xdr:from>
    <xdr:to>
      <xdr:col>12</xdr:col>
      <xdr:colOff>285750</xdr:colOff>
      <xdr:row>277</xdr:row>
      <xdr:rowOff>66675</xdr:rowOff>
    </xdr:to>
    <xdr:sp>
      <xdr:nvSpPr>
        <xdr:cNvPr id="61" name="Text Box 14"/>
        <xdr:cNvSpPr txBox="1">
          <a:spLocks noChangeArrowheads="1"/>
        </xdr:cNvSpPr>
      </xdr:nvSpPr>
      <xdr:spPr>
        <a:xfrm flipV="1">
          <a:off x="4667250" y="57445275"/>
          <a:ext cx="3209925" cy="49530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Tobacco and its  
</a:t>
          </a:r>
          <a:r>
            <a:rPr lang="en-US" cap="none" sz="1000" b="1" i="0" u="none" baseline="0">
              <a:solidFill>
                <a:srgbClr val="008000"/>
              </a:solidFill>
              <a:latin typeface="Times New Roman"/>
              <a:ea typeface="Times New Roman"/>
              <a:cs typeface="Times New Roman"/>
            </a:rPr>
            <a:t> Products  (Rs.Ten Mn. )</a:t>
          </a:r>
        </a:p>
      </xdr:txBody>
    </xdr:sp>
    <xdr:clientData/>
  </xdr:twoCellAnchor>
  <xdr:oneCellAnchor>
    <xdr:from>
      <xdr:col>5</xdr:col>
      <xdr:colOff>247650</xdr:colOff>
      <xdr:row>287</xdr:row>
      <xdr:rowOff>9525</xdr:rowOff>
    </xdr:from>
    <xdr:ext cx="95250" cy="228600"/>
    <xdr:sp>
      <xdr:nvSpPr>
        <xdr:cNvPr id="62" name="Text Box 54"/>
        <xdr:cNvSpPr txBox="1">
          <a:spLocks noChangeArrowheads="1"/>
        </xdr:cNvSpPr>
      </xdr:nvSpPr>
      <xdr:spPr>
        <a:xfrm>
          <a:off x="3505200" y="595026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286</xdr:row>
      <xdr:rowOff>57150</xdr:rowOff>
    </xdr:from>
    <xdr:ext cx="95250" cy="238125"/>
    <xdr:sp>
      <xdr:nvSpPr>
        <xdr:cNvPr id="63" name="Text Box 57"/>
        <xdr:cNvSpPr txBox="1">
          <a:spLocks noChangeArrowheads="1"/>
        </xdr:cNvSpPr>
      </xdr:nvSpPr>
      <xdr:spPr>
        <a:xfrm>
          <a:off x="8210550" y="5938837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287</xdr:row>
      <xdr:rowOff>0</xdr:rowOff>
    </xdr:from>
    <xdr:ext cx="95250" cy="200025"/>
    <xdr:sp>
      <xdr:nvSpPr>
        <xdr:cNvPr id="64" name="Text Box 60"/>
        <xdr:cNvSpPr txBox="1">
          <a:spLocks noChangeArrowheads="1"/>
        </xdr:cNvSpPr>
      </xdr:nvSpPr>
      <xdr:spPr>
        <a:xfrm>
          <a:off x="3486150" y="594931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371475</xdr:colOff>
      <xdr:row>286</xdr:row>
      <xdr:rowOff>123825</xdr:rowOff>
    </xdr:from>
    <xdr:ext cx="95250" cy="228600"/>
    <xdr:sp>
      <xdr:nvSpPr>
        <xdr:cNvPr id="65" name="Text Box 63"/>
        <xdr:cNvSpPr txBox="1">
          <a:spLocks noChangeArrowheads="1"/>
        </xdr:cNvSpPr>
      </xdr:nvSpPr>
      <xdr:spPr>
        <a:xfrm>
          <a:off x="3629025" y="594550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228600</xdr:colOff>
      <xdr:row>287</xdr:row>
      <xdr:rowOff>0</xdr:rowOff>
    </xdr:from>
    <xdr:ext cx="95250" cy="219075"/>
    <xdr:sp>
      <xdr:nvSpPr>
        <xdr:cNvPr id="66" name="Text Box 64"/>
        <xdr:cNvSpPr txBox="1">
          <a:spLocks noChangeArrowheads="1"/>
        </xdr:cNvSpPr>
      </xdr:nvSpPr>
      <xdr:spPr>
        <a:xfrm>
          <a:off x="7820025" y="594931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276225</xdr:colOff>
      <xdr:row>287</xdr:row>
      <xdr:rowOff>0</xdr:rowOff>
    </xdr:from>
    <xdr:ext cx="95250" cy="219075"/>
    <xdr:sp>
      <xdr:nvSpPr>
        <xdr:cNvPr id="67" name="Text Box 66"/>
        <xdr:cNvSpPr txBox="1">
          <a:spLocks noChangeArrowheads="1"/>
        </xdr:cNvSpPr>
      </xdr:nvSpPr>
      <xdr:spPr>
        <a:xfrm>
          <a:off x="7867650" y="594931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333375</xdr:colOff>
      <xdr:row>286</xdr:row>
      <xdr:rowOff>142875</xdr:rowOff>
    </xdr:from>
    <xdr:ext cx="28575" cy="209550"/>
    <xdr:sp>
      <xdr:nvSpPr>
        <xdr:cNvPr id="68" name="Text Box 69"/>
        <xdr:cNvSpPr txBox="1">
          <a:spLocks noChangeArrowheads="1"/>
        </xdr:cNvSpPr>
      </xdr:nvSpPr>
      <xdr:spPr>
        <a:xfrm>
          <a:off x="3590925" y="59474100"/>
          <a:ext cx="285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171450</xdr:colOff>
      <xdr:row>287</xdr:row>
      <xdr:rowOff>0</xdr:rowOff>
    </xdr:from>
    <xdr:ext cx="19050" cy="200025"/>
    <xdr:sp>
      <xdr:nvSpPr>
        <xdr:cNvPr id="69" name="Text Box 70"/>
        <xdr:cNvSpPr txBox="1">
          <a:spLocks noChangeArrowheads="1"/>
        </xdr:cNvSpPr>
      </xdr:nvSpPr>
      <xdr:spPr>
        <a:xfrm>
          <a:off x="7762875" y="59493150"/>
          <a:ext cx="190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290</xdr:row>
      <xdr:rowOff>0</xdr:rowOff>
    </xdr:from>
    <xdr:to>
      <xdr:col>6</xdr:col>
      <xdr:colOff>247650</xdr:colOff>
      <xdr:row>290</xdr:row>
      <xdr:rowOff>0</xdr:rowOff>
    </xdr:to>
    <xdr:graphicFrame>
      <xdr:nvGraphicFramePr>
        <xdr:cNvPr id="70" name="Chart 2"/>
        <xdr:cNvGraphicFramePr/>
      </xdr:nvGraphicFramePr>
      <xdr:xfrm>
        <a:off x="0" y="59978925"/>
        <a:ext cx="4124325" cy="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289</xdr:row>
      <xdr:rowOff>161925</xdr:rowOff>
    </xdr:from>
    <xdr:to>
      <xdr:col>5</xdr:col>
      <xdr:colOff>342900</xdr:colOff>
      <xdr:row>289</xdr:row>
      <xdr:rowOff>161925</xdr:rowOff>
    </xdr:to>
    <xdr:sp>
      <xdr:nvSpPr>
        <xdr:cNvPr id="71" name="Text Box 3"/>
        <xdr:cNvSpPr txBox="1">
          <a:spLocks noChangeArrowheads="1"/>
        </xdr:cNvSpPr>
      </xdr:nvSpPr>
      <xdr:spPr>
        <a:xfrm>
          <a:off x="457200" y="59978925"/>
          <a:ext cx="3143250" cy="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Cement  
</a:t>
          </a:r>
          <a:r>
            <a:rPr lang="en-US" cap="none" sz="1000" b="1" i="0" u="none" baseline="0">
              <a:solidFill>
                <a:srgbClr val="008000"/>
              </a:solidFill>
              <a:latin typeface="Times New Roman"/>
              <a:ea typeface="Times New Roman"/>
              <a:cs typeface="Times New Roman"/>
            </a:rPr>
            <a:t> (Rs.Ten Million)</a:t>
          </a:r>
        </a:p>
      </xdr:txBody>
    </xdr:sp>
    <xdr:clientData/>
  </xdr:twoCellAnchor>
  <xdr:twoCellAnchor>
    <xdr:from>
      <xdr:col>6</xdr:col>
      <xdr:colOff>342900</xdr:colOff>
      <xdr:row>290</xdr:row>
      <xdr:rowOff>0</xdr:rowOff>
    </xdr:from>
    <xdr:to>
      <xdr:col>12</xdr:col>
      <xdr:colOff>419100</xdr:colOff>
      <xdr:row>290</xdr:row>
      <xdr:rowOff>0</xdr:rowOff>
    </xdr:to>
    <xdr:graphicFrame>
      <xdr:nvGraphicFramePr>
        <xdr:cNvPr id="72" name="Chart 13"/>
        <xdr:cNvGraphicFramePr/>
      </xdr:nvGraphicFramePr>
      <xdr:xfrm>
        <a:off x="4219575" y="59978925"/>
        <a:ext cx="3790950" cy="0"/>
      </xdr:xfrm>
      <a:graphic>
        <a:graphicData uri="http://schemas.openxmlformats.org/drawingml/2006/chart">
          <c:chart xmlns:c="http://schemas.openxmlformats.org/drawingml/2006/chart" r:id="rId4"/>
        </a:graphicData>
      </a:graphic>
    </xdr:graphicFrame>
    <xdr:clientData/>
  </xdr:twoCellAnchor>
  <xdr:twoCellAnchor>
    <xdr:from>
      <xdr:col>7</xdr:col>
      <xdr:colOff>209550</xdr:colOff>
      <xdr:row>289</xdr:row>
      <xdr:rowOff>161925</xdr:rowOff>
    </xdr:from>
    <xdr:to>
      <xdr:col>12</xdr:col>
      <xdr:colOff>219075</xdr:colOff>
      <xdr:row>289</xdr:row>
      <xdr:rowOff>161925</xdr:rowOff>
    </xdr:to>
    <xdr:sp>
      <xdr:nvSpPr>
        <xdr:cNvPr id="73" name="Text Box 14"/>
        <xdr:cNvSpPr txBox="1">
          <a:spLocks noChangeArrowheads="1"/>
        </xdr:cNvSpPr>
      </xdr:nvSpPr>
      <xdr:spPr>
        <a:xfrm>
          <a:off x="4705350" y="59978925"/>
          <a:ext cx="3105150" cy="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Iron and Steel
</a:t>
          </a:r>
          <a:r>
            <a:rPr lang="en-US" cap="none" sz="1000" b="1" i="0" u="none" baseline="0">
              <a:solidFill>
                <a:srgbClr val="008000"/>
              </a:solidFill>
              <a:latin typeface="Times New Roman"/>
              <a:ea typeface="Times New Roman"/>
              <a:cs typeface="Times New Roman"/>
            </a:rPr>
            <a:t>and their products (Rs.Ten Million)</a:t>
          </a:r>
        </a:p>
      </xdr:txBody>
    </xdr:sp>
    <xdr:clientData/>
  </xdr:twoCellAnchor>
  <xdr:oneCellAnchor>
    <xdr:from>
      <xdr:col>12</xdr:col>
      <xdr:colOff>171450</xdr:colOff>
      <xdr:row>290</xdr:row>
      <xdr:rowOff>0</xdr:rowOff>
    </xdr:from>
    <xdr:ext cx="95250" cy="190500"/>
    <xdr:sp>
      <xdr:nvSpPr>
        <xdr:cNvPr id="74" name="Text Box 39"/>
        <xdr:cNvSpPr txBox="1">
          <a:spLocks noChangeArrowheads="1"/>
        </xdr:cNvSpPr>
      </xdr:nvSpPr>
      <xdr:spPr>
        <a:xfrm>
          <a:off x="7762875" y="599789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76200</xdr:colOff>
      <xdr:row>290</xdr:row>
      <xdr:rowOff>0</xdr:rowOff>
    </xdr:from>
    <xdr:ext cx="95250" cy="219075"/>
    <xdr:sp>
      <xdr:nvSpPr>
        <xdr:cNvPr id="75" name="Text Box 40"/>
        <xdr:cNvSpPr txBox="1">
          <a:spLocks noChangeArrowheads="1"/>
        </xdr:cNvSpPr>
      </xdr:nvSpPr>
      <xdr:spPr>
        <a:xfrm>
          <a:off x="3333750" y="599789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114300</xdr:colOff>
      <xdr:row>290</xdr:row>
      <xdr:rowOff>0</xdr:rowOff>
    </xdr:from>
    <xdr:ext cx="85725" cy="200025"/>
    <xdr:sp>
      <xdr:nvSpPr>
        <xdr:cNvPr id="76" name="Text Box 41"/>
        <xdr:cNvSpPr txBox="1">
          <a:spLocks noChangeArrowheads="1"/>
        </xdr:cNvSpPr>
      </xdr:nvSpPr>
      <xdr:spPr>
        <a:xfrm>
          <a:off x="7705725" y="59978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428625</xdr:colOff>
      <xdr:row>290</xdr:row>
      <xdr:rowOff>0</xdr:rowOff>
    </xdr:from>
    <xdr:ext cx="85725" cy="200025"/>
    <xdr:sp>
      <xdr:nvSpPr>
        <xdr:cNvPr id="77" name="Text Box 48"/>
        <xdr:cNvSpPr txBox="1">
          <a:spLocks noChangeArrowheads="1"/>
        </xdr:cNvSpPr>
      </xdr:nvSpPr>
      <xdr:spPr>
        <a:xfrm>
          <a:off x="3067050" y="59978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257175</xdr:colOff>
      <xdr:row>290</xdr:row>
      <xdr:rowOff>0</xdr:rowOff>
    </xdr:from>
    <xdr:ext cx="19050" cy="209550"/>
    <xdr:sp>
      <xdr:nvSpPr>
        <xdr:cNvPr id="78" name="Text Box 63"/>
        <xdr:cNvSpPr txBox="1">
          <a:spLocks noChangeArrowheads="1"/>
        </xdr:cNvSpPr>
      </xdr:nvSpPr>
      <xdr:spPr>
        <a:xfrm>
          <a:off x="3514725" y="59978925"/>
          <a:ext cx="190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390525</xdr:colOff>
      <xdr:row>290</xdr:row>
      <xdr:rowOff>0</xdr:rowOff>
    </xdr:from>
    <xdr:ext cx="28575" cy="219075"/>
    <xdr:sp>
      <xdr:nvSpPr>
        <xdr:cNvPr id="79" name="Text Box 64"/>
        <xdr:cNvSpPr txBox="1">
          <a:spLocks noChangeArrowheads="1"/>
        </xdr:cNvSpPr>
      </xdr:nvSpPr>
      <xdr:spPr>
        <a:xfrm>
          <a:off x="7362825" y="59978925"/>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334</xdr:row>
      <xdr:rowOff>152400</xdr:rowOff>
    </xdr:from>
    <xdr:to>
      <xdr:col>6</xdr:col>
      <xdr:colOff>247650</xdr:colOff>
      <xdr:row>350</xdr:row>
      <xdr:rowOff>47625</xdr:rowOff>
    </xdr:to>
    <xdr:graphicFrame>
      <xdr:nvGraphicFramePr>
        <xdr:cNvPr id="80" name="Chart 2"/>
        <xdr:cNvGraphicFramePr/>
      </xdr:nvGraphicFramePr>
      <xdr:xfrm>
        <a:off x="0" y="68760975"/>
        <a:ext cx="4124325" cy="2486025"/>
      </xdr:xfrm>
      <a:graphic>
        <a:graphicData uri="http://schemas.openxmlformats.org/drawingml/2006/chart">
          <c:chart xmlns:c="http://schemas.openxmlformats.org/drawingml/2006/chart" r:id="rId5"/>
        </a:graphicData>
      </a:graphic>
    </xdr:graphicFrame>
    <xdr:clientData/>
  </xdr:twoCellAnchor>
  <xdr:twoCellAnchor>
    <xdr:from>
      <xdr:col>0</xdr:col>
      <xdr:colOff>457200</xdr:colOff>
      <xdr:row>336</xdr:row>
      <xdr:rowOff>28575</xdr:rowOff>
    </xdr:from>
    <xdr:to>
      <xdr:col>5</xdr:col>
      <xdr:colOff>342900</xdr:colOff>
      <xdr:row>339</xdr:row>
      <xdr:rowOff>57150</xdr:rowOff>
    </xdr:to>
    <xdr:sp>
      <xdr:nvSpPr>
        <xdr:cNvPr id="81" name="Text Box 3"/>
        <xdr:cNvSpPr txBox="1">
          <a:spLocks noChangeArrowheads="1"/>
        </xdr:cNvSpPr>
      </xdr:nvSpPr>
      <xdr:spPr>
        <a:xfrm>
          <a:off x="457200" y="68961000"/>
          <a:ext cx="3143250" cy="5143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Cement  
</a:t>
          </a:r>
          <a:r>
            <a:rPr lang="en-US" cap="none" sz="1000" b="1" i="0" u="none" baseline="0">
              <a:solidFill>
                <a:srgbClr val="008000"/>
              </a:solidFill>
              <a:latin typeface="Times New Roman"/>
              <a:ea typeface="Times New Roman"/>
              <a:cs typeface="Times New Roman"/>
            </a:rPr>
            <a:t> (Rs.Ten Million)</a:t>
          </a:r>
        </a:p>
      </xdr:txBody>
    </xdr:sp>
    <xdr:clientData/>
  </xdr:twoCellAnchor>
  <xdr:twoCellAnchor>
    <xdr:from>
      <xdr:col>6</xdr:col>
      <xdr:colOff>342900</xdr:colOff>
      <xdr:row>335</xdr:row>
      <xdr:rowOff>9525</xdr:rowOff>
    </xdr:from>
    <xdr:to>
      <xdr:col>12</xdr:col>
      <xdr:colOff>419100</xdr:colOff>
      <xdr:row>349</xdr:row>
      <xdr:rowOff>123825</xdr:rowOff>
    </xdr:to>
    <xdr:graphicFrame>
      <xdr:nvGraphicFramePr>
        <xdr:cNvPr id="82" name="Chart 13"/>
        <xdr:cNvGraphicFramePr/>
      </xdr:nvGraphicFramePr>
      <xdr:xfrm>
        <a:off x="4219575" y="68780025"/>
        <a:ext cx="3790950" cy="2381250"/>
      </xdr:xfrm>
      <a:graphic>
        <a:graphicData uri="http://schemas.openxmlformats.org/drawingml/2006/chart">
          <c:chart xmlns:c="http://schemas.openxmlformats.org/drawingml/2006/chart" r:id="rId6"/>
        </a:graphicData>
      </a:graphic>
    </xdr:graphicFrame>
    <xdr:clientData/>
  </xdr:twoCellAnchor>
  <xdr:twoCellAnchor>
    <xdr:from>
      <xdr:col>7</xdr:col>
      <xdr:colOff>209550</xdr:colOff>
      <xdr:row>336</xdr:row>
      <xdr:rowOff>142875</xdr:rowOff>
    </xdr:from>
    <xdr:to>
      <xdr:col>12</xdr:col>
      <xdr:colOff>219075</xdr:colOff>
      <xdr:row>339</xdr:row>
      <xdr:rowOff>123825</xdr:rowOff>
    </xdr:to>
    <xdr:sp>
      <xdr:nvSpPr>
        <xdr:cNvPr id="83" name="Text Box 14"/>
        <xdr:cNvSpPr txBox="1">
          <a:spLocks noChangeArrowheads="1"/>
        </xdr:cNvSpPr>
      </xdr:nvSpPr>
      <xdr:spPr>
        <a:xfrm>
          <a:off x="4705350" y="69075300"/>
          <a:ext cx="3105150" cy="4667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Excise Revenue from Iron and Steel
</a:t>
          </a:r>
          <a:r>
            <a:rPr lang="en-US" cap="none" sz="1000" b="1" i="0" u="none" baseline="0">
              <a:solidFill>
                <a:srgbClr val="008000"/>
              </a:solidFill>
              <a:latin typeface="Times New Roman"/>
              <a:ea typeface="Times New Roman"/>
              <a:cs typeface="Times New Roman"/>
            </a:rPr>
            <a:t>and their products (Rs.Ten Million)</a:t>
          </a:r>
        </a:p>
      </xdr:txBody>
    </xdr:sp>
    <xdr:clientData/>
  </xdr:twoCellAnchor>
  <xdr:oneCellAnchor>
    <xdr:from>
      <xdr:col>12</xdr:col>
      <xdr:colOff>171450</xdr:colOff>
      <xdr:row>348</xdr:row>
      <xdr:rowOff>66675</xdr:rowOff>
    </xdr:from>
    <xdr:ext cx="95250" cy="190500"/>
    <xdr:sp>
      <xdr:nvSpPr>
        <xdr:cNvPr id="84" name="Text Box 39"/>
        <xdr:cNvSpPr txBox="1">
          <a:spLocks noChangeArrowheads="1"/>
        </xdr:cNvSpPr>
      </xdr:nvSpPr>
      <xdr:spPr>
        <a:xfrm>
          <a:off x="7762875" y="7094220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76200</xdr:colOff>
      <xdr:row>348</xdr:row>
      <xdr:rowOff>66675</xdr:rowOff>
    </xdr:from>
    <xdr:ext cx="95250" cy="219075"/>
    <xdr:sp>
      <xdr:nvSpPr>
        <xdr:cNvPr id="85" name="Text Box 40"/>
        <xdr:cNvSpPr txBox="1">
          <a:spLocks noChangeArrowheads="1"/>
        </xdr:cNvSpPr>
      </xdr:nvSpPr>
      <xdr:spPr>
        <a:xfrm>
          <a:off x="3333750" y="7094220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114300</xdr:colOff>
      <xdr:row>348</xdr:row>
      <xdr:rowOff>38100</xdr:rowOff>
    </xdr:from>
    <xdr:ext cx="85725" cy="200025"/>
    <xdr:sp>
      <xdr:nvSpPr>
        <xdr:cNvPr id="86" name="Text Box 41"/>
        <xdr:cNvSpPr txBox="1">
          <a:spLocks noChangeArrowheads="1"/>
        </xdr:cNvSpPr>
      </xdr:nvSpPr>
      <xdr:spPr>
        <a:xfrm>
          <a:off x="7705725" y="709136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428625</xdr:colOff>
      <xdr:row>352</xdr:row>
      <xdr:rowOff>38100</xdr:rowOff>
    </xdr:from>
    <xdr:ext cx="85725" cy="200025"/>
    <xdr:sp>
      <xdr:nvSpPr>
        <xdr:cNvPr id="87" name="Text Box 48"/>
        <xdr:cNvSpPr txBox="1">
          <a:spLocks noChangeArrowheads="1"/>
        </xdr:cNvSpPr>
      </xdr:nvSpPr>
      <xdr:spPr>
        <a:xfrm>
          <a:off x="3067050" y="7156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257175</xdr:colOff>
      <xdr:row>348</xdr:row>
      <xdr:rowOff>47625</xdr:rowOff>
    </xdr:from>
    <xdr:ext cx="19050" cy="209550"/>
    <xdr:sp>
      <xdr:nvSpPr>
        <xdr:cNvPr id="88" name="Text Box 63"/>
        <xdr:cNvSpPr txBox="1">
          <a:spLocks noChangeArrowheads="1"/>
        </xdr:cNvSpPr>
      </xdr:nvSpPr>
      <xdr:spPr>
        <a:xfrm>
          <a:off x="3514725" y="70923150"/>
          <a:ext cx="190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390525</xdr:colOff>
      <xdr:row>348</xdr:row>
      <xdr:rowOff>66675</xdr:rowOff>
    </xdr:from>
    <xdr:ext cx="28575" cy="219075"/>
    <xdr:sp>
      <xdr:nvSpPr>
        <xdr:cNvPr id="89" name="Text Box 64"/>
        <xdr:cNvSpPr txBox="1">
          <a:spLocks noChangeArrowheads="1"/>
        </xdr:cNvSpPr>
      </xdr:nvSpPr>
      <xdr:spPr>
        <a:xfrm>
          <a:off x="7362825" y="70942200"/>
          <a:ext cx="285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ge-145-PUBLIC%20FIN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ge-144-PUBLIC%20FINANA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35"/>
    </sheetNames>
    <sheetDataSet>
      <sheetData sheetId="0">
        <row r="11">
          <cell r="N11" t="str">
            <v> Apr 07</v>
          </cell>
          <cell r="O11" t="str">
            <v> May 07</v>
          </cell>
          <cell r="P11" t="str">
            <v> Jun 07</v>
          </cell>
          <cell r="Q11" t="str">
            <v> Jul 07</v>
          </cell>
          <cell r="R11" t="str">
            <v>Aug 07</v>
          </cell>
          <cell r="S11" t="str">
            <v>Sep 07</v>
          </cell>
          <cell r="T11" t="str">
            <v>Oct 07</v>
          </cell>
          <cell r="U11" t="str">
            <v>Nov 07</v>
          </cell>
          <cell r="V11" t="str">
            <v>Dec 07</v>
          </cell>
          <cell r="W11" t="str">
            <v>Jan 08</v>
          </cell>
          <cell r="X11" t="str">
            <v>Feb 08</v>
          </cell>
          <cell r="Y11" t="str">
            <v>Mar 08</v>
          </cell>
          <cell r="Z11" t="str">
            <v> Apr 08</v>
          </cell>
          <cell r="AA11" t="str">
            <v> May 08</v>
          </cell>
          <cell r="AB11" t="str">
            <v> Jun 08</v>
          </cell>
          <cell r="AC11" t="str">
            <v> Jul 08</v>
          </cell>
          <cell r="AD11" t="str">
            <v>Aug 08</v>
          </cell>
          <cell r="AE11" t="str">
            <v>Sep 08</v>
          </cell>
          <cell r="AF11" t="str">
            <v>Oct 08</v>
          </cell>
          <cell r="AG11" t="str">
            <v>Nov 08</v>
          </cell>
          <cell r="AH11" t="str">
            <v>Dec 08</v>
          </cell>
          <cell r="AI11" t="str">
            <v>Jan 09</v>
          </cell>
          <cell r="AJ11" t="str">
            <v>Feb 09</v>
          </cell>
          <cell r="AK11" t="str">
            <v>Mar 09</v>
          </cell>
          <cell r="AL11" t="str">
            <v> Apr 09</v>
          </cell>
          <cell r="AM11" t="str">
            <v> May 09</v>
          </cell>
          <cell r="AN11" t="str">
            <v> Jun 09</v>
          </cell>
          <cell r="AO11" t="str">
            <v> Jul 09</v>
          </cell>
          <cell r="AP11" t="str">
            <v>Aug 09</v>
          </cell>
          <cell r="AQ11" t="str">
            <v>Sep 09</v>
          </cell>
          <cell r="AR11" t="str">
            <v>Oct 09</v>
          </cell>
          <cell r="AS11" t="str">
            <v>Nov 09</v>
          </cell>
          <cell r="AT11" t="str">
            <v>Dec 09</v>
          </cell>
        </row>
        <row r="13">
          <cell r="N13">
            <v>437.48</v>
          </cell>
          <cell r="O13">
            <v>594.71</v>
          </cell>
          <cell r="P13">
            <v>554.77</v>
          </cell>
          <cell r="Q13">
            <v>560.89</v>
          </cell>
          <cell r="R13">
            <v>552.08</v>
          </cell>
          <cell r="S13">
            <v>558.42</v>
          </cell>
          <cell r="T13">
            <v>561.76</v>
          </cell>
          <cell r="U13">
            <v>521.7</v>
          </cell>
          <cell r="V13">
            <v>575.07</v>
          </cell>
          <cell r="W13">
            <v>632.1</v>
          </cell>
          <cell r="X13">
            <v>621.78</v>
          </cell>
          <cell r="Y13">
            <v>816.18</v>
          </cell>
          <cell r="Z13">
            <v>330.77</v>
          </cell>
          <cell r="AA13">
            <v>599.6</v>
          </cell>
          <cell r="AB13">
            <v>625.56</v>
          </cell>
          <cell r="AC13">
            <v>616.02</v>
          </cell>
          <cell r="AD13">
            <v>550.18</v>
          </cell>
          <cell r="AE13">
            <v>623.4</v>
          </cell>
          <cell r="AF13">
            <v>649.1</v>
          </cell>
          <cell r="AG13">
            <v>631.76</v>
          </cell>
          <cell r="AH13">
            <v>475.16</v>
          </cell>
          <cell r="AI13">
            <v>414.28</v>
          </cell>
          <cell r="AJ13">
            <v>424.43</v>
          </cell>
          <cell r="AK13">
            <v>540.47</v>
          </cell>
          <cell r="AL13">
            <v>202.22</v>
          </cell>
          <cell r="AM13">
            <v>385.4</v>
          </cell>
          <cell r="AN13">
            <v>411.02</v>
          </cell>
          <cell r="AO13">
            <v>441.83</v>
          </cell>
          <cell r="AP13">
            <v>413.44</v>
          </cell>
          <cell r="AQ13">
            <v>387.03</v>
          </cell>
          <cell r="AR13">
            <v>426.9</v>
          </cell>
          <cell r="AS13">
            <v>398.46</v>
          </cell>
          <cell r="AT13">
            <v>429.24</v>
          </cell>
        </row>
        <row r="29">
          <cell r="N29">
            <v>630.74</v>
          </cell>
          <cell r="O29">
            <v>1270.72</v>
          </cell>
          <cell r="P29">
            <v>1327.49</v>
          </cell>
          <cell r="Q29">
            <v>1374.45</v>
          </cell>
          <cell r="R29">
            <v>1504.19</v>
          </cell>
          <cell r="S29">
            <v>1532.07</v>
          </cell>
          <cell r="T29">
            <v>1587.22</v>
          </cell>
          <cell r="U29">
            <v>1460.83</v>
          </cell>
          <cell r="V29">
            <v>1740.9</v>
          </cell>
          <cell r="W29">
            <v>1816.99</v>
          </cell>
          <cell r="X29">
            <v>1964.33</v>
          </cell>
          <cell r="Y29">
            <v>2261.77</v>
          </cell>
          <cell r="Z29">
            <v>694.28</v>
          </cell>
          <cell r="AA29">
            <v>1440.45</v>
          </cell>
          <cell r="AB29">
            <v>1770.81</v>
          </cell>
          <cell r="AC29">
            <v>1829.97</v>
          </cell>
          <cell r="AD29">
            <v>1857.52</v>
          </cell>
          <cell r="AE29">
            <v>1888.06</v>
          </cell>
          <cell r="AF29">
            <v>1461.81</v>
          </cell>
          <cell r="AG29">
            <v>1239.86</v>
          </cell>
          <cell r="AH29">
            <v>932.02</v>
          </cell>
          <cell r="AI29">
            <v>944.95</v>
          </cell>
          <cell r="AJ29">
            <v>881.8</v>
          </cell>
          <cell r="AK29">
            <v>923.81</v>
          </cell>
          <cell r="AL29">
            <v>218.48</v>
          </cell>
          <cell r="AM29">
            <v>531.7</v>
          </cell>
          <cell r="AN29">
            <v>646.38</v>
          </cell>
          <cell r="AO29">
            <v>720.12</v>
          </cell>
          <cell r="AP29">
            <v>690.22</v>
          </cell>
          <cell r="AQ29">
            <v>794.92</v>
          </cell>
          <cell r="AR29">
            <v>794</v>
          </cell>
          <cell r="AS29">
            <v>821.03</v>
          </cell>
          <cell r="AT29">
            <v>951.34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34"/>
    </sheetNames>
    <sheetDataSet>
      <sheetData sheetId="0">
        <row r="11">
          <cell r="N11" t="str">
            <v> Apr 07</v>
          </cell>
          <cell r="O11" t="str">
            <v> May 07</v>
          </cell>
          <cell r="P11" t="str">
            <v> June 07</v>
          </cell>
          <cell r="Q11" t="str">
            <v> Jul 07</v>
          </cell>
          <cell r="R11" t="str">
            <v>Aug 07</v>
          </cell>
          <cell r="S11" t="str">
            <v>Sep 07</v>
          </cell>
          <cell r="T11" t="str">
            <v>Oct 07</v>
          </cell>
          <cell r="U11" t="str">
            <v>Nov 07</v>
          </cell>
          <cell r="V11" t="str">
            <v>Dec 07</v>
          </cell>
          <cell r="W11" t="str">
            <v>Jan 08</v>
          </cell>
          <cell r="X11" t="str">
            <v>Feb 08</v>
          </cell>
          <cell r="Y11" t="str">
            <v>Mar 08</v>
          </cell>
          <cell r="Z11" t="str">
            <v> Apr 08</v>
          </cell>
          <cell r="AA11" t="str">
            <v> May 08</v>
          </cell>
          <cell r="AB11" t="str">
            <v> June 08</v>
          </cell>
          <cell r="AC11" t="str">
            <v> Jul 08</v>
          </cell>
          <cell r="AD11" t="str">
            <v>Aug 08</v>
          </cell>
          <cell r="AE11" t="str">
            <v>Sep 08</v>
          </cell>
          <cell r="AF11" t="str">
            <v>Oct 08</v>
          </cell>
          <cell r="AG11" t="str">
            <v>Nov 08</v>
          </cell>
          <cell r="AH11" t="str">
            <v>Dec 08</v>
          </cell>
          <cell r="AI11" t="str">
            <v>Jan 09</v>
          </cell>
          <cell r="AJ11" t="str">
            <v>Feb 09</v>
          </cell>
          <cell r="AK11" t="str">
            <v>Mar 09</v>
          </cell>
          <cell r="AL11" t="str">
            <v> Apr 09</v>
          </cell>
          <cell r="AM11" t="str">
            <v> May 09</v>
          </cell>
          <cell r="AN11" t="str">
            <v> June 09</v>
          </cell>
          <cell r="AO11" t="str">
            <v> Jul 09</v>
          </cell>
          <cell r="AP11" t="str">
            <v>Aug 09</v>
          </cell>
          <cell r="AQ11" t="str">
            <v>Sep 09</v>
          </cell>
          <cell r="AR11" t="str">
            <v>Oct 09</v>
          </cell>
          <cell r="AS11" t="str">
            <v>Nov 09</v>
          </cell>
          <cell r="AT11" t="str">
            <v>Dec 09</v>
          </cell>
        </row>
        <row r="14">
          <cell r="N14">
            <v>4384.08</v>
          </cell>
          <cell r="O14">
            <v>4504.18</v>
          </cell>
          <cell r="P14">
            <v>4105.7</v>
          </cell>
          <cell r="Q14">
            <v>4267.14</v>
          </cell>
          <cell r="R14">
            <v>4376.9</v>
          </cell>
          <cell r="S14">
            <v>4141.51</v>
          </cell>
          <cell r="T14">
            <v>4302.83</v>
          </cell>
          <cell r="U14">
            <v>4449.98</v>
          </cell>
          <cell r="V14">
            <v>4537.03</v>
          </cell>
          <cell r="W14">
            <v>4917.81</v>
          </cell>
          <cell r="X14">
            <v>4659.72</v>
          </cell>
          <cell r="Y14">
            <v>4824.59</v>
          </cell>
          <cell r="Z14">
            <v>4419.99</v>
          </cell>
          <cell r="AA14">
            <v>4789.9</v>
          </cell>
          <cell r="AB14">
            <v>4325.92</v>
          </cell>
          <cell r="AC14">
            <v>4759.39</v>
          </cell>
          <cell r="AD14">
            <v>4265.8</v>
          </cell>
          <cell r="AE14">
            <v>4124.19</v>
          </cell>
          <cell r="AF14">
            <v>4485.41</v>
          </cell>
          <cell r="AG14">
            <v>4220.91</v>
          </cell>
          <cell r="AH14">
            <v>4067.76</v>
          </cell>
          <cell r="AI14">
            <v>4163.22</v>
          </cell>
          <cell r="AJ14">
            <v>4069.75</v>
          </cell>
          <cell r="AK14">
            <v>4380.23</v>
          </cell>
          <cell r="AL14">
            <v>3784.86</v>
          </cell>
          <cell r="AM14">
            <v>4136.54</v>
          </cell>
          <cell r="AN14">
            <v>4567.78</v>
          </cell>
          <cell r="AO14">
            <v>4974.18</v>
          </cell>
          <cell r="AP14">
            <v>4971.22</v>
          </cell>
          <cell r="AQ14">
            <v>4822.5</v>
          </cell>
          <cell r="AR14">
            <v>4888.84</v>
          </cell>
          <cell r="AS14">
            <v>4687.31</v>
          </cell>
          <cell r="AT14">
            <v>4957.47</v>
          </cell>
        </row>
        <row r="30">
          <cell r="N30">
            <v>743.33</v>
          </cell>
          <cell r="O30">
            <v>914.44</v>
          </cell>
          <cell r="P30">
            <v>770.29</v>
          </cell>
          <cell r="Q30">
            <v>744.78</v>
          </cell>
          <cell r="R30">
            <v>815.04</v>
          </cell>
          <cell r="S30">
            <v>807.39</v>
          </cell>
          <cell r="T30">
            <v>849.41</v>
          </cell>
          <cell r="U30">
            <v>983.2</v>
          </cell>
          <cell r="V30">
            <v>911.27</v>
          </cell>
          <cell r="W30">
            <v>899.57</v>
          </cell>
          <cell r="X30">
            <v>977.48</v>
          </cell>
          <cell r="Y30">
            <v>848.55</v>
          </cell>
          <cell r="Z30">
            <v>824.74</v>
          </cell>
          <cell r="AA30">
            <v>1040.47</v>
          </cell>
          <cell r="AB30">
            <v>1113.89</v>
          </cell>
          <cell r="AC30">
            <v>1005.05</v>
          </cell>
          <cell r="AD30">
            <v>1066.25</v>
          </cell>
          <cell r="AE30">
            <v>1215.34</v>
          </cell>
          <cell r="AF30">
            <v>1142.2</v>
          </cell>
          <cell r="AG30">
            <v>1386.92</v>
          </cell>
          <cell r="AH30">
            <v>964.28</v>
          </cell>
          <cell r="AI30">
            <v>1171.01</v>
          </cell>
          <cell r="AJ30">
            <v>1147.14</v>
          </cell>
          <cell r="AK30">
            <v>1223</v>
          </cell>
          <cell r="AL30">
            <v>1177.06</v>
          </cell>
          <cell r="AM30">
            <v>1410.69</v>
          </cell>
          <cell r="AN30">
            <v>626.76</v>
          </cell>
          <cell r="AO30">
            <v>1078.97</v>
          </cell>
          <cell r="AP30">
            <v>1070.49</v>
          </cell>
          <cell r="AQ30">
            <v>1097.98</v>
          </cell>
          <cell r="AR30">
            <v>1237.25</v>
          </cell>
          <cell r="AS30">
            <v>1149.51</v>
          </cell>
          <cell r="AT30">
            <v>1240.64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4"/>
  <sheetViews>
    <sheetView tabSelected="1" zoomScale="80" zoomScaleNormal="80" zoomScaleSheetLayoutView="100" zoomScalePageLayoutView="0" workbookViewId="0" topLeftCell="A280">
      <selection activeCell="N291" sqref="N291"/>
    </sheetView>
  </sheetViews>
  <sheetFormatPr defaultColWidth="9.140625" defaultRowHeight="12.75"/>
  <cols>
    <col min="1" max="1" width="11.7109375" style="0" customWidth="1"/>
    <col min="2" max="13" width="9.28125" style="0" customWidth="1"/>
  </cols>
  <sheetData>
    <row r="1" spans="1:13" ht="19.5">
      <c r="A1" s="5">
        <v>139</v>
      </c>
      <c r="B1" s="20"/>
      <c r="C1" s="20"/>
      <c r="D1" s="20"/>
      <c r="E1" s="20"/>
      <c r="F1" s="20"/>
      <c r="G1" s="20"/>
      <c r="H1" s="20"/>
      <c r="I1" s="20"/>
      <c r="J1" s="20"/>
      <c r="K1" s="20"/>
      <c r="L1" s="249" t="s">
        <v>25</v>
      </c>
      <c r="M1" s="165"/>
    </row>
    <row r="2" spans="1:13" ht="19.5">
      <c r="A2" s="4"/>
      <c r="B2" s="20"/>
      <c r="C2" s="20"/>
      <c r="D2" s="20"/>
      <c r="E2" s="20"/>
      <c r="F2" s="20"/>
      <c r="G2" s="20"/>
      <c r="H2" s="20"/>
      <c r="I2" s="20"/>
      <c r="J2" s="21"/>
      <c r="K2" s="20"/>
      <c r="L2" s="250" t="s">
        <v>24</v>
      </c>
      <c r="M2" s="165"/>
    </row>
    <row r="3" spans="1:13" ht="30">
      <c r="A3" s="246" t="s">
        <v>57</v>
      </c>
      <c r="B3" s="220"/>
      <c r="C3" s="220"/>
      <c r="D3" s="220"/>
      <c r="E3" s="220"/>
      <c r="F3" s="220"/>
      <c r="G3" s="220"/>
      <c r="H3" s="220"/>
      <c r="I3" s="220"/>
      <c r="J3" s="220"/>
      <c r="K3" s="220"/>
      <c r="L3" s="220"/>
      <c r="M3" s="220"/>
    </row>
    <row r="4" spans="1:13" ht="18.75">
      <c r="A4" s="238" t="s">
        <v>56</v>
      </c>
      <c r="B4" s="220"/>
      <c r="C4" s="220"/>
      <c r="D4" s="220"/>
      <c r="E4" s="220"/>
      <c r="F4" s="220"/>
      <c r="G4" s="220"/>
      <c r="H4" s="220"/>
      <c r="I4" s="220"/>
      <c r="J4" s="220"/>
      <c r="K4" s="220"/>
      <c r="L4" s="220"/>
      <c r="M4" s="220"/>
    </row>
    <row r="5" spans="1:13" ht="19.5">
      <c r="A5" s="47"/>
      <c r="B5" s="47"/>
      <c r="C5" s="47"/>
      <c r="D5" s="47"/>
      <c r="E5" s="47"/>
      <c r="F5" s="47"/>
      <c r="G5" s="47"/>
      <c r="H5" s="47"/>
      <c r="I5" s="168" t="s">
        <v>28</v>
      </c>
      <c r="J5" s="169"/>
      <c r="K5" s="169"/>
      <c r="L5" s="169"/>
      <c r="M5" s="169"/>
    </row>
    <row r="6" spans="1:13" ht="21.75">
      <c r="A6" s="2"/>
      <c r="B6" s="45" t="s">
        <v>62</v>
      </c>
      <c r="C6" s="45" t="s">
        <v>63</v>
      </c>
      <c r="D6" s="45" t="s">
        <v>64</v>
      </c>
      <c r="E6" s="45" t="s">
        <v>65</v>
      </c>
      <c r="F6" s="45" t="s">
        <v>66</v>
      </c>
      <c r="G6" s="45" t="s">
        <v>67</v>
      </c>
      <c r="H6" s="45" t="s">
        <v>68</v>
      </c>
      <c r="I6" s="45" t="s">
        <v>69</v>
      </c>
      <c r="J6" s="45" t="s">
        <v>70</v>
      </c>
      <c r="K6" s="45" t="s">
        <v>71</v>
      </c>
      <c r="L6" s="45" t="s">
        <v>72</v>
      </c>
      <c r="M6" s="46" t="s">
        <v>73</v>
      </c>
    </row>
    <row r="7" spans="1:13" ht="15.75">
      <c r="A7" s="9"/>
      <c r="B7" s="19" t="s">
        <v>12</v>
      </c>
      <c r="C7" s="19" t="s">
        <v>13</v>
      </c>
      <c r="D7" s="19" t="s">
        <v>14</v>
      </c>
      <c r="E7" s="19" t="s">
        <v>15</v>
      </c>
      <c r="F7" s="19" t="s">
        <v>16</v>
      </c>
      <c r="G7" s="19" t="s">
        <v>17</v>
      </c>
      <c r="H7" s="19" t="s">
        <v>18</v>
      </c>
      <c r="I7" s="19" t="s">
        <v>19</v>
      </c>
      <c r="J7" s="19" t="s">
        <v>20</v>
      </c>
      <c r="K7" s="19" t="s">
        <v>21</v>
      </c>
      <c r="L7" s="19" t="s">
        <v>22</v>
      </c>
      <c r="M7" s="19" t="s">
        <v>23</v>
      </c>
    </row>
    <row r="8" spans="1:13" ht="19.5">
      <c r="A8" s="10" t="s">
        <v>26</v>
      </c>
      <c r="B8" s="11"/>
      <c r="C8" s="11"/>
      <c r="D8" s="11"/>
      <c r="E8" s="7"/>
      <c r="F8" s="7"/>
      <c r="G8" s="7"/>
      <c r="H8" s="225" t="s">
        <v>27</v>
      </c>
      <c r="I8" s="243"/>
      <c r="J8" s="243"/>
      <c r="K8" s="243"/>
      <c r="L8" s="243"/>
      <c r="M8" s="243"/>
    </row>
    <row r="9" spans="1:13" ht="19.5">
      <c r="A9" s="10" t="s">
        <v>29</v>
      </c>
      <c r="B9" s="11"/>
      <c r="C9" s="11"/>
      <c r="D9" s="11"/>
      <c r="E9" s="7"/>
      <c r="F9" s="7"/>
      <c r="G9" s="7"/>
      <c r="H9" s="23"/>
      <c r="I9" s="251" t="s">
        <v>30</v>
      </c>
      <c r="J9" s="251"/>
      <c r="K9" s="251"/>
      <c r="L9" s="251"/>
      <c r="M9" s="251"/>
    </row>
    <row r="10" spans="1:13" ht="12.75">
      <c r="A10" s="50" t="s">
        <v>37</v>
      </c>
      <c r="B10" s="51">
        <v>13029</v>
      </c>
      <c r="C10" s="51">
        <v>26129</v>
      </c>
      <c r="D10" s="51">
        <v>45051</v>
      </c>
      <c r="E10" s="51">
        <v>38314</v>
      </c>
      <c r="F10" s="51">
        <v>75762</v>
      </c>
      <c r="G10" s="51">
        <v>75039</v>
      </c>
      <c r="H10" s="51">
        <v>56139</v>
      </c>
      <c r="I10" s="51">
        <v>37415</v>
      </c>
      <c r="J10" s="51">
        <v>89079</v>
      </c>
      <c r="K10" s="51">
        <v>54439</v>
      </c>
      <c r="L10" s="51">
        <v>50730</v>
      </c>
      <c r="M10" s="51">
        <v>110882</v>
      </c>
    </row>
    <row r="11" spans="1:13" ht="12.75">
      <c r="A11" s="50" t="s">
        <v>47</v>
      </c>
      <c r="B11" s="51">
        <v>19089</v>
      </c>
      <c r="C11" s="51">
        <v>29908</v>
      </c>
      <c r="D11" s="52">
        <v>54079</v>
      </c>
      <c r="E11" s="51">
        <v>43947</v>
      </c>
      <c r="F11" s="51">
        <v>51253</v>
      </c>
      <c r="G11" s="51">
        <f>+G15+G19+G23+G27+G31</f>
        <v>93011.45</v>
      </c>
      <c r="H11" s="51">
        <v>51596.8387834</v>
      </c>
      <c r="I11" s="51">
        <v>34455.003133145</v>
      </c>
      <c r="J11" s="51">
        <v>69629.936184813</v>
      </c>
      <c r="K11" s="52" t="s">
        <v>82</v>
      </c>
      <c r="L11" s="51">
        <v>42718.7895513</v>
      </c>
      <c r="M11" s="51">
        <v>6388.2232687</v>
      </c>
    </row>
    <row r="12" spans="1:13" ht="12.75">
      <c r="A12" s="50" t="s">
        <v>81</v>
      </c>
      <c r="B12" s="51">
        <v>20288.8879218</v>
      </c>
      <c r="C12" s="51">
        <v>29644.40413893</v>
      </c>
      <c r="D12" s="52">
        <v>48623.68791</v>
      </c>
      <c r="E12" s="52">
        <v>43449.33425687</v>
      </c>
      <c r="F12" s="52">
        <v>62981</v>
      </c>
      <c r="G12" s="52" t="s">
        <v>82</v>
      </c>
      <c r="H12" s="52">
        <v>52561</v>
      </c>
      <c r="I12" s="51">
        <v>31763</v>
      </c>
      <c r="J12" s="52">
        <v>92189</v>
      </c>
      <c r="K12" s="51">
        <v>45774</v>
      </c>
      <c r="L12" s="51">
        <v>56836</v>
      </c>
      <c r="M12" s="55" t="s">
        <v>82</v>
      </c>
    </row>
    <row r="13" spans="1:13" ht="19.5">
      <c r="A13" s="10" t="s">
        <v>49</v>
      </c>
      <c r="B13" s="10"/>
      <c r="C13" s="6"/>
      <c r="D13" s="6"/>
      <c r="E13" s="6"/>
      <c r="F13" s="6"/>
      <c r="G13" s="6"/>
      <c r="H13" s="6"/>
      <c r="I13" s="6"/>
      <c r="J13" s="255" t="s">
        <v>31</v>
      </c>
      <c r="K13" s="256"/>
      <c r="L13" s="256"/>
      <c r="M13" s="256"/>
    </row>
    <row r="14" spans="1:13" ht="12.75">
      <c r="A14" s="12" t="s">
        <v>37</v>
      </c>
      <c r="B14" s="13">
        <v>5038</v>
      </c>
      <c r="C14" s="13">
        <v>6188</v>
      </c>
      <c r="D14" s="13">
        <v>6017</v>
      </c>
      <c r="E14" s="13">
        <v>6299</v>
      </c>
      <c r="F14" s="13">
        <v>6364</v>
      </c>
      <c r="G14" s="13">
        <v>5809</v>
      </c>
      <c r="H14" s="13">
        <v>7650</v>
      </c>
      <c r="I14" s="13">
        <v>6462</v>
      </c>
      <c r="J14" s="13">
        <v>6284</v>
      </c>
      <c r="K14" s="13">
        <v>6802</v>
      </c>
      <c r="L14" s="13">
        <v>6956</v>
      </c>
      <c r="M14" s="13">
        <v>4152</v>
      </c>
    </row>
    <row r="15" spans="1:13" ht="12.75">
      <c r="A15" s="12" t="s">
        <v>47</v>
      </c>
      <c r="B15" s="13">
        <v>6400</v>
      </c>
      <c r="C15" s="13">
        <v>7708</v>
      </c>
      <c r="D15" s="14">
        <v>6559</v>
      </c>
      <c r="E15" s="13">
        <v>7347</v>
      </c>
      <c r="F15" s="13">
        <v>6909</v>
      </c>
      <c r="G15" s="13">
        <v>6621</v>
      </c>
      <c r="H15" s="13">
        <v>7436.429001</v>
      </c>
      <c r="I15" s="13">
        <v>6775.8526129</v>
      </c>
      <c r="J15" s="13">
        <v>4954.2184271</v>
      </c>
      <c r="K15" s="14" t="s">
        <v>82</v>
      </c>
      <c r="L15" s="13">
        <v>2842.1512349</v>
      </c>
      <c r="M15" s="13">
        <v>157.0224239</v>
      </c>
    </row>
    <row r="16" spans="1:13" ht="12.75">
      <c r="A16" s="12" t="s">
        <v>81</v>
      </c>
      <c r="B16" s="13">
        <v>1947.9467553</v>
      </c>
      <c r="C16" s="13">
        <v>5308.8357702</v>
      </c>
      <c r="D16" s="14">
        <v>3589.0844297</v>
      </c>
      <c r="E16" s="14">
        <v>4886.93</v>
      </c>
      <c r="F16" s="14">
        <v>4558</v>
      </c>
      <c r="G16" s="14" t="s">
        <v>82</v>
      </c>
      <c r="H16" s="14">
        <v>5553</v>
      </c>
      <c r="I16" s="13">
        <v>4787</v>
      </c>
      <c r="J16" s="14">
        <v>4950</v>
      </c>
      <c r="K16" s="13">
        <v>5829</v>
      </c>
      <c r="L16" s="13">
        <v>5265</v>
      </c>
      <c r="M16" s="55" t="s">
        <v>82</v>
      </c>
    </row>
    <row r="17" spans="1:13" ht="19.5">
      <c r="A17" s="10" t="s">
        <v>50</v>
      </c>
      <c r="B17" s="11"/>
      <c r="C17" s="7"/>
      <c r="D17" s="7"/>
      <c r="E17" s="7"/>
      <c r="F17" s="7"/>
      <c r="G17" s="7"/>
      <c r="H17" s="248" t="s">
        <v>35</v>
      </c>
      <c r="I17" s="165"/>
      <c r="J17" s="165"/>
      <c r="K17" s="165"/>
      <c r="L17" s="165"/>
      <c r="M17" s="165"/>
    </row>
    <row r="18" spans="1:13" ht="12.75">
      <c r="A18" s="12" t="s">
        <v>37</v>
      </c>
      <c r="B18" s="13">
        <v>-1246</v>
      </c>
      <c r="C18" s="13">
        <v>4583</v>
      </c>
      <c r="D18" s="13">
        <v>7618</v>
      </c>
      <c r="E18" s="13">
        <v>6933</v>
      </c>
      <c r="F18" s="13">
        <v>7154</v>
      </c>
      <c r="G18" s="13">
        <v>7764</v>
      </c>
      <c r="H18" s="13">
        <v>7829</v>
      </c>
      <c r="I18" s="13">
        <v>8113</v>
      </c>
      <c r="J18" s="13">
        <v>8831</v>
      </c>
      <c r="K18" s="13">
        <v>9343</v>
      </c>
      <c r="L18" s="13">
        <v>9346</v>
      </c>
      <c r="M18" s="13">
        <v>16109</v>
      </c>
    </row>
    <row r="19" spans="1:13" ht="12.75">
      <c r="A19" s="12" t="s">
        <v>47</v>
      </c>
      <c r="B19" s="13">
        <v>-1606</v>
      </c>
      <c r="C19" s="13">
        <v>4791</v>
      </c>
      <c r="D19" s="14">
        <v>7217</v>
      </c>
      <c r="E19" s="13">
        <v>8025</v>
      </c>
      <c r="F19" s="13">
        <v>8491</v>
      </c>
      <c r="G19" s="13">
        <v>8241.45</v>
      </c>
      <c r="H19" s="13">
        <v>8168.8492</v>
      </c>
      <c r="I19" s="13">
        <v>7818.7604602</v>
      </c>
      <c r="J19" s="13">
        <v>6901.2200342</v>
      </c>
      <c r="K19" s="14" t="s">
        <v>82</v>
      </c>
      <c r="L19" s="13">
        <v>4497.9197399</v>
      </c>
      <c r="M19" s="13">
        <v>46.2376428</v>
      </c>
    </row>
    <row r="20" spans="1:13" ht="12.75">
      <c r="A20" s="12" t="s">
        <v>81</v>
      </c>
      <c r="B20" s="13">
        <v>-1525.5429879</v>
      </c>
      <c r="C20" s="13">
        <v>4335.7948113</v>
      </c>
      <c r="D20" s="14">
        <v>5647.8292966</v>
      </c>
      <c r="E20" s="14">
        <v>5498.8253517</v>
      </c>
      <c r="F20" s="14">
        <v>7325</v>
      </c>
      <c r="G20" s="14" t="s">
        <v>82</v>
      </c>
      <c r="H20" s="14">
        <v>7360</v>
      </c>
      <c r="I20" s="13">
        <v>7704</v>
      </c>
      <c r="J20" s="14">
        <v>7318</v>
      </c>
      <c r="K20" s="13">
        <v>7965</v>
      </c>
      <c r="L20" s="13">
        <v>8303</v>
      </c>
      <c r="M20" s="55" t="s">
        <v>82</v>
      </c>
    </row>
    <row r="21" spans="1:13" ht="19.5">
      <c r="A21" s="10" t="s">
        <v>51</v>
      </c>
      <c r="B21" s="11"/>
      <c r="C21" s="7"/>
      <c r="D21" s="7"/>
      <c r="E21" s="7"/>
      <c r="F21" s="7"/>
      <c r="G21" s="7"/>
      <c r="H21" s="7"/>
      <c r="I21" s="248" t="s">
        <v>32</v>
      </c>
      <c r="J21" s="154"/>
      <c r="K21" s="154"/>
      <c r="L21" s="154"/>
      <c r="M21" s="154"/>
    </row>
    <row r="22" spans="1:13" ht="12.75">
      <c r="A22" s="12" t="s">
        <v>37</v>
      </c>
      <c r="B22" s="13">
        <v>-831</v>
      </c>
      <c r="C22" s="13">
        <v>614</v>
      </c>
      <c r="D22" s="13">
        <v>15587</v>
      </c>
      <c r="E22" s="13">
        <v>1811</v>
      </c>
      <c r="F22" s="13">
        <v>230</v>
      </c>
      <c r="G22" s="13">
        <v>33760</v>
      </c>
      <c r="H22" s="13">
        <v>7047</v>
      </c>
      <c r="I22" s="13">
        <v>2451</v>
      </c>
      <c r="J22" s="13">
        <v>39874</v>
      </c>
      <c r="K22" s="13">
        <v>2297</v>
      </c>
      <c r="L22" s="13">
        <v>2263</v>
      </c>
      <c r="M22" s="13">
        <v>35450</v>
      </c>
    </row>
    <row r="23" spans="1:13" ht="12.75">
      <c r="A23" s="12" t="s">
        <v>47</v>
      </c>
      <c r="B23" s="13">
        <v>-630</v>
      </c>
      <c r="C23" s="13">
        <v>1793</v>
      </c>
      <c r="D23" s="14">
        <v>21735</v>
      </c>
      <c r="E23" s="13">
        <v>2362</v>
      </c>
      <c r="F23" s="13">
        <v>2430</v>
      </c>
      <c r="G23" s="13">
        <v>44089</v>
      </c>
      <c r="H23" s="13">
        <v>3488.7138756</v>
      </c>
      <c r="I23" s="13">
        <v>-286.9474067</v>
      </c>
      <c r="J23" s="13">
        <v>31261.9877874</v>
      </c>
      <c r="K23" s="14" t="s">
        <v>82</v>
      </c>
      <c r="L23" s="13">
        <v>9500.3046148</v>
      </c>
      <c r="M23" s="13">
        <v>1388.8247868</v>
      </c>
    </row>
    <row r="24" spans="1:13" ht="12.75">
      <c r="A24" s="12" t="s">
        <v>81</v>
      </c>
      <c r="B24" s="13">
        <v>-1269.1898326</v>
      </c>
      <c r="C24" s="13">
        <v>2749.3373743</v>
      </c>
      <c r="D24" s="14">
        <v>21085.9649767</v>
      </c>
      <c r="E24" s="14">
        <v>3362.1942502</v>
      </c>
      <c r="F24" s="14">
        <v>1002</v>
      </c>
      <c r="G24" s="14" t="s">
        <v>82</v>
      </c>
      <c r="H24" s="14">
        <v>2147</v>
      </c>
      <c r="I24" s="13">
        <v>-568</v>
      </c>
      <c r="J24" s="14">
        <v>47706</v>
      </c>
      <c r="K24" s="13">
        <v>1879</v>
      </c>
      <c r="L24" s="13">
        <v>1839</v>
      </c>
      <c r="M24" s="55" t="s">
        <v>82</v>
      </c>
    </row>
    <row r="25" spans="1:13" ht="19.5">
      <c r="A25" s="10" t="s">
        <v>52</v>
      </c>
      <c r="B25" s="11"/>
      <c r="C25" s="7"/>
      <c r="D25" s="7"/>
      <c r="E25" s="7"/>
      <c r="F25" s="7"/>
      <c r="G25" s="7"/>
      <c r="H25" s="248" t="s">
        <v>36</v>
      </c>
      <c r="I25" s="154"/>
      <c r="J25" s="154"/>
      <c r="K25" s="154"/>
      <c r="L25" s="154"/>
      <c r="M25" s="154"/>
    </row>
    <row r="26" spans="1:13" ht="12.75">
      <c r="A26" s="12" t="s">
        <v>37</v>
      </c>
      <c r="B26" s="13">
        <v>1530</v>
      </c>
      <c r="C26" s="13">
        <v>2533</v>
      </c>
      <c r="D26" s="13">
        <v>3431</v>
      </c>
      <c r="E26" s="13">
        <v>3684</v>
      </c>
      <c r="F26" s="13">
        <v>2626</v>
      </c>
      <c r="G26" s="13">
        <v>9802</v>
      </c>
      <c r="H26" s="13">
        <v>6948</v>
      </c>
      <c r="I26" s="13">
        <v>4043</v>
      </c>
      <c r="J26" s="13">
        <v>14113</v>
      </c>
      <c r="K26" s="13">
        <v>4406</v>
      </c>
      <c r="L26" s="13">
        <v>4883</v>
      </c>
      <c r="M26" s="13">
        <v>14859</v>
      </c>
    </row>
    <row r="27" spans="1:13" ht="12.75">
      <c r="A27" s="12" t="s">
        <v>47</v>
      </c>
      <c r="B27" s="13">
        <v>5238</v>
      </c>
      <c r="C27" s="13">
        <v>3463</v>
      </c>
      <c r="D27" s="14">
        <v>3374</v>
      </c>
      <c r="E27" s="13">
        <v>4306</v>
      </c>
      <c r="F27" s="13">
        <v>2656</v>
      </c>
      <c r="G27" s="13">
        <v>11480</v>
      </c>
      <c r="H27" s="13">
        <v>5068.4993484</v>
      </c>
      <c r="I27" s="13">
        <v>3237.3164148</v>
      </c>
      <c r="J27" s="13">
        <v>8273.5173603</v>
      </c>
      <c r="K27" s="14" t="s">
        <v>82</v>
      </c>
      <c r="L27" s="13">
        <v>6237.4511478</v>
      </c>
      <c r="M27" s="13">
        <v>3242.375005</v>
      </c>
    </row>
    <row r="28" spans="1:13" ht="12.75">
      <c r="A28" s="12" t="s">
        <v>81</v>
      </c>
      <c r="B28" s="13">
        <v>6913.1083988</v>
      </c>
      <c r="C28" s="13">
        <v>3608.4177338</v>
      </c>
      <c r="D28" s="14">
        <v>3253.6510717</v>
      </c>
      <c r="E28" s="14">
        <v>4572.6613175</v>
      </c>
      <c r="F28" s="14">
        <v>4089</v>
      </c>
      <c r="G28" s="14" t="s">
        <v>82</v>
      </c>
      <c r="H28" s="14">
        <v>7808</v>
      </c>
      <c r="I28" s="13">
        <v>3834</v>
      </c>
      <c r="J28" s="14">
        <v>11477</v>
      </c>
      <c r="K28" s="13">
        <v>5114</v>
      </c>
      <c r="L28" s="13">
        <v>6139</v>
      </c>
      <c r="M28" s="55" t="s">
        <v>82</v>
      </c>
    </row>
    <row r="29" spans="1:13" ht="19.5">
      <c r="A29" s="10" t="s">
        <v>53</v>
      </c>
      <c r="B29" s="11"/>
      <c r="C29" s="7"/>
      <c r="D29" s="7"/>
      <c r="E29" s="7"/>
      <c r="F29" s="7"/>
      <c r="G29" s="7"/>
      <c r="H29" s="248" t="s">
        <v>33</v>
      </c>
      <c r="I29" s="154"/>
      <c r="J29" s="154"/>
      <c r="K29" s="154"/>
      <c r="L29" s="154"/>
      <c r="M29" s="154"/>
    </row>
    <row r="30" spans="1:13" ht="12.75">
      <c r="A30" s="12" t="s">
        <v>37</v>
      </c>
      <c r="B30" s="13">
        <v>8538</v>
      </c>
      <c r="C30" s="13">
        <v>12211</v>
      </c>
      <c r="D30" s="13">
        <v>12398</v>
      </c>
      <c r="E30" s="13">
        <v>19587</v>
      </c>
      <c r="F30" s="13">
        <v>59388</v>
      </c>
      <c r="G30" s="13">
        <v>17904</v>
      </c>
      <c r="H30" s="40">
        <v>2665</v>
      </c>
      <c r="I30" s="13">
        <v>16345</v>
      </c>
      <c r="J30" s="13">
        <v>19977</v>
      </c>
      <c r="K30" s="13">
        <v>31591</v>
      </c>
      <c r="L30" s="13">
        <v>27282</v>
      </c>
      <c r="M30" s="13">
        <v>40312</v>
      </c>
    </row>
    <row r="31" spans="1:13" ht="12.75">
      <c r="A31" s="12" t="s">
        <v>47</v>
      </c>
      <c r="B31" s="13">
        <v>9687</v>
      </c>
      <c r="C31" s="13">
        <v>12153</v>
      </c>
      <c r="D31" s="14">
        <v>15194</v>
      </c>
      <c r="E31" s="13">
        <v>21907</v>
      </c>
      <c r="F31" s="13">
        <v>30767</v>
      </c>
      <c r="G31" s="13">
        <v>22580</v>
      </c>
      <c r="H31" s="40">
        <v>27334.3472742</v>
      </c>
      <c r="I31" s="13">
        <v>16910</v>
      </c>
      <c r="J31" s="13">
        <v>18239</v>
      </c>
      <c r="K31" s="14" t="s">
        <v>82</v>
      </c>
      <c r="L31" s="13">
        <v>19641</v>
      </c>
      <c r="M31" s="13">
        <v>1554</v>
      </c>
    </row>
    <row r="32" spans="1:13" ht="12.75">
      <c r="A32" s="12" t="s">
        <v>81</v>
      </c>
      <c r="B32" s="13">
        <v>14223</v>
      </c>
      <c r="C32" s="13">
        <v>13642</v>
      </c>
      <c r="D32" s="14">
        <v>15047</v>
      </c>
      <c r="E32" s="14">
        <v>25129</v>
      </c>
      <c r="F32" s="14">
        <v>46006</v>
      </c>
      <c r="G32" s="14" t="s">
        <v>82</v>
      </c>
      <c r="H32" s="14">
        <v>29693</v>
      </c>
      <c r="I32" s="13">
        <v>16006</v>
      </c>
      <c r="J32" s="14">
        <v>20738</v>
      </c>
      <c r="K32" s="13">
        <v>24987</v>
      </c>
      <c r="L32" s="13">
        <v>35290</v>
      </c>
      <c r="M32" s="55" t="s">
        <v>82</v>
      </c>
    </row>
    <row r="33" spans="1:13" ht="24">
      <c r="A33" s="10" t="s">
        <v>74</v>
      </c>
      <c r="B33" s="11"/>
      <c r="C33" s="11"/>
      <c r="D33" s="11"/>
      <c r="E33" s="7"/>
      <c r="F33" s="7"/>
      <c r="G33" s="7"/>
      <c r="H33" s="242" t="s">
        <v>77</v>
      </c>
      <c r="I33" s="243"/>
      <c r="J33" s="243"/>
      <c r="K33" s="243"/>
      <c r="L33" s="243"/>
      <c r="M33" s="243"/>
    </row>
    <row r="34" spans="1:13" ht="12.75">
      <c r="A34" s="12" t="s">
        <v>37</v>
      </c>
      <c r="B34" s="13">
        <v>0</v>
      </c>
      <c r="C34" s="13">
        <v>-4030</v>
      </c>
      <c r="D34" s="13">
        <v>-5945</v>
      </c>
      <c r="E34" s="13">
        <v>-5461</v>
      </c>
      <c r="F34" s="13">
        <v>-5663</v>
      </c>
      <c r="G34" s="13">
        <v>-7486</v>
      </c>
      <c r="H34" s="13">
        <v>-4285</v>
      </c>
      <c r="I34" s="13">
        <v>-6079</v>
      </c>
      <c r="J34" s="13">
        <v>-4584</v>
      </c>
      <c r="K34" s="13">
        <v>-2620</v>
      </c>
      <c r="L34" s="13">
        <v>-5479</v>
      </c>
      <c r="M34" s="13">
        <v>-5965</v>
      </c>
    </row>
    <row r="35" spans="1:13" ht="12.75">
      <c r="A35" s="12" t="s">
        <v>47</v>
      </c>
      <c r="B35" s="13">
        <v>0</v>
      </c>
      <c r="C35" s="13">
        <v>-2921</v>
      </c>
      <c r="D35" s="14">
        <v>-1971</v>
      </c>
      <c r="E35" s="13">
        <v>-3548</v>
      </c>
      <c r="F35" s="13">
        <v>-4716</v>
      </c>
      <c r="G35" s="13">
        <v>-5633</v>
      </c>
      <c r="H35" s="13">
        <v>-5453.4111993</v>
      </c>
      <c r="I35" s="13">
        <v>-8375.2197055</v>
      </c>
      <c r="J35" s="13">
        <v>-6306.2656867</v>
      </c>
      <c r="K35" s="14" t="s">
        <v>82</v>
      </c>
      <c r="L35" s="13">
        <v>-5743.8109424</v>
      </c>
      <c r="M35" s="13">
        <v>-6326.3756668</v>
      </c>
    </row>
    <row r="36" spans="1:13" ht="12.75">
      <c r="A36" s="12" t="s">
        <v>81</v>
      </c>
      <c r="B36" s="13">
        <v>0</v>
      </c>
      <c r="C36" s="13">
        <v>-4033.3648025</v>
      </c>
      <c r="D36" s="14">
        <v>-3656.7932371</v>
      </c>
      <c r="E36" s="14">
        <v>-1838.8735051</v>
      </c>
      <c r="F36" s="53" t="s">
        <v>84</v>
      </c>
      <c r="G36" s="14" t="s">
        <v>82</v>
      </c>
      <c r="H36" s="53" t="s">
        <v>86</v>
      </c>
      <c r="I36" s="53" t="s">
        <v>89</v>
      </c>
      <c r="J36" s="53" t="s">
        <v>90</v>
      </c>
      <c r="K36" s="53" t="s">
        <v>92</v>
      </c>
      <c r="L36" s="53" t="s">
        <v>93</v>
      </c>
      <c r="M36" s="55" t="s">
        <v>82</v>
      </c>
    </row>
    <row r="37" spans="1:13" ht="21.75">
      <c r="A37" s="10" t="s">
        <v>75</v>
      </c>
      <c r="B37" s="11"/>
      <c r="C37" s="11"/>
      <c r="D37" s="11"/>
      <c r="E37" s="11"/>
      <c r="F37" s="11"/>
      <c r="G37" s="242" t="s">
        <v>78</v>
      </c>
      <c r="H37" s="154"/>
      <c r="I37" s="154"/>
      <c r="J37" s="154"/>
      <c r="K37" s="154"/>
      <c r="L37" s="154"/>
      <c r="M37" s="154"/>
    </row>
    <row r="38" spans="1:13" ht="12.75">
      <c r="A38" s="12" t="s">
        <v>37</v>
      </c>
      <c r="B38" s="13">
        <v>0</v>
      </c>
      <c r="C38" s="13">
        <v>314</v>
      </c>
      <c r="D38" s="13">
        <v>-72</v>
      </c>
      <c r="E38" s="13">
        <v>-121</v>
      </c>
      <c r="F38" s="13">
        <v>2277</v>
      </c>
      <c r="G38" s="13">
        <v>-429</v>
      </c>
      <c r="H38" s="13">
        <v>2540</v>
      </c>
      <c r="I38" s="13">
        <v>2142</v>
      </c>
      <c r="J38" s="13">
        <v>364</v>
      </c>
      <c r="K38" s="13">
        <v>10985</v>
      </c>
      <c r="L38" s="13">
        <v>2180</v>
      </c>
      <c r="M38" s="13">
        <v>3108</v>
      </c>
    </row>
    <row r="39" spans="1:13" ht="12.75">
      <c r="A39" s="12" t="s">
        <v>47</v>
      </c>
      <c r="B39" s="13">
        <v>0</v>
      </c>
      <c r="C39" s="13">
        <v>596</v>
      </c>
      <c r="D39" s="14">
        <v>40</v>
      </c>
      <c r="E39" s="13">
        <v>-102</v>
      </c>
      <c r="F39" s="13">
        <v>2910</v>
      </c>
      <c r="G39" s="13">
        <v>103.72</v>
      </c>
      <c r="H39" s="13">
        <v>19.099</v>
      </c>
      <c r="I39" s="13">
        <v>3974.8730978</v>
      </c>
      <c r="J39" s="13">
        <v>387.030906531</v>
      </c>
      <c r="K39" s="14" t="s">
        <v>82</v>
      </c>
      <c r="L39" s="13">
        <v>258.38125531</v>
      </c>
      <c r="M39" s="13">
        <v>281.0385581</v>
      </c>
    </row>
    <row r="40" spans="1:13" ht="12.75">
      <c r="A40" s="12" t="s">
        <v>81</v>
      </c>
      <c r="B40" s="13">
        <v>198.7554481</v>
      </c>
      <c r="C40" s="13">
        <v>1115.5028822</v>
      </c>
      <c r="D40" s="14">
        <v>296.03494</v>
      </c>
      <c r="E40" s="14">
        <v>-15.0152796</v>
      </c>
      <c r="F40" s="53" t="s">
        <v>85</v>
      </c>
      <c r="G40" s="14" t="s">
        <v>82</v>
      </c>
      <c r="H40" s="53" t="s">
        <v>87</v>
      </c>
      <c r="I40" s="13">
        <v>4713</v>
      </c>
      <c r="J40" s="14">
        <v>177</v>
      </c>
      <c r="K40" s="13">
        <v>166</v>
      </c>
      <c r="L40" s="13">
        <v>5304</v>
      </c>
      <c r="M40" s="55" t="s">
        <v>82</v>
      </c>
    </row>
    <row r="41" spans="1:13" ht="15.75">
      <c r="A41" s="10" t="s">
        <v>76</v>
      </c>
      <c r="B41" s="11"/>
      <c r="C41" s="11"/>
      <c r="D41" s="11"/>
      <c r="E41" s="7"/>
      <c r="F41" s="7"/>
      <c r="G41" s="242" t="s">
        <v>79</v>
      </c>
      <c r="H41" s="243"/>
      <c r="I41" s="243"/>
      <c r="J41" s="243"/>
      <c r="K41" s="243"/>
      <c r="L41" s="243"/>
      <c r="M41" s="243"/>
    </row>
    <row r="42" spans="1:13" ht="12.75">
      <c r="A42" s="15" t="s">
        <v>37</v>
      </c>
      <c r="B42" s="41">
        <v>-1446</v>
      </c>
      <c r="C42" s="16">
        <v>-1706</v>
      </c>
      <c r="D42" s="16">
        <v>579</v>
      </c>
      <c r="E42" s="16">
        <v>109</v>
      </c>
      <c r="F42" s="16">
        <v>1236</v>
      </c>
      <c r="G42" s="16">
        <v>115</v>
      </c>
      <c r="H42" s="16">
        <v>-1478</v>
      </c>
      <c r="I42" s="16">
        <v>335</v>
      </c>
      <c r="J42" s="16">
        <v>1330</v>
      </c>
      <c r="K42" s="16">
        <v>1362</v>
      </c>
      <c r="L42" s="16">
        <v>686</v>
      </c>
      <c r="M42" s="16">
        <v>2386</v>
      </c>
    </row>
    <row r="43" spans="1:13" ht="12.75">
      <c r="A43" s="15" t="s">
        <v>47</v>
      </c>
      <c r="B43" s="41">
        <v>491</v>
      </c>
      <c r="C43" s="16">
        <v>-166</v>
      </c>
      <c r="D43" s="48">
        <v>-1561</v>
      </c>
      <c r="E43" s="16">
        <v>422</v>
      </c>
      <c r="F43" s="16">
        <v>-916</v>
      </c>
      <c r="G43" s="16">
        <v>-5109.3</v>
      </c>
      <c r="H43" s="16">
        <v>2434.664</v>
      </c>
      <c r="I43" s="16">
        <v>-2805.5411</v>
      </c>
      <c r="J43" s="16">
        <v>-3457.5819</v>
      </c>
      <c r="K43" s="14" t="s">
        <v>82</v>
      </c>
      <c r="L43" s="16">
        <v>-1178.998</v>
      </c>
      <c r="M43" s="16">
        <v>0</v>
      </c>
    </row>
    <row r="44" spans="1:13" ht="12.75">
      <c r="A44" s="17" t="s">
        <v>81</v>
      </c>
      <c r="B44" s="39">
        <v>-3230.1829</v>
      </c>
      <c r="C44" s="44">
        <v>-1909.6646</v>
      </c>
      <c r="D44" s="49">
        <v>-914.6689</v>
      </c>
      <c r="E44" s="49">
        <v>-1521.2521</v>
      </c>
      <c r="F44" s="14">
        <v>965</v>
      </c>
      <c r="G44" s="49" t="s">
        <v>82</v>
      </c>
      <c r="H44" s="54" t="s">
        <v>88</v>
      </c>
      <c r="I44" s="44">
        <v>1070</v>
      </c>
      <c r="J44" s="54" t="s">
        <v>91</v>
      </c>
      <c r="K44" s="44">
        <v>1473</v>
      </c>
      <c r="L44" s="44">
        <v>1558</v>
      </c>
      <c r="M44" s="55" t="s">
        <v>82</v>
      </c>
    </row>
    <row r="45" spans="1:13" ht="30" customHeight="1">
      <c r="A45" s="253" t="s">
        <v>61</v>
      </c>
      <c r="B45" s="235"/>
      <c r="C45" s="235"/>
      <c r="D45" s="235"/>
      <c r="E45" s="235"/>
      <c r="F45" s="235"/>
      <c r="G45" s="16"/>
      <c r="H45" s="234" t="s">
        <v>34</v>
      </c>
      <c r="I45" s="254"/>
      <c r="J45" s="254"/>
      <c r="K45" s="254"/>
      <c r="L45" s="254"/>
      <c r="M45" s="254"/>
    </row>
    <row r="46" spans="1:13" ht="36.75" customHeight="1">
      <c r="A46" s="170" t="s">
        <v>54</v>
      </c>
      <c r="B46" s="170"/>
      <c r="C46" s="170"/>
      <c r="D46" s="170"/>
      <c r="E46" s="170"/>
      <c r="F46" s="170"/>
      <c r="H46" s="172" t="s">
        <v>55</v>
      </c>
      <c r="I46" s="252"/>
      <c r="J46" s="252"/>
      <c r="K46" s="252"/>
      <c r="L46" s="252"/>
      <c r="M46" s="252"/>
    </row>
    <row r="47" spans="1:13" ht="18">
      <c r="A47" s="170" t="s">
        <v>80</v>
      </c>
      <c r="B47" s="170"/>
      <c r="C47" s="170"/>
      <c r="D47" s="170"/>
      <c r="E47" s="170"/>
      <c r="F47" s="170"/>
      <c r="H47" s="172"/>
      <c r="I47" s="252"/>
      <c r="J47" s="252"/>
      <c r="K47" s="252"/>
      <c r="L47" s="252"/>
      <c r="M47" s="252"/>
    </row>
    <row r="48" spans="1:13" ht="15">
      <c r="A48" s="244"/>
      <c r="B48" s="244"/>
      <c r="C48" s="244"/>
      <c r="D48" s="244"/>
      <c r="E48" s="244"/>
      <c r="F48" s="244"/>
      <c r="H48" s="245"/>
      <c r="I48" s="245"/>
      <c r="J48" s="245"/>
      <c r="K48" s="245"/>
      <c r="L48" s="245"/>
      <c r="M48" s="245"/>
    </row>
    <row r="69" spans="1:13" ht="18">
      <c r="A69" s="26" t="s">
        <v>25</v>
      </c>
      <c r="B69" s="27"/>
      <c r="C69" s="28"/>
      <c r="D69" s="28"/>
      <c r="E69" s="28"/>
      <c r="F69" s="28"/>
      <c r="G69" s="28"/>
      <c r="H69" s="28"/>
      <c r="I69" s="28"/>
      <c r="J69" s="28"/>
      <c r="K69" s="28"/>
      <c r="L69" s="28"/>
      <c r="M69" s="25">
        <v>140</v>
      </c>
    </row>
    <row r="70" spans="1:13" ht="28.5">
      <c r="A70" s="22" t="s">
        <v>24</v>
      </c>
      <c r="B70" s="22"/>
      <c r="C70" s="29"/>
      <c r="D70" s="28"/>
      <c r="E70" s="28"/>
      <c r="F70" s="28"/>
      <c r="G70" s="28"/>
      <c r="H70" s="28"/>
      <c r="I70" s="28"/>
      <c r="J70" s="28"/>
      <c r="K70" s="28"/>
      <c r="L70" s="28"/>
      <c r="M70" s="25"/>
    </row>
    <row r="71" spans="1:12" ht="28.5">
      <c r="A71" s="246" t="s">
        <v>45</v>
      </c>
      <c r="B71" s="247"/>
      <c r="C71" s="247"/>
      <c r="D71" s="247"/>
      <c r="E71" s="247"/>
      <c r="F71" s="247"/>
      <c r="G71" s="247"/>
      <c r="H71" s="247"/>
      <c r="I71" s="247"/>
      <c r="J71" s="247"/>
      <c r="K71" s="247"/>
      <c r="L71" s="247"/>
    </row>
    <row r="72" spans="1:13" ht="18.75">
      <c r="A72" s="238" t="s">
        <v>43</v>
      </c>
      <c r="B72" s="239"/>
      <c r="C72" s="239"/>
      <c r="D72" s="239"/>
      <c r="E72" s="239"/>
      <c r="F72" s="239"/>
      <c r="G72" s="239"/>
      <c r="H72" s="239"/>
      <c r="I72" s="239"/>
      <c r="J72" s="239"/>
      <c r="K72" s="239"/>
      <c r="L72" s="239"/>
      <c r="M72" s="30"/>
    </row>
    <row r="73" spans="3:13" ht="19.5">
      <c r="C73" s="2"/>
      <c r="D73" s="2"/>
      <c r="E73" s="2"/>
      <c r="F73" s="2"/>
      <c r="G73" s="2"/>
      <c r="H73" s="2"/>
      <c r="I73" s="2"/>
      <c r="J73" s="168" t="s">
        <v>28</v>
      </c>
      <c r="K73" s="169"/>
      <c r="L73" s="169"/>
      <c r="M73" s="169"/>
    </row>
    <row r="74" spans="1:13" ht="24">
      <c r="A74" s="1"/>
      <c r="B74" s="18" t="s">
        <v>0</v>
      </c>
      <c r="C74" s="18" t="s">
        <v>1</v>
      </c>
      <c r="D74" s="18" t="s">
        <v>2</v>
      </c>
      <c r="E74" s="18" t="s">
        <v>3</v>
      </c>
      <c r="F74" s="18" t="s">
        <v>4</v>
      </c>
      <c r="G74" s="18" t="s">
        <v>5</v>
      </c>
      <c r="H74" s="18" t="s">
        <v>6</v>
      </c>
      <c r="I74" s="18" t="s">
        <v>7</v>
      </c>
      <c r="J74" s="18" t="s">
        <v>8</v>
      </c>
      <c r="K74" s="18" t="s">
        <v>9</v>
      </c>
      <c r="L74" s="18" t="s">
        <v>10</v>
      </c>
      <c r="M74" s="18" t="s">
        <v>11</v>
      </c>
    </row>
    <row r="75" spans="1:13" ht="15.75">
      <c r="A75" s="31"/>
      <c r="B75" s="19" t="s">
        <v>12</v>
      </c>
      <c r="C75" s="19" t="s">
        <v>13</v>
      </c>
      <c r="D75" s="19" t="s">
        <v>14</v>
      </c>
      <c r="E75" s="19" t="s">
        <v>15</v>
      </c>
      <c r="F75" s="19" t="s">
        <v>16</v>
      </c>
      <c r="G75" s="19" t="s">
        <v>17</v>
      </c>
      <c r="H75" s="19" t="s">
        <v>18</v>
      </c>
      <c r="I75" s="19" t="s">
        <v>19</v>
      </c>
      <c r="J75" s="19" t="s">
        <v>20</v>
      </c>
      <c r="K75" s="19" t="s">
        <v>21</v>
      </c>
      <c r="L75" s="19" t="s">
        <v>22</v>
      </c>
      <c r="M75" s="19" t="s">
        <v>23</v>
      </c>
    </row>
    <row r="76" spans="1:13" ht="19.5">
      <c r="A76" s="10" t="s">
        <v>38</v>
      </c>
      <c r="B76" s="10"/>
      <c r="C76" s="32"/>
      <c r="D76" s="6"/>
      <c r="E76" s="6"/>
      <c r="F76" s="6"/>
      <c r="G76" s="6"/>
      <c r="H76" s="6"/>
      <c r="I76" s="6"/>
      <c r="J76" s="240" t="s">
        <v>39</v>
      </c>
      <c r="K76" s="241"/>
      <c r="L76" s="241"/>
      <c r="M76" s="241"/>
    </row>
    <row r="77" spans="1:13" ht="12.75">
      <c r="A77" s="42" t="s">
        <v>44</v>
      </c>
      <c r="B77" s="13">
        <v>39649</v>
      </c>
      <c r="C77" s="13">
        <v>55575</v>
      </c>
      <c r="D77" s="13">
        <v>53697</v>
      </c>
      <c r="E77" s="13">
        <v>52419</v>
      </c>
      <c r="F77" s="13">
        <v>45048</v>
      </c>
      <c r="G77" s="13">
        <v>48931</v>
      </c>
      <c r="H77" s="13">
        <v>51122</v>
      </c>
      <c r="I77" s="13">
        <v>48549</v>
      </c>
      <c r="J77" s="13">
        <v>61315</v>
      </c>
      <c r="K77" s="13">
        <v>80292</v>
      </c>
      <c r="L77" s="13">
        <v>55614</v>
      </c>
      <c r="M77" s="13">
        <v>114746</v>
      </c>
    </row>
    <row r="78" spans="1:13" ht="12.75">
      <c r="A78" s="42" t="s">
        <v>48</v>
      </c>
      <c r="B78" s="13">
        <v>49980</v>
      </c>
      <c r="C78" s="13">
        <v>65271</v>
      </c>
      <c r="D78" s="14">
        <v>61916</v>
      </c>
      <c r="E78" s="13">
        <v>65747</v>
      </c>
      <c r="F78" s="13">
        <v>47084</v>
      </c>
      <c r="G78" s="13">
        <v>76621.03</v>
      </c>
      <c r="H78" s="13">
        <v>63523.4448844</v>
      </c>
      <c r="I78" s="13">
        <v>112068.7373065</v>
      </c>
      <c r="J78" s="13">
        <v>136236.145791301</v>
      </c>
      <c r="K78" s="14" t="s">
        <v>82</v>
      </c>
      <c r="L78" s="13">
        <v>92165.550707588</v>
      </c>
      <c r="M78" s="13">
        <v>3736.0871077</v>
      </c>
    </row>
    <row r="79" spans="1:13" ht="12.75">
      <c r="A79" s="42" t="s">
        <v>83</v>
      </c>
      <c r="B79" s="13">
        <v>72416.539227361</v>
      </c>
      <c r="C79" s="13">
        <v>59509.2128909</v>
      </c>
      <c r="D79" s="14">
        <v>75899.757936683</v>
      </c>
      <c r="E79" s="14">
        <v>70264.573534278</v>
      </c>
      <c r="F79" s="14">
        <v>80677</v>
      </c>
      <c r="G79" s="14" t="s">
        <v>82</v>
      </c>
      <c r="H79" s="14">
        <v>94483</v>
      </c>
      <c r="I79" s="13">
        <v>82991</v>
      </c>
      <c r="J79" s="14">
        <v>84773</v>
      </c>
      <c r="K79" s="14">
        <v>77610</v>
      </c>
      <c r="L79" s="13">
        <v>79453</v>
      </c>
      <c r="M79" s="14" t="s">
        <v>82</v>
      </c>
    </row>
    <row r="80" spans="1:13" ht="19.5">
      <c r="A80" s="11" t="s">
        <v>40</v>
      </c>
      <c r="B80" s="11"/>
      <c r="C80" s="33"/>
      <c r="D80" s="33"/>
      <c r="E80" s="33"/>
      <c r="F80" s="33"/>
      <c r="G80" s="33"/>
      <c r="H80" s="33"/>
      <c r="I80" s="33"/>
      <c r="J80" s="33"/>
      <c r="K80" s="225" t="s">
        <v>41</v>
      </c>
      <c r="L80" s="226"/>
      <c r="M80" s="226"/>
    </row>
    <row r="81" spans="1:13" ht="12.75">
      <c r="A81" s="42" t="s">
        <v>44</v>
      </c>
      <c r="B81" s="13">
        <v>2019</v>
      </c>
      <c r="C81" s="13">
        <v>2238</v>
      </c>
      <c r="D81" s="13">
        <v>40252</v>
      </c>
      <c r="E81" s="13">
        <v>3162</v>
      </c>
      <c r="F81" s="13">
        <v>2576</v>
      </c>
      <c r="G81" s="13">
        <v>4369</v>
      </c>
      <c r="H81" s="13">
        <v>5918</v>
      </c>
      <c r="I81" s="13">
        <v>1012</v>
      </c>
      <c r="J81" s="13">
        <v>11583</v>
      </c>
      <c r="K81" s="13">
        <v>2293</v>
      </c>
      <c r="L81" s="13">
        <v>7896</v>
      </c>
      <c r="M81" s="13">
        <v>33502</v>
      </c>
    </row>
    <row r="82" spans="1:13" ht="12.75">
      <c r="A82" s="42" t="s">
        <v>48</v>
      </c>
      <c r="B82" s="13">
        <v>1775</v>
      </c>
      <c r="C82" s="13">
        <v>2146</v>
      </c>
      <c r="D82" s="14">
        <v>3872</v>
      </c>
      <c r="E82" s="13">
        <v>6041</v>
      </c>
      <c r="F82" s="13">
        <v>2462</v>
      </c>
      <c r="G82" s="13">
        <v>5027.45</v>
      </c>
      <c r="H82" s="13">
        <v>6972.2571916</v>
      </c>
      <c r="I82" s="13">
        <v>4290.2754099</v>
      </c>
      <c r="J82" s="13">
        <v>7685.928632</v>
      </c>
      <c r="K82" s="14" t="s">
        <v>82</v>
      </c>
      <c r="L82" s="13">
        <v>9089.46637895</v>
      </c>
      <c r="M82" s="13">
        <v>214.4842512</v>
      </c>
    </row>
    <row r="83" spans="1:13" ht="12.75">
      <c r="A83" s="42" t="s">
        <v>83</v>
      </c>
      <c r="B83" s="13">
        <v>4983.0578101</v>
      </c>
      <c r="C83" s="13">
        <v>4876.2926378</v>
      </c>
      <c r="D83" s="14">
        <v>5720.395599</v>
      </c>
      <c r="E83" s="14">
        <v>6602.1622343</v>
      </c>
      <c r="F83" s="14">
        <v>5086</v>
      </c>
      <c r="G83" s="14" t="s">
        <v>82</v>
      </c>
      <c r="H83" s="14">
        <v>5040</v>
      </c>
      <c r="I83" s="13">
        <v>9263</v>
      </c>
      <c r="J83" s="14">
        <v>7925</v>
      </c>
      <c r="K83" s="14">
        <v>4945</v>
      </c>
      <c r="L83" s="13">
        <v>7118</v>
      </c>
      <c r="M83" s="14" t="s">
        <v>82</v>
      </c>
    </row>
    <row r="84" spans="1:13" ht="19.5">
      <c r="A84" s="11" t="s">
        <v>42</v>
      </c>
      <c r="B84" s="11"/>
      <c r="C84" s="11"/>
      <c r="D84" s="33"/>
      <c r="E84" s="33"/>
      <c r="F84" s="33"/>
      <c r="G84" s="33"/>
      <c r="H84" s="33"/>
      <c r="I84" s="33"/>
      <c r="J84" s="225" t="s">
        <v>46</v>
      </c>
      <c r="K84" s="226"/>
      <c r="L84" s="226"/>
      <c r="M84" s="226"/>
    </row>
    <row r="85" spans="1:13" ht="12.75">
      <c r="A85" s="38" t="s">
        <v>44</v>
      </c>
      <c r="B85" s="41">
        <v>41668</v>
      </c>
      <c r="C85" s="41">
        <v>57813</v>
      </c>
      <c r="D85" s="41">
        <v>93949</v>
      </c>
      <c r="E85" s="16">
        <v>55581</v>
      </c>
      <c r="F85" s="16">
        <v>47624</v>
      </c>
      <c r="G85" s="16">
        <v>53300</v>
      </c>
      <c r="H85" s="16">
        <v>57039</v>
      </c>
      <c r="I85" s="16">
        <v>49561</v>
      </c>
      <c r="J85" s="16">
        <v>72898</v>
      </c>
      <c r="K85" s="16">
        <v>82585</v>
      </c>
      <c r="L85" s="16">
        <v>63510</v>
      </c>
      <c r="M85" s="16">
        <v>148247</v>
      </c>
    </row>
    <row r="86" spans="1:13" ht="12.75">
      <c r="A86" s="38" t="s">
        <v>48</v>
      </c>
      <c r="B86" s="41">
        <v>51755</v>
      </c>
      <c r="C86" s="41">
        <v>67416</v>
      </c>
      <c r="D86" s="48">
        <v>65789</v>
      </c>
      <c r="E86" s="16">
        <v>71789</v>
      </c>
      <c r="F86" s="16">
        <v>49546</v>
      </c>
      <c r="G86" s="16">
        <v>81648.48</v>
      </c>
      <c r="H86" s="16">
        <f>+H78+H82</f>
        <v>70495.702076</v>
      </c>
      <c r="I86" s="16">
        <v>116359.012716465</v>
      </c>
      <c r="J86" s="16">
        <v>143922.074423301</v>
      </c>
      <c r="K86" s="48" t="s">
        <v>82</v>
      </c>
      <c r="L86" s="16">
        <f>+L78+L82</f>
        <v>101255.017086538</v>
      </c>
      <c r="M86" s="16">
        <f>+M78+M82</f>
        <v>3950.5713589</v>
      </c>
    </row>
    <row r="87" spans="1:13" ht="12.75">
      <c r="A87" s="34" t="s">
        <v>83</v>
      </c>
      <c r="B87" s="49">
        <f aca="true" t="shared" si="0" ref="B87:I87">+B79+B83</f>
        <v>77399.597037461</v>
      </c>
      <c r="C87" s="49">
        <f t="shared" si="0"/>
        <v>64385.5055287</v>
      </c>
      <c r="D87" s="49">
        <f t="shared" si="0"/>
        <v>81620.153535683</v>
      </c>
      <c r="E87" s="49">
        <f t="shared" si="0"/>
        <v>76866.735768578</v>
      </c>
      <c r="F87" s="49">
        <f t="shared" si="0"/>
        <v>85763</v>
      </c>
      <c r="G87" s="54" t="s">
        <v>82</v>
      </c>
      <c r="H87" s="49">
        <f t="shared" si="0"/>
        <v>99523</v>
      </c>
      <c r="I87" s="49">
        <f t="shared" si="0"/>
        <v>92254</v>
      </c>
      <c r="J87" s="49">
        <f>+J79+J83</f>
        <v>92698</v>
      </c>
      <c r="K87" s="49">
        <f>+K79+K83</f>
        <v>82555</v>
      </c>
      <c r="L87" s="49">
        <f>+L79+L83</f>
        <v>86571</v>
      </c>
      <c r="M87" s="14" t="s">
        <v>82</v>
      </c>
    </row>
    <row r="88" spans="1:13" ht="28.5" customHeight="1">
      <c r="A88" s="237" t="s">
        <v>59</v>
      </c>
      <c r="B88" s="235"/>
      <c r="C88" s="235"/>
      <c r="D88" s="235"/>
      <c r="E88" s="235"/>
      <c r="F88" s="235"/>
      <c r="G88" s="8"/>
      <c r="H88" s="234" t="s">
        <v>34</v>
      </c>
      <c r="I88" s="235"/>
      <c r="J88" s="235"/>
      <c r="K88" s="235"/>
      <c r="L88" s="235"/>
      <c r="M88" s="235"/>
    </row>
    <row r="89" spans="1:13" ht="37.5" customHeight="1">
      <c r="A89" s="170" t="s">
        <v>58</v>
      </c>
      <c r="B89" s="171"/>
      <c r="C89" s="171"/>
      <c r="D89" s="171"/>
      <c r="E89" s="171"/>
      <c r="F89" s="171"/>
      <c r="H89" s="236" t="s">
        <v>60</v>
      </c>
      <c r="I89" s="171"/>
      <c r="J89" s="171"/>
      <c r="K89" s="171"/>
      <c r="L89" s="171"/>
      <c r="M89" s="171"/>
    </row>
    <row r="90" spans="1:12" ht="25.5" customHeight="1">
      <c r="A90" s="232"/>
      <c r="B90" s="233"/>
      <c r="C90" s="233"/>
      <c r="D90" s="233"/>
      <c r="E90" s="233"/>
      <c r="F90" s="233"/>
      <c r="H90" s="36"/>
      <c r="I90" s="36"/>
      <c r="J90" s="36"/>
      <c r="K90" s="24"/>
      <c r="L90" s="24"/>
    </row>
    <row r="91" spans="1:7" ht="12.75">
      <c r="A91" s="35"/>
      <c r="B91" s="35"/>
      <c r="C91" s="35"/>
      <c r="D91" s="35"/>
      <c r="E91" s="35"/>
      <c r="G91" s="43"/>
    </row>
    <row r="93" spans="1:13" ht="12.75">
      <c r="A93" s="3"/>
      <c r="B93" s="3"/>
      <c r="C93" s="3"/>
      <c r="L93" s="3"/>
      <c r="M93" s="3"/>
    </row>
    <row r="94" spans="1:13" ht="22.5">
      <c r="A94" s="58">
        <v>141</v>
      </c>
      <c r="B94" s="27"/>
      <c r="C94" s="28"/>
      <c r="D94" s="28"/>
      <c r="E94" s="28"/>
      <c r="F94" s="28"/>
      <c r="G94" s="28"/>
      <c r="H94" s="28"/>
      <c r="I94" s="28"/>
      <c r="J94" s="28"/>
      <c r="K94" s="28"/>
      <c r="L94" s="227" t="s">
        <v>94</v>
      </c>
      <c r="M94" s="228"/>
    </row>
    <row r="95" spans="1:13" ht="18.75">
      <c r="A95" s="58"/>
      <c r="B95" s="27"/>
      <c r="C95" s="28"/>
      <c r="D95" s="28"/>
      <c r="E95" s="28"/>
      <c r="F95" s="28"/>
      <c r="G95" s="28"/>
      <c r="H95" s="28"/>
      <c r="I95" s="28"/>
      <c r="J95" s="28"/>
      <c r="K95" s="28"/>
      <c r="L95" s="229" t="s">
        <v>95</v>
      </c>
      <c r="M95" s="154"/>
    </row>
    <row r="96" spans="1:13" ht="25.5">
      <c r="A96" s="230" t="s">
        <v>96</v>
      </c>
      <c r="B96" s="231"/>
      <c r="C96" s="231"/>
      <c r="D96" s="231"/>
      <c r="E96" s="231"/>
      <c r="F96" s="231"/>
      <c r="G96" s="231"/>
      <c r="H96" s="231"/>
      <c r="I96" s="231"/>
      <c r="J96" s="231"/>
      <c r="K96" s="231"/>
      <c r="L96" s="231"/>
      <c r="M96" s="231"/>
    </row>
    <row r="97" spans="1:13" ht="18.75">
      <c r="A97" s="167" t="s">
        <v>97</v>
      </c>
      <c r="B97" s="220"/>
      <c r="C97" s="220"/>
      <c r="D97" s="220"/>
      <c r="E97" s="220"/>
      <c r="F97" s="220"/>
      <c r="G97" s="220"/>
      <c r="H97" s="220"/>
      <c r="I97" s="220"/>
      <c r="J97" s="220"/>
      <c r="K97" s="220"/>
      <c r="L97" s="220"/>
      <c r="M97" s="220"/>
    </row>
    <row r="98" spans="1:13" ht="19.5">
      <c r="A98" s="47"/>
      <c r="B98" s="47"/>
      <c r="C98" s="47"/>
      <c r="D98" s="47"/>
      <c r="E98" s="47"/>
      <c r="F98" s="47"/>
      <c r="G98" s="47"/>
      <c r="H98" s="47"/>
      <c r="I98" s="221" t="s">
        <v>98</v>
      </c>
      <c r="J98" s="169"/>
      <c r="K98" s="169"/>
      <c r="L98" s="169"/>
      <c r="M98" s="169"/>
    </row>
    <row r="99" spans="2:13" ht="21.75">
      <c r="B99" s="45" t="s">
        <v>62</v>
      </c>
      <c r="C99" s="45" t="s">
        <v>63</v>
      </c>
      <c r="D99" s="45" t="s">
        <v>64</v>
      </c>
      <c r="E99" s="45" t="s">
        <v>65</v>
      </c>
      <c r="F99" s="45" t="s">
        <v>66</v>
      </c>
      <c r="G99" s="45" t="s">
        <v>67</v>
      </c>
      <c r="H99" s="45" t="s">
        <v>68</v>
      </c>
      <c r="I99" s="45" t="s">
        <v>69</v>
      </c>
      <c r="J99" s="45" t="s">
        <v>70</v>
      </c>
      <c r="K99" s="45" t="s">
        <v>71</v>
      </c>
      <c r="L99" s="45" t="s">
        <v>72</v>
      </c>
      <c r="M99" s="46" t="s">
        <v>73</v>
      </c>
    </row>
    <row r="100" spans="1:13" ht="15.75">
      <c r="A100" s="47"/>
      <c r="B100" s="19" t="s">
        <v>12</v>
      </c>
      <c r="C100" s="19" t="s">
        <v>13</v>
      </c>
      <c r="D100" s="19" t="s">
        <v>14</v>
      </c>
      <c r="E100" s="19" t="s">
        <v>15</v>
      </c>
      <c r="F100" s="19" t="s">
        <v>16</v>
      </c>
      <c r="G100" s="19" t="s">
        <v>17</v>
      </c>
      <c r="H100" s="19" t="s">
        <v>18</v>
      </c>
      <c r="I100" s="19" t="s">
        <v>19</v>
      </c>
      <c r="J100" s="19" t="s">
        <v>20</v>
      </c>
      <c r="K100" s="19" t="s">
        <v>21</v>
      </c>
      <c r="L100" s="19" t="s">
        <v>22</v>
      </c>
      <c r="M100" s="19" t="s">
        <v>23</v>
      </c>
    </row>
    <row r="101" spans="1:13" ht="20.25">
      <c r="A101" s="222" t="s">
        <v>99</v>
      </c>
      <c r="B101" s="222"/>
      <c r="C101" s="222"/>
      <c r="D101" s="222"/>
      <c r="E101" s="59"/>
      <c r="F101" s="59"/>
      <c r="G101" s="59"/>
      <c r="H101" s="223" t="s">
        <v>100</v>
      </c>
      <c r="I101" s="224"/>
      <c r="J101" s="224"/>
      <c r="K101" s="224"/>
      <c r="L101" s="224"/>
      <c r="M101" s="224"/>
    </row>
    <row r="102" spans="1:13" ht="12.75">
      <c r="A102" s="56" t="s">
        <v>44</v>
      </c>
      <c r="B102">
        <v>113585</v>
      </c>
      <c r="C102">
        <v>155206</v>
      </c>
      <c r="D102">
        <v>224740</v>
      </c>
      <c r="E102">
        <v>165910</v>
      </c>
      <c r="F102">
        <v>168488</v>
      </c>
      <c r="G102">
        <v>136229</v>
      </c>
      <c r="H102">
        <v>154924</v>
      </c>
      <c r="I102">
        <v>110191</v>
      </c>
      <c r="J102">
        <v>118871</v>
      </c>
      <c r="K102">
        <v>159319</v>
      </c>
      <c r="L102">
        <v>147104</v>
      </c>
      <c r="M102">
        <v>174300</v>
      </c>
    </row>
    <row r="103" spans="1:13" ht="12.75">
      <c r="A103" s="56" t="s">
        <v>48</v>
      </c>
      <c r="B103">
        <v>165472</v>
      </c>
      <c r="C103">
        <v>164301</v>
      </c>
      <c r="D103" s="56">
        <v>145421</v>
      </c>
      <c r="E103">
        <v>141589</v>
      </c>
      <c r="F103">
        <v>159509</v>
      </c>
      <c r="G103" s="43">
        <v>167034.94</v>
      </c>
      <c r="H103">
        <v>125451.5674</v>
      </c>
      <c r="I103" s="43">
        <v>179524.39906</v>
      </c>
      <c r="J103">
        <v>212707.0094676</v>
      </c>
      <c r="K103" s="56" t="s">
        <v>82</v>
      </c>
      <c r="L103">
        <v>289530.40600345</v>
      </c>
      <c r="M103">
        <v>0</v>
      </c>
    </row>
    <row r="104" spans="1:13" ht="12.75">
      <c r="A104" s="56" t="s">
        <v>83</v>
      </c>
      <c r="B104">
        <v>338014.0110527</v>
      </c>
      <c r="C104">
        <v>300441.4379383</v>
      </c>
      <c r="D104" s="56">
        <v>275325.9368556</v>
      </c>
      <c r="E104" s="56">
        <v>266423.194368</v>
      </c>
      <c r="F104" s="56">
        <v>253806</v>
      </c>
      <c r="G104" s="56" t="s">
        <v>82</v>
      </c>
      <c r="H104" s="56">
        <v>265070</v>
      </c>
      <c r="I104" s="56">
        <v>252916</v>
      </c>
      <c r="J104" s="56">
        <v>284198</v>
      </c>
      <c r="K104" s="56">
        <v>280516</v>
      </c>
      <c r="L104" s="56">
        <v>285531</v>
      </c>
      <c r="M104" s="60" t="s">
        <v>82</v>
      </c>
    </row>
    <row r="105" spans="1:13" ht="20.25">
      <c r="A105" s="10" t="s">
        <v>101</v>
      </c>
      <c r="B105" s="11"/>
      <c r="C105" s="11"/>
      <c r="D105" s="61"/>
      <c r="E105" s="61"/>
      <c r="F105" s="61"/>
      <c r="G105" s="61"/>
      <c r="H105" s="216" t="s">
        <v>102</v>
      </c>
      <c r="I105" s="218"/>
      <c r="J105" s="218"/>
      <c r="K105" s="218"/>
      <c r="L105" s="218"/>
      <c r="M105" s="218"/>
    </row>
    <row r="106" spans="1:13" ht="12.75">
      <c r="A106" s="62" t="s">
        <v>44</v>
      </c>
      <c r="B106">
        <v>430</v>
      </c>
      <c r="C106">
        <v>813</v>
      </c>
      <c r="D106">
        <v>1173</v>
      </c>
      <c r="E106">
        <v>949</v>
      </c>
      <c r="F106">
        <v>1163</v>
      </c>
      <c r="G106">
        <v>1511</v>
      </c>
      <c r="H106">
        <v>837</v>
      </c>
      <c r="I106">
        <v>1244</v>
      </c>
      <c r="J106">
        <v>1690</v>
      </c>
      <c r="K106">
        <v>1150</v>
      </c>
      <c r="L106">
        <v>748</v>
      </c>
      <c r="M106">
        <v>3682</v>
      </c>
    </row>
    <row r="107" spans="1:13" ht="12.75">
      <c r="A107" s="62" t="s">
        <v>48</v>
      </c>
      <c r="B107">
        <v>779</v>
      </c>
      <c r="C107">
        <v>779</v>
      </c>
      <c r="D107" s="56">
        <v>1403</v>
      </c>
      <c r="E107">
        <v>1127</v>
      </c>
      <c r="F107">
        <v>1395</v>
      </c>
      <c r="G107" s="43">
        <v>1170.3</v>
      </c>
      <c r="H107" s="43">
        <v>1263.4420779</v>
      </c>
      <c r="I107" s="43">
        <v>1858.4415556</v>
      </c>
      <c r="J107" s="43">
        <v>3678.0358087</v>
      </c>
      <c r="K107" s="56" t="s">
        <v>82</v>
      </c>
      <c r="L107" s="43">
        <v>1318.9511029</v>
      </c>
      <c r="M107" s="43">
        <v>122340.68669</v>
      </c>
    </row>
    <row r="108" spans="1:13" ht="12.75">
      <c r="A108" s="56" t="s">
        <v>83</v>
      </c>
      <c r="B108" s="43">
        <v>867.8851147</v>
      </c>
      <c r="C108" s="43">
        <v>855.1939461</v>
      </c>
      <c r="D108" s="63">
        <v>1246.5259606</v>
      </c>
      <c r="E108" s="63">
        <v>1488.8569836</v>
      </c>
      <c r="F108" s="56">
        <v>1261</v>
      </c>
      <c r="G108" s="56" t="s">
        <v>82</v>
      </c>
      <c r="H108" s="56">
        <v>1265</v>
      </c>
      <c r="I108" s="56">
        <v>3147</v>
      </c>
      <c r="J108" s="56">
        <v>1638</v>
      </c>
      <c r="K108" s="56">
        <v>890</v>
      </c>
      <c r="L108" s="56">
        <v>1662</v>
      </c>
      <c r="M108" s="60" t="s">
        <v>82</v>
      </c>
    </row>
    <row r="109" spans="1:13" ht="18">
      <c r="A109" s="10" t="s">
        <v>103</v>
      </c>
      <c r="B109" s="11"/>
      <c r="C109" s="11"/>
      <c r="D109" s="61"/>
      <c r="E109" s="61"/>
      <c r="F109" s="61"/>
      <c r="G109" s="61"/>
      <c r="H109" s="216" t="s">
        <v>104</v>
      </c>
      <c r="I109" s="218"/>
      <c r="J109" s="218"/>
      <c r="K109" s="218"/>
      <c r="L109" s="218"/>
      <c r="M109" s="218"/>
    </row>
    <row r="110" spans="1:13" ht="12.75">
      <c r="A110" s="62" t="s">
        <v>44</v>
      </c>
      <c r="B110">
        <v>114015</v>
      </c>
      <c r="C110">
        <v>156019</v>
      </c>
      <c r="D110">
        <v>225913</v>
      </c>
      <c r="E110" s="13">
        <v>166859</v>
      </c>
      <c r="F110" s="13">
        <v>169651</v>
      </c>
      <c r="G110">
        <v>137740</v>
      </c>
      <c r="H110">
        <v>155761</v>
      </c>
      <c r="I110">
        <v>111435</v>
      </c>
      <c r="J110">
        <v>120561</v>
      </c>
      <c r="K110">
        <v>160469</v>
      </c>
      <c r="L110">
        <v>147852</v>
      </c>
      <c r="M110">
        <v>177982</v>
      </c>
    </row>
    <row r="111" spans="1:13" ht="12.75">
      <c r="A111" s="62" t="s">
        <v>48</v>
      </c>
      <c r="B111">
        <v>166251</v>
      </c>
      <c r="C111">
        <v>165080</v>
      </c>
      <c r="D111" s="56">
        <v>146824</v>
      </c>
      <c r="E111" s="13">
        <v>142716</v>
      </c>
      <c r="F111" s="13">
        <v>160904</v>
      </c>
      <c r="G111" s="43">
        <v>168205.24</v>
      </c>
      <c r="H111" s="43">
        <f aca="true" t="shared" si="1" ref="H111:J112">+H103+H107</f>
        <v>126715.0094779</v>
      </c>
      <c r="I111" s="43">
        <f t="shared" si="1"/>
        <v>181382.8406156</v>
      </c>
      <c r="J111" s="43">
        <f t="shared" si="1"/>
        <v>216385.0452763</v>
      </c>
      <c r="K111" s="56" t="s">
        <v>82</v>
      </c>
      <c r="L111" s="43">
        <f>+L103+L107</f>
        <v>290849.35710635</v>
      </c>
      <c r="M111" s="43">
        <f>+M103+M107</f>
        <v>122340.68669</v>
      </c>
    </row>
    <row r="112" spans="1:13" ht="12.75">
      <c r="A112" s="56" t="s">
        <v>83</v>
      </c>
      <c r="B112" s="56">
        <f>+B104+B108</f>
        <v>338881.8961674</v>
      </c>
      <c r="C112" s="56">
        <f>+C104+C108</f>
        <v>301296.63188440003</v>
      </c>
      <c r="D112" s="56">
        <f>+D104+D108</f>
        <v>276572.4628162</v>
      </c>
      <c r="E112" s="56">
        <f>+E104+E108</f>
        <v>267912.05135160004</v>
      </c>
      <c r="F112" s="56">
        <f>+F104+F108</f>
        <v>255067</v>
      </c>
      <c r="G112" s="56" t="s">
        <v>82</v>
      </c>
      <c r="H112" s="56">
        <f t="shared" si="1"/>
        <v>266335</v>
      </c>
      <c r="I112" s="56">
        <f t="shared" si="1"/>
        <v>256063</v>
      </c>
      <c r="J112" s="56">
        <f t="shared" si="1"/>
        <v>285836</v>
      </c>
      <c r="K112" s="56">
        <f>+K104+K108</f>
        <v>281406</v>
      </c>
      <c r="L112" s="56">
        <f>+L104+L108</f>
        <v>287193</v>
      </c>
      <c r="M112" s="60" t="s">
        <v>82</v>
      </c>
    </row>
    <row r="113" spans="1:13" ht="21">
      <c r="A113" s="10" t="s">
        <v>105</v>
      </c>
      <c r="B113" s="11"/>
      <c r="C113" s="11"/>
      <c r="D113" s="11"/>
      <c r="E113" s="61"/>
      <c r="F113" s="61"/>
      <c r="G113" s="216" t="s">
        <v>106</v>
      </c>
      <c r="H113" s="217"/>
      <c r="I113" s="217"/>
      <c r="J113" s="217"/>
      <c r="K113" s="217"/>
      <c r="L113" s="217"/>
      <c r="M113" s="217"/>
    </row>
    <row r="114" spans="1:13" ht="12.75">
      <c r="A114" s="62" t="s">
        <v>44</v>
      </c>
      <c r="B114">
        <v>17004</v>
      </c>
      <c r="C114" s="13">
        <v>18422</v>
      </c>
      <c r="D114" s="13">
        <v>19383</v>
      </c>
      <c r="E114" s="13">
        <v>17350</v>
      </c>
      <c r="F114" s="13">
        <v>23346</v>
      </c>
      <c r="G114" s="13">
        <v>16357</v>
      </c>
      <c r="H114" s="13">
        <v>19803</v>
      </c>
      <c r="I114" s="13">
        <v>16285</v>
      </c>
      <c r="J114" s="13">
        <v>17062</v>
      </c>
      <c r="K114" s="13">
        <v>19155</v>
      </c>
      <c r="L114" s="13">
        <v>18275</v>
      </c>
      <c r="M114" s="13">
        <v>56768</v>
      </c>
    </row>
    <row r="115" spans="1:13" ht="12.75">
      <c r="A115" s="62" t="s">
        <v>48</v>
      </c>
      <c r="B115">
        <v>23838</v>
      </c>
      <c r="C115" s="13">
        <v>18482</v>
      </c>
      <c r="D115" s="56">
        <v>20882</v>
      </c>
      <c r="E115" s="13">
        <v>18169</v>
      </c>
      <c r="F115" s="13">
        <v>18701</v>
      </c>
      <c r="G115" s="13">
        <v>19667.41</v>
      </c>
      <c r="H115" s="13">
        <v>18248.8130956</v>
      </c>
      <c r="I115" s="13">
        <v>39602.078374717</v>
      </c>
      <c r="J115" s="13">
        <v>56270.423462359</v>
      </c>
      <c r="K115" s="56" t="s">
        <v>82</v>
      </c>
      <c r="L115" s="13">
        <v>42814.070544937</v>
      </c>
      <c r="M115" s="13">
        <v>8062.888975452</v>
      </c>
    </row>
    <row r="116" spans="1:13" ht="12.75">
      <c r="A116" s="56" t="s">
        <v>83</v>
      </c>
      <c r="B116" s="43">
        <v>29090.547394021</v>
      </c>
      <c r="C116" s="43">
        <v>22665.767957031</v>
      </c>
      <c r="D116" s="63">
        <v>28179.056766245</v>
      </c>
      <c r="E116" s="63">
        <v>24381.9026058</v>
      </c>
      <c r="F116" s="56">
        <v>26825</v>
      </c>
      <c r="G116" s="56" t="s">
        <v>82</v>
      </c>
      <c r="H116" s="56">
        <v>26127</v>
      </c>
      <c r="I116" s="56">
        <v>28783</v>
      </c>
      <c r="J116" s="56">
        <v>30084</v>
      </c>
      <c r="K116" s="56">
        <v>27881</v>
      </c>
      <c r="L116" s="56">
        <v>29031</v>
      </c>
      <c r="M116" s="60" t="s">
        <v>82</v>
      </c>
    </row>
    <row r="117" spans="1:13" ht="20.25">
      <c r="A117" s="10" t="s">
        <v>107</v>
      </c>
      <c r="B117" s="11"/>
      <c r="C117" s="11"/>
      <c r="D117" s="11"/>
      <c r="E117" s="61"/>
      <c r="F117" s="61"/>
      <c r="G117" s="61"/>
      <c r="H117" s="216" t="s">
        <v>108</v>
      </c>
      <c r="I117" s="218"/>
      <c r="J117" s="218"/>
      <c r="K117" s="218"/>
      <c r="L117" s="218"/>
      <c r="M117" s="218"/>
    </row>
    <row r="118" spans="1:13" ht="12.75">
      <c r="A118" s="62" t="s">
        <v>44</v>
      </c>
      <c r="B118">
        <v>109653</v>
      </c>
      <c r="C118">
        <v>114253</v>
      </c>
      <c r="D118">
        <v>176541</v>
      </c>
      <c r="E118" s="13">
        <v>138590</v>
      </c>
      <c r="F118" s="13">
        <v>149951</v>
      </c>
      <c r="G118">
        <v>122624</v>
      </c>
      <c r="H118">
        <v>106499</v>
      </c>
      <c r="I118">
        <v>100479</v>
      </c>
      <c r="J118">
        <v>124359</v>
      </c>
      <c r="K118">
        <v>144810</v>
      </c>
      <c r="L118">
        <v>125339</v>
      </c>
      <c r="M118">
        <v>180246</v>
      </c>
    </row>
    <row r="119" spans="1:13" ht="12.75">
      <c r="A119" s="62" t="s">
        <v>48</v>
      </c>
      <c r="B119">
        <v>163353</v>
      </c>
      <c r="C119">
        <v>140918</v>
      </c>
      <c r="D119" s="56">
        <v>128753</v>
      </c>
      <c r="E119" s="13">
        <v>139418</v>
      </c>
      <c r="F119" s="13">
        <v>159538</v>
      </c>
      <c r="G119">
        <v>149062</v>
      </c>
      <c r="H119">
        <v>130327.7381</v>
      </c>
      <c r="I119">
        <v>154909.003372068</v>
      </c>
      <c r="J119" s="43">
        <v>198659.18477983</v>
      </c>
      <c r="K119" s="56" t="s">
        <v>82</v>
      </c>
      <c r="L119">
        <v>245878.659236</v>
      </c>
      <c r="M119" s="43">
        <v>24842.04219</v>
      </c>
    </row>
    <row r="120" spans="1:13" ht="12.75">
      <c r="A120" s="56" t="s">
        <v>83</v>
      </c>
      <c r="B120" s="64">
        <v>318684.956644</v>
      </c>
      <c r="C120">
        <v>282895.3301465</v>
      </c>
      <c r="D120" s="56">
        <v>253122.941246</v>
      </c>
      <c r="E120" s="56">
        <v>228923.897663</v>
      </c>
      <c r="F120" s="56">
        <v>212564</v>
      </c>
      <c r="G120" s="56" t="s">
        <v>82</v>
      </c>
      <c r="H120" s="56">
        <v>233667</v>
      </c>
      <c r="I120" s="56">
        <v>212395</v>
      </c>
      <c r="J120" s="56">
        <v>256449</v>
      </c>
      <c r="K120" s="56">
        <v>281074</v>
      </c>
      <c r="L120" s="56">
        <v>269201</v>
      </c>
      <c r="M120" s="60" t="s">
        <v>82</v>
      </c>
    </row>
    <row r="121" spans="1:13" ht="20.25">
      <c r="A121" s="10" t="s">
        <v>109</v>
      </c>
      <c r="B121" s="11"/>
      <c r="C121" s="11"/>
      <c r="D121" s="11"/>
      <c r="E121" s="61"/>
      <c r="F121" s="61"/>
      <c r="G121" s="61"/>
      <c r="H121" s="216" t="s">
        <v>110</v>
      </c>
      <c r="I121" s="218"/>
      <c r="J121" s="218"/>
      <c r="K121" s="218"/>
      <c r="L121" s="218"/>
      <c r="M121" s="218"/>
    </row>
    <row r="122" spans="1:13" ht="12.75">
      <c r="A122" s="62" t="s">
        <v>44</v>
      </c>
      <c r="B122">
        <v>257</v>
      </c>
      <c r="C122">
        <v>472</v>
      </c>
      <c r="D122">
        <v>895</v>
      </c>
      <c r="E122">
        <v>715</v>
      </c>
      <c r="F122">
        <v>708</v>
      </c>
      <c r="G122">
        <v>536</v>
      </c>
      <c r="H122">
        <v>218</v>
      </c>
      <c r="I122">
        <v>530</v>
      </c>
      <c r="J122">
        <v>1003</v>
      </c>
      <c r="K122">
        <v>836</v>
      </c>
      <c r="L122">
        <v>692</v>
      </c>
      <c r="M122">
        <v>630</v>
      </c>
    </row>
    <row r="123" spans="1:13" ht="12.75">
      <c r="A123" s="62" t="s">
        <v>48</v>
      </c>
      <c r="B123">
        <v>368</v>
      </c>
      <c r="C123">
        <v>451</v>
      </c>
      <c r="D123" s="56">
        <v>1127</v>
      </c>
      <c r="E123">
        <v>855</v>
      </c>
      <c r="F123">
        <v>783</v>
      </c>
      <c r="G123" s="43">
        <v>745.2394</v>
      </c>
      <c r="H123" s="43">
        <v>482.7961877</v>
      </c>
      <c r="I123" s="43">
        <v>730.278596</v>
      </c>
      <c r="J123" s="43">
        <v>1538.0810097</v>
      </c>
      <c r="K123" s="56" t="s">
        <v>82</v>
      </c>
      <c r="L123" s="43">
        <v>864.0864939</v>
      </c>
      <c r="M123" s="43">
        <v>0</v>
      </c>
    </row>
    <row r="124" spans="1:13" ht="12.75">
      <c r="A124" s="56" t="s">
        <v>83</v>
      </c>
      <c r="B124" s="43">
        <v>466.8805729</v>
      </c>
      <c r="C124">
        <v>537</v>
      </c>
      <c r="D124" s="63">
        <v>1627.2936502</v>
      </c>
      <c r="E124" s="63">
        <v>1055.8356942</v>
      </c>
      <c r="F124" s="56">
        <v>863</v>
      </c>
      <c r="G124" s="56" t="s">
        <v>82</v>
      </c>
      <c r="H124" s="56">
        <v>480</v>
      </c>
      <c r="I124" s="56">
        <v>714</v>
      </c>
      <c r="J124" s="56">
        <v>1635</v>
      </c>
      <c r="K124" s="56">
        <v>1055</v>
      </c>
      <c r="L124">
        <v>842</v>
      </c>
      <c r="M124" s="60" t="s">
        <v>82</v>
      </c>
    </row>
    <row r="125" spans="1:13" ht="20.25">
      <c r="A125" s="10" t="s">
        <v>111</v>
      </c>
      <c r="B125" s="11"/>
      <c r="C125" s="11"/>
      <c r="D125" s="11"/>
      <c r="E125" s="61"/>
      <c r="F125" s="61"/>
      <c r="G125" s="216" t="s">
        <v>112</v>
      </c>
      <c r="H125" s="218"/>
      <c r="I125" s="218"/>
      <c r="J125" s="218"/>
      <c r="K125" s="218"/>
      <c r="L125" s="218"/>
      <c r="M125" s="218"/>
    </row>
    <row r="126" spans="1:13" ht="12.75">
      <c r="A126" s="62" t="s">
        <v>44</v>
      </c>
      <c r="B126">
        <v>109910</v>
      </c>
      <c r="C126">
        <v>114725</v>
      </c>
      <c r="D126">
        <v>177436</v>
      </c>
      <c r="E126">
        <v>139305</v>
      </c>
      <c r="F126">
        <v>150659</v>
      </c>
      <c r="G126">
        <v>123160</v>
      </c>
      <c r="H126">
        <v>106717</v>
      </c>
      <c r="I126">
        <v>101009</v>
      </c>
      <c r="J126">
        <v>125362</v>
      </c>
      <c r="K126">
        <v>145646</v>
      </c>
      <c r="L126">
        <v>126031</v>
      </c>
      <c r="M126">
        <v>180876</v>
      </c>
    </row>
    <row r="127" spans="1:13" ht="12.75">
      <c r="A127" s="62" t="s">
        <v>48</v>
      </c>
      <c r="B127">
        <v>163721</v>
      </c>
      <c r="C127">
        <v>141369</v>
      </c>
      <c r="D127" s="56">
        <v>129880</v>
      </c>
      <c r="E127">
        <v>140273</v>
      </c>
      <c r="F127">
        <v>160321</v>
      </c>
      <c r="G127">
        <v>149807</v>
      </c>
      <c r="H127" s="43">
        <f aca="true" t="shared" si="2" ref="H127:J128">+H119+H123</f>
        <v>130810.53428770001</v>
      </c>
      <c r="I127" s="43">
        <f t="shared" si="2"/>
        <v>155639.28196806798</v>
      </c>
      <c r="J127" s="43">
        <f t="shared" si="2"/>
        <v>200197.26578952998</v>
      </c>
      <c r="K127" s="56" t="s">
        <v>82</v>
      </c>
      <c r="L127" s="43">
        <f>+L119+L123</f>
        <v>246742.7457299</v>
      </c>
      <c r="M127" s="43">
        <f>+M119+M123</f>
        <v>24842.04219</v>
      </c>
    </row>
    <row r="128" spans="1:13" ht="12.75">
      <c r="A128" s="56" t="s">
        <v>83</v>
      </c>
      <c r="B128">
        <f>+B120+B124</f>
        <v>319151.8372169</v>
      </c>
      <c r="C128">
        <f>+C120+C124</f>
        <v>283432.3301465</v>
      </c>
      <c r="D128">
        <f>+D120+D124</f>
        <v>254750.2348962</v>
      </c>
      <c r="E128">
        <f>+E120+E124</f>
        <v>229979.73335720002</v>
      </c>
      <c r="F128" s="56">
        <v>213427</v>
      </c>
      <c r="G128" s="56" t="s">
        <v>82</v>
      </c>
      <c r="H128" s="56">
        <f t="shared" si="2"/>
        <v>234147</v>
      </c>
      <c r="I128" s="56">
        <f t="shared" si="2"/>
        <v>213109</v>
      </c>
      <c r="J128" s="56">
        <f t="shared" si="2"/>
        <v>258084</v>
      </c>
      <c r="K128" s="56">
        <f>+K120+K124</f>
        <v>282129</v>
      </c>
      <c r="L128" s="56">
        <f>+L120+L124</f>
        <v>270043</v>
      </c>
      <c r="M128" s="60" t="s">
        <v>82</v>
      </c>
    </row>
    <row r="129" spans="1:13" ht="20.25">
      <c r="A129" s="10" t="s">
        <v>113</v>
      </c>
      <c r="B129" s="11"/>
      <c r="C129" s="11"/>
      <c r="D129" s="11"/>
      <c r="E129" s="11"/>
      <c r="F129" s="61"/>
      <c r="G129" s="61"/>
      <c r="H129" s="216" t="s">
        <v>114</v>
      </c>
      <c r="I129" s="218"/>
      <c r="J129" s="218"/>
      <c r="K129" s="218"/>
      <c r="L129" s="218"/>
      <c r="M129" s="218"/>
    </row>
    <row r="130" spans="1:13" ht="12.75">
      <c r="A130" s="62" t="s">
        <v>44</v>
      </c>
      <c r="B130">
        <v>20673</v>
      </c>
      <c r="C130">
        <v>20271</v>
      </c>
      <c r="D130">
        <v>25477</v>
      </c>
      <c r="E130">
        <v>20871</v>
      </c>
      <c r="F130">
        <v>26924</v>
      </c>
      <c r="G130">
        <v>22519</v>
      </c>
      <c r="H130">
        <v>15818</v>
      </c>
      <c r="I130">
        <v>15718</v>
      </c>
      <c r="J130">
        <v>16039</v>
      </c>
      <c r="K130">
        <v>19907</v>
      </c>
      <c r="L130">
        <v>19569</v>
      </c>
      <c r="M130">
        <v>21179</v>
      </c>
    </row>
    <row r="131" spans="1:13" ht="12.75">
      <c r="A131" s="62" t="s">
        <v>48</v>
      </c>
      <c r="B131">
        <v>23573</v>
      </c>
      <c r="C131">
        <v>16427</v>
      </c>
      <c r="D131" s="56">
        <v>16955</v>
      </c>
      <c r="E131">
        <v>20379</v>
      </c>
      <c r="F131">
        <v>20488</v>
      </c>
      <c r="G131">
        <v>9806</v>
      </c>
      <c r="H131">
        <v>22400.987718578</v>
      </c>
      <c r="I131" s="43">
        <v>26513.160284405</v>
      </c>
      <c r="J131" s="43">
        <v>21112.023797269</v>
      </c>
      <c r="K131" s="56" t="s">
        <v>82</v>
      </c>
      <c r="L131" s="43">
        <v>26818.430054355</v>
      </c>
      <c r="M131" s="43">
        <v>4567</v>
      </c>
    </row>
    <row r="132" spans="1:13" ht="12.75">
      <c r="A132" s="56" t="s">
        <v>83</v>
      </c>
      <c r="B132">
        <v>28944.02382752</v>
      </c>
      <c r="C132">
        <v>21514.959928931</v>
      </c>
      <c r="D132" s="63">
        <v>20231.528163343</v>
      </c>
      <c r="E132" s="63">
        <v>21589.901953555</v>
      </c>
      <c r="F132" s="56">
        <v>21470</v>
      </c>
      <c r="G132" s="56" t="s">
        <v>82</v>
      </c>
      <c r="H132" s="56">
        <v>23400</v>
      </c>
      <c r="I132" s="56">
        <v>22611</v>
      </c>
      <c r="J132" s="56">
        <v>26118</v>
      </c>
      <c r="K132" s="56">
        <v>28225</v>
      </c>
      <c r="L132" s="56">
        <v>33458</v>
      </c>
      <c r="M132" s="60" t="s">
        <v>82</v>
      </c>
    </row>
    <row r="133" spans="1:13" ht="20.25">
      <c r="A133" s="10" t="s">
        <v>115</v>
      </c>
      <c r="B133" s="11"/>
      <c r="C133" s="11"/>
      <c r="D133" s="61"/>
      <c r="E133" s="61"/>
      <c r="F133" s="61"/>
      <c r="G133" s="219" t="s">
        <v>116</v>
      </c>
      <c r="H133" s="218"/>
      <c r="I133" s="218"/>
      <c r="J133" s="218"/>
      <c r="K133" s="218"/>
      <c r="L133" s="218"/>
      <c r="M133" s="218"/>
    </row>
    <row r="134" spans="1:13" ht="12.75">
      <c r="A134" s="65" t="s">
        <v>44</v>
      </c>
      <c r="B134" s="3">
        <v>296</v>
      </c>
      <c r="C134" s="3">
        <v>183</v>
      </c>
      <c r="D134" s="3">
        <v>562</v>
      </c>
      <c r="E134" s="2">
        <v>399</v>
      </c>
      <c r="F134" s="2">
        <v>14</v>
      </c>
      <c r="G134" s="2">
        <v>-547</v>
      </c>
      <c r="H134" s="2">
        <v>-5</v>
      </c>
      <c r="I134" s="2">
        <v>-251</v>
      </c>
      <c r="J134" s="2">
        <v>-898</v>
      </c>
      <c r="K134" s="2">
        <v>-81</v>
      </c>
      <c r="L134" s="2">
        <v>4100</v>
      </c>
      <c r="M134" s="2">
        <v>-1444</v>
      </c>
    </row>
    <row r="135" spans="1:13" ht="12.75">
      <c r="A135" s="65" t="s">
        <v>48</v>
      </c>
      <c r="B135" s="3">
        <v>-834</v>
      </c>
      <c r="C135" s="3">
        <v>-715</v>
      </c>
      <c r="D135" s="37">
        <v>-548</v>
      </c>
      <c r="E135" s="2">
        <v>-576</v>
      </c>
      <c r="F135" s="2">
        <v>-103</v>
      </c>
      <c r="G135" s="2">
        <v>-904</v>
      </c>
      <c r="H135" s="66">
        <f>425.93327843-349.1116478</f>
        <v>76.82163062999996</v>
      </c>
      <c r="I135" s="66">
        <v>-529.5990427</v>
      </c>
      <c r="J135" s="66">
        <f>418.9943724-2621.702809</f>
        <v>-2202.7084366</v>
      </c>
      <c r="K135" s="37" t="s">
        <v>82</v>
      </c>
      <c r="L135" s="66">
        <f>383.898082593-347.7713358</f>
        <v>36.12674679300005</v>
      </c>
      <c r="M135" s="66">
        <f>+(-16.4513564)-(-1131.2594717)</f>
        <v>1114.8081153</v>
      </c>
    </row>
    <row r="136" spans="1:13" ht="12.75">
      <c r="A136" s="67" t="s">
        <v>83</v>
      </c>
      <c r="B136" s="68">
        <f>267.4431309-2.363786</f>
        <v>265.0793449</v>
      </c>
      <c r="C136" s="68">
        <f>57.4044365-675.721407</f>
        <v>-618.3169705</v>
      </c>
      <c r="D136" s="69">
        <f>486.5907346-1264.4494556</f>
        <v>-777.858721</v>
      </c>
      <c r="E136" s="69">
        <f>675.5441432-1150.4312027</f>
        <v>-474.8870595000001</v>
      </c>
      <c r="F136" s="31">
        <v>893</v>
      </c>
      <c r="G136" s="31" t="s">
        <v>82</v>
      </c>
      <c r="H136" s="31">
        <v>1497</v>
      </c>
      <c r="I136" s="70">
        <v>1155</v>
      </c>
      <c r="J136" s="69">
        <v>2743</v>
      </c>
      <c r="K136" s="31">
        <v>2349</v>
      </c>
      <c r="L136" s="47">
        <v>1436</v>
      </c>
      <c r="M136" s="60" t="s">
        <v>82</v>
      </c>
    </row>
    <row r="137" spans="1:13" ht="16.5">
      <c r="A137" s="212" t="s">
        <v>117</v>
      </c>
      <c r="B137" s="213"/>
      <c r="C137" s="213"/>
      <c r="D137" s="213"/>
      <c r="E137" s="213"/>
      <c r="F137" s="213"/>
      <c r="G137" s="71"/>
      <c r="H137" s="214" t="s">
        <v>118</v>
      </c>
      <c r="I137" s="215"/>
      <c r="J137" s="215"/>
      <c r="K137" s="215"/>
      <c r="L137" s="215"/>
      <c r="M137" s="215"/>
    </row>
    <row r="138" spans="1:13" ht="15">
      <c r="A138" s="212" t="s">
        <v>119</v>
      </c>
      <c r="B138" s="213"/>
      <c r="C138" s="212"/>
      <c r="D138" s="212"/>
      <c r="E138" s="212"/>
      <c r="F138" s="212"/>
      <c r="G138" s="12"/>
      <c r="H138" s="172" t="s">
        <v>120</v>
      </c>
      <c r="I138" s="171"/>
      <c r="J138" s="171"/>
      <c r="K138" s="171"/>
      <c r="L138" s="171"/>
      <c r="M138" s="171"/>
    </row>
    <row r="139" spans="1:13" ht="18">
      <c r="A139" s="208" t="s">
        <v>121</v>
      </c>
      <c r="B139" s="154"/>
      <c r="C139" s="208"/>
      <c r="D139" s="208"/>
      <c r="E139" s="208"/>
      <c r="F139" s="208"/>
      <c r="G139" s="72"/>
      <c r="H139" s="174" t="s">
        <v>122</v>
      </c>
      <c r="I139" s="192"/>
      <c r="J139" s="192"/>
      <c r="K139" s="192"/>
      <c r="L139" s="192"/>
      <c r="M139" s="192"/>
    </row>
    <row r="140" spans="1:13" ht="18">
      <c r="A140" s="208" t="s">
        <v>123</v>
      </c>
      <c r="B140" s="154"/>
      <c r="C140" s="208"/>
      <c r="D140" s="208"/>
      <c r="E140" s="208"/>
      <c r="F140" s="208"/>
      <c r="G140" s="72"/>
      <c r="H140" s="174" t="s">
        <v>124</v>
      </c>
      <c r="I140" s="154"/>
      <c r="J140" s="154"/>
      <c r="K140" s="154"/>
      <c r="L140" s="154"/>
      <c r="M140" s="154"/>
    </row>
    <row r="141" spans="1:13" ht="18">
      <c r="A141" s="208" t="s">
        <v>125</v>
      </c>
      <c r="B141" s="154"/>
      <c r="C141" s="208"/>
      <c r="D141" s="208"/>
      <c r="E141" s="208"/>
      <c r="F141" s="208"/>
      <c r="G141" s="72"/>
      <c r="H141" s="174" t="s">
        <v>126</v>
      </c>
      <c r="I141" s="154"/>
      <c r="J141" s="154"/>
      <c r="K141" s="154"/>
      <c r="L141" s="154"/>
      <c r="M141" s="154"/>
    </row>
    <row r="142" spans="1:13" ht="15">
      <c r="A142" s="209" t="s">
        <v>127</v>
      </c>
      <c r="B142" s="209"/>
      <c r="C142" s="209"/>
      <c r="D142" s="209"/>
      <c r="E142" s="209"/>
      <c r="F142" s="209"/>
      <c r="G142" s="72"/>
      <c r="H142" s="73"/>
      <c r="I142" s="73"/>
      <c r="J142" s="73"/>
      <c r="K142" s="73"/>
      <c r="L142" s="73"/>
      <c r="M142" s="73"/>
    </row>
    <row r="146" spans="1:13" ht="28.5">
      <c r="A146" s="74" t="s">
        <v>25</v>
      </c>
      <c r="B146" s="75"/>
      <c r="C146" s="76"/>
      <c r="D146" s="76"/>
      <c r="E146" s="76"/>
      <c r="F146" s="76"/>
      <c r="G146" s="76"/>
      <c r="H146" s="76"/>
      <c r="I146" s="76"/>
      <c r="J146" s="76"/>
      <c r="K146" s="76"/>
      <c r="L146" s="76"/>
      <c r="M146" s="25">
        <v>142</v>
      </c>
    </row>
    <row r="147" spans="1:13" ht="18.75">
      <c r="A147" s="77" t="s">
        <v>95</v>
      </c>
      <c r="B147" s="77"/>
      <c r="C147" s="78"/>
      <c r="D147" s="79"/>
      <c r="E147" s="79"/>
      <c r="F147" s="79"/>
      <c r="G147" s="79"/>
      <c r="H147" s="79"/>
      <c r="I147" s="79"/>
      <c r="J147" s="79"/>
      <c r="K147" s="79"/>
      <c r="L147" s="80"/>
      <c r="M147" s="81"/>
    </row>
    <row r="148" spans="1:13" ht="28.5">
      <c r="A148" s="210" t="s">
        <v>128</v>
      </c>
      <c r="B148" s="211"/>
      <c r="C148" s="211"/>
      <c r="D148" s="211"/>
      <c r="E148" s="211"/>
      <c r="F148" s="211"/>
      <c r="G148" s="211"/>
      <c r="H148" s="211"/>
      <c r="I148" s="211"/>
      <c r="J148" s="211"/>
      <c r="K148" s="211"/>
      <c r="L148" s="211"/>
      <c r="M148" s="81"/>
    </row>
    <row r="149" spans="1:13" ht="18.75">
      <c r="A149" s="196" t="s">
        <v>129</v>
      </c>
      <c r="B149" s="204"/>
      <c r="C149" s="204"/>
      <c r="D149" s="204"/>
      <c r="E149" s="204"/>
      <c r="F149" s="204"/>
      <c r="G149" s="204"/>
      <c r="H149" s="204"/>
      <c r="I149" s="204"/>
      <c r="J149" s="204"/>
      <c r="K149" s="204"/>
      <c r="L149" s="204"/>
      <c r="M149" s="81"/>
    </row>
    <row r="150" spans="1:13" ht="19.5">
      <c r="A150" s="82"/>
      <c r="B150" s="82"/>
      <c r="C150" s="82"/>
      <c r="D150" s="82"/>
      <c r="E150" s="82"/>
      <c r="F150" s="82"/>
      <c r="G150" s="82"/>
      <c r="H150" s="82"/>
      <c r="I150" s="82"/>
      <c r="J150" s="198" t="s">
        <v>130</v>
      </c>
      <c r="K150" s="205"/>
      <c r="L150" s="205"/>
      <c r="M150" s="205"/>
    </row>
    <row r="151" spans="1:13" ht="21.75">
      <c r="A151" s="81"/>
      <c r="B151" s="45" t="s">
        <v>62</v>
      </c>
      <c r="C151" s="45" t="s">
        <v>63</v>
      </c>
      <c r="D151" s="45" t="s">
        <v>64</v>
      </c>
      <c r="E151" s="45" t="s">
        <v>65</v>
      </c>
      <c r="F151" s="45" t="s">
        <v>66</v>
      </c>
      <c r="G151" s="45" t="s">
        <v>67</v>
      </c>
      <c r="H151" s="45" t="s">
        <v>68</v>
      </c>
      <c r="I151" s="45" t="s">
        <v>69</v>
      </c>
      <c r="J151" s="45" t="s">
        <v>70</v>
      </c>
      <c r="K151" s="45" t="s">
        <v>71</v>
      </c>
      <c r="L151" s="45" t="s">
        <v>72</v>
      </c>
      <c r="M151" s="46" t="s">
        <v>73</v>
      </c>
    </row>
    <row r="152" spans="1:13" ht="15.75">
      <c r="A152" s="82"/>
      <c r="B152" s="83" t="s">
        <v>12</v>
      </c>
      <c r="C152" s="83" t="s">
        <v>13</v>
      </c>
      <c r="D152" s="83" t="s">
        <v>14</v>
      </c>
      <c r="E152" s="83" t="s">
        <v>15</v>
      </c>
      <c r="F152" s="83" t="s">
        <v>16</v>
      </c>
      <c r="G152" s="83" t="s">
        <v>17</v>
      </c>
      <c r="H152" s="83" t="s">
        <v>18</v>
      </c>
      <c r="I152" s="83" t="s">
        <v>19</v>
      </c>
      <c r="J152" s="83" t="s">
        <v>20</v>
      </c>
      <c r="K152" s="83" t="s">
        <v>21</v>
      </c>
      <c r="L152" s="83" t="s">
        <v>22</v>
      </c>
      <c r="M152" s="83" t="s">
        <v>23</v>
      </c>
    </row>
    <row r="153" spans="1:13" ht="24">
      <c r="A153" s="84" t="s">
        <v>131</v>
      </c>
      <c r="B153" s="84"/>
      <c r="C153" s="84"/>
      <c r="D153" s="85"/>
      <c r="E153" s="85"/>
      <c r="F153" s="206" t="s">
        <v>132</v>
      </c>
      <c r="G153" s="207"/>
      <c r="H153" s="207"/>
      <c r="I153" s="207"/>
      <c r="J153" s="207"/>
      <c r="K153" s="207"/>
      <c r="L153" s="207"/>
      <c r="M153" s="207"/>
    </row>
    <row r="154" spans="1:13" ht="12.75">
      <c r="A154" s="86" t="s">
        <v>133</v>
      </c>
      <c r="B154" s="87">
        <v>7341.6</v>
      </c>
      <c r="C154" s="87">
        <v>8210.24</v>
      </c>
      <c r="D154" s="87">
        <v>8210.76</v>
      </c>
      <c r="E154" s="87">
        <v>8343.63</v>
      </c>
      <c r="F154" s="88">
        <v>8757.02</v>
      </c>
      <c r="G154" s="88">
        <v>8386.73</v>
      </c>
      <c r="H154" s="88">
        <v>9780.67</v>
      </c>
      <c r="I154" s="87">
        <v>8323.35</v>
      </c>
      <c r="J154" s="88">
        <v>8404.7723</v>
      </c>
      <c r="K154" s="88">
        <v>9090.5331</v>
      </c>
      <c r="L154" s="88">
        <v>8911.7709</v>
      </c>
      <c r="M154" s="87">
        <v>10546.4816</v>
      </c>
    </row>
    <row r="155" spans="1:13" ht="12.75">
      <c r="A155" s="86" t="s">
        <v>134</v>
      </c>
      <c r="B155" s="88">
        <v>9222.4521</v>
      </c>
      <c r="C155" s="88">
        <v>10285.5263</v>
      </c>
      <c r="D155" s="88">
        <v>8708.5319</v>
      </c>
      <c r="E155" s="88">
        <v>9364.439</v>
      </c>
      <c r="F155" s="88">
        <v>8695.3347</v>
      </c>
      <c r="G155" s="88">
        <v>9543.938</v>
      </c>
      <c r="H155" s="88">
        <v>9281.9795</v>
      </c>
      <c r="I155" s="87">
        <v>9726.4157</v>
      </c>
      <c r="J155" s="88">
        <v>7062.8642</v>
      </c>
      <c r="K155" s="88" t="s">
        <v>82</v>
      </c>
      <c r="L155" s="88" t="s">
        <v>82</v>
      </c>
      <c r="M155" s="88" t="s">
        <v>82</v>
      </c>
    </row>
    <row r="156" spans="1:13" ht="12.75">
      <c r="A156" s="86" t="s">
        <v>135</v>
      </c>
      <c r="B156" s="88">
        <v>5952</v>
      </c>
      <c r="C156" s="88">
        <v>6195</v>
      </c>
      <c r="D156" s="88">
        <v>6427</v>
      </c>
      <c r="E156" s="88">
        <v>6967</v>
      </c>
      <c r="F156" s="89">
        <v>6668</v>
      </c>
      <c r="G156" s="88">
        <v>7033</v>
      </c>
      <c r="H156" s="90">
        <v>7483</v>
      </c>
      <c r="I156" s="88">
        <f>+I160+I164+I168+I172+I176+I180+I184+I188</f>
        <v>6717</v>
      </c>
      <c r="J156" s="88">
        <f>+J160+J164+J168+J172+J176+J180+J184+J188+2</f>
        <v>7507</v>
      </c>
      <c r="K156" s="88" t="s">
        <v>82</v>
      </c>
      <c r="L156" s="88" t="s">
        <v>82</v>
      </c>
      <c r="M156" s="88" t="s">
        <v>82</v>
      </c>
    </row>
    <row r="157" spans="1:13" ht="19.5">
      <c r="A157" s="91" t="s">
        <v>136</v>
      </c>
      <c r="B157" s="92"/>
      <c r="C157" s="92"/>
      <c r="D157" s="92"/>
      <c r="E157" s="93"/>
      <c r="F157" s="93"/>
      <c r="G157" s="93"/>
      <c r="H157" s="93"/>
      <c r="I157" s="188" t="s">
        <v>137</v>
      </c>
      <c r="J157" s="199"/>
      <c r="K157" s="199"/>
      <c r="L157" s="199"/>
      <c r="M157" s="199"/>
    </row>
    <row r="158" spans="1:13" ht="12.75">
      <c r="A158" s="86" t="s">
        <v>133</v>
      </c>
      <c r="B158">
        <v>872.29</v>
      </c>
      <c r="C158">
        <v>1233.55</v>
      </c>
      <c r="D158">
        <v>1519.29</v>
      </c>
      <c r="E158">
        <v>1379.18</v>
      </c>
      <c r="F158" s="88">
        <v>1485.02</v>
      </c>
      <c r="G158" s="88">
        <v>1362.98</v>
      </c>
      <c r="H158" s="88">
        <v>1769.44</v>
      </c>
      <c r="I158" s="88">
        <v>1404.54</v>
      </c>
      <c r="J158" s="88">
        <v>1285.6692</v>
      </c>
      <c r="K158" s="88">
        <v>1612.6418</v>
      </c>
      <c r="L158" s="88">
        <v>1718.0528</v>
      </c>
      <c r="M158" s="88">
        <v>2503.3569</v>
      </c>
    </row>
    <row r="159" spans="1:13" ht="12.75">
      <c r="A159" s="86" t="s">
        <v>134</v>
      </c>
      <c r="B159" s="88">
        <v>1890.194</v>
      </c>
      <c r="C159" s="88">
        <v>2437.32</v>
      </c>
      <c r="D159" s="88">
        <v>759.6424</v>
      </c>
      <c r="E159" s="88">
        <v>730.7003</v>
      </c>
      <c r="F159" s="88">
        <v>798.4671</v>
      </c>
      <c r="G159" s="88">
        <v>859.6476</v>
      </c>
      <c r="H159" s="88">
        <v>648.7861</v>
      </c>
      <c r="I159" s="88">
        <v>780.3726</v>
      </c>
      <c r="J159" s="88">
        <v>619.075</v>
      </c>
      <c r="K159" s="88" t="s">
        <v>82</v>
      </c>
      <c r="L159" s="88" t="s">
        <v>82</v>
      </c>
      <c r="M159" s="88" t="s">
        <v>82</v>
      </c>
    </row>
    <row r="160" spans="1:13" ht="12.75">
      <c r="A160" s="86" t="s">
        <v>135</v>
      </c>
      <c r="B160" s="88">
        <v>627</v>
      </c>
      <c r="C160" s="88">
        <v>738</v>
      </c>
      <c r="D160" s="88">
        <v>664</v>
      </c>
      <c r="E160" s="88">
        <v>783</v>
      </c>
      <c r="F160" s="88">
        <v>409</v>
      </c>
      <c r="G160" s="88">
        <v>426</v>
      </c>
      <c r="H160" s="88">
        <v>405</v>
      </c>
      <c r="I160" s="88">
        <v>375</v>
      </c>
      <c r="J160" s="88">
        <v>391</v>
      </c>
      <c r="K160" s="88" t="s">
        <v>82</v>
      </c>
      <c r="L160" s="88" t="s">
        <v>82</v>
      </c>
      <c r="M160" s="88" t="s">
        <v>82</v>
      </c>
    </row>
    <row r="161" spans="1:13" ht="19.5">
      <c r="A161" s="91" t="s">
        <v>138</v>
      </c>
      <c r="B161" s="92"/>
      <c r="C161" s="92"/>
      <c r="D161" s="92"/>
      <c r="E161" s="93"/>
      <c r="F161" s="93"/>
      <c r="G161" s="93"/>
      <c r="H161" s="93"/>
      <c r="I161" s="188" t="s">
        <v>139</v>
      </c>
      <c r="J161" s="199"/>
      <c r="K161" s="199"/>
      <c r="L161" s="199"/>
      <c r="M161" s="199"/>
    </row>
    <row r="162" spans="1:13" ht="12.75">
      <c r="A162" s="86" t="s">
        <v>133</v>
      </c>
      <c r="B162" s="94">
        <v>22.6</v>
      </c>
      <c r="C162" s="94">
        <v>30.7</v>
      </c>
      <c r="D162" s="94">
        <v>41.27</v>
      </c>
      <c r="E162" s="94">
        <v>55.33</v>
      </c>
      <c r="F162" s="88">
        <v>51.06</v>
      </c>
      <c r="G162" s="88">
        <v>53.79</v>
      </c>
      <c r="H162" s="88">
        <v>55.57</v>
      </c>
      <c r="I162" s="88">
        <v>36.67</v>
      </c>
      <c r="J162" s="88">
        <v>51.6412</v>
      </c>
      <c r="K162" s="88">
        <v>40.9979</v>
      </c>
      <c r="L162" s="88">
        <v>43.2867</v>
      </c>
      <c r="M162" s="88">
        <v>27.8464</v>
      </c>
    </row>
    <row r="163" spans="1:13" ht="12.75">
      <c r="A163" s="86" t="s">
        <v>134</v>
      </c>
      <c r="B163" s="88">
        <v>27.4365</v>
      </c>
      <c r="C163" s="88">
        <v>47.713</v>
      </c>
      <c r="D163" s="88">
        <v>73.8321</v>
      </c>
      <c r="E163" s="88">
        <v>103.452</v>
      </c>
      <c r="F163" s="88">
        <v>103.1272</v>
      </c>
      <c r="G163" s="88">
        <v>87.1263</v>
      </c>
      <c r="H163" s="88">
        <v>126.3303</v>
      </c>
      <c r="I163" s="88">
        <v>86.5333</v>
      </c>
      <c r="J163" s="88">
        <v>88.8249</v>
      </c>
      <c r="K163" s="88" t="s">
        <v>82</v>
      </c>
      <c r="L163" s="88" t="s">
        <v>82</v>
      </c>
      <c r="M163" s="88" t="s">
        <v>82</v>
      </c>
    </row>
    <row r="164" spans="1:13" ht="12.75">
      <c r="A164" s="86" t="s">
        <v>135</v>
      </c>
      <c r="B164" s="88">
        <v>54</v>
      </c>
      <c r="C164" s="88">
        <v>35</v>
      </c>
      <c r="D164" s="88">
        <v>63</v>
      </c>
      <c r="E164" s="88">
        <v>55</v>
      </c>
      <c r="F164" s="88">
        <v>52</v>
      </c>
      <c r="G164" s="88">
        <v>66</v>
      </c>
      <c r="H164" s="88">
        <v>68</v>
      </c>
      <c r="I164" s="88">
        <v>48</v>
      </c>
      <c r="J164" s="88">
        <v>59</v>
      </c>
      <c r="K164" s="88" t="s">
        <v>82</v>
      </c>
      <c r="L164" s="88" t="s">
        <v>82</v>
      </c>
      <c r="M164" s="88" t="s">
        <v>82</v>
      </c>
    </row>
    <row r="165" spans="1:13" ht="19.5">
      <c r="A165" s="91" t="s">
        <v>140</v>
      </c>
      <c r="B165" s="92"/>
      <c r="C165" s="93"/>
      <c r="D165" s="93"/>
      <c r="E165" s="93"/>
      <c r="F165" s="93"/>
      <c r="G165" s="93"/>
      <c r="H165" s="93"/>
      <c r="I165" s="93"/>
      <c r="J165" s="188" t="s">
        <v>141</v>
      </c>
      <c r="K165" s="199"/>
      <c r="L165" s="199"/>
      <c r="M165" s="199"/>
    </row>
    <row r="166" spans="1:13" ht="12.75">
      <c r="A166" s="86" t="s">
        <v>133</v>
      </c>
      <c r="B166" s="94">
        <v>2405.16</v>
      </c>
      <c r="C166" s="94">
        <v>2461.12</v>
      </c>
      <c r="D166" s="94">
        <v>2280.39</v>
      </c>
      <c r="E166" s="94">
        <v>2344.19</v>
      </c>
      <c r="F166" s="88">
        <v>2590.28</v>
      </c>
      <c r="G166" s="88">
        <v>2491.02</v>
      </c>
      <c r="H166" s="88">
        <v>2945.77</v>
      </c>
      <c r="I166" s="94">
        <v>2553.42</v>
      </c>
      <c r="J166" s="88">
        <v>2646.9432</v>
      </c>
      <c r="K166" s="88">
        <v>2520.0256</v>
      </c>
      <c r="L166" s="88">
        <v>2861.688</v>
      </c>
      <c r="M166" s="88">
        <v>3053.0262</v>
      </c>
    </row>
    <row r="167" spans="1:13" ht="12.75">
      <c r="A167" s="86" t="s">
        <v>134</v>
      </c>
      <c r="B167" s="88">
        <v>2917.4779</v>
      </c>
      <c r="C167" s="88">
        <v>3016.4845</v>
      </c>
      <c r="D167" s="88">
        <v>2991.1961</v>
      </c>
      <c r="E167" s="88">
        <v>3108.73</v>
      </c>
      <c r="F167" s="88">
        <v>2620.4083</v>
      </c>
      <c r="G167" s="88">
        <v>3177.7654</v>
      </c>
      <c r="H167" s="88">
        <v>2979.0795</v>
      </c>
      <c r="I167" s="94">
        <v>2925.7548</v>
      </c>
      <c r="J167" s="88">
        <v>2511.5139</v>
      </c>
      <c r="K167" s="88" t="s">
        <v>82</v>
      </c>
      <c r="L167" s="88" t="s">
        <v>82</v>
      </c>
      <c r="M167" s="88" t="s">
        <v>82</v>
      </c>
    </row>
    <row r="168" spans="1:13" ht="12.75">
      <c r="A168" s="86" t="s">
        <v>135</v>
      </c>
      <c r="B168" s="88">
        <v>1935</v>
      </c>
      <c r="C168" s="88">
        <v>2055</v>
      </c>
      <c r="D168" s="88">
        <v>2062</v>
      </c>
      <c r="E168" s="88">
        <v>2145</v>
      </c>
      <c r="F168" s="88">
        <v>2263</v>
      </c>
      <c r="G168" s="88">
        <v>2326</v>
      </c>
      <c r="H168" s="88">
        <v>2459</v>
      </c>
      <c r="I168" s="95">
        <v>2207</v>
      </c>
      <c r="J168" s="88">
        <v>2439</v>
      </c>
      <c r="K168" s="88" t="s">
        <v>82</v>
      </c>
      <c r="L168" s="88" t="s">
        <v>82</v>
      </c>
      <c r="M168" s="88" t="s">
        <v>82</v>
      </c>
    </row>
    <row r="169" spans="1:13" ht="19.5">
      <c r="A169" s="91" t="s">
        <v>142</v>
      </c>
      <c r="B169" s="92"/>
      <c r="C169" s="93"/>
      <c r="D169" s="93"/>
      <c r="E169" s="93"/>
      <c r="F169" s="93"/>
      <c r="G169" s="93"/>
      <c r="H169" s="93"/>
      <c r="I169" s="93"/>
      <c r="J169" s="188" t="s">
        <v>143</v>
      </c>
      <c r="K169" s="199"/>
      <c r="L169" s="199"/>
      <c r="M169" s="199"/>
    </row>
    <row r="170" spans="1:13" ht="12.75">
      <c r="A170" s="86" t="s">
        <v>133</v>
      </c>
      <c r="B170" s="94">
        <v>591.77</v>
      </c>
      <c r="C170" s="94">
        <v>694.08</v>
      </c>
      <c r="D170" s="94">
        <v>626.12</v>
      </c>
      <c r="E170" s="94">
        <v>679.24</v>
      </c>
      <c r="F170" s="88">
        <v>680.75</v>
      </c>
      <c r="G170" s="88">
        <v>586.93</v>
      </c>
      <c r="H170" s="88">
        <v>664.24</v>
      </c>
      <c r="I170" s="94">
        <v>682.35</v>
      </c>
      <c r="J170" s="88">
        <v>736.521</v>
      </c>
      <c r="K170" s="88">
        <v>788.8866</v>
      </c>
      <c r="L170" s="88">
        <v>676.3585</v>
      </c>
      <c r="M170" s="88">
        <v>748.6722</v>
      </c>
    </row>
    <row r="171" spans="1:13" ht="12.75">
      <c r="A171" s="86" t="s">
        <v>134</v>
      </c>
      <c r="B171" s="88">
        <v>658.4305</v>
      </c>
      <c r="C171" s="88">
        <v>715.9647</v>
      </c>
      <c r="D171" s="88">
        <v>762.7779</v>
      </c>
      <c r="E171" s="88">
        <v>801.2896</v>
      </c>
      <c r="F171" s="88">
        <v>739.7476</v>
      </c>
      <c r="G171" s="88">
        <v>780.1796</v>
      </c>
      <c r="H171" s="88">
        <v>995.0423</v>
      </c>
      <c r="I171" s="94">
        <v>1151.7831</v>
      </c>
      <c r="J171" s="88">
        <v>685.7686</v>
      </c>
      <c r="K171" s="88" t="s">
        <v>82</v>
      </c>
      <c r="L171" s="88" t="s">
        <v>82</v>
      </c>
      <c r="M171" s="88" t="s">
        <v>82</v>
      </c>
    </row>
    <row r="172" spans="1:13" ht="12.75">
      <c r="A172" s="86" t="s">
        <v>135</v>
      </c>
      <c r="B172" s="88">
        <v>438</v>
      </c>
      <c r="C172" s="88">
        <v>455</v>
      </c>
      <c r="D172" s="88">
        <v>543</v>
      </c>
      <c r="E172" s="88">
        <v>620</v>
      </c>
      <c r="F172" s="88">
        <v>557</v>
      </c>
      <c r="G172" s="88">
        <v>547</v>
      </c>
      <c r="H172" s="88">
        <v>530</v>
      </c>
      <c r="I172" s="95">
        <v>502</v>
      </c>
      <c r="J172" s="88">
        <v>545</v>
      </c>
      <c r="K172" s="88" t="s">
        <v>82</v>
      </c>
      <c r="L172" s="88" t="s">
        <v>82</v>
      </c>
      <c r="M172" s="88" t="s">
        <v>82</v>
      </c>
    </row>
    <row r="173" spans="1:13" ht="19.5">
      <c r="A173" s="91" t="s">
        <v>144</v>
      </c>
      <c r="B173" s="92"/>
      <c r="C173" s="93"/>
      <c r="D173" s="93"/>
      <c r="E173" s="93"/>
      <c r="F173" s="93"/>
      <c r="G173" s="93"/>
      <c r="H173" s="93"/>
      <c r="I173" s="200" t="s">
        <v>145</v>
      </c>
      <c r="J173" s="199"/>
      <c r="K173" s="199"/>
      <c r="L173" s="199"/>
      <c r="M173" s="199"/>
    </row>
    <row r="174" spans="1:13" ht="12.75">
      <c r="A174" s="86" t="s">
        <v>133</v>
      </c>
      <c r="B174" s="94">
        <v>273.31</v>
      </c>
      <c r="C174" s="94">
        <v>290.71</v>
      </c>
      <c r="D174" s="94">
        <v>287.95</v>
      </c>
      <c r="E174" s="94">
        <v>316.13</v>
      </c>
      <c r="F174" s="88">
        <v>329.98</v>
      </c>
      <c r="G174" s="88">
        <v>298.38</v>
      </c>
      <c r="H174" s="88">
        <v>338.61</v>
      </c>
      <c r="I174" s="94">
        <v>312.49</v>
      </c>
      <c r="J174" s="88">
        <v>246.9791</v>
      </c>
      <c r="K174" s="88">
        <v>233.7157</v>
      </c>
      <c r="L174" s="88">
        <v>227.1557</v>
      </c>
      <c r="M174" s="88">
        <v>216.8916</v>
      </c>
    </row>
    <row r="175" spans="1:13" ht="12.75">
      <c r="A175" s="86" t="s">
        <v>134</v>
      </c>
      <c r="B175" s="88">
        <v>198.8068</v>
      </c>
      <c r="C175" s="88">
        <v>220</v>
      </c>
      <c r="D175" s="88">
        <v>234.8698</v>
      </c>
      <c r="E175" s="88">
        <v>234.3705</v>
      </c>
      <c r="F175" s="88">
        <v>208.4659</v>
      </c>
      <c r="G175" s="88">
        <v>227.9908</v>
      </c>
      <c r="H175" s="88">
        <v>190.3559</v>
      </c>
      <c r="I175" s="94">
        <v>203.8637</v>
      </c>
      <c r="J175" s="88">
        <v>139.7262</v>
      </c>
      <c r="K175" s="88" t="s">
        <v>82</v>
      </c>
      <c r="L175" s="88" t="s">
        <v>82</v>
      </c>
      <c r="M175" s="88" t="s">
        <v>82</v>
      </c>
    </row>
    <row r="176" spans="1:13" ht="12.75">
      <c r="A176" s="86" t="s">
        <v>135</v>
      </c>
      <c r="B176" s="88">
        <v>139</v>
      </c>
      <c r="C176" s="88">
        <v>143</v>
      </c>
      <c r="D176" s="88">
        <v>149</v>
      </c>
      <c r="E176" s="88">
        <v>149</v>
      </c>
      <c r="F176" s="88">
        <v>136</v>
      </c>
      <c r="G176" s="88">
        <v>144</v>
      </c>
      <c r="H176" s="88">
        <v>159</v>
      </c>
      <c r="I176" s="95">
        <v>143</v>
      </c>
      <c r="J176" s="88">
        <v>151</v>
      </c>
      <c r="K176" s="88" t="s">
        <v>82</v>
      </c>
      <c r="L176" s="88" t="s">
        <v>82</v>
      </c>
      <c r="M176" s="88" t="s">
        <v>82</v>
      </c>
    </row>
    <row r="177" spans="1:13" ht="19.5">
      <c r="A177" s="91" t="s">
        <v>146</v>
      </c>
      <c r="B177" s="92"/>
      <c r="C177" s="93"/>
      <c r="D177" s="93"/>
      <c r="E177" s="93"/>
      <c r="F177" s="93"/>
      <c r="G177" s="93"/>
      <c r="H177" s="93"/>
      <c r="I177" s="188" t="s">
        <v>147</v>
      </c>
      <c r="J177" s="199"/>
      <c r="K177" s="199"/>
      <c r="L177" s="199"/>
      <c r="M177" s="199"/>
    </row>
    <row r="178" spans="1:13" ht="12.75">
      <c r="A178" s="86" t="s">
        <v>133</v>
      </c>
      <c r="B178" s="94">
        <v>10.05</v>
      </c>
      <c r="C178" s="94">
        <v>16.15</v>
      </c>
      <c r="D178" s="94">
        <v>17.53</v>
      </c>
      <c r="E178" s="94">
        <v>20.78</v>
      </c>
      <c r="F178" s="88">
        <v>20.98</v>
      </c>
      <c r="G178" s="88">
        <v>14.97</v>
      </c>
      <c r="H178" s="88">
        <v>16.21</v>
      </c>
      <c r="I178" s="94">
        <v>13.19</v>
      </c>
      <c r="J178" s="88">
        <v>14.5484</v>
      </c>
      <c r="K178" s="88">
        <v>9.1397</v>
      </c>
      <c r="L178" s="88">
        <v>8.5595</v>
      </c>
      <c r="M178" s="88">
        <v>7.1466</v>
      </c>
    </row>
    <row r="179" spans="1:13" ht="12.75">
      <c r="A179" s="86" t="s">
        <v>134</v>
      </c>
      <c r="B179" s="88">
        <v>5.8358</v>
      </c>
      <c r="C179" s="88">
        <v>5.2651</v>
      </c>
      <c r="D179" s="88">
        <v>4.9848</v>
      </c>
      <c r="E179" s="88">
        <v>5.5605</v>
      </c>
      <c r="F179" s="88">
        <v>6.8993</v>
      </c>
      <c r="G179" s="88">
        <v>4.6431</v>
      </c>
      <c r="H179" s="88">
        <v>6.1583</v>
      </c>
      <c r="I179" s="94">
        <v>5.6637</v>
      </c>
      <c r="J179" s="88">
        <v>4.283</v>
      </c>
      <c r="K179" s="88" t="s">
        <v>82</v>
      </c>
      <c r="L179" s="88" t="s">
        <v>82</v>
      </c>
      <c r="M179" s="88" t="s">
        <v>82</v>
      </c>
    </row>
    <row r="180" spans="1:13" ht="12.75">
      <c r="A180" s="86" t="s">
        <v>135</v>
      </c>
      <c r="B180" s="88">
        <v>2</v>
      </c>
      <c r="C180" s="88">
        <v>2</v>
      </c>
      <c r="D180" s="88">
        <v>2</v>
      </c>
      <c r="E180" s="88">
        <v>4</v>
      </c>
      <c r="F180" s="88">
        <v>4</v>
      </c>
      <c r="G180" s="88">
        <v>3</v>
      </c>
      <c r="H180" s="88">
        <v>6</v>
      </c>
      <c r="I180" s="95">
        <v>5</v>
      </c>
      <c r="J180" s="88">
        <v>3</v>
      </c>
      <c r="K180" s="88" t="s">
        <v>82</v>
      </c>
      <c r="L180" s="88" t="s">
        <v>82</v>
      </c>
      <c r="M180" s="88" t="s">
        <v>82</v>
      </c>
    </row>
    <row r="181" spans="1:13" ht="19.5">
      <c r="A181" s="91" t="s">
        <v>148</v>
      </c>
      <c r="B181" s="92"/>
      <c r="C181" s="92"/>
      <c r="D181" s="93"/>
      <c r="E181" s="93"/>
      <c r="F181" s="93"/>
      <c r="G181" s="93"/>
      <c r="H181" s="93"/>
      <c r="I181" s="188" t="s">
        <v>149</v>
      </c>
      <c r="J181" s="199"/>
      <c r="K181" s="199"/>
      <c r="L181" s="199"/>
      <c r="M181" s="199"/>
    </row>
    <row r="182" spans="1:13" ht="12.75">
      <c r="A182" s="86" t="s">
        <v>133</v>
      </c>
      <c r="B182" s="94">
        <v>310.11</v>
      </c>
      <c r="C182" s="94">
        <v>346.4</v>
      </c>
      <c r="D182" s="94">
        <v>329.84</v>
      </c>
      <c r="E182" s="94">
        <v>317.57</v>
      </c>
      <c r="F182" s="88">
        <v>335.88</v>
      </c>
      <c r="G182" s="88">
        <v>286.9</v>
      </c>
      <c r="H182" s="88">
        <v>368.2</v>
      </c>
      <c r="I182" s="94">
        <v>330.8</v>
      </c>
      <c r="J182" s="88">
        <v>389.0232</v>
      </c>
      <c r="K182" s="88">
        <v>410.5805</v>
      </c>
      <c r="L182" s="88">
        <v>388.3983</v>
      </c>
      <c r="M182" s="88">
        <v>538.7288</v>
      </c>
    </row>
    <row r="183" spans="1:13" ht="12.75">
      <c r="A183" s="86" t="s">
        <v>134</v>
      </c>
      <c r="B183" s="88">
        <v>457.3686</v>
      </c>
      <c r="C183" s="88">
        <v>462.8708</v>
      </c>
      <c r="D183" s="88">
        <v>473.6332</v>
      </c>
      <c r="E183" s="88">
        <v>483.7205</v>
      </c>
      <c r="F183" s="88">
        <v>439.1074</v>
      </c>
      <c r="G183" s="88">
        <v>460.8973</v>
      </c>
      <c r="H183" s="88">
        <v>457.4485</v>
      </c>
      <c r="I183" s="94">
        <v>476.1456</v>
      </c>
      <c r="J183" s="88">
        <v>304.5165</v>
      </c>
      <c r="K183" s="88" t="s">
        <v>82</v>
      </c>
      <c r="L183" s="88" t="s">
        <v>82</v>
      </c>
      <c r="M183" s="88" t="s">
        <v>82</v>
      </c>
    </row>
    <row r="184" spans="1:13" ht="12.75">
      <c r="A184" s="86" t="s">
        <v>135</v>
      </c>
      <c r="B184" s="88">
        <v>228</v>
      </c>
      <c r="C184" s="88">
        <v>267</v>
      </c>
      <c r="D184" s="88">
        <v>279</v>
      </c>
      <c r="E184" s="88">
        <v>266</v>
      </c>
      <c r="F184" s="88">
        <v>316</v>
      </c>
      <c r="G184" s="88">
        <v>329</v>
      </c>
      <c r="H184" s="88">
        <v>373</v>
      </c>
      <c r="I184" s="95">
        <v>353</v>
      </c>
      <c r="J184" s="88">
        <v>419</v>
      </c>
      <c r="K184" s="88" t="s">
        <v>82</v>
      </c>
      <c r="L184" s="88" t="s">
        <v>82</v>
      </c>
      <c r="M184" s="88" t="s">
        <v>82</v>
      </c>
    </row>
    <row r="185" spans="1:13" ht="19.5">
      <c r="A185" s="91" t="s">
        <v>150</v>
      </c>
      <c r="B185" s="92"/>
      <c r="C185" s="92"/>
      <c r="D185" s="93"/>
      <c r="E185" s="93"/>
      <c r="F185" s="93"/>
      <c r="G185" s="93"/>
      <c r="H185" s="93"/>
      <c r="I185" s="93"/>
      <c r="J185" s="188" t="s">
        <v>151</v>
      </c>
      <c r="K185" s="199"/>
      <c r="L185" s="199"/>
      <c r="M185" s="199"/>
    </row>
    <row r="186" spans="1:13" ht="12.75">
      <c r="A186" s="96" t="s">
        <v>133</v>
      </c>
      <c r="B186" s="2">
        <v>2451.79</v>
      </c>
      <c r="C186" s="2">
        <v>2710.81</v>
      </c>
      <c r="D186" s="2">
        <v>2716.84</v>
      </c>
      <c r="E186" s="2">
        <v>2822.32</v>
      </c>
      <c r="F186" s="97">
        <v>2833.99</v>
      </c>
      <c r="G186" s="97">
        <v>2873.11</v>
      </c>
      <c r="H186" s="97">
        <v>3161.22</v>
      </c>
      <c r="I186" s="2">
        <v>2570.87</v>
      </c>
      <c r="J186" s="97">
        <v>2536.7519</v>
      </c>
      <c r="K186" s="97">
        <v>2907.7471</v>
      </c>
      <c r="L186" s="97">
        <v>2504.3328</v>
      </c>
      <c r="M186" s="98">
        <v>2918.7279</v>
      </c>
    </row>
    <row r="187" spans="1:13" ht="12.75">
      <c r="A187" s="96" t="s">
        <v>134</v>
      </c>
      <c r="B187" s="97">
        <v>2584.6552</v>
      </c>
      <c r="C187" s="97">
        <v>2866.4259</v>
      </c>
      <c r="D187" s="97">
        <v>2908.4645</v>
      </c>
      <c r="E187" s="97">
        <v>3348.6869</v>
      </c>
      <c r="F187" s="97">
        <v>3208.5871</v>
      </c>
      <c r="G187" s="97">
        <v>3367.6345</v>
      </c>
      <c r="H187" s="97">
        <v>3366.4125</v>
      </c>
      <c r="I187" s="99">
        <v>3603.1485</v>
      </c>
      <c r="J187" s="97">
        <v>2296.5835</v>
      </c>
      <c r="K187" s="88" t="s">
        <v>82</v>
      </c>
      <c r="L187" s="88" t="s">
        <v>82</v>
      </c>
      <c r="M187" s="88" t="s">
        <v>82</v>
      </c>
    </row>
    <row r="188" spans="1:13" ht="12.75">
      <c r="A188" s="100" t="s">
        <v>135</v>
      </c>
      <c r="B188" s="101">
        <v>2070</v>
      </c>
      <c r="C188" s="101">
        <v>2029</v>
      </c>
      <c r="D188" s="101">
        <v>2170</v>
      </c>
      <c r="E188" s="101">
        <v>2439</v>
      </c>
      <c r="F188" s="101">
        <v>2473</v>
      </c>
      <c r="G188" s="101">
        <v>2719</v>
      </c>
      <c r="H188" s="101">
        <v>2940</v>
      </c>
      <c r="I188" s="101">
        <v>3084</v>
      </c>
      <c r="J188" s="101">
        <v>3498</v>
      </c>
      <c r="K188" s="88" t="s">
        <v>82</v>
      </c>
      <c r="L188" s="88" t="s">
        <v>82</v>
      </c>
      <c r="M188" s="88" t="s">
        <v>82</v>
      </c>
    </row>
    <row r="189" spans="1:13" ht="34.5" customHeight="1">
      <c r="A189" s="201" t="s">
        <v>152</v>
      </c>
      <c r="B189" s="202"/>
      <c r="C189" s="202"/>
      <c r="D189" s="202"/>
      <c r="E189" s="202"/>
      <c r="F189" s="202"/>
      <c r="G189" s="15"/>
      <c r="H189" s="203" t="s">
        <v>153</v>
      </c>
      <c r="I189" s="203"/>
      <c r="J189" s="203"/>
      <c r="K189" s="203"/>
      <c r="L189" s="203"/>
      <c r="M189" s="203"/>
    </row>
    <row r="190" spans="1:13" ht="189.75" customHeight="1">
      <c r="A190" s="191" t="s">
        <v>154</v>
      </c>
      <c r="B190" s="192"/>
      <c r="C190" s="192"/>
      <c r="D190" s="192"/>
      <c r="E190" s="192"/>
      <c r="F190" s="192"/>
      <c r="G190" s="15"/>
      <c r="H190" s="193" t="s">
        <v>155</v>
      </c>
      <c r="I190" s="193"/>
      <c r="J190" s="193"/>
      <c r="K190" s="193"/>
      <c r="L190" s="193"/>
      <c r="M190" s="193"/>
    </row>
    <row r="191" ht="12.75">
      <c r="A191" s="102"/>
    </row>
    <row r="196" spans="1:13" ht="28.5">
      <c r="A196" s="58">
        <v>143</v>
      </c>
      <c r="B196" s="103"/>
      <c r="C196" s="103"/>
      <c r="D196" s="103"/>
      <c r="E196" s="103"/>
      <c r="F196" s="103"/>
      <c r="G196" s="103"/>
      <c r="H196" s="103"/>
      <c r="I196" s="103"/>
      <c r="J196" s="103"/>
      <c r="K196" s="103"/>
      <c r="L196" s="104" t="s">
        <v>25</v>
      </c>
      <c r="M196" s="105"/>
    </row>
    <row r="197" spans="1:13" ht="18.75">
      <c r="A197" s="106"/>
      <c r="B197" s="106"/>
      <c r="C197" s="103"/>
      <c r="D197" s="103"/>
      <c r="E197" s="103"/>
      <c r="F197" s="103"/>
      <c r="G197" s="103"/>
      <c r="H197" s="103"/>
      <c r="I197" s="103"/>
      <c r="J197" s="103"/>
      <c r="K197" s="194" t="s">
        <v>24</v>
      </c>
      <c r="L197" s="187"/>
      <c r="M197" s="187"/>
    </row>
    <row r="198" spans="1:13" ht="28.5">
      <c r="A198" s="195" t="s">
        <v>156</v>
      </c>
      <c r="B198" s="176"/>
      <c r="C198" s="176"/>
      <c r="D198" s="176"/>
      <c r="E198" s="176"/>
      <c r="F198" s="176"/>
      <c r="G198" s="176"/>
      <c r="H198" s="176"/>
      <c r="I198" s="176"/>
      <c r="J198" s="176"/>
      <c r="K198" s="176"/>
      <c r="L198" s="176"/>
      <c r="M198" s="176"/>
    </row>
    <row r="199" spans="1:13" ht="18.75">
      <c r="A199" s="196" t="s">
        <v>157</v>
      </c>
      <c r="B199" s="176"/>
      <c r="C199" s="176"/>
      <c r="D199" s="176"/>
      <c r="E199" s="176"/>
      <c r="F199" s="176"/>
      <c r="G199" s="176"/>
      <c r="H199" s="176"/>
      <c r="I199" s="176"/>
      <c r="J199" s="176"/>
      <c r="K199" s="176"/>
      <c r="L199" s="176"/>
      <c r="M199" s="176"/>
    </row>
    <row r="200" spans="1:13" ht="19.5">
      <c r="A200" s="82"/>
      <c r="B200" s="82"/>
      <c r="C200" s="82"/>
      <c r="D200" s="82"/>
      <c r="E200" s="82"/>
      <c r="F200" s="82"/>
      <c r="G200" s="82"/>
      <c r="H200" s="82"/>
      <c r="I200" s="82"/>
      <c r="J200" s="197" t="s">
        <v>158</v>
      </c>
      <c r="K200" s="198"/>
      <c r="L200" s="198"/>
      <c r="M200" s="198"/>
    </row>
    <row r="201" spans="1:13" ht="21.75">
      <c r="A201" s="81"/>
      <c r="B201" s="45" t="s">
        <v>62</v>
      </c>
      <c r="C201" s="45" t="s">
        <v>63</v>
      </c>
      <c r="D201" s="45" t="s">
        <v>64</v>
      </c>
      <c r="E201" s="45" t="s">
        <v>65</v>
      </c>
      <c r="F201" s="45" t="s">
        <v>66</v>
      </c>
      <c r="G201" s="45" t="s">
        <v>67</v>
      </c>
      <c r="H201" s="45" t="s">
        <v>68</v>
      </c>
      <c r="I201" s="45" t="s">
        <v>69</v>
      </c>
      <c r="J201" s="45" t="s">
        <v>70</v>
      </c>
      <c r="K201" s="45" t="s">
        <v>71</v>
      </c>
      <c r="L201" s="45" t="s">
        <v>72</v>
      </c>
      <c r="M201" s="46" t="s">
        <v>73</v>
      </c>
    </row>
    <row r="202" spans="1:13" ht="15.75">
      <c r="A202" s="82"/>
      <c r="B202" s="83" t="s">
        <v>12</v>
      </c>
      <c r="C202" s="83" t="s">
        <v>13</v>
      </c>
      <c r="D202" s="83" t="s">
        <v>14</v>
      </c>
      <c r="E202" s="83" t="s">
        <v>15</v>
      </c>
      <c r="F202" s="83" t="s">
        <v>16</v>
      </c>
      <c r="G202" s="83" t="s">
        <v>17</v>
      </c>
      <c r="H202" s="83" t="s">
        <v>18</v>
      </c>
      <c r="I202" s="83" t="s">
        <v>19</v>
      </c>
      <c r="J202" s="83" t="s">
        <v>20</v>
      </c>
      <c r="K202" s="83" t="s">
        <v>21</v>
      </c>
      <c r="L202" s="83" t="s">
        <v>22</v>
      </c>
      <c r="M202" s="83" t="s">
        <v>23</v>
      </c>
    </row>
    <row r="203" spans="1:13" ht="22.5">
      <c r="A203" s="84" t="s">
        <v>159</v>
      </c>
      <c r="B203" s="84"/>
      <c r="C203" s="84"/>
      <c r="D203" s="84"/>
      <c r="E203" s="91"/>
      <c r="F203" s="184" t="s">
        <v>160</v>
      </c>
      <c r="G203" s="184"/>
      <c r="H203" s="184"/>
      <c r="I203" s="184"/>
      <c r="J203" s="184"/>
      <c r="K203" s="184"/>
      <c r="L203" s="184"/>
      <c r="M203" s="184"/>
    </row>
    <row r="204" spans="1:13" ht="22.5">
      <c r="A204" s="84" t="s">
        <v>161</v>
      </c>
      <c r="B204" s="84"/>
      <c r="C204" s="84"/>
      <c r="D204" s="84"/>
      <c r="E204" s="91"/>
      <c r="F204" s="185" t="s">
        <v>162</v>
      </c>
      <c r="G204" s="186"/>
      <c r="H204" s="186"/>
      <c r="I204" s="187"/>
      <c r="J204" s="186"/>
      <c r="K204" s="186"/>
      <c r="L204" s="186"/>
      <c r="M204" s="186"/>
    </row>
    <row r="205" spans="1:13" ht="12.75">
      <c r="A205" s="107" t="s">
        <v>44</v>
      </c>
      <c r="B205" s="108">
        <v>280.28</v>
      </c>
      <c r="C205" s="108">
        <v>190.47</v>
      </c>
      <c r="D205" s="108">
        <v>169.27</v>
      </c>
      <c r="E205" s="108">
        <v>142.36</v>
      </c>
      <c r="F205" s="109">
        <v>153.52</v>
      </c>
      <c r="G205" s="109">
        <v>140.88</v>
      </c>
      <c r="H205" s="109">
        <v>189.39</v>
      </c>
      <c r="I205" s="108">
        <v>154.09</v>
      </c>
      <c r="J205" s="109">
        <v>194.16</v>
      </c>
      <c r="K205" s="109">
        <v>169.94</v>
      </c>
      <c r="L205" s="109">
        <v>197.5</v>
      </c>
      <c r="M205" s="108">
        <v>256.88</v>
      </c>
    </row>
    <row r="206" spans="1:13" ht="12.75">
      <c r="A206" s="107" t="s">
        <v>48</v>
      </c>
      <c r="B206" s="109">
        <v>167.0498</v>
      </c>
      <c r="C206" s="109">
        <v>323.7131</v>
      </c>
      <c r="D206" s="109">
        <v>516.714</v>
      </c>
      <c r="E206" s="109">
        <v>756.3284</v>
      </c>
      <c r="F206" s="109">
        <v>532.1376</v>
      </c>
      <c r="G206" s="109">
        <v>409.5986</v>
      </c>
      <c r="H206" s="109">
        <v>265.5046</v>
      </c>
      <c r="I206" s="108">
        <v>299.5886</v>
      </c>
      <c r="J206" s="109">
        <v>206.0016</v>
      </c>
      <c r="K206" s="109" t="s">
        <v>82</v>
      </c>
      <c r="L206" s="109" t="s">
        <v>82</v>
      </c>
      <c r="M206" s="109" t="s">
        <v>82</v>
      </c>
    </row>
    <row r="207" spans="1:13" ht="12.75">
      <c r="A207" s="107" t="s">
        <v>83</v>
      </c>
      <c r="B207" s="109">
        <v>11</v>
      </c>
      <c r="C207" s="109">
        <v>42</v>
      </c>
      <c r="D207" s="109">
        <v>45</v>
      </c>
      <c r="E207" s="109">
        <v>32</v>
      </c>
      <c r="F207" s="109">
        <v>34</v>
      </c>
      <c r="G207" s="109">
        <v>18</v>
      </c>
      <c r="H207" s="109">
        <v>22</v>
      </c>
      <c r="I207" s="109">
        <v>22</v>
      </c>
      <c r="J207" s="109">
        <v>98</v>
      </c>
      <c r="K207" s="109" t="s">
        <v>82</v>
      </c>
      <c r="L207" s="109" t="s">
        <v>82</v>
      </c>
      <c r="M207" s="109" t="s">
        <v>82</v>
      </c>
    </row>
    <row r="208" spans="1:13" ht="19.5">
      <c r="A208" s="91" t="s">
        <v>163</v>
      </c>
      <c r="B208" s="92"/>
      <c r="C208" s="92"/>
      <c r="D208" s="110"/>
      <c r="E208" s="110"/>
      <c r="F208" s="110"/>
      <c r="G208" s="110"/>
      <c r="H208" s="110"/>
      <c r="I208" s="188" t="s">
        <v>164</v>
      </c>
      <c r="J208" s="189"/>
      <c r="K208" s="189"/>
      <c r="L208" s="189"/>
      <c r="M208" s="189"/>
    </row>
    <row r="209" spans="1:13" ht="12.75">
      <c r="A209" s="42" t="s">
        <v>44</v>
      </c>
      <c r="B209" s="111">
        <v>0</v>
      </c>
      <c r="C209" s="12">
        <v>7.84</v>
      </c>
      <c r="D209" s="111">
        <v>0</v>
      </c>
      <c r="E209" s="111">
        <v>0</v>
      </c>
      <c r="F209" s="111">
        <v>0</v>
      </c>
      <c r="G209" s="111">
        <v>5.7</v>
      </c>
      <c r="H209" s="111">
        <v>0</v>
      </c>
      <c r="I209" s="111">
        <v>0</v>
      </c>
      <c r="J209" s="111">
        <v>0</v>
      </c>
      <c r="K209" s="111">
        <v>0</v>
      </c>
      <c r="L209" s="111">
        <v>0</v>
      </c>
      <c r="M209" s="111">
        <v>0</v>
      </c>
    </row>
    <row r="210" spans="1:13" ht="12.75">
      <c r="A210" s="42" t="s">
        <v>48</v>
      </c>
      <c r="B210" s="111">
        <v>0</v>
      </c>
      <c r="C210" s="111">
        <v>0</v>
      </c>
      <c r="D210" s="111">
        <v>0</v>
      </c>
      <c r="E210" s="111">
        <v>0</v>
      </c>
      <c r="F210" s="111">
        <v>0</v>
      </c>
      <c r="G210" s="111">
        <v>0</v>
      </c>
      <c r="H210" s="111">
        <v>0.0615</v>
      </c>
      <c r="I210" s="111">
        <v>0</v>
      </c>
      <c r="J210" s="111">
        <v>0</v>
      </c>
      <c r="K210" s="112" t="s">
        <v>82</v>
      </c>
      <c r="L210" s="112" t="s">
        <v>82</v>
      </c>
      <c r="M210" s="112" t="s">
        <v>82</v>
      </c>
    </row>
    <row r="211" spans="1:13" ht="12.75">
      <c r="A211" s="42" t="s">
        <v>83</v>
      </c>
      <c r="B211" s="111">
        <v>0</v>
      </c>
      <c r="C211" s="111">
        <v>0</v>
      </c>
      <c r="D211" s="111">
        <v>0</v>
      </c>
      <c r="E211" s="111">
        <v>0</v>
      </c>
      <c r="F211" s="112">
        <v>0</v>
      </c>
      <c r="G211" s="112">
        <v>0</v>
      </c>
      <c r="H211" s="112">
        <v>0</v>
      </c>
      <c r="I211" s="112">
        <v>0</v>
      </c>
      <c r="J211" s="112">
        <v>0</v>
      </c>
      <c r="K211" s="112" t="s">
        <v>82</v>
      </c>
      <c r="L211" s="112" t="s">
        <v>82</v>
      </c>
      <c r="M211" s="112" t="s">
        <v>82</v>
      </c>
    </row>
    <row r="212" spans="1:13" ht="19.5">
      <c r="A212" s="91" t="s">
        <v>165</v>
      </c>
      <c r="B212" s="92"/>
      <c r="C212" s="92"/>
      <c r="D212" s="110"/>
      <c r="E212" s="110"/>
      <c r="F212" s="110"/>
      <c r="G212" s="188" t="s">
        <v>166</v>
      </c>
      <c r="H212" s="189"/>
      <c r="I212" s="189"/>
      <c r="J212" s="189"/>
      <c r="K212" s="189"/>
      <c r="L212" s="189"/>
      <c r="M212" s="189"/>
    </row>
    <row r="213" spans="1:13" ht="12.75">
      <c r="A213" s="42" t="s">
        <v>44</v>
      </c>
      <c r="B213" s="111">
        <v>19.73</v>
      </c>
      <c r="C213" s="111">
        <v>35.65</v>
      </c>
      <c r="D213" s="111">
        <v>31.05</v>
      </c>
      <c r="E213" s="111">
        <v>38.85</v>
      </c>
      <c r="F213" s="112">
        <v>39.52</v>
      </c>
      <c r="G213" s="112">
        <v>31.18</v>
      </c>
      <c r="H213" s="112">
        <v>36.44</v>
      </c>
      <c r="I213" s="111">
        <v>29.16</v>
      </c>
      <c r="J213" s="112">
        <v>35.6</v>
      </c>
      <c r="K213" s="112">
        <v>24.72</v>
      </c>
      <c r="L213" s="112">
        <v>31.72</v>
      </c>
      <c r="M213" s="112">
        <v>37.72</v>
      </c>
    </row>
    <row r="214" spans="1:13" ht="12.75">
      <c r="A214" s="42" t="s">
        <v>48</v>
      </c>
      <c r="B214" s="112">
        <v>1.0226</v>
      </c>
      <c r="C214" s="112">
        <v>0.8835</v>
      </c>
      <c r="D214" s="112">
        <v>0.5998</v>
      </c>
      <c r="E214" s="112">
        <v>0.5376</v>
      </c>
      <c r="F214" s="112">
        <v>0.3742</v>
      </c>
      <c r="G214" s="112">
        <v>0.3455</v>
      </c>
      <c r="H214" s="112">
        <v>0.4993</v>
      </c>
      <c r="I214" s="111">
        <v>0.8801</v>
      </c>
      <c r="J214" s="112">
        <v>1.5705</v>
      </c>
      <c r="K214" s="112" t="s">
        <v>82</v>
      </c>
      <c r="L214" s="112" t="s">
        <v>82</v>
      </c>
      <c r="M214" s="112" t="s">
        <v>82</v>
      </c>
    </row>
    <row r="215" spans="1:13" ht="12.75">
      <c r="A215" s="42" t="s">
        <v>83</v>
      </c>
      <c r="B215" s="112">
        <v>1</v>
      </c>
      <c r="C215" s="112">
        <v>2</v>
      </c>
      <c r="D215" s="112">
        <v>2</v>
      </c>
      <c r="E215" s="112">
        <v>1</v>
      </c>
      <c r="F215" s="112">
        <v>3</v>
      </c>
      <c r="G215" s="112">
        <v>1</v>
      </c>
      <c r="H215" s="112">
        <v>1</v>
      </c>
      <c r="I215" s="112">
        <v>2</v>
      </c>
      <c r="J215" s="112">
        <v>1</v>
      </c>
      <c r="K215" s="112" t="s">
        <v>82</v>
      </c>
      <c r="L215" s="112" t="s">
        <v>82</v>
      </c>
      <c r="M215" s="112" t="s">
        <v>82</v>
      </c>
    </row>
    <row r="216" spans="1:13" ht="19.5">
      <c r="A216" s="91" t="s">
        <v>167</v>
      </c>
      <c r="B216" s="92"/>
      <c r="C216" s="92"/>
      <c r="D216" s="110"/>
      <c r="E216" s="110"/>
      <c r="F216" s="110"/>
      <c r="G216" s="110"/>
      <c r="H216" s="110"/>
      <c r="I216" s="188" t="s">
        <v>168</v>
      </c>
      <c r="J216" s="189"/>
      <c r="K216" s="189"/>
      <c r="L216" s="189"/>
      <c r="M216" s="189"/>
    </row>
    <row r="217" spans="1:13" ht="12.75">
      <c r="A217" s="42" t="s">
        <v>44</v>
      </c>
      <c r="B217" s="113">
        <v>260.54</v>
      </c>
      <c r="C217" s="113">
        <v>146.98</v>
      </c>
      <c r="D217" s="111">
        <v>138.22</v>
      </c>
      <c r="E217" s="113">
        <v>103.51</v>
      </c>
      <c r="F217" s="112">
        <v>114</v>
      </c>
      <c r="G217" s="112">
        <v>104</v>
      </c>
      <c r="H217" s="112">
        <v>152.96</v>
      </c>
      <c r="I217" s="111">
        <v>124.93</v>
      </c>
      <c r="J217" s="112">
        <v>158.56</v>
      </c>
      <c r="K217" s="112">
        <v>145.21</v>
      </c>
      <c r="L217" s="112">
        <v>165.78</v>
      </c>
      <c r="M217" s="112">
        <v>219.16</v>
      </c>
    </row>
    <row r="218" spans="1:13" ht="12.75">
      <c r="A218" s="42" t="s">
        <v>48</v>
      </c>
      <c r="B218" s="112">
        <v>166.0272</v>
      </c>
      <c r="C218" s="112">
        <v>324.5966</v>
      </c>
      <c r="D218" s="112">
        <v>516.1142</v>
      </c>
      <c r="E218" s="112">
        <v>755.7908</v>
      </c>
      <c r="F218" s="112">
        <v>531.7634</v>
      </c>
      <c r="G218" s="112">
        <v>409.2531</v>
      </c>
      <c r="H218" s="112">
        <v>264.9438</v>
      </c>
      <c r="I218" s="111">
        <v>298.7085</v>
      </c>
      <c r="J218" s="112">
        <v>204.4311</v>
      </c>
      <c r="K218" s="112" t="s">
        <v>82</v>
      </c>
      <c r="L218" s="112" t="s">
        <v>82</v>
      </c>
      <c r="M218" s="112" t="s">
        <v>82</v>
      </c>
    </row>
    <row r="219" spans="1:13" ht="12.75">
      <c r="A219" s="42" t="s">
        <v>83</v>
      </c>
      <c r="B219" s="112">
        <v>10</v>
      </c>
      <c r="C219" s="112">
        <v>41</v>
      </c>
      <c r="D219" s="112">
        <v>43</v>
      </c>
      <c r="E219" s="112">
        <v>31</v>
      </c>
      <c r="F219" s="112">
        <v>31</v>
      </c>
      <c r="G219" s="112">
        <v>17</v>
      </c>
      <c r="H219" s="62" t="s">
        <v>169</v>
      </c>
      <c r="I219" s="62" t="s">
        <v>169</v>
      </c>
      <c r="J219" s="112">
        <v>97</v>
      </c>
      <c r="K219" s="112" t="s">
        <v>82</v>
      </c>
      <c r="L219" s="112" t="s">
        <v>82</v>
      </c>
      <c r="M219" s="112" t="s">
        <v>82</v>
      </c>
    </row>
    <row r="220" spans="1:13" ht="19.5">
      <c r="A220" s="91" t="s">
        <v>170</v>
      </c>
      <c r="B220" s="92"/>
      <c r="C220" s="92"/>
      <c r="D220" s="110"/>
      <c r="E220" s="110"/>
      <c r="F220" s="110"/>
      <c r="G220" s="110"/>
      <c r="H220" s="110"/>
      <c r="I220" s="190" t="s">
        <v>171</v>
      </c>
      <c r="J220" s="189"/>
      <c r="K220" s="189"/>
      <c r="L220" s="189"/>
      <c r="M220" s="189"/>
    </row>
    <row r="221" spans="1:13" ht="12.75">
      <c r="A221" s="42" t="s">
        <v>44</v>
      </c>
      <c r="B221" s="114">
        <v>44.99</v>
      </c>
      <c r="C221" s="115">
        <v>67.13</v>
      </c>
      <c r="D221" s="115">
        <v>73.82</v>
      </c>
      <c r="E221" s="115">
        <v>75.26</v>
      </c>
      <c r="F221" s="116">
        <v>64.17</v>
      </c>
      <c r="G221" s="116">
        <v>68.53</v>
      </c>
      <c r="H221" s="116">
        <v>88.5</v>
      </c>
      <c r="I221" s="115">
        <v>88.53</v>
      </c>
      <c r="J221" s="116">
        <v>94.43</v>
      </c>
      <c r="K221" s="116">
        <v>118.13</v>
      </c>
      <c r="L221" s="116">
        <v>133.8</v>
      </c>
      <c r="M221" s="115">
        <v>307.01</v>
      </c>
    </row>
    <row r="222" spans="1:13" ht="12.75">
      <c r="A222" s="42" t="s">
        <v>48</v>
      </c>
      <c r="B222" s="114">
        <v>121.0045</v>
      </c>
      <c r="C222" s="115">
        <v>106.9761</v>
      </c>
      <c r="D222" s="115">
        <v>251.7368</v>
      </c>
      <c r="E222" s="115">
        <v>175.2705</v>
      </c>
      <c r="F222" s="116">
        <v>144.7267</v>
      </c>
      <c r="G222" s="116">
        <v>136.7008</v>
      </c>
      <c r="H222" s="116">
        <v>125.2035</v>
      </c>
      <c r="I222" s="115">
        <v>101.7633</v>
      </c>
      <c r="J222" s="116">
        <v>134.1982</v>
      </c>
      <c r="K222" s="112" t="s">
        <v>82</v>
      </c>
      <c r="L222" s="112" t="s">
        <v>82</v>
      </c>
      <c r="M222" s="112" t="s">
        <v>82</v>
      </c>
    </row>
    <row r="223" spans="1:13" ht="12.75">
      <c r="A223" s="117" t="s">
        <v>83</v>
      </c>
      <c r="B223" s="118">
        <v>176</v>
      </c>
      <c r="C223" s="118">
        <v>184</v>
      </c>
      <c r="D223" s="118">
        <v>154</v>
      </c>
      <c r="E223" s="118">
        <v>229</v>
      </c>
      <c r="F223" s="118">
        <v>153</v>
      </c>
      <c r="G223" s="118">
        <v>203</v>
      </c>
      <c r="H223" s="118">
        <v>193</v>
      </c>
      <c r="I223" s="118">
        <v>300</v>
      </c>
      <c r="J223" s="118">
        <v>240</v>
      </c>
      <c r="K223" s="118" t="s">
        <v>82</v>
      </c>
      <c r="L223" s="118" t="s">
        <v>82</v>
      </c>
      <c r="M223" s="118" t="s">
        <v>82</v>
      </c>
    </row>
    <row r="224" spans="1:13" ht="12.75">
      <c r="A224" s="119"/>
      <c r="B224" s="114"/>
      <c r="C224" s="2"/>
      <c r="D224" s="2"/>
      <c r="E224" s="2"/>
      <c r="F224" s="2"/>
      <c r="G224" s="2"/>
      <c r="H224" s="2"/>
      <c r="I224" s="2"/>
      <c r="J224" s="2"/>
      <c r="K224" s="2"/>
      <c r="L224" s="2"/>
      <c r="M224" s="2"/>
    </row>
    <row r="225" spans="1:13" ht="18">
      <c r="A225" s="12" t="s">
        <v>152</v>
      </c>
      <c r="B225" s="12"/>
      <c r="C225" s="12"/>
      <c r="D225" s="12"/>
      <c r="E225" s="12"/>
      <c r="F225" s="71"/>
      <c r="G225" s="2"/>
      <c r="H225" s="174" t="s">
        <v>172</v>
      </c>
      <c r="I225" s="154"/>
      <c r="J225" s="154"/>
      <c r="K225" s="154"/>
      <c r="L225" s="154"/>
      <c r="M225" s="154"/>
    </row>
    <row r="226" spans="1:13" ht="18">
      <c r="A226" s="175" t="s">
        <v>173</v>
      </c>
      <c r="B226" s="176"/>
      <c r="C226" s="176"/>
      <c r="D226" s="176"/>
      <c r="E226" s="176"/>
      <c r="F226" s="176"/>
      <c r="G226" s="176"/>
      <c r="H226" s="120" t="s">
        <v>174</v>
      </c>
      <c r="I226" s="121" t="s">
        <v>175</v>
      </c>
      <c r="J226" s="121"/>
      <c r="K226" s="121"/>
      <c r="L226" s="121"/>
      <c r="M226" s="122"/>
    </row>
    <row r="231" spans="1:13" ht="21.75" customHeight="1">
      <c r="A231" s="123" t="s">
        <v>25</v>
      </c>
      <c r="B231" s="124"/>
      <c r="C231" s="28"/>
      <c r="D231" s="28"/>
      <c r="E231" s="28"/>
      <c r="F231" s="28"/>
      <c r="G231" s="28"/>
      <c r="H231" s="28"/>
      <c r="I231" s="28"/>
      <c r="J231" s="28"/>
      <c r="K231" s="28"/>
      <c r="L231" s="28"/>
      <c r="M231" s="125">
        <v>144</v>
      </c>
    </row>
    <row r="232" spans="1:13" ht="18.75">
      <c r="A232" s="126" t="s">
        <v>24</v>
      </c>
      <c r="B232" s="127"/>
      <c r="C232" s="28"/>
      <c r="D232" s="28"/>
      <c r="E232" s="28"/>
      <c r="F232" s="28"/>
      <c r="G232" s="28"/>
      <c r="H232" s="28"/>
      <c r="I232" s="28"/>
      <c r="J232" s="28"/>
      <c r="K232" s="28"/>
      <c r="L232" s="28"/>
      <c r="M232" s="125"/>
    </row>
    <row r="233" spans="1:12" ht="21" customHeight="1">
      <c r="A233" s="177" t="s">
        <v>219</v>
      </c>
      <c r="B233" s="178"/>
      <c r="C233" s="178"/>
      <c r="D233" s="178"/>
      <c r="E233" s="178"/>
      <c r="F233" s="178"/>
      <c r="G233" s="178"/>
      <c r="H233" s="178"/>
      <c r="I233" s="178"/>
      <c r="J233" s="178"/>
      <c r="K233" s="178"/>
      <c r="L233" s="178"/>
    </row>
    <row r="234" spans="1:13" ht="18.75">
      <c r="A234" s="179" t="s">
        <v>185</v>
      </c>
      <c r="B234" s="180"/>
      <c r="C234" s="180"/>
      <c r="D234" s="180"/>
      <c r="E234" s="180"/>
      <c r="F234" s="180"/>
      <c r="G234" s="180"/>
      <c r="H234" s="180"/>
      <c r="I234" s="180"/>
      <c r="J234" s="180"/>
      <c r="K234" s="180"/>
      <c r="L234" s="180"/>
      <c r="M234" s="128"/>
    </row>
    <row r="235" spans="1:13" ht="19.5">
      <c r="A235" s="47"/>
      <c r="B235" s="47"/>
      <c r="C235" s="47"/>
      <c r="D235" s="47"/>
      <c r="E235" s="47"/>
      <c r="F235" s="47"/>
      <c r="G235" s="47"/>
      <c r="H235" s="47"/>
      <c r="I235" s="181" t="s">
        <v>158</v>
      </c>
      <c r="J235" s="169"/>
      <c r="K235" s="169"/>
      <c r="L235" s="169"/>
      <c r="M235" s="169"/>
    </row>
    <row r="236" spans="1:13" ht="19.5" customHeight="1">
      <c r="A236" s="129"/>
      <c r="B236" s="45" t="s">
        <v>62</v>
      </c>
      <c r="C236" s="45" t="s">
        <v>63</v>
      </c>
      <c r="D236" s="45" t="s">
        <v>64</v>
      </c>
      <c r="E236" s="45" t="s">
        <v>65</v>
      </c>
      <c r="F236" s="45" t="s">
        <v>66</v>
      </c>
      <c r="G236" s="45" t="s">
        <v>67</v>
      </c>
      <c r="H236" s="45" t="s">
        <v>68</v>
      </c>
      <c r="I236" s="45" t="s">
        <v>69</v>
      </c>
      <c r="J236" s="45" t="s">
        <v>70</v>
      </c>
      <c r="K236" s="45" t="s">
        <v>71</v>
      </c>
      <c r="L236" s="45" t="s">
        <v>72</v>
      </c>
      <c r="M236" s="46" t="s">
        <v>73</v>
      </c>
    </row>
    <row r="237" spans="1:13" ht="15.75">
      <c r="A237" s="47"/>
      <c r="B237" s="19" t="s">
        <v>12</v>
      </c>
      <c r="C237" s="19" t="s">
        <v>13</v>
      </c>
      <c r="D237" s="19" t="s">
        <v>14</v>
      </c>
      <c r="E237" s="19" t="s">
        <v>15</v>
      </c>
      <c r="F237" s="19" t="s">
        <v>16</v>
      </c>
      <c r="G237" s="19" t="s">
        <v>17</v>
      </c>
      <c r="H237" s="19" t="s">
        <v>18</v>
      </c>
      <c r="I237" s="19" t="s">
        <v>19</v>
      </c>
      <c r="J237" s="19" t="s">
        <v>20</v>
      </c>
      <c r="K237" s="19" t="s">
        <v>21</v>
      </c>
      <c r="L237" s="19" t="s">
        <v>22</v>
      </c>
      <c r="M237" s="19" t="s">
        <v>23</v>
      </c>
    </row>
    <row r="238" spans="1:13" ht="19.5" customHeight="1">
      <c r="A238" s="130" t="s">
        <v>176</v>
      </c>
      <c r="B238" s="131"/>
      <c r="C238" s="131"/>
      <c r="D238" s="132"/>
      <c r="E238" s="132"/>
      <c r="F238" s="132"/>
      <c r="G238" s="132"/>
      <c r="H238" s="182" t="s">
        <v>220</v>
      </c>
      <c r="I238" s="183"/>
      <c r="J238" s="183"/>
      <c r="K238" s="183"/>
      <c r="L238" s="183"/>
      <c r="M238" s="183"/>
    </row>
    <row r="239" spans="1:13" ht="20.25" customHeight="1">
      <c r="A239" s="130" t="s">
        <v>177</v>
      </c>
      <c r="B239" s="131"/>
      <c r="C239" s="131"/>
      <c r="D239" s="132"/>
      <c r="E239" s="132"/>
      <c r="F239" s="132"/>
      <c r="G239" s="132"/>
      <c r="H239" s="133"/>
      <c r="I239" s="134" t="s">
        <v>221</v>
      </c>
      <c r="J239" s="135"/>
      <c r="K239" s="135"/>
      <c r="L239" s="135"/>
      <c r="M239" s="135"/>
    </row>
    <row r="240" spans="1:13" ht="12.75">
      <c r="A240" s="107" t="s">
        <v>44</v>
      </c>
      <c r="B240" s="108">
        <v>8448.62</v>
      </c>
      <c r="C240" s="108">
        <v>10462.26</v>
      </c>
      <c r="D240" s="108">
        <v>10245.03</v>
      </c>
      <c r="E240" s="109">
        <v>10545.58</v>
      </c>
      <c r="F240" s="109">
        <v>11115.16</v>
      </c>
      <c r="G240" s="109">
        <v>11153.41</v>
      </c>
      <c r="H240" s="109">
        <v>11454.43</v>
      </c>
      <c r="I240" s="108">
        <v>11440.99</v>
      </c>
      <c r="J240" s="109">
        <v>12200.93</v>
      </c>
      <c r="K240" s="109">
        <v>12974.18</v>
      </c>
      <c r="L240" s="109">
        <v>13043.56</v>
      </c>
      <c r="M240" s="109">
        <v>15678.81</v>
      </c>
    </row>
    <row r="241" spans="1:13" ht="12.75">
      <c r="A241" s="107" t="s">
        <v>48</v>
      </c>
      <c r="B241" s="109">
        <v>8473.58</v>
      </c>
      <c r="C241" s="109">
        <v>10997.06</v>
      </c>
      <c r="D241" s="109">
        <v>11380.43</v>
      </c>
      <c r="E241" s="109">
        <v>11780.32</v>
      </c>
      <c r="F241" s="109">
        <v>11255.58</v>
      </c>
      <c r="G241" s="109">
        <v>11688.6</v>
      </c>
      <c r="H241" s="109">
        <v>11110.49</v>
      </c>
      <c r="I241" s="108">
        <v>10435.51</v>
      </c>
      <c r="J241" s="109">
        <v>8718.27</v>
      </c>
      <c r="K241" s="109" t="s">
        <v>189</v>
      </c>
      <c r="L241" s="109" t="s">
        <v>187</v>
      </c>
      <c r="M241" s="109" t="s">
        <v>188</v>
      </c>
    </row>
    <row r="242" spans="1:13" ht="12.75">
      <c r="A242" s="107" t="s">
        <v>83</v>
      </c>
      <c r="B242" s="109">
        <v>6809.67</v>
      </c>
      <c r="C242" s="109">
        <v>8265.9</v>
      </c>
      <c r="D242" s="109">
        <v>8411.95</v>
      </c>
      <c r="E242" s="109">
        <v>9432.06</v>
      </c>
      <c r="F242" s="109">
        <v>9626.39</v>
      </c>
      <c r="G242" s="109">
        <v>9524</v>
      </c>
      <c r="H242" s="109">
        <v>9877.51</v>
      </c>
      <c r="I242" s="108">
        <v>9585.48</v>
      </c>
      <c r="J242" s="109" t="s">
        <v>212</v>
      </c>
      <c r="K242" s="136" t="s">
        <v>82</v>
      </c>
      <c r="L242" s="136" t="s">
        <v>82</v>
      </c>
      <c r="M242" s="136" t="s">
        <v>82</v>
      </c>
    </row>
    <row r="243" spans="1:13" ht="19.5">
      <c r="A243" s="10" t="s">
        <v>178</v>
      </c>
      <c r="B243" s="137"/>
      <c r="C243" s="138"/>
      <c r="D243" s="138"/>
      <c r="E243" s="138"/>
      <c r="F243" s="138"/>
      <c r="G243" s="138"/>
      <c r="H243" s="162" t="s">
        <v>222</v>
      </c>
      <c r="I243" s="163"/>
      <c r="J243" s="163"/>
      <c r="K243" s="163"/>
      <c r="L243" s="163"/>
      <c r="M243" s="163"/>
    </row>
    <row r="244" spans="1:13" ht="12.75">
      <c r="A244" s="42" t="s">
        <v>44</v>
      </c>
      <c r="B244" s="111">
        <v>4384.08</v>
      </c>
      <c r="C244" s="111">
        <v>4504.18</v>
      </c>
      <c r="D244" s="111">
        <v>4105.7</v>
      </c>
      <c r="E244" s="112">
        <v>4267.14</v>
      </c>
      <c r="F244" s="112">
        <v>4376.9</v>
      </c>
      <c r="G244" s="112">
        <v>4141.51</v>
      </c>
      <c r="H244" s="112">
        <v>4302.83</v>
      </c>
      <c r="I244" s="111">
        <v>4449.98</v>
      </c>
      <c r="J244" s="62">
        <v>4537.03</v>
      </c>
      <c r="K244" s="62">
        <v>4917.81</v>
      </c>
      <c r="L244" s="62">
        <v>4659.72</v>
      </c>
      <c r="M244" s="62">
        <v>4824.59</v>
      </c>
    </row>
    <row r="245" spans="1:13" ht="12.75">
      <c r="A245" s="42" t="s">
        <v>48</v>
      </c>
      <c r="B245" s="112">
        <v>4419.99</v>
      </c>
      <c r="C245" s="112">
        <v>4789.9</v>
      </c>
      <c r="D245" s="112">
        <v>4325.92</v>
      </c>
      <c r="E245" s="112">
        <v>4759.39</v>
      </c>
      <c r="F245" s="112">
        <v>4265.8</v>
      </c>
      <c r="G245" s="112">
        <v>4124.19</v>
      </c>
      <c r="H245" s="112">
        <v>4485.41</v>
      </c>
      <c r="I245" s="111">
        <v>4220.91</v>
      </c>
      <c r="J245" s="62">
        <v>4067.76</v>
      </c>
      <c r="K245" s="62" t="s">
        <v>190</v>
      </c>
      <c r="L245" s="62" t="s">
        <v>191</v>
      </c>
      <c r="M245" s="62" t="s">
        <v>192</v>
      </c>
    </row>
    <row r="246" spans="1:13" ht="12.75">
      <c r="A246" s="42" t="s">
        <v>83</v>
      </c>
      <c r="B246" s="112">
        <v>3784.86</v>
      </c>
      <c r="C246" s="112">
        <v>4136.54</v>
      </c>
      <c r="D246" s="112">
        <v>4567.78</v>
      </c>
      <c r="E246" s="112">
        <v>4974.18</v>
      </c>
      <c r="F246" s="112">
        <v>4971.22</v>
      </c>
      <c r="G246" s="112">
        <v>4822.5</v>
      </c>
      <c r="H246" s="112">
        <v>4888.84</v>
      </c>
      <c r="I246" s="111">
        <v>4687.31</v>
      </c>
      <c r="J246" s="62" t="s">
        <v>213</v>
      </c>
      <c r="K246" s="136" t="s">
        <v>82</v>
      </c>
      <c r="L246" s="136" t="s">
        <v>82</v>
      </c>
      <c r="M246" s="136" t="s">
        <v>82</v>
      </c>
    </row>
    <row r="247" spans="1:13" ht="19.5">
      <c r="A247" s="10" t="s">
        <v>179</v>
      </c>
      <c r="B247" s="138"/>
      <c r="C247" s="138"/>
      <c r="D247" s="138"/>
      <c r="E247" s="138"/>
      <c r="F247" s="138"/>
      <c r="G247" s="138"/>
      <c r="H247" s="138"/>
      <c r="I247" s="162" t="s">
        <v>223</v>
      </c>
      <c r="J247" s="163"/>
      <c r="K247" s="163"/>
      <c r="L247" s="163"/>
      <c r="M247" s="163"/>
    </row>
    <row r="248" spans="1:13" ht="12.75">
      <c r="A248" s="42" t="s">
        <v>44</v>
      </c>
      <c r="B248" s="12">
        <v>69.41</v>
      </c>
      <c r="C248" s="12">
        <v>92.68</v>
      </c>
      <c r="D248" s="12">
        <v>78.31</v>
      </c>
      <c r="E248" s="112">
        <v>77.42</v>
      </c>
      <c r="F248" s="112">
        <v>89.81</v>
      </c>
      <c r="G248" s="112">
        <v>88.23</v>
      </c>
      <c r="H248" s="112">
        <v>104.29</v>
      </c>
      <c r="I248" s="112">
        <v>97.95</v>
      </c>
      <c r="J248" s="62">
        <v>102.11</v>
      </c>
      <c r="K248" s="62">
        <v>129.82</v>
      </c>
      <c r="L248" s="112">
        <v>117.5</v>
      </c>
      <c r="M248" s="62">
        <v>158.32</v>
      </c>
    </row>
    <row r="249" spans="1:13" ht="12.75">
      <c r="A249" s="42" t="s">
        <v>48</v>
      </c>
      <c r="B249" s="112">
        <v>89.3</v>
      </c>
      <c r="C249" s="112">
        <v>105.07</v>
      </c>
      <c r="D249" s="112">
        <v>104.03</v>
      </c>
      <c r="E249" s="112">
        <v>124.74</v>
      </c>
      <c r="F249" s="112">
        <v>105.47</v>
      </c>
      <c r="G249" s="112">
        <v>143</v>
      </c>
      <c r="H249" s="112">
        <v>136.27</v>
      </c>
      <c r="I249" s="112">
        <v>114.97</v>
      </c>
      <c r="J249" s="62">
        <v>138.41</v>
      </c>
      <c r="K249" s="62" t="s">
        <v>193</v>
      </c>
      <c r="L249" s="112" t="s">
        <v>194</v>
      </c>
      <c r="M249" s="62" t="s">
        <v>195</v>
      </c>
    </row>
    <row r="250" spans="1:13" ht="12.75">
      <c r="A250" s="42" t="s">
        <v>83</v>
      </c>
      <c r="B250" s="112">
        <v>137.15</v>
      </c>
      <c r="C250" s="112">
        <v>140.43</v>
      </c>
      <c r="D250" s="112">
        <v>121.38</v>
      </c>
      <c r="E250" s="112">
        <v>108.09</v>
      </c>
      <c r="F250" s="112">
        <v>113.6</v>
      </c>
      <c r="G250" s="112">
        <v>87.27</v>
      </c>
      <c r="H250" s="112">
        <v>104.03</v>
      </c>
      <c r="I250" s="111">
        <v>68.88</v>
      </c>
      <c r="J250" s="62" t="s">
        <v>214</v>
      </c>
      <c r="K250" s="136" t="s">
        <v>82</v>
      </c>
      <c r="L250" s="136" t="s">
        <v>82</v>
      </c>
      <c r="M250" s="136" t="s">
        <v>82</v>
      </c>
    </row>
    <row r="251" spans="1:13" ht="19.5">
      <c r="A251" s="10" t="s">
        <v>184</v>
      </c>
      <c r="B251" s="138"/>
      <c r="C251" s="138"/>
      <c r="D251" s="138"/>
      <c r="E251" s="138"/>
      <c r="F251" s="138"/>
      <c r="G251" s="138"/>
      <c r="H251" s="162" t="s">
        <v>224</v>
      </c>
      <c r="I251" s="163"/>
      <c r="J251" s="163"/>
      <c r="K251" s="163"/>
      <c r="L251" s="163"/>
      <c r="M251" s="163"/>
    </row>
    <row r="252" spans="1:13" ht="12.75">
      <c r="A252" s="42" t="s">
        <v>44</v>
      </c>
      <c r="B252" s="111">
        <v>1.03</v>
      </c>
      <c r="C252" s="111">
        <v>1.98</v>
      </c>
      <c r="D252" s="111">
        <v>3.18</v>
      </c>
      <c r="E252" s="112">
        <v>3.08</v>
      </c>
      <c r="F252" s="112">
        <v>3.26</v>
      </c>
      <c r="G252" s="112">
        <v>3.01</v>
      </c>
      <c r="H252" s="112">
        <v>3.14</v>
      </c>
      <c r="I252" s="112">
        <v>3.28</v>
      </c>
      <c r="J252" s="62">
        <v>3.52</v>
      </c>
      <c r="K252" s="62">
        <v>3.63</v>
      </c>
      <c r="L252" s="62">
        <v>3.28</v>
      </c>
      <c r="M252" s="62">
        <v>4.29</v>
      </c>
    </row>
    <row r="253" spans="1:13" ht="12.75">
      <c r="A253" s="42" t="s">
        <v>48</v>
      </c>
      <c r="B253" s="112">
        <v>2.58</v>
      </c>
      <c r="C253" s="112">
        <v>3.66</v>
      </c>
      <c r="D253" s="112">
        <v>3.73</v>
      </c>
      <c r="E253" s="112">
        <v>4.15</v>
      </c>
      <c r="F253" s="112">
        <v>5.22</v>
      </c>
      <c r="G253" s="112">
        <v>3.41</v>
      </c>
      <c r="H253" s="112">
        <v>3.17</v>
      </c>
      <c r="I253" s="112">
        <v>3.26</v>
      </c>
      <c r="J253" s="62">
        <v>2.77</v>
      </c>
      <c r="K253" s="62" t="s">
        <v>210</v>
      </c>
      <c r="L253" s="62" t="s">
        <v>196</v>
      </c>
      <c r="M253" s="62" t="s">
        <v>197</v>
      </c>
    </row>
    <row r="254" spans="1:13" ht="12.75">
      <c r="A254" s="42" t="s">
        <v>83</v>
      </c>
      <c r="B254" s="112">
        <v>2.17</v>
      </c>
      <c r="C254" s="112">
        <v>2.65</v>
      </c>
      <c r="D254" s="112">
        <v>2.7</v>
      </c>
      <c r="E254" s="112">
        <v>3.46</v>
      </c>
      <c r="F254" s="112">
        <v>3.34</v>
      </c>
      <c r="G254" s="112">
        <v>3.17</v>
      </c>
      <c r="H254" s="112">
        <v>3.16</v>
      </c>
      <c r="I254" s="111">
        <v>3.35</v>
      </c>
      <c r="J254" s="62" t="s">
        <v>215</v>
      </c>
      <c r="K254" s="136" t="s">
        <v>82</v>
      </c>
      <c r="L254" s="136" t="s">
        <v>82</v>
      </c>
      <c r="M254" s="136" t="s">
        <v>82</v>
      </c>
    </row>
    <row r="255" spans="1:13" ht="19.5">
      <c r="A255" s="10" t="s">
        <v>180</v>
      </c>
      <c r="B255" s="139"/>
      <c r="C255" s="138"/>
      <c r="D255" s="138"/>
      <c r="E255" s="138"/>
      <c r="F255" s="138"/>
      <c r="G255" s="138"/>
      <c r="H255" s="138"/>
      <c r="I255" s="162" t="s">
        <v>225</v>
      </c>
      <c r="J255" s="163"/>
      <c r="K255" s="163"/>
      <c r="L255" s="163"/>
      <c r="M255" s="163"/>
    </row>
    <row r="256" spans="1:13" ht="12.75">
      <c r="A256" s="42" t="s">
        <v>44</v>
      </c>
      <c r="B256" s="111">
        <v>32.3</v>
      </c>
      <c r="C256" s="111">
        <v>65.55</v>
      </c>
      <c r="D256" s="111">
        <v>82.8</v>
      </c>
      <c r="E256" s="112">
        <v>85.63</v>
      </c>
      <c r="F256" s="112">
        <v>69.15</v>
      </c>
      <c r="G256" s="112">
        <v>93.34</v>
      </c>
      <c r="H256" s="112">
        <v>90.23</v>
      </c>
      <c r="I256" s="112">
        <v>95.79</v>
      </c>
      <c r="J256" s="62">
        <v>84.31</v>
      </c>
      <c r="K256" s="112">
        <v>89</v>
      </c>
      <c r="L256" s="62">
        <v>103.52</v>
      </c>
      <c r="M256" s="62">
        <v>122.45</v>
      </c>
    </row>
    <row r="257" spans="1:13" ht="12.75">
      <c r="A257" s="42" t="s">
        <v>48</v>
      </c>
      <c r="B257" s="112">
        <v>26.46</v>
      </c>
      <c r="C257" s="112">
        <v>39.36</v>
      </c>
      <c r="D257" s="112">
        <v>71.2</v>
      </c>
      <c r="E257" s="112">
        <v>74.68</v>
      </c>
      <c r="F257" s="112">
        <v>68.44</v>
      </c>
      <c r="G257" s="112">
        <v>63.35</v>
      </c>
      <c r="H257" s="112">
        <v>65.23</v>
      </c>
      <c r="I257" s="112">
        <v>61.45</v>
      </c>
      <c r="J257" s="62">
        <v>41.52</v>
      </c>
      <c r="K257" s="112" t="s">
        <v>198</v>
      </c>
      <c r="L257" s="62" t="s">
        <v>199</v>
      </c>
      <c r="M257" s="62" t="s">
        <v>200</v>
      </c>
    </row>
    <row r="258" spans="1:13" ht="12.75">
      <c r="A258" s="42" t="s">
        <v>83</v>
      </c>
      <c r="B258" s="112">
        <v>16.47</v>
      </c>
      <c r="C258" s="112">
        <v>41.44</v>
      </c>
      <c r="D258" s="112">
        <v>53.19</v>
      </c>
      <c r="E258" s="112">
        <v>46.23</v>
      </c>
      <c r="F258" s="112">
        <v>43.98</v>
      </c>
      <c r="G258" s="112">
        <v>44.61</v>
      </c>
      <c r="H258" s="112">
        <v>43.8</v>
      </c>
      <c r="I258" s="111">
        <v>50.01</v>
      </c>
      <c r="J258" s="62" t="s">
        <v>216</v>
      </c>
      <c r="K258" s="136" t="s">
        <v>82</v>
      </c>
      <c r="L258" s="136" t="s">
        <v>82</v>
      </c>
      <c r="M258" s="136" t="s">
        <v>82</v>
      </c>
    </row>
    <row r="259" spans="1:13" ht="19.5">
      <c r="A259" s="10" t="s">
        <v>181</v>
      </c>
      <c r="B259" s="139"/>
      <c r="C259" s="139"/>
      <c r="D259" s="138"/>
      <c r="E259" s="138"/>
      <c r="F259" s="138"/>
      <c r="G259" s="138"/>
      <c r="H259" s="138"/>
      <c r="I259" s="162" t="s">
        <v>226</v>
      </c>
      <c r="J259" s="163"/>
      <c r="K259" s="163"/>
      <c r="L259" s="163"/>
      <c r="M259" s="163"/>
    </row>
    <row r="260" spans="1:13" ht="12.75">
      <c r="A260" s="42" t="s">
        <v>44</v>
      </c>
      <c r="B260" s="111">
        <v>743.33</v>
      </c>
      <c r="C260" s="111">
        <v>914.44</v>
      </c>
      <c r="D260" s="111">
        <v>770.29</v>
      </c>
      <c r="E260" s="112">
        <v>744.78</v>
      </c>
      <c r="F260" s="112">
        <v>815.04</v>
      </c>
      <c r="G260" s="112">
        <v>807.39</v>
      </c>
      <c r="H260" s="112">
        <v>849.41</v>
      </c>
      <c r="I260" s="111">
        <v>983.2</v>
      </c>
      <c r="J260" s="62">
        <v>911.27</v>
      </c>
      <c r="K260" s="62">
        <v>899.57</v>
      </c>
      <c r="L260" s="62">
        <v>977.48</v>
      </c>
      <c r="M260" s="62">
        <v>848.55</v>
      </c>
    </row>
    <row r="261" spans="1:13" ht="12.75">
      <c r="A261" s="42" t="s">
        <v>48</v>
      </c>
      <c r="B261" s="112">
        <v>824.74</v>
      </c>
      <c r="C261" s="112">
        <v>1040.47</v>
      </c>
      <c r="D261" s="112">
        <v>1113.89</v>
      </c>
      <c r="E261" s="112">
        <v>1005.05</v>
      </c>
      <c r="F261" s="112">
        <v>1066.25</v>
      </c>
      <c r="G261" s="112">
        <v>1215.34</v>
      </c>
      <c r="H261" s="112">
        <v>1142.2</v>
      </c>
      <c r="I261" s="111">
        <v>1386.92</v>
      </c>
      <c r="J261" s="62">
        <v>964.28</v>
      </c>
      <c r="K261" s="62" t="s">
        <v>201</v>
      </c>
      <c r="L261" s="62" t="s">
        <v>202</v>
      </c>
      <c r="M261" s="112" t="s">
        <v>209</v>
      </c>
    </row>
    <row r="262" spans="1:13" ht="12.75">
      <c r="A262" s="42" t="s">
        <v>83</v>
      </c>
      <c r="B262" s="112">
        <v>1177.06</v>
      </c>
      <c r="C262" s="112">
        <v>1410.69</v>
      </c>
      <c r="D262" s="112">
        <v>626.76</v>
      </c>
      <c r="E262" s="112">
        <v>1078.97</v>
      </c>
      <c r="F262" s="112">
        <v>1070.49</v>
      </c>
      <c r="G262" s="112">
        <v>1097.98</v>
      </c>
      <c r="H262" s="112">
        <v>1237.25</v>
      </c>
      <c r="I262" s="111">
        <v>1149.51</v>
      </c>
      <c r="J262" s="62" t="s">
        <v>217</v>
      </c>
      <c r="K262" s="136" t="s">
        <v>82</v>
      </c>
      <c r="L262" s="136" t="s">
        <v>82</v>
      </c>
      <c r="M262" s="136" t="s">
        <v>82</v>
      </c>
    </row>
    <row r="263" spans="1:13" ht="19.5">
      <c r="A263" s="10" t="s">
        <v>182</v>
      </c>
      <c r="B263" s="139"/>
      <c r="C263" s="138"/>
      <c r="D263" s="138"/>
      <c r="E263" s="138"/>
      <c r="F263" s="138"/>
      <c r="G263" s="138"/>
      <c r="H263" s="138"/>
      <c r="I263" s="162" t="s">
        <v>227</v>
      </c>
      <c r="J263" s="163"/>
      <c r="K263" s="163"/>
      <c r="L263" s="163"/>
      <c r="M263" s="163"/>
    </row>
    <row r="264" spans="1:13" ht="12.75">
      <c r="A264" s="42" t="s">
        <v>44</v>
      </c>
      <c r="B264" s="111">
        <v>48.74</v>
      </c>
      <c r="C264" s="111">
        <v>78.81</v>
      </c>
      <c r="D264" s="111">
        <v>91.25</v>
      </c>
      <c r="E264" s="112">
        <v>100.39</v>
      </c>
      <c r="F264" s="112">
        <v>113.88</v>
      </c>
      <c r="G264" s="112">
        <v>111.62</v>
      </c>
      <c r="H264" s="112">
        <v>114.29</v>
      </c>
      <c r="I264" s="111">
        <v>103.76</v>
      </c>
      <c r="J264" s="62">
        <v>128.16</v>
      </c>
      <c r="K264" s="62">
        <v>123.31</v>
      </c>
      <c r="L264" s="62">
        <v>125.74</v>
      </c>
      <c r="M264" s="62">
        <v>122.48</v>
      </c>
    </row>
    <row r="265" spans="1:13" ht="12.75">
      <c r="A265" s="42" t="s">
        <v>48</v>
      </c>
      <c r="B265" s="112">
        <v>35.78</v>
      </c>
      <c r="C265" s="112">
        <v>58.25</v>
      </c>
      <c r="D265" s="112">
        <v>59.97</v>
      </c>
      <c r="E265" s="112">
        <v>65.61</v>
      </c>
      <c r="F265" s="112">
        <v>77.03</v>
      </c>
      <c r="G265" s="112">
        <v>83.78</v>
      </c>
      <c r="H265" s="112">
        <v>77.66</v>
      </c>
      <c r="I265" s="111">
        <v>80.54</v>
      </c>
      <c r="J265" s="62">
        <v>53.09</v>
      </c>
      <c r="K265" s="62" t="s">
        <v>203</v>
      </c>
      <c r="L265" s="62" t="s">
        <v>204</v>
      </c>
      <c r="M265" s="62" t="s">
        <v>205</v>
      </c>
    </row>
    <row r="266" spans="1:13" ht="12.75">
      <c r="A266" s="42" t="s">
        <v>83</v>
      </c>
      <c r="B266" s="112">
        <v>24.23</v>
      </c>
      <c r="C266" s="112">
        <v>32.16</v>
      </c>
      <c r="D266" s="112">
        <v>37.93</v>
      </c>
      <c r="E266" s="112">
        <v>41.96</v>
      </c>
      <c r="F266" s="112">
        <v>42.8</v>
      </c>
      <c r="G266" s="112">
        <v>44.9</v>
      </c>
      <c r="H266" s="112">
        <v>44.93</v>
      </c>
      <c r="I266" s="111">
        <v>49.35</v>
      </c>
      <c r="J266" s="62" t="s">
        <v>211</v>
      </c>
      <c r="K266" s="136" t="s">
        <v>82</v>
      </c>
      <c r="L266" s="136" t="s">
        <v>82</v>
      </c>
      <c r="M266" s="136" t="s">
        <v>82</v>
      </c>
    </row>
    <row r="267" spans="1:13" ht="19.5">
      <c r="A267" s="10" t="s">
        <v>183</v>
      </c>
      <c r="B267" s="139"/>
      <c r="C267" s="138"/>
      <c r="D267" s="138"/>
      <c r="E267" s="138"/>
      <c r="F267" s="138"/>
      <c r="G267" s="138"/>
      <c r="H267" s="138"/>
      <c r="I267" s="162" t="s">
        <v>228</v>
      </c>
      <c r="J267" s="163"/>
      <c r="K267" s="163"/>
      <c r="L267" s="163"/>
      <c r="M267" s="163"/>
    </row>
    <row r="268" spans="1:13" ht="12.75">
      <c r="A268" s="42" t="s">
        <v>44</v>
      </c>
      <c r="B268" s="140">
        <v>1.72</v>
      </c>
      <c r="C268" s="140">
        <v>2.22</v>
      </c>
      <c r="D268" s="140">
        <v>3.14</v>
      </c>
      <c r="E268" s="116">
        <v>3.1</v>
      </c>
      <c r="F268" s="116">
        <v>3.14</v>
      </c>
      <c r="G268" s="116">
        <v>3.3</v>
      </c>
      <c r="H268" s="116">
        <v>3.36</v>
      </c>
      <c r="I268" s="15">
        <v>3.59</v>
      </c>
      <c r="J268" s="141">
        <v>2.56</v>
      </c>
      <c r="K268" s="141">
        <v>1.23</v>
      </c>
      <c r="L268" s="141">
        <v>2.71</v>
      </c>
      <c r="M268" s="141">
        <v>0.95</v>
      </c>
    </row>
    <row r="269" spans="1:13" ht="12.75">
      <c r="A269" s="42" t="s">
        <v>48</v>
      </c>
      <c r="B269" s="116">
        <v>2.35</v>
      </c>
      <c r="C269" s="116">
        <v>2.67</v>
      </c>
      <c r="D269" s="116">
        <v>3.29</v>
      </c>
      <c r="E269" s="116">
        <v>3.22</v>
      </c>
      <c r="F269" s="116">
        <v>3.62</v>
      </c>
      <c r="G269" s="116">
        <v>3.64</v>
      </c>
      <c r="H269" s="116">
        <v>3.7</v>
      </c>
      <c r="I269" s="15">
        <v>3.71</v>
      </c>
      <c r="J269" s="141">
        <v>2.27</v>
      </c>
      <c r="K269" s="141" t="s">
        <v>206</v>
      </c>
      <c r="L269" s="141" t="s">
        <v>207</v>
      </c>
      <c r="M269" s="141" t="s">
        <v>208</v>
      </c>
    </row>
    <row r="270" spans="1:13" ht="12.75">
      <c r="A270" s="117" t="s">
        <v>83</v>
      </c>
      <c r="B270" s="118">
        <v>1.6</v>
      </c>
      <c r="C270" s="118">
        <v>2.61</v>
      </c>
      <c r="D270" s="118">
        <v>3.1</v>
      </c>
      <c r="E270" s="118">
        <v>3.67</v>
      </c>
      <c r="F270" s="118">
        <v>3.75</v>
      </c>
      <c r="G270" s="118">
        <v>3.89</v>
      </c>
      <c r="H270" s="118">
        <v>4.41</v>
      </c>
      <c r="I270" s="17">
        <v>4.11</v>
      </c>
      <c r="J270" s="9" t="s">
        <v>218</v>
      </c>
      <c r="K270" s="142" t="s">
        <v>82</v>
      </c>
      <c r="L270" s="142" t="s">
        <v>82</v>
      </c>
      <c r="M270" s="142" t="s">
        <v>82</v>
      </c>
    </row>
    <row r="271" spans="1:13" ht="12.75">
      <c r="A271" s="65"/>
      <c r="B271" s="140"/>
      <c r="C271" s="2"/>
      <c r="D271" s="2"/>
      <c r="E271" s="2"/>
      <c r="F271" s="2"/>
      <c r="G271" s="2"/>
      <c r="H271" s="2"/>
      <c r="I271" s="2"/>
      <c r="J271" s="2"/>
      <c r="K271" s="2"/>
      <c r="L271" s="2"/>
      <c r="M271" s="2" t="s">
        <v>186</v>
      </c>
    </row>
    <row r="272" spans="1:13" ht="30" customHeight="1">
      <c r="A272" s="170"/>
      <c r="B272" s="171"/>
      <c r="C272" s="171"/>
      <c r="D272" s="171"/>
      <c r="E272" s="171"/>
      <c r="F272" s="171"/>
      <c r="G272" s="171"/>
      <c r="H272" s="172"/>
      <c r="I272" s="173"/>
      <c r="J272" s="173"/>
      <c r="K272" s="173"/>
      <c r="L272" s="173"/>
      <c r="M272" s="173"/>
    </row>
    <row r="273" ht="12.75">
      <c r="L273" s="72"/>
    </row>
    <row r="295" spans="1:13" ht="18.75">
      <c r="A295" s="58">
        <v>145</v>
      </c>
      <c r="B295" s="76"/>
      <c r="C295" s="76"/>
      <c r="D295" s="76"/>
      <c r="E295" s="76"/>
      <c r="F295" s="76"/>
      <c r="G295" s="76"/>
      <c r="H295" s="76"/>
      <c r="I295" s="76"/>
      <c r="J295" s="76"/>
      <c r="K295" s="164" t="s">
        <v>24</v>
      </c>
      <c r="L295" s="165"/>
      <c r="M295" s="165"/>
    </row>
    <row r="296" spans="1:13" ht="28.5">
      <c r="A296" s="58"/>
      <c r="B296" s="76"/>
      <c r="C296" s="76"/>
      <c r="D296" s="76"/>
      <c r="E296" s="76"/>
      <c r="F296" s="76"/>
      <c r="G296" s="76"/>
      <c r="H296" s="76"/>
      <c r="I296" s="76"/>
      <c r="J296" s="76"/>
      <c r="K296" s="76"/>
      <c r="L296" s="74" t="s">
        <v>25</v>
      </c>
      <c r="M296" s="150"/>
    </row>
    <row r="297" spans="1:13" ht="30">
      <c r="A297" s="166" t="s">
        <v>274</v>
      </c>
      <c r="B297" s="154"/>
      <c r="C297" s="154"/>
      <c r="D297" s="154"/>
      <c r="E297" s="154"/>
      <c r="F297" s="154"/>
      <c r="G297" s="154"/>
      <c r="H297" s="154"/>
      <c r="I297" s="154"/>
      <c r="J297" s="154"/>
      <c r="K297" s="154"/>
      <c r="L297" s="154"/>
      <c r="M297" s="154"/>
    </row>
    <row r="298" spans="1:13" ht="18.75">
      <c r="A298" s="167" t="s">
        <v>238</v>
      </c>
      <c r="B298" s="154"/>
      <c r="C298" s="154"/>
      <c r="D298" s="154"/>
      <c r="E298" s="154"/>
      <c r="F298" s="154"/>
      <c r="G298" s="154"/>
      <c r="H298" s="154"/>
      <c r="I298" s="154"/>
      <c r="J298" s="154"/>
      <c r="K298" s="154"/>
      <c r="L298" s="154"/>
      <c r="M298" s="154"/>
    </row>
    <row r="299" spans="1:13" ht="19.5">
      <c r="A299" s="47"/>
      <c r="B299" s="47"/>
      <c r="C299" s="47"/>
      <c r="D299" s="47"/>
      <c r="E299" s="47"/>
      <c r="F299" s="47"/>
      <c r="G299" s="47"/>
      <c r="H299" s="47"/>
      <c r="I299" s="168" t="s">
        <v>28</v>
      </c>
      <c r="J299" s="169"/>
      <c r="K299" s="169"/>
      <c r="L299" s="169"/>
      <c r="M299" s="169"/>
    </row>
    <row r="300" spans="2:13" ht="21.75">
      <c r="B300" s="45" t="s">
        <v>62</v>
      </c>
      <c r="C300" s="45" t="s">
        <v>63</v>
      </c>
      <c r="D300" s="45" t="s">
        <v>64</v>
      </c>
      <c r="E300" s="45" t="s">
        <v>65</v>
      </c>
      <c r="F300" s="45" t="s">
        <v>66</v>
      </c>
      <c r="G300" s="45" t="s">
        <v>67</v>
      </c>
      <c r="H300" s="45" t="s">
        <v>68</v>
      </c>
      <c r="I300" s="45" t="s">
        <v>69</v>
      </c>
      <c r="J300" s="45" t="s">
        <v>70</v>
      </c>
      <c r="K300" s="45" t="s">
        <v>71</v>
      </c>
      <c r="L300" s="45" t="s">
        <v>72</v>
      </c>
      <c r="M300" s="46" t="s">
        <v>73</v>
      </c>
    </row>
    <row r="301" spans="1:13" ht="15.75">
      <c r="A301" s="47"/>
      <c r="B301" s="19" t="s">
        <v>12</v>
      </c>
      <c r="C301" s="19" t="s">
        <v>13</v>
      </c>
      <c r="D301" s="19" t="s">
        <v>14</v>
      </c>
      <c r="E301" s="19" t="s">
        <v>15</v>
      </c>
      <c r="F301" s="19" t="s">
        <v>16</v>
      </c>
      <c r="G301" s="19" t="s">
        <v>17</v>
      </c>
      <c r="H301" s="19" t="s">
        <v>18</v>
      </c>
      <c r="I301" s="19" t="s">
        <v>19</v>
      </c>
      <c r="J301" s="19" t="s">
        <v>20</v>
      </c>
      <c r="K301" s="19" t="s">
        <v>21</v>
      </c>
      <c r="L301" s="19" t="s">
        <v>22</v>
      </c>
      <c r="M301" s="19" t="s">
        <v>23</v>
      </c>
    </row>
    <row r="302" spans="1:13" ht="19.5">
      <c r="A302" s="10" t="s">
        <v>229</v>
      </c>
      <c r="B302" s="143"/>
      <c r="C302" s="144"/>
      <c r="D302" s="144"/>
      <c r="E302" s="144"/>
      <c r="F302" s="144"/>
      <c r="G302" s="144"/>
      <c r="H302" s="144"/>
      <c r="I302" s="144"/>
      <c r="J302" s="158" t="s">
        <v>266</v>
      </c>
      <c r="K302" s="159"/>
      <c r="L302" s="159"/>
      <c r="M302" s="159"/>
    </row>
    <row r="303" spans="1:13" ht="12.75">
      <c r="A303" s="57" t="s">
        <v>44</v>
      </c>
      <c r="B303">
        <v>0.07</v>
      </c>
      <c r="C303">
        <v>0.24</v>
      </c>
      <c r="D303">
        <v>0.29</v>
      </c>
      <c r="E303" s="56">
        <v>0.27</v>
      </c>
      <c r="F303" s="56">
        <v>0.37</v>
      </c>
      <c r="G303" s="56">
        <v>0.58</v>
      </c>
      <c r="H303" s="56">
        <v>0.53</v>
      </c>
      <c r="I303" s="56">
        <v>0.64</v>
      </c>
      <c r="J303" s="88">
        <v>0.5</v>
      </c>
      <c r="K303" s="56">
        <v>0.34</v>
      </c>
      <c r="L303" s="56">
        <v>0.73</v>
      </c>
      <c r="M303" s="56">
        <v>0.91</v>
      </c>
    </row>
    <row r="304" spans="1:13" ht="12.75">
      <c r="A304" s="57" t="s">
        <v>48</v>
      </c>
      <c r="B304" s="56">
        <v>0.38</v>
      </c>
      <c r="C304" s="56">
        <v>0.83</v>
      </c>
      <c r="D304" s="56">
        <v>0.76</v>
      </c>
      <c r="E304" s="56">
        <v>0.58</v>
      </c>
      <c r="F304" s="56">
        <v>0.73</v>
      </c>
      <c r="G304" s="56">
        <v>0.57</v>
      </c>
      <c r="H304" s="56">
        <v>1.13</v>
      </c>
      <c r="I304" s="56">
        <v>0.99</v>
      </c>
      <c r="J304" s="56">
        <v>0.62</v>
      </c>
      <c r="K304" s="56" t="s">
        <v>240</v>
      </c>
      <c r="L304" s="56" t="s">
        <v>241</v>
      </c>
      <c r="M304" s="56" t="s">
        <v>242</v>
      </c>
    </row>
    <row r="305" spans="1:13" ht="12.75">
      <c r="A305" s="57" t="s">
        <v>83</v>
      </c>
      <c r="B305" s="56">
        <v>1.67</v>
      </c>
      <c r="C305" s="56">
        <v>0.01</v>
      </c>
      <c r="D305" s="56">
        <v>0.06</v>
      </c>
      <c r="E305" s="56">
        <v>0.16</v>
      </c>
      <c r="F305" s="56">
        <v>0.15</v>
      </c>
      <c r="G305" s="56">
        <v>0.16</v>
      </c>
      <c r="H305" s="56">
        <v>0.26</v>
      </c>
      <c r="I305" s="56">
        <v>0.27</v>
      </c>
      <c r="J305" s="88" t="s">
        <v>260</v>
      </c>
      <c r="K305" s="60" t="s">
        <v>82</v>
      </c>
      <c r="L305" s="60" t="s">
        <v>82</v>
      </c>
      <c r="M305" s="60" t="s">
        <v>82</v>
      </c>
    </row>
    <row r="306" spans="1:13" ht="19.5">
      <c r="A306" s="10" t="s">
        <v>230</v>
      </c>
      <c r="B306" s="145"/>
      <c r="C306" s="145"/>
      <c r="D306" s="145"/>
      <c r="E306" s="145"/>
      <c r="F306" s="145"/>
      <c r="G306" s="145"/>
      <c r="H306" s="145"/>
      <c r="I306" s="145"/>
      <c r="J306" s="160" t="s">
        <v>267</v>
      </c>
      <c r="K306" s="161"/>
      <c r="L306" s="161"/>
      <c r="M306" s="161"/>
    </row>
    <row r="307" spans="1:13" ht="12.75">
      <c r="A307" s="57" t="s">
        <v>44</v>
      </c>
      <c r="B307">
        <v>437.48</v>
      </c>
      <c r="C307">
        <v>594.71</v>
      </c>
      <c r="D307">
        <v>554.77</v>
      </c>
      <c r="E307" s="56">
        <v>560.89</v>
      </c>
      <c r="F307" s="56">
        <v>552.08</v>
      </c>
      <c r="G307" s="56">
        <v>558.42</v>
      </c>
      <c r="H307" s="56">
        <v>561.76</v>
      </c>
      <c r="I307" s="88">
        <v>521.7</v>
      </c>
      <c r="J307" s="56">
        <v>575.07</v>
      </c>
      <c r="K307" s="88">
        <v>632.1</v>
      </c>
      <c r="L307" s="56">
        <v>621.78</v>
      </c>
      <c r="M307" s="56">
        <v>816.18</v>
      </c>
    </row>
    <row r="308" spans="1:13" ht="12.75">
      <c r="A308" s="57" t="s">
        <v>48</v>
      </c>
      <c r="B308" s="56">
        <v>330.77</v>
      </c>
      <c r="C308" s="56">
        <v>599.6</v>
      </c>
      <c r="D308" s="56">
        <v>625.56</v>
      </c>
      <c r="E308" s="56">
        <v>616.02</v>
      </c>
      <c r="F308" s="56">
        <v>550.18</v>
      </c>
      <c r="G308" s="56">
        <v>623.4</v>
      </c>
      <c r="H308" s="56">
        <v>649.1</v>
      </c>
      <c r="I308" s="88">
        <v>631.76</v>
      </c>
      <c r="J308" s="56">
        <v>475.16</v>
      </c>
      <c r="K308" s="88" t="s">
        <v>243</v>
      </c>
      <c r="L308" s="56" t="s">
        <v>244</v>
      </c>
      <c r="M308" s="56" t="s">
        <v>245</v>
      </c>
    </row>
    <row r="309" spans="1:13" ht="12.75">
      <c r="A309" s="57" t="s">
        <v>83</v>
      </c>
      <c r="B309" s="56">
        <v>202.22</v>
      </c>
      <c r="C309" s="56">
        <v>385.4</v>
      </c>
      <c r="D309" s="56">
        <v>411.02</v>
      </c>
      <c r="E309" s="56">
        <v>441.83</v>
      </c>
      <c r="F309" s="56">
        <v>413.44</v>
      </c>
      <c r="G309" s="56">
        <v>387.03</v>
      </c>
      <c r="H309" s="146">
        <v>426.9</v>
      </c>
      <c r="I309" s="88">
        <v>398.46</v>
      </c>
      <c r="J309" s="56" t="s">
        <v>265</v>
      </c>
      <c r="K309" s="60" t="s">
        <v>82</v>
      </c>
      <c r="L309" s="60" t="s">
        <v>82</v>
      </c>
      <c r="M309" s="60" t="s">
        <v>82</v>
      </c>
    </row>
    <row r="310" spans="1:13" ht="19.5">
      <c r="A310" s="10" t="s">
        <v>231</v>
      </c>
      <c r="B310" s="139"/>
      <c r="C310" s="139"/>
      <c r="D310" s="139"/>
      <c r="E310" s="145"/>
      <c r="F310" s="145"/>
      <c r="G310" s="145"/>
      <c r="H310" s="151" t="s">
        <v>268</v>
      </c>
      <c r="I310" s="152"/>
      <c r="J310" s="152"/>
      <c r="K310" s="152"/>
      <c r="L310" s="152"/>
      <c r="M310" s="152"/>
    </row>
    <row r="311" spans="1:13" ht="12.75">
      <c r="A311" s="57" t="s">
        <v>44</v>
      </c>
      <c r="B311">
        <v>1.15</v>
      </c>
      <c r="C311">
        <v>7.03</v>
      </c>
      <c r="D311">
        <v>8.64</v>
      </c>
      <c r="E311" s="88">
        <v>1.8</v>
      </c>
      <c r="F311" s="56">
        <v>2.94</v>
      </c>
      <c r="G311" s="56">
        <v>3.34</v>
      </c>
      <c r="H311" s="56">
        <v>4.33</v>
      </c>
      <c r="I311" s="56">
        <v>3.58</v>
      </c>
      <c r="J311" s="56">
        <v>4.51</v>
      </c>
      <c r="K311" s="88">
        <v>4.02</v>
      </c>
      <c r="L311" s="88">
        <v>4.7</v>
      </c>
      <c r="M311" s="56">
        <v>6.31</v>
      </c>
    </row>
    <row r="312" spans="1:13" ht="12.75">
      <c r="A312" s="57" t="s">
        <v>48</v>
      </c>
      <c r="B312" s="56">
        <v>1.18</v>
      </c>
      <c r="C312" s="56">
        <v>1.39</v>
      </c>
      <c r="D312" s="56">
        <v>1.5</v>
      </c>
      <c r="E312" s="88">
        <v>0.9</v>
      </c>
      <c r="F312" s="56">
        <v>2.15</v>
      </c>
      <c r="G312" s="56">
        <v>1.98</v>
      </c>
      <c r="H312" s="56">
        <v>3.06</v>
      </c>
      <c r="I312" s="56">
        <v>2.31</v>
      </c>
      <c r="J312" s="56">
        <v>1.28</v>
      </c>
      <c r="K312" s="88" t="s">
        <v>246</v>
      </c>
      <c r="L312" s="88" t="s">
        <v>247</v>
      </c>
      <c r="M312" s="56" t="s">
        <v>248</v>
      </c>
    </row>
    <row r="313" spans="1:13" ht="12.75">
      <c r="A313" s="57" t="s">
        <v>83</v>
      </c>
      <c r="B313" s="56">
        <v>0.55</v>
      </c>
      <c r="C313" s="56">
        <v>0.59</v>
      </c>
      <c r="D313" s="56">
        <v>0.85</v>
      </c>
      <c r="E313" s="56">
        <v>4.65</v>
      </c>
      <c r="F313" s="56">
        <v>4.37</v>
      </c>
      <c r="G313" s="56">
        <v>3.12</v>
      </c>
      <c r="H313" s="56">
        <v>3.88</v>
      </c>
      <c r="I313" s="146">
        <v>5.4</v>
      </c>
      <c r="J313" s="56" t="s">
        <v>261</v>
      </c>
      <c r="K313" s="60" t="s">
        <v>82</v>
      </c>
      <c r="L313" s="60" t="s">
        <v>82</v>
      </c>
      <c r="M313" s="60" t="s">
        <v>82</v>
      </c>
    </row>
    <row r="314" spans="1:13" ht="19.5">
      <c r="A314" s="10" t="s">
        <v>232</v>
      </c>
      <c r="B314" s="139"/>
      <c r="C314" s="145"/>
      <c r="D314" s="145"/>
      <c r="E314" s="145"/>
      <c r="F314" s="145"/>
      <c r="G314" s="145"/>
      <c r="H314" s="145"/>
      <c r="I314" s="151" t="s">
        <v>269</v>
      </c>
      <c r="J314" s="152"/>
      <c r="K314" s="152"/>
      <c r="L314" s="152"/>
      <c r="M314" s="152"/>
    </row>
    <row r="315" spans="1:13" ht="12.75">
      <c r="A315" s="57" t="s">
        <v>44</v>
      </c>
      <c r="B315">
        <v>185.95</v>
      </c>
      <c r="C315">
        <v>349.93</v>
      </c>
      <c r="D315">
        <v>389.83</v>
      </c>
      <c r="E315" s="56">
        <v>468.66</v>
      </c>
      <c r="F315" s="56">
        <v>555.08</v>
      </c>
      <c r="G315" s="56">
        <v>699.87</v>
      </c>
      <c r="H315" s="56">
        <v>670.66</v>
      </c>
      <c r="I315" s="56">
        <v>715.61</v>
      </c>
      <c r="J315" s="56">
        <v>511.29</v>
      </c>
      <c r="K315" s="56">
        <v>726.12</v>
      </c>
      <c r="L315" s="56">
        <v>539.77</v>
      </c>
      <c r="M315" s="88">
        <v>1035.9</v>
      </c>
    </row>
    <row r="316" spans="1:13" ht="12.75">
      <c r="A316" s="57" t="s">
        <v>48</v>
      </c>
      <c r="B316" s="56">
        <v>221.07</v>
      </c>
      <c r="C316" s="56">
        <v>365.74</v>
      </c>
      <c r="D316" s="56">
        <v>454.49</v>
      </c>
      <c r="E316" s="56">
        <v>421.61</v>
      </c>
      <c r="F316" s="56">
        <v>450.46</v>
      </c>
      <c r="G316" s="56">
        <v>472.38</v>
      </c>
      <c r="H316" s="56">
        <v>434.98</v>
      </c>
      <c r="I316" s="56">
        <v>306.55</v>
      </c>
      <c r="J316" s="56">
        <v>167.57</v>
      </c>
      <c r="K316" s="56" t="s">
        <v>249</v>
      </c>
      <c r="L316" s="56" t="s">
        <v>250</v>
      </c>
      <c r="M316" s="88" t="s">
        <v>251</v>
      </c>
    </row>
    <row r="317" spans="1:13" ht="12.75">
      <c r="A317" s="57" t="s">
        <v>83</v>
      </c>
      <c r="B317" s="56">
        <v>211.2</v>
      </c>
      <c r="C317" s="56">
        <v>258.22</v>
      </c>
      <c r="D317" s="56">
        <v>390.76</v>
      </c>
      <c r="E317" s="88">
        <v>427.8</v>
      </c>
      <c r="F317" s="56">
        <v>484.65</v>
      </c>
      <c r="G317" s="56">
        <v>538.59</v>
      </c>
      <c r="H317" s="88">
        <v>571.7</v>
      </c>
      <c r="I317" s="56">
        <v>547.53</v>
      </c>
      <c r="J317" s="56" t="s">
        <v>262</v>
      </c>
      <c r="K317" s="60" t="s">
        <v>82</v>
      </c>
      <c r="L317" s="60" t="s">
        <v>82</v>
      </c>
      <c r="M317" s="60" t="s">
        <v>82</v>
      </c>
    </row>
    <row r="318" spans="1:13" ht="19.5">
      <c r="A318" s="10" t="s">
        <v>233</v>
      </c>
      <c r="B318" s="139"/>
      <c r="C318" s="139"/>
      <c r="D318" s="139"/>
      <c r="E318" s="139"/>
      <c r="F318" s="145"/>
      <c r="G318" s="151" t="s">
        <v>270</v>
      </c>
      <c r="H318" s="152"/>
      <c r="I318" s="152"/>
      <c r="J318" s="152"/>
      <c r="K318" s="152"/>
      <c r="L318" s="152"/>
      <c r="M318" s="152"/>
    </row>
    <row r="319" spans="1:13" ht="12.75">
      <c r="A319" s="57" t="s">
        <v>44</v>
      </c>
      <c r="B319">
        <v>0.65</v>
      </c>
      <c r="C319">
        <v>0.66</v>
      </c>
      <c r="D319">
        <v>1.24</v>
      </c>
      <c r="E319" s="56">
        <v>0.88</v>
      </c>
      <c r="F319" s="56">
        <v>1.17</v>
      </c>
      <c r="G319" s="56">
        <v>2.32</v>
      </c>
      <c r="H319" s="56">
        <v>1.08</v>
      </c>
      <c r="I319" s="56">
        <v>0.87</v>
      </c>
      <c r="J319" s="56">
        <v>1.92</v>
      </c>
      <c r="K319" s="56">
        <v>2.01</v>
      </c>
      <c r="L319" s="56">
        <v>1.07</v>
      </c>
      <c r="M319" s="56">
        <v>1.97</v>
      </c>
    </row>
    <row r="320" spans="1:13" ht="12.75">
      <c r="A320" s="57" t="s">
        <v>48</v>
      </c>
      <c r="B320" s="56">
        <v>0.14</v>
      </c>
      <c r="C320" s="56">
        <v>2.2</v>
      </c>
      <c r="D320" s="56">
        <v>3.46</v>
      </c>
      <c r="E320" s="56">
        <v>0.66</v>
      </c>
      <c r="F320" s="56">
        <v>0.52</v>
      </c>
      <c r="G320" s="56">
        <v>0.47</v>
      </c>
      <c r="H320" s="56">
        <v>0.69</v>
      </c>
      <c r="I320" s="56">
        <v>0.27</v>
      </c>
      <c r="J320" s="56">
        <v>0.38</v>
      </c>
      <c r="K320" s="56" t="s">
        <v>252</v>
      </c>
      <c r="L320" s="56" t="s">
        <v>241</v>
      </c>
      <c r="M320" s="88" t="s">
        <v>257</v>
      </c>
    </row>
    <row r="321" spans="1:13" ht="12.75">
      <c r="A321" s="57" t="s">
        <v>83</v>
      </c>
      <c r="B321" s="56">
        <v>1.32</v>
      </c>
      <c r="C321" s="56">
        <v>0.14</v>
      </c>
      <c r="D321" s="56">
        <v>0.1</v>
      </c>
      <c r="E321" s="56">
        <v>0.18</v>
      </c>
      <c r="F321" s="56">
        <v>0.39</v>
      </c>
      <c r="G321" s="56">
        <v>0.71</v>
      </c>
      <c r="H321" s="56">
        <v>0.79</v>
      </c>
      <c r="I321" s="56">
        <v>0.44</v>
      </c>
      <c r="J321" s="56" t="s">
        <v>263</v>
      </c>
      <c r="K321" s="60" t="s">
        <v>82</v>
      </c>
      <c r="L321" s="60" t="s">
        <v>82</v>
      </c>
      <c r="M321" s="60" t="s">
        <v>82</v>
      </c>
    </row>
    <row r="322" spans="1:13" ht="19.5">
      <c r="A322" s="10" t="s">
        <v>234</v>
      </c>
      <c r="B322" s="139"/>
      <c r="C322" s="139"/>
      <c r="D322" s="139"/>
      <c r="E322" s="145"/>
      <c r="F322" s="145"/>
      <c r="G322" s="151" t="s">
        <v>271</v>
      </c>
      <c r="H322" s="152"/>
      <c r="I322" s="152"/>
      <c r="J322" s="152"/>
      <c r="K322" s="152"/>
      <c r="L322" s="152"/>
      <c r="M322" s="152"/>
    </row>
    <row r="323" spans="1:13" ht="12.75">
      <c r="A323" s="57" t="s">
        <v>44</v>
      </c>
      <c r="B323">
        <v>630.74</v>
      </c>
      <c r="C323">
        <v>1270.72</v>
      </c>
      <c r="D323">
        <v>1327.49</v>
      </c>
      <c r="E323" s="56">
        <v>1374.45</v>
      </c>
      <c r="F323" s="56">
        <v>1504.19</v>
      </c>
      <c r="G323" s="56">
        <v>1532.07</v>
      </c>
      <c r="H323" s="56">
        <v>1587.22</v>
      </c>
      <c r="I323" s="56">
        <v>1460.83</v>
      </c>
      <c r="J323" s="88">
        <v>1740.9</v>
      </c>
      <c r="K323" s="56">
        <v>1816.99</v>
      </c>
      <c r="L323" s="56">
        <v>1964.33</v>
      </c>
      <c r="M323" s="56">
        <v>2261.77</v>
      </c>
    </row>
    <row r="324" spans="1:13" ht="12.75">
      <c r="A324" s="57" t="s">
        <v>48</v>
      </c>
      <c r="B324" s="56">
        <v>694.28</v>
      </c>
      <c r="C324" s="56">
        <v>1440.45</v>
      </c>
      <c r="D324" s="56">
        <v>1770.81</v>
      </c>
      <c r="E324" s="56">
        <v>1829.97</v>
      </c>
      <c r="F324" s="56">
        <v>1857.52</v>
      </c>
      <c r="G324" s="56">
        <v>1888.06</v>
      </c>
      <c r="H324" s="56">
        <v>1461.81</v>
      </c>
      <c r="I324" s="56">
        <v>1239.86</v>
      </c>
      <c r="J324" s="88">
        <v>932.02</v>
      </c>
      <c r="K324" s="56" t="s">
        <v>253</v>
      </c>
      <c r="L324" s="88" t="s">
        <v>258</v>
      </c>
      <c r="M324" s="56" t="s">
        <v>254</v>
      </c>
    </row>
    <row r="325" spans="1:13" ht="12.75">
      <c r="A325" s="57" t="s">
        <v>83</v>
      </c>
      <c r="B325" s="56">
        <v>218.48</v>
      </c>
      <c r="C325" s="56">
        <v>531.7</v>
      </c>
      <c r="D325" s="56">
        <v>646.38</v>
      </c>
      <c r="E325" s="56">
        <v>720.12</v>
      </c>
      <c r="F325" s="56">
        <v>690.22</v>
      </c>
      <c r="G325" s="56">
        <v>794.92</v>
      </c>
      <c r="H325" s="146">
        <v>794</v>
      </c>
      <c r="I325" s="56">
        <v>821.03</v>
      </c>
      <c r="J325" s="88" t="s">
        <v>264</v>
      </c>
      <c r="K325" s="60" t="s">
        <v>82</v>
      </c>
      <c r="L325" s="60" t="s">
        <v>82</v>
      </c>
      <c r="M325" s="60" t="s">
        <v>82</v>
      </c>
    </row>
    <row r="326" spans="1:13" ht="19.5">
      <c r="A326" s="10" t="s">
        <v>235</v>
      </c>
      <c r="B326" s="139"/>
      <c r="C326" s="145"/>
      <c r="D326" s="145"/>
      <c r="E326" s="145"/>
      <c r="F326" s="145"/>
      <c r="G326" s="145"/>
      <c r="H326" s="145"/>
      <c r="I326" s="151" t="s">
        <v>272</v>
      </c>
      <c r="J326" s="152"/>
      <c r="K326" s="152"/>
      <c r="L326" s="152"/>
      <c r="M326" s="152"/>
    </row>
    <row r="327" spans="1:13" ht="12.75">
      <c r="A327" s="57" t="s">
        <v>44</v>
      </c>
      <c r="B327" s="2">
        <v>1911.96</v>
      </c>
      <c r="C327" s="99">
        <v>2579.1</v>
      </c>
      <c r="D327" s="99">
        <v>2828.1</v>
      </c>
      <c r="E327" s="97">
        <v>2857.09</v>
      </c>
      <c r="F327" s="97">
        <v>3028.17</v>
      </c>
      <c r="G327" s="37">
        <v>3108.41</v>
      </c>
      <c r="H327" s="97">
        <v>3161.1</v>
      </c>
      <c r="I327" s="2">
        <v>3000.21</v>
      </c>
      <c r="J327" s="37">
        <v>3597.78</v>
      </c>
      <c r="K327" s="37">
        <v>3628.22</v>
      </c>
      <c r="L327" s="37">
        <v>3921.23</v>
      </c>
      <c r="M327" s="37">
        <v>5474.14</v>
      </c>
    </row>
    <row r="328" spans="1:13" ht="12.75">
      <c r="A328" s="57" t="s">
        <v>48</v>
      </c>
      <c r="B328" s="37">
        <v>1824.56</v>
      </c>
      <c r="C328" s="37">
        <v>2547.47</v>
      </c>
      <c r="D328" s="37">
        <v>2841.82</v>
      </c>
      <c r="E328" s="97">
        <v>2873.74</v>
      </c>
      <c r="F328" s="97">
        <v>2802.19</v>
      </c>
      <c r="G328" s="37">
        <v>3065.04</v>
      </c>
      <c r="H328" s="97">
        <v>2625.94</v>
      </c>
      <c r="I328" s="37">
        <v>2382.01</v>
      </c>
      <c r="J328" s="37">
        <v>1871.14</v>
      </c>
      <c r="K328" s="37" t="s">
        <v>255</v>
      </c>
      <c r="L328" s="97" t="s">
        <v>259</v>
      </c>
      <c r="M328" s="37" t="s">
        <v>256</v>
      </c>
    </row>
    <row r="329" spans="1:13" ht="12.75">
      <c r="A329" s="147" t="s">
        <v>83</v>
      </c>
      <c r="B329" s="31">
        <v>1030.69</v>
      </c>
      <c r="C329" s="31">
        <v>1323.32</v>
      </c>
      <c r="D329" s="31">
        <v>1549.94</v>
      </c>
      <c r="E329" s="31">
        <v>1580.77</v>
      </c>
      <c r="F329" s="31">
        <v>1783.99</v>
      </c>
      <c r="G329" s="31">
        <v>1695.24</v>
      </c>
      <c r="H329" s="31">
        <v>1753.56</v>
      </c>
      <c r="I329" s="148">
        <v>1799.83</v>
      </c>
      <c r="J329" s="31">
        <v>1962.25</v>
      </c>
      <c r="K329" s="149" t="s">
        <v>82</v>
      </c>
      <c r="L329" s="149" t="s">
        <v>82</v>
      </c>
      <c r="M329" s="149" t="s">
        <v>82</v>
      </c>
    </row>
    <row r="330" spans="7:13" ht="12.75">
      <c r="G330" s="3"/>
      <c r="H330" s="3"/>
      <c r="I330" s="3"/>
      <c r="J330" s="3"/>
      <c r="K330" s="3"/>
      <c r="L330" s="3"/>
      <c r="M330" s="3"/>
    </row>
    <row r="331" spans="1:13" ht="16.5">
      <c r="A331" s="153" t="s">
        <v>239</v>
      </c>
      <c r="B331" s="154"/>
      <c r="C331" s="154"/>
      <c r="D331" s="154"/>
      <c r="E331" s="154"/>
      <c r="F331" s="154"/>
      <c r="G331" s="154"/>
      <c r="H331" s="155" t="s">
        <v>153</v>
      </c>
      <c r="I331" s="155"/>
      <c r="J331" s="155"/>
      <c r="K331" s="155"/>
      <c r="L331" s="155"/>
      <c r="M331" s="155"/>
    </row>
    <row r="332" spans="1:13" ht="16.5">
      <c r="A332" s="153" t="s">
        <v>236</v>
      </c>
      <c r="B332" s="154"/>
      <c r="C332" s="154"/>
      <c r="D332" s="154"/>
      <c r="E332" s="154"/>
      <c r="F332" s="154"/>
      <c r="H332" s="156" t="s">
        <v>273</v>
      </c>
      <c r="I332" s="157"/>
      <c r="J332" s="157"/>
      <c r="K332" s="157"/>
      <c r="L332" s="157"/>
      <c r="M332" s="157"/>
    </row>
    <row r="333" spans="1:6" ht="12.75">
      <c r="A333" s="153" t="s">
        <v>237</v>
      </c>
      <c r="B333" s="154"/>
      <c r="C333" s="154"/>
      <c r="D333" s="154"/>
      <c r="E333" s="154"/>
      <c r="F333" s="154"/>
    </row>
    <row r="334" spans="1:6" ht="12.75">
      <c r="A334" s="153"/>
      <c r="B334" s="154"/>
      <c r="C334" s="154"/>
      <c r="D334" s="154"/>
      <c r="E334" s="154"/>
      <c r="F334" s="154"/>
    </row>
  </sheetData>
  <sheetProtection/>
  <mergeCells count="118">
    <mergeCell ref="G37:M37"/>
    <mergeCell ref="J13:M13"/>
    <mergeCell ref="A47:F47"/>
    <mergeCell ref="H47:M47"/>
    <mergeCell ref="A45:F45"/>
    <mergeCell ref="A46:F46"/>
    <mergeCell ref="H45:M45"/>
    <mergeCell ref="H46:M46"/>
    <mergeCell ref="H17:M17"/>
    <mergeCell ref="I21:M21"/>
    <mergeCell ref="H25:M25"/>
    <mergeCell ref="H29:M29"/>
    <mergeCell ref="L1:M1"/>
    <mergeCell ref="L2:M2"/>
    <mergeCell ref="A3:M3"/>
    <mergeCell ref="A4:M4"/>
    <mergeCell ref="I5:M5"/>
    <mergeCell ref="I9:M9"/>
    <mergeCell ref="A72:L72"/>
    <mergeCell ref="J73:M73"/>
    <mergeCell ref="J76:M76"/>
    <mergeCell ref="K80:M80"/>
    <mergeCell ref="G41:M41"/>
    <mergeCell ref="H8:M8"/>
    <mergeCell ref="H33:M33"/>
    <mergeCell ref="A48:F48"/>
    <mergeCell ref="H48:M48"/>
    <mergeCell ref="A71:L71"/>
    <mergeCell ref="J84:M84"/>
    <mergeCell ref="L94:M94"/>
    <mergeCell ref="L95:M95"/>
    <mergeCell ref="A96:M96"/>
    <mergeCell ref="A89:F89"/>
    <mergeCell ref="A90:F90"/>
    <mergeCell ref="H88:M88"/>
    <mergeCell ref="H89:M89"/>
    <mergeCell ref="A88:F88"/>
    <mergeCell ref="A97:M97"/>
    <mergeCell ref="I98:M98"/>
    <mergeCell ref="A101:D101"/>
    <mergeCell ref="H101:M101"/>
    <mergeCell ref="H105:M105"/>
    <mergeCell ref="H109:M109"/>
    <mergeCell ref="G113:M113"/>
    <mergeCell ref="H117:M117"/>
    <mergeCell ref="H121:M121"/>
    <mergeCell ref="G125:M125"/>
    <mergeCell ref="H129:M129"/>
    <mergeCell ref="G133:M133"/>
    <mergeCell ref="A137:F137"/>
    <mergeCell ref="H137:M137"/>
    <mergeCell ref="A138:F138"/>
    <mergeCell ref="H138:M138"/>
    <mergeCell ref="A139:F139"/>
    <mergeCell ref="H139:M139"/>
    <mergeCell ref="A140:F140"/>
    <mergeCell ref="H140:M140"/>
    <mergeCell ref="A141:F141"/>
    <mergeCell ref="H141:M141"/>
    <mergeCell ref="A142:F142"/>
    <mergeCell ref="A148:L148"/>
    <mergeCell ref="A149:L149"/>
    <mergeCell ref="J150:M150"/>
    <mergeCell ref="F153:M153"/>
    <mergeCell ref="I157:M157"/>
    <mergeCell ref="I161:M161"/>
    <mergeCell ref="J165:M165"/>
    <mergeCell ref="J169:M169"/>
    <mergeCell ref="I173:M173"/>
    <mergeCell ref="I177:M177"/>
    <mergeCell ref="I181:M181"/>
    <mergeCell ref="J185:M185"/>
    <mergeCell ref="A189:F189"/>
    <mergeCell ref="H189:M189"/>
    <mergeCell ref="A190:F190"/>
    <mergeCell ref="H190:M190"/>
    <mergeCell ref="K197:M197"/>
    <mergeCell ref="A198:M198"/>
    <mergeCell ref="A199:M199"/>
    <mergeCell ref="J200:M200"/>
    <mergeCell ref="F203:M203"/>
    <mergeCell ref="F204:M204"/>
    <mergeCell ref="I208:M208"/>
    <mergeCell ref="G212:M212"/>
    <mergeCell ref="I216:M216"/>
    <mergeCell ref="I220:M220"/>
    <mergeCell ref="H225:M225"/>
    <mergeCell ref="A226:G226"/>
    <mergeCell ref="A233:L233"/>
    <mergeCell ref="A234:L234"/>
    <mergeCell ref="I235:M235"/>
    <mergeCell ref="H238:M238"/>
    <mergeCell ref="H243:M243"/>
    <mergeCell ref="I247:M247"/>
    <mergeCell ref="A272:G272"/>
    <mergeCell ref="H272:M272"/>
    <mergeCell ref="H251:M251"/>
    <mergeCell ref="I255:M255"/>
    <mergeCell ref="I259:M259"/>
    <mergeCell ref="I263:M263"/>
    <mergeCell ref="J302:M302"/>
    <mergeCell ref="J306:M306"/>
    <mergeCell ref="H310:M310"/>
    <mergeCell ref="I267:M267"/>
    <mergeCell ref="K295:M295"/>
    <mergeCell ref="A297:M297"/>
    <mergeCell ref="A298:M298"/>
    <mergeCell ref="I299:M299"/>
    <mergeCell ref="I314:M314"/>
    <mergeCell ref="G318:M318"/>
    <mergeCell ref="G322:M322"/>
    <mergeCell ref="I326:M326"/>
    <mergeCell ref="A333:F333"/>
    <mergeCell ref="A334:F334"/>
    <mergeCell ref="A331:G331"/>
    <mergeCell ref="H331:M331"/>
    <mergeCell ref="A332:F332"/>
    <mergeCell ref="H332:M332"/>
  </mergeCells>
  <printOptions/>
  <pageMargins left="0.56" right="0.45" top="0" bottom="0" header="0.5" footer="0.5"/>
  <pageSetup horizontalDpi="300" verticalDpi="300" orientation="portrait" paperSize="9" scale="80" r:id="rId2"/>
  <ignoredErrors>
    <ignoredError sqref="F36:L36"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2010-05-24T11:30:50Z</cp:lastPrinted>
  <dcterms:created xsi:type="dcterms:W3CDTF">2001-06-20T15:19:39Z</dcterms:created>
  <dcterms:modified xsi:type="dcterms:W3CDTF">2010-10-01T06:35:54Z</dcterms:modified>
  <cp:category/>
  <cp:version/>
  <cp:contentType/>
  <cp:contentStatus/>
</cp:coreProperties>
</file>