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Climate Chages\FDES\Environment Statistics 2017\Envistats 2018\Soft copy\"/>
    </mc:Choice>
  </mc:AlternateContent>
  <bookViews>
    <workbookView xWindow="0" yWindow="0" windowWidth="19200" windowHeight="10695" tabRatio="687" activeTab="13"/>
  </bookViews>
  <sheets>
    <sheet name="5.15" sheetId="14" r:id="rId1"/>
    <sheet name="5.16" sheetId="13" r:id="rId2"/>
    <sheet name="5.17" sheetId="12" r:id="rId3"/>
    <sheet name="5.18" sheetId="11" r:id="rId4"/>
    <sheet name="5.19" sheetId="10" r:id="rId5"/>
    <sheet name="5.20" sheetId="9" r:id="rId6"/>
    <sheet name="5.21" sheetId="8" r:id="rId7"/>
    <sheet name="5.22" sheetId="7" r:id="rId8"/>
    <sheet name="5.23" sheetId="6" r:id="rId9"/>
    <sheet name="5.24" sheetId="5" r:id="rId10"/>
    <sheet name="5.25" sheetId="4" r:id="rId11"/>
    <sheet name="5.26" sheetId="3" r:id="rId12"/>
    <sheet name="5.27" sheetId="2" r:id="rId13"/>
    <sheet name="5.28" sheetId="1" r:id="rId14"/>
  </sheets>
  <definedNames>
    <definedName name="_xlnm.Print_Area" localSheetId="4">'5.19'!$A$1:$V$42</definedName>
    <definedName name="_xlnm.Print_Area" localSheetId="6">'5.21'!$A$1:$V$45</definedName>
    <definedName name="_xlnm.Print_Area" localSheetId="7">'5.22'!$A$1:$P$44</definedName>
    <definedName name="_xlnm.Print_Area" localSheetId="8">'5.23'!$A$1:$P$44</definedName>
    <definedName name="_xlnm.Print_Area" localSheetId="10">'5.25'!$A$1:$X$43</definedName>
    <definedName name="_xlnm.Print_Area" localSheetId="11">'5.26'!$A$1:$J$38</definedName>
    <definedName name="_xlnm.Print_Area" localSheetId="12">'5.27'!$A$1:$AV$29</definedName>
    <definedName name="_xlnm.Print_Titles" localSheetId="9">'5.24'!$A:$A,'5.24'!$1:$4</definedName>
  </definedNames>
  <calcPr calcId="152511"/>
</workbook>
</file>

<file path=xl/calcChain.xml><?xml version="1.0" encoding="utf-8"?>
<calcChain xmlns="http://schemas.openxmlformats.org/spreadsheetml/2006/main">
  <c r="X39" i="4" l="1"/>
  <c r="W39" i="4"/>
  <c r="V39" i="4"/>
  <c r="U39" i="4"/>
  <c r="T39" i="4"/>
  <c r="S39" i="4"/>
  <c r="R39" i="4"/>
  <c r="Q39" i="4"/>
  <c r="P39" i="4"/>
  <c r="O39" i="4"/>
  <c r="N39" i="4"/>
  <c r="M39" i="4"/>
  <c r="L39" i="4"/>
  <c r="K39" i="4"/>
  <c r="J39" i="4"/>
  <c r="I39" i="4"/>
  <c r="Z41" i="5"/>
  <c r="Y41" i="5"/>
  <c r="X41" i="5"/>
  <c r="W41" i="5"/>
  <c r="V41" i="5"/>
  <c r="U41" i="5"/>
  <c r="T41" i="5"/>
  <c r="S41" i="5"/>
  <c r="R41" i="5"/>
  <c r="Q41" i="5"/>
  <c r="P41" i="5"/>
  <c r="O41" i="5"/>
  <c r="N41" i="5"/>
  <c r="M41" i="5"/>
  <c r="L41" i="5"/>
  <c r="K41" i="5"/>
  <c r="J41" i="5"/>
  <c r="I41" i="5"/>
  <c r="H41" i="5"/>
  <c r="G41" i="5"/>
  <c r="F41" i="5"/>
  <c r="E41" i="5"/>
  <c r="D41" i="5"/>
  <c r="C41" i="5"/>
  <c r="B41" i="5"/>
  <c r="V41" i="8"/>
  <c r="U41" i="8"/>
  <c r="T41" i="8"/>
  <c r="S41" i="8"/>
  <c r="R41" i="8"/>
  <c r="Q41" i="8"/>
  <c r="P41" i="8"/>
  <c r="O41" i="8"/>
  <c r="N41" i="8"/>
  <c r="M41" i="8"/>
  <c r="L41" i="8"/>
  <c r="K41" i="8"/>
  <c r="J41" i="8"/>
  <c r="I41" i="8"/>
  <c r="I41" i="9"/>
  <c r="K41" i="9"/>
  <c r="U41" i="9"/>
  <c r="T41" i="9"/>
  <c r="S41" i="9"/>
  <c r="R41" i="9"/>
  <c r="Q41" i="9"/>
  <c r="P41" i="9"/>
  <c r="O41" i="9"/>
  <c r="N41" i="9"/>
  <c r="M41" i="9"/>
  <c r="L41" i="9"/>
  <c r="J41" i="9"/>
  <c r="V41" i="9"/>
  <c r="V40" i="10"/>
  <c r="U40" i="10"/>
  <c r="T40" i="10"/>
  <c r="S40" i="10"/>
  <c r="R40" i="10"/>
  <c r="Q40" i="10"/>
  <c r="P40" i="10"/>
  <c r="O40" i="10"/>
  <c r="N40" i="10"/>
  <c r="M40" i="10"/>
  <c r="L40" i="10"/>
  <c r="K40" i="10"/>
  <c r="J40" i="10"/>
  <c r="I40" i="10"/>
  <c r="L16" i="14"/>
  <c r="L10" i="14"/>
  <c r="H10" i="14" l="1"/>
  <c r="G10" i="14"/>
  <c r="G16" i="14" s="1"/>
  <c r="F10" i="14"/>
  <c r="F16" i="14" s="1"/>
  <c r="I10" i="14"/>
  <c r="H9" i="14"/>
  <c r="G9" i="14"/>
  <c r="G15" i="14" s="1"/>
  <c r="F9" i="14"/>
  <c r="F15" i="14" s="1"/>
  <c r="I9" i="14"/>
  <c r="L9" i="14"/>
  <c r="L15" i="14" s="1"/>
  <c r="I17" i="1" l="1"/>
  <c r="J17" i="1"/>
  <c r="J34" i="13" l="1"/>
  <c r="G34" i="13"/>
  <c r="D33" i="13"/>
  <c r="D34" i="13"/>
  <c r="K10" i="14" l="1"/>
  <c r="K16" i="14" s="1"/>
  <c r="J10" i="14"/>
  <c r="J16" i="14" s="1"/>
  <c r="I16" i="14"/>
  <c r="H16" i="14"/>
  <c r="K9" i="14"/>
  <c r="K15" i="14" s="1"/>
  <c r="J9" i="14"/>
  <c r="J15" i="14" s="1"/>
  <c r="I15" i="14"/>
  <c r="H15" i="14"/>
  <c r="J33" i="13"/>
  <c r="J32" i="13"/>
  <c r="D32" i="13"/>
  <c r="J31" i="13"/>
  <c r="D31" i="13"/>
  <c r="J30" i="13"/>
  <c r="D30" i="13"/>
  <c r="J29" i="13"/>
  <c r="G29" i="13"/>
  <c r="D29" i="13"/>
  <c r="J28" i="13"/>
  <c r="G28" i="13"/>
  <c r="D28" i="13"/>
  <c r="J27" i="13"/>
  <c r="G27" i="13"/>
  <c r="D27" i="13"/>
  <c r="J26" i="13"/>
  <c r="G26" i="13"/>
  <c r="D26" i="13"/>
  <c r="J25" i="13"/>
  <c r="G25" i="13"/>
  <c r="D25" i="13"/>
  <c r="J24" i="13"/>
  <c r="G24" i="13"/>
  <c r="D24" i="13"/>
  <c r="J23" i="13"/>
  <c r="G23" i="13"/>
  <c r="D23" i="13"/>
  <c r="J22" i="13"/>
  <c r="G22" i="13"/>
  <c r="D22" i="13"/>
  <c r="J21" i="13"/>
  <c r="G21" i="13"/>
  <c r="D21" i="13"/>
  <c r="J20" i="13"/>
  <c r="G20" i="13"/>
  <c r="D20" i="13"/>
  <c r="J19" i="13"/>
  <c r="G19" i="13"/>
  <c r="D19" i="13"/>
  <c r="J18" i="13"/>
  <c r="G18" i="13"/>
  <c r="D18" i="13"/>
  <c r="J17" i="13"/>
  <c r="G17" i="13"/>
  <c r="D17" i="13"/>
  <c r="J16" i="13"/>
  <c r="G16" i="13"/>
  <c r="D16" i="13"/>
  <c r="J15" i="13"/>
  <c r="G15" i="13"/>
  <c r="D15" i="13"/>
  <c r="J14" i="13"/>
  <c r="G14" i="13"/>
  <c r="D14" i="13"/>
  <c r="J13" i="13"/>
  <c r="G13" i="13"/>
  <c r="D13" i="13"/>
  <c r="J12" i="13"/>
  <c r="G12" i="13"/>
  <c r="D12" i="13"/>
  <c r="J11" i="13"/>
  <c r="G11" i="13"/>
  <c r="D11" i="13"/>
  <c r="J10" i="13"/>
  <c r="G10" i="13"/>
  <c r="D10" i="13"/>
  <c r="J9" i="13"/>
  <c r="G9" i="13"/>
  <c r="D9" i="13"/>
  <c r="J8" i="13"/>
  <c r="G8" i="13"/>
  <c r="D8" i="13"/>
  <c r="J7" i="13"/>
  <c r="G7" i="13"/>
  <c r="D7" i="13"/>
  <c r="J6" i="13"/>
  <c r="G6" i="13"/>
  <c r="D6" i="13"/>
  <c r="J5" i="13"/>
  <c r="G5" i="13"/>
  <c r="D5" i="13"/>
  <c r="P18" i="11"/>
  <c r="G18" i="11"/>
  <c r="P17" i="11"/>
  <c r="J17" i="11"/>
  <c r="G17" i="11"/>
  <c r="P16" i="11"/>
  <c r="J16" i="11"/>
  <c r="G16" i="11"/>
  <c r="P15" i="11"/>
  <c r="J15" i="11"/>
  <c r="G15" i="11"/>
  <c r="P14" i="11"/>
  <c r="J14" i="11"/>
  <c r="G14" i="11"/>
  <c r="P13" i="11"/>
  <c r="J13" i="11"/>
  <c r="G13" i="11"/>
  <c r="P12" i="11"/>
  <c r="J12" i="11"/>
  <c r="G12" i="11"/>
  <c r="P11" i="11"/>
  <c r="J11" i="11"/>
  <c r="G11" i="11"/>
  <c r="N10" i="11"/>
  <c r="J10" i="11"/>
  <c r="G10" i="11"/>
  <c r="N9" i="11"/>
  <c r="J9" i="11"/>
  <c r="G9" i="11"/>
  <c r="N8" i="11"/>
  <c r="J8" i="11"/>
  <c r="G8" i="11"/>
  <c r="N7" i="11"/>
  <c r="J7" i="11"/>
  <c r="G7" i="11"/>
  <c r="N6" i="11"/>
  <c r="J6" i="11"/>
  <c r="G6" i="11"/>
  <c r="N5" i="11"/>
  <c r="J5" i="11"/>
  <c r="G5" i="11"/>
  <c r="N4" i="11"/>
  <c r="J4" i="11"/>
  <c r="G4" i="11"/>
  <c r="P41" i="7" l="1"/>
  <c r="O41" i="7"/>
  <c r="N41" i="7"/>
  <c r="M41" i="7"/>
  <c r="L41" i="7"/>
  <c r="K41" i="7"/>
  <c r="J41" i="7"/>
  <c r="I41" i="7"/>
  <c r="H41" i="7"/>
  <c r="G41" i="7"/>
  <c r="F41" i="7"/>
  <c r="E41" i="7"/>
  <c r="D41" i="7"/>
  <c r="C41" i="7"/>
  <c r="P41" i="6" l="1"/>
  <c r="O41" i="6"/>
  <c r="N41" i="6"/>
  <c r="M41" i="6"/>
  <c r="L41" i="6"/>
  <c r="K41" i="6"/>
  <c r="J41" i="6"/>
  <c r="I41" i="6"/>
  <c r="H41" i="6"/>
  <c r="G41" i="6"/>
  <c r="F41" i="6"/>
  <c r="E41" i="6"/>
  <c r="D41" i="6"/>
  <c r="C41" i="6"/>
  <c r="J33" i="3" l="1"/>
  <c r="I33" i="3"/>
  <c r="H33" i="3"/>
  <c r="G33" i="3"/>
  <c r="F33" i="3"/>
  <c r="E33" i="3"/>
  <c r="D33" i="3"/>
  <c r="C33" i="3"/>
  <c r="AV26" i="2"/>
  <c r="AU26" i="2"/>
  <c r="AT26" i="2"/>
  <c r="AS26" i="2"/>
  <c r="AR26" i="2"/>
  <c r="AQ26" i="2"/>
  <c r="AP26" i="2"/>
  <c r="AO26" i="2"/>
  <c r="AN26" i="2"/>
  <c r="AM26" i="2"/>
  <c r="AL26" i="2"/>
  <c r="AK26" i="2"/>
  <c r="AJ26" i="2"/>
  <c r="AI26" i="2"/>
  <c r="AH26" i="2"/>
  <c r="AG26" i="2"/>
  <c r="Z26" i="2"/>
  <c r="Y26" i="2"/>
  <c r="X26" i="2"/>
  <c r="W26" i="2"/>
  <c r="V26" i="2"/>
  <c r="U26" i="2"/>
  <c r="T26" i="2"/>
  <c r="S26" i="2"/>
  <c r="R26" i="2"/>
  <c r="Q26" i="2"/>
  <c r="P26" i="2"/>
  <c r="O26" i="2"/>
  <c r="N26" i="2"/>
  <c r="M26" i="2"/>
  <c r="L26" i="2"/>
  <c r="K26" i="2"/>
  <c r="X17" i="1"/>
  <c r="W17" i="1"/>
  <c r="V17" i="1"/>
  <c r="U17" i="1"/>
  <c r="T17" i="1"/>
  <c r="S17" i="1"/>
  <c r="R17" i="1"/>
  <c r="Q17" i="1"/>
  <c r="P17" i="1"/>
  <c r="O17" i="1"/>
  <c r="N17" i="1"/>
  <c r="M17" i="1"/>
  <c r="L17" i="1"/>
  <c r="K17" i="1"/>
</calcChain>
</file>

<file path=xl/sharedStrings.xml><?xml version="1.0" encoding="utf-8"?>
<sst xmlns="http://schemas.openxmlformats.org/spreadsheetml/2006/main" count="982" uniqueCount="297">
  <si>
    <t>Statement 5.28: State-wise cases and deaths - Kala-azar (Visceral leishmaniasis)</t>
  </si>
  <si>
    <t>Sl. No.</t>
  </si>
  <si>
    <t>Affected States/UTs</t>
  </si>
  <si>
    <t>2016(P)</t>
  </si>
  <si>
    <t>2017(P)</t>
  </si>
  <si>
    <t>Cases</t>
  </si>
  <si>
    <t>Deaths</t>
  </si>
  <si>
    <t>Assam</t>
  </si>
  <si>
    <t>Bihar</t>
  </si>
  <si>
    <t>Delhi#</t>
  </si>
  <si>
    <t>Gujarat#</t>
  </si>
  <si>
    <t>Himachal Pradesh</t>
  </si>
  <si>
    <t>Jharkhand</t>
  </si>
  <si>
    <t>Kerala</t>
  </si>
  <si>
    <t>Madhya Pradesh</t>
  </si>
  <si>
    <t>Punjab#</t>
  </si>
  <si>
    <t>Sikkim</t>
  </si>
  <si>
    <t>Uttrakhand</t>
  </si>
  <si>
    <t>Uttar Pradesh</t>
  </si>
  <si>
    <t>West Bengal</t>
  </si>
  <si>
    <t>Total</t>
  </si>
  <si>
    <t xml:space="preserve">P = Provisional
</t>
  </si>
  <si>
    <t>#:Imported</t>
  </si>
  <si>
    <t>Statement 5.27: State-wise cases and deaths - Acute Encephalitis Syndrome/ Japanese encephalitis</t>
  </si>
  <si>
    <t>AES Cases</t>
  </si>
  <si>
    <t>JE Cases</t>
  </si>
  <si>
    <t>Andhra Pradesh</t>
  </si>
  <si>
    <t>Arunachal Pradesh</t>
  </si>
  <si>
    <t>Delhi</t>
  </si>
  <si>
    <t>Goa</t>
  </si>
  <si>
    <t>Haryana</t>
  </si>
  <si>
    <t>Karnataka</t>
  </si>
  <si>
    <t>Maharashtra</t>
  </si>
  <si>
    <t>Manipur</t>
  </si>
  <si>
    <t>Meghalaya</t>
  </si>
  <si>
    <t>Nagaland</t>
  </si>
  <si>
    <t>Odisha</t>
  </si>
  <si>
    <t>Punjab</t>
  </si>
  <si>
    <t>Tamil Nadu</t>
  </si>
  <si>
    <t>Telengana</t>
  </si>
  <si>
    <t>Tripura</t>
  </si>
  <si>
    <t>Uttarakhand</t>
  </si>
  <si>
    <t>Statement 5.26: State-wise cases - Chikungunya fever</t>
  </si>
  <si>
    <t>2017*</t>
  </si>
  <si>
    <t>Gujarat</t>
  </si>
  <si>
    <t>-</t>
  </si>
  <si>
    <t>Rajasthan</t>
  </si>
  <si>
    <t>Telangana</t>
  </si>
  <si>
    <t>Chandigarh</t>
  </si>
  <si>
    <t>Lakshadweep</t>
  </si>
  <si>
    <t>Puducherry</t>
  </si>
  <si>
    <t>*   Provisional till 24 December 2017</t>
  </si>
  <si>
    <t>Jammu &amp; Kashmir</t>
  </si>
  <si>
    <t>Andaman &amp; Nicobar Islands</t>
  </si>
  <si>
    <t>Dadra &amp; Nagar Haveli</t>
  </si>
  <si>
    <t xml:space="preserve">Statement 5.25: State-wise cases and death - Dengue </t>
  </si>
  <si>
    <t>2017 (P)</t>
  </si>
  <si>
    <t>Chhattisgarh</t>
  </si>
  <si>
    <t>Mizoram</t>
  </si>
  <si>
    <t>22865#</t>
  </si>
  <si>
    <t>45#</t>
  </si>
  <si>
    <t>10697*</t>
  </si>
  <si>
    <t>19*</t>
  </si>
  <si>
    <t xml:space="preserve">P:  Provisional (till 24 December 2017)
</t>
  </si>
  <si>
    <t>* Reported upto 4 October 2017</t>
  </si>
  <si>
    <t># Report upto 9 November 2016</t>
  </si>
  <si>
    <t>Dadra &amp; Nagar  Haveli</t>
  </si>
  <si>
    <t>Daman &amp; Diu</t>
  </si>
  <si>
    <t>STATE/UTs.</t>
  </si>
  <si>
    <t>Malaria cases</t>
  </si>
  <si>
    <t>Pf cases</t>
  </si>
  <si>
    <t>cases</t>
  </si>
  <si>
    <t>All India Total</t>
  </si>
  <si>
    <t>Pf: Plasmodium falsiparum :  Malaria  caused  by Pf is the most dengerous  form of malaria.</t>
  </si>
  <si>
    <t xml:space="preserve">  *  Upto December 2017</t>
  </si>
  <si>
    <t>Statement 5.23: State- wise Cases and Deaths - Acute Respiratory Infection</t>
  </si>
  <si>
    <t>State/ UT</t>
  </si>
  <si>
    <t>2016 (P)</t>
  </si>
  <si>
    <t>...</t>
  </si>
  <si>
    <t>Jammu Division</t>
  </si>
  <si>
    <t>Kashmir Division</t>
  </si>
  <si>
    <t>A&amp; N Island</t>
  </si>
  <si>
    <t>D&amp;N Haveli</t>
  </si>
  <si>
    <t>Puduchery</t>
  </si>
  <si>
    <t>P</t>
  </si>
  <si>
    <t>Provisional</t>
  </si>
  <si>
    <t>Source:  National Health Profile  of India,Central Bureau of Health Intelligence,  MOHFW.</t>
  </si>
  <si>
    <t>Note: 1.Figure for West Bengal for 2017 is reported upto 18 October 2017</t>
  </si>
  <si>
    <t xml:space="preserve">Statement 5.22: State-wise Cases and Deaths - Viral Hepatitis </t>
  </si>
  <si>
    <t>State/UT</t>
  </si>
  <si>
    <t>NR</t>
  </si>
  <si>
    <t>Goa*</t>
  </si>
  <si>
    <t>P : Provisional</t>
  </si>
  <si>
    <t>* Goa figures are till December 2016 excluding Sept 2016</t>
  </si>
  <si>
    <t xml:space="preserve">Statement 5.21: State-wise cases and deaths - Enteric Fever (Typhoid) </t>
  </si>
  <si>
    <t>Andhra Pradesh**</t>
  </si>
  <si>
    <t>Arunachal Pradesh*</t>
  </si>
  <si>
    <t>Bihar*</t>
  </si>
  <si>
    <t>-        : Not  Reported</t>
  </si>
  <si>
    <t>*   : Data  of only small number of districts</t>
  </si>
  <si>
    <t>**Excludes data of 10 districts of Telangana from July 2014 Onwards</t>
  </si>
  <si>
    <t>P: Provisional</t>
  </si>
  <si>
    <t>Note: 10 districts of Telangana is included in Andhra Pradesh till July 2014</t>
  </si>
  <si>
    <t>2. 10 districts of Telangana is included in Andhra Pradesh till July 2014</t>
  </si>
  <si>
    <t xml:space="preserve">Statement 5.20: State-wise cases and deaths - Acute Diarrhoeal Disease </t>
  </si>
  <si>
    <t>19104*</t>
  </si>
  <si>
    <t>130276*</t>
  </si>
  <si>
    <t>51480*</t>
  </si>
  <si>
    <t>Madhya Pd.</t>
  </si>
  <si>
    <t>Statement 5.19: State-wise cases &amp; deaths - Cholera</t>
  </si>
  <si>
    <t>Andaman &amp; Nicobar Island</t>
  </si>
  <si>
    <t>Statement 5.18:  Anuual total Domestic Traffic and operating statistics of Indian Air Transport carriers</t>
  </si>
  <si>
    <t>Year</t>
  </si>
  <si>
    <t>Aircraft flow</t>
  </si>
  <si>
    <t>Passengers</t>
  </si>
  <si>
    <t>Available seat Kms. (Million)</t>
  </si>
  <si>
    <t>Pax. load factor (%)</t>
  </si>
  <si>
    <t>Cargo carried (Tonne)*</t>
  </si>
  <si>
    <t>Tonne Kms. Performed (Million)</t>
  </si>
  <si>
    <t>Available tonne Kms. (Million)</t>
  </si>
  <si>
    <t>Weight load factor (%)</t>
  </si>
  <si>
    <t>Hours (No)</t>
  </si>
  <si>
    <t>Kms. (000)</t>
  </si>
  <si>
    <t>Carried (No)</t>
  </si>
  <si>
    <t>Kms. performed (Million)</t>
  </si>
  <si>
    <t>Frieght</t>
  </si>
  <si>
    <t>Mail</t>
  </si>
  <si>
    <t>Pax</t>
  </si>
  <si>
    <t>Fright</t>
  </si>
  <si>
    <t xml:space="preserve">2002-03 </t>
  </si>
  <si>
    <t xml:space="preserve">2003-04 </t>
  </si>
  <si>
    <t>2004-05</t>
  </si>
  <si>
    <t>2005-06</t>
  </si>
  <si>
    <t>2006-07</t>
  </si>
  <si>
    <t>2007-08</t>
  </si>
  <si>
    <t xml:space="preserve">2008-09 </t>
  </si>
  <si>
    <t>2009-10</t>
  </si>
  <si>
    <t>2010-11</t>
  </si>
  <si>
    <t>2011-12</t>
  </si>
  <si>
    <t>2012-13</t>
  </si>
  <si>
    <t>0.0*</t>
  </si>
  <si>
    <t>2013-14</t>
  </si>
  <si>
    <t>2014-15</t>
  </si>
  <si>
    <t>2015-16</t>
  </si>
  <si>
    <t>2016-17</t>
  </si>
  <si>
    <t>Source: Air Transport Statistics,Directorate General of Civil Aviation, Ministry of Civil Aviation</t>
  </si>
  <si>
    <t>NOTE:- Load factors have been calculated as per actuals not as rounded figures</t>
  </si>
  <si>
    <t>*  Included in freight.</t>
  </si>
  <si>
    <t xml:space="preserve">                               Statement 5.17: Statistics related to Indian Railways</t>
  </si>
  <si>
    <t>1950-51</t>
  </si>
  <si>
    <t>1960-61</t>
  </si>
  <si>
    <t>1970-71</t>
  </si>
  <si>
    <t>1980-81</t>
  </si>
  <si>
    <t>1990-91</t>
  </si>
  <si>
    <t>2000-01</t>
  </si>
  <si>
    <t xml:space="preserve">2014-15 </t>
  </si>
  <si>
    <t>2016-17(P)</t>
  </si>
  <si>
    <t>1. Route Kilometres (000's)</t>
  </si>
  <si>
    <t xml:space="preserve">     Electrified</t>
  </si>
  <si>
    <r>
      <t>20.3</t>
    </r>
    <r>
      <rPr>
        <vertAlign val="superscript"/>
        <sz val="11"/>
        <rFont val="Calibri"/>
        <family val="2"/>
        <scheme val="minor"/>
      </rPr>
      <t>b</t>
    </r>
  </si>
  <si>
    <r>
      <t>20.9</t>
    </r>
    <r>
      <rPr>
        <vertAlign val="superscript"/>
        <sz val="11"/>
        <color indexed="8"/>
        <rFont val="Calibri"/>
        <family val="2"/>
        <scheme val="minor"/>
      </rPr>
      <t>b</t>
    </r>
  </si>
  <si>
    <r>
      <t>21.6</t>
    </r>
    <r>
      <rPr>
        <vertAlign val="superscript"/>
        <sz val="11"/>
        <rFont val="Calibri"/>
        <family val="2"/>
        <scheme val="minor"/>
      </rPr>
      <t>b</t>
    </r>
  </si>
  <si>
    <r>
      <t>22.2</t>
    </r>
    <r>
      <rPr>
        <vertAlign val="superscript"/>
        <sz val="11"/>
        <rFont val="Calibri"/>
        <family val="2"/>
        <scheme val="minor"/>
      </rPr>
      <t>b</t>
    </r>
  </si>
  <si>
    <r>
      <t>23.6</t>
    </r>
    <r>
      <rPr>
        <vertAlign val="superscript"/>
        <sz val="11"/>
        <color indexed="8"/>
        <rFont val="Calibri"/>
        <family val="2"/>
        <scheme val="minor"/>
      </rPr>
      <t>b</t>
    </r>
  </si>
  <si>
    <r>
      <t>25.4</t>
    </r>
    <r>
      <rPr>
        <vertAlign val="superscript"/>
        <sz val="11"/>
        <color indexed="8"/>
        <rFont val="Calibri"/>
        <family val="2"/>
        <scheme val="minor"/>
      </rPr>
      <t>b</t>
    </r>
  </si>
  <si>
    <t xml:space="preserve">     Total</t>
  </si>
  <si>
    <r>
      <t>64.6</t>
    </r>
    <r>
      <rPr>
        <vertAlign val="superscript"/>
        <sz val="11"/>
        <rFont val="Calibri"/>
        <family val="2"/>
        <scheme val="minor"/>
      </rPr>
      <t>b</t>
    </r>
  </si>
  <si>
    <r>
      <t>65.4</t>
    </r>
    <r>
      <rPr>
        <vertAlign val="superscript"/>
        <sz val="11"/>
        <color indexed="8"/>
        <rFont val="Calibri"/>
        <family val="2"/>
        <scheme val="minor"/>
      </rPr>
      <t>b</t>
    </r>
  </si>
  <si>
    <r>
      <t>65.8</t>
    </r>
    <r>
      <rPr>
        <vertAlign val="superscript"/>
        <sz val="11"/>
        <rFont val="Calibri"/>
        <family val="2"/>
        <scheme val="minor"/>
      </rPr>
      <t>b</t>
    </r>
  </si>
  <si>
    <r>
      <t>66.0</t>
    </r>
    <r>
      <rPr>
        <vertAlign val="superscript"/>
        <sz val="11"/>
        <rFont val="Calibri"/>
        <family val="2"/>
        <scheme val="minor"/>
      </rPr>
      <t>b</t>
    </r>
  </si>
  <si>
    <r>
      <t>66.7</t>
    </r>
    <r>
      <rPr>
        <vertAlign val="superscript"/>
        <sz val="11"/>
        <color indexed="8"/>
        <rFont val="Calibri"/>
        <family val="2"/>
        <scheme val="minor"/>
      </rPr>
      <t>b</t>
    </r>
  </si>
  <si>
    <r>
      <t>67.4</t>
    </r>
    <r>
      <rPr>
        <vertAlign val="superscript"/>
        <sz val="11"/>
        <color indexed="8"/>
        <rFont val="Calibri"/>
        <family val="2"/>
        <scheme val="minor"/>
      </rPr>
      <t>b</t>
    </r>
  </si>
  <si>
    <t>2. Originating traffic (million tonnes)</t>
  </si>
  <si>
    <t xml:space="preserve">    Revenue Earning </t>
  </si>
  <si>
    <r>
      <t>921.7</t>
    </r>
    <r>
      <rPr>
        <vertAlign val="superscript"/>
        <sz val="11"/>
        <color indexed="8"/>
        <rFont val="Calibri"/>
        <family val="2"/>
        <scheme val="minor"/>
      </rPr>
      <t>a</t>
    </r>
  </si>
  <si>
    <r>
      <t>969.1</t>
    </r>
    <r>
      <rPr>
        <vertAlign val="superscript"/>
        <sz val="11"/>
        <rFont val="Calibri"/>
        <family val="2"/>
        <scheme val="minor"/>
      </rPr>
      <t>a</t>
    </r>
  </si>
  <si>
    <r>
      <t>1008.1</t>
    </r>
    <r>
      <rPr>
        <vertAlign val="superscript"/>
        <sz val="11"/>
        <rFont val="Calibri"/>
        <family val="2"/>
        <scheme val="minor"/>
      </rPr>
      <t>a</t>
    </r>
  </si>
  <si>
    <r>
      <t>1051.6</t>
    </r>
    <r>
      <rPr>
        <vertAlign val="superscript"/>
        <sz val="11"/>
        <rFont val="Calibri"/>
        <family val="2"/>
        <scheme val="minor"/>
      </rPr>
      <t>a</t>
    </r>
  </si>
  <si>
    <r>
      <t>1095.3</t>
    </r>
    <r>
      <rPr>
        <vertAlign val="superscript"/>
        <sz val="11"/>
        <rFont val="Calibri"/>
        <family val="2"/>
        <scheme val="minor"/>
      </rPr>
      <t>a</t>
    </r>
  </si>
  <si>
    <r>
      <t>1101.5</t>
    </r>
    <r>
      <rPr>
        <vertAlign val="superscript"/>
        <sz val="11"/>
        <color indexed="8"/>
        <rFont val="Calibri"/>
        <family val="2"/>
        <scheme val="minor"/>
      </rPr>
      <t>a</t>
    </r>
  </si>
  <si>
    <r>
      <t>1106.15</t>
    </r>
    <r>
      <rPr>
        <vertAlign val="superscript"/>
        <sz val="11"/>
        <color indexed="8"/>
        <rFont val="Calibri"/>
        <family val="2"/>
        <scheme val="minor"/>
      </rPr>
      <t>a</t>
    </r>
  </si>
  <si>
    <t xml:space="preserve">    Total Traffic</t>
  </si>
  <si>
    <r>
      <t>926.4</t>
    </r>
    <r>
      <rPr>
        <vertAlign val="superscript"/>
        <sz val="11"/>
        <color indexed="8"/>
        <rFont val="Calibri"/>
        <family val="2"/>
        <scheme val="minor"/>
      </rPr>
      <t>a</t>
    </r>
  </si>
  <si>
    <r>
      <t>975.2</t>
    </r>
    <r>
      <rPr>
        <vertAlign val="superscript"/>
        <sz val="11"/>
        <rFont val="Calibri"/>
        <family val="2"/>
        <scheme val="minor"/>
      </rPr>
      <t>a</t>
    </r>
  </si>
  <si>
    <r>
      <t>1014.2</t>
    </r>
    <r>
      <rPr>
        <vertAlign val="superscript"/>
        <sz val="11"/>
        <rFont val="Calibri"/>
        <family val="2"/>
        <scheme val="minor"/>
      </rPr>
      <t>a</t>
    </r>
  </si>
  <si>
    <r>
      <t>1058.8</t>
    </r>
    <r>
      <rPr>
        <vertAlign val="superscript"/>
        <sz val="11"/>
        <rFont val="Calibri"/>
        <family val="2"/>
        <scheme val="minor"/>
      </rPr>
      <t>a</t>
    </r>
  </si>
  <si>
    <r>
      <t>1101.1</t>
    </r>
    <r>
      <rPr>
        <vertAlign val="superscript"/>
        <sz val="11"/>
        <rFont val="Calibri"/>
        <family val="2"/>
        <scheme val="minor"/>
      </rPr>
      <t>a</t>
    </r>
  </si>
  <si>
    <r>
      <t>1108.6</t>
    </r>
    <r>
      <rPr>
        <vertAlign val="superscript"/>
        <sz val="11"/>
        <color indexed="8"/>
        <rFont val="Calibri"/>
        <family val="2"/>
        <scheme val="minor"/>
      </rPr>
      <t>a</t>
    </r>
  </si>
  <si>
    <r>
      <t>1110.95</t>
    </r>
    <r>
      <rPr>
        <vertAlign val="superscript"/>
        <sz val="11"/>
        <color indexed="8"/>
        <rFont val="Calibri"/>
        <family val="2"/>
        <scheme val="minor"/>
      </rPr>
      <t>a</t>
    </r>
  </si>
  <si>
    <t>3. Goods carried (billion tonne km.)</t>
  </si>
  <si>
    <r>
      <t>625.7</t>
    </r>
    <r>
      <rPr>
        <vertAlign val="superscript"/>
        <sz val="11"/>
        <rFont val="Calibri"/>
        <family val="2"/>
        <scheme val="minor"/>
      </rPr>
      <t>a</t>
    </r>
  </si>
  <si>
    <r>
      <t>691.7</t>
    </r>
    <r>
      <rPr>
        <vertAlign val="superscript"/>
        <sz val="11"/>
        <rFont val="Calibri"/>
        <family val="2"/>
        <scheme val="minor"/>
      </rPr>
      <t>a</t>
    </r>
  </si>
  <si>
    <r>
      <t>665.8</t>
    </r>
    <r>
      <rPr>
        <vertAlign val="superscript"/>
        <sz val="11"/>
        <rFont val="Calibri"/>
        <family val="2"/>
        <scheme val="minor"/>
      </rPr>
      <t>a</t>
    </r>
  </si>
  <si>
    <r>
      <t>681.7</t>
    </r>
    <r>
      <rPr>
        <vertAlign val="superscript"/>
        <sz val="11"/>
        <rFont val="Calibri"/>
        <family val="2"/>
        <scheme val="minor"/>
      </rPr>
      <t>a</t>
    </r>
  </si>
  <si>
    <r>
      <t>654.5</t>
    </r>
    <r>
      <rPr>
        <vertAlign val="superscript"/>
        <sz val="11"/>
        <color indexed="8"/>
        <rFont val="Calibri"/>
        <family val="2"/>
        <scheme val="minor"/>
      </rPr>
      <t>a</t>
    </r>
  </si>
  <si>
    <r>
      <t>620.18</t>
    </r>
    <r>
      <rPr>
        <vertAlign val="superscript"/>
        <sz val="11"/>
        <color indexed="8"/>
        <rFont val="Calibri"/>
        <family val="2"/>
        <scheme val="minor"/>
      </rPr>
      <t>a</t>
    </r>
  </si>
  <si>
    <r>
      <t>626.5</t>
    </r>
    <r>
      <rPr>
        <vertAlign val="superscript"/>
        <sz val="11"/>
        <rFont val="Calibri"/>
        <family val="2"/>
        <scheme val="minor"/>
      </rPr>
      <t>a</t>
    </r>
  </si>
  <si>
    <r>
      <t>692.6</t>
    </r>
    <r>
      <rPr>
        <vertAlign val="superscript"/>
        <sz val="11"/>
        <rFont val="Calibri"/>
        <family val="2"/>
        <scheme val="minor"/>
      </rPr>
      <t>a</t>
    </r>
  </si>
  <si>
    <r>
      <t>666.7</t>
    </r>
    <r>
      <rPr>
        <vertAlign val="superscript"/>
        <sz val="11"/>
        <rFont val="Calibri"/>
        <family val="2"/>
        <scheme val="minor"/>
      </rPr>
      <t>a</t>
    </r>
  </si>
  <si>
    <r>
      <t>682.6</t>
    </r>
    <r>
      <rPr>
        <vertAlign val="superscript"/>
        <sz val="11"/>
        <rFont val="Calibri"/>
        <family val="2"/>
        <scheme val="minor"/>
      </rPr>
      <t>a</t>
    </r>
  </si>
  <si>
    <r>
      <t>655.6</t>
    </r>
    <r>
      <rPr>
        <vertAlign val="superscript"/>
        <sz val="11"/>
        <color indexed="8"/>
        <rFont val="Calibri"/>
        <family val="2"/>
        <scheme val="minor"/>
      </rPr>
      <t>a</t>
    </r>
  </si>
  <si>
    <r>
      <t>620.86</t>
    </r>
    <r>
      <rPr>
        <vertAlign val="superscript"/>
        <sz val="11"/>
        <color indexed="8"/>
        <rFont val="Calibri"/>
        <family val="2"/>
        <scheme val="minor"/>
      </rPr>
      <t>a</t>
    </r>
  </si>
  <si>
    <r>
      <t>60687.1</t>
    </r>
    <r>
      <rPr>
        <vertAlign val="superscript"/>
        <sz val="11"/>
        <rFont val="Calibri"/>
        <family val="2"/>
        <scheme val="minor"/>
      </rPr>
      <t>a</t>
    </r>
  </si>
  <si>
    <r>
      <t>67761.4</t>
    </r>
    <r>
      <rPr>
        <vertAlign val="superscript"/>
        <sz val="11"/>
        <rFont val="Calibri"/>
        <family val="2"/>
        <scheme val="minor"/>
      </rPr>
      <t>a</t>
    </r>
  </si>
  <si>
    <r>
      <t>83478.8</t>
    </r>
    <r>
      <rPr>
        <vertAlign val="superscript"/>
        <sz val="11"/>
        <rFont val="Calibri"/>
        <family val="2"/>
        <scheme val="minor"/>
      </rPr>
      <t>a</t>
    </r>
  </si>
  <si>
    <r>
      <t>91570.9</t>
    </r>
    <r>
      <rPr>
        <vertAlign val="superscript"/>
        <sz val="11"/>
        <rFont val="Calibri"/>
        <family val="2"/>
        <scheme val="minor"/>
      </rPr>
      <t>a</t>
    </r>
  </si>
  <si>
    <r>
      <t>103015.2</t>
    </r>
    <r>
      <rPr>
        <vertAlign val="superscript"/>
        <sz val="11"/>
        <rFont val="Calibri"/>
        <family val="2"/>
        <scheme val="minor"/>
      </rPr>
      <t>a</t>
    </r>
  </si>
  <si>
    <r>
      <t>106940.6</t>
    </r>
    <r>
      <rPr>
        <vertAlign val="superscript"/>
        <sz val="11"/>
        <color indexed="8"/>
        <rFont val="Calibri"/>
        <family val="2"/>
        <scheme val="minor"/>
      </rPr>
      <t>a</t>
    </r>
  </si>
  <si>
    <r>
      <t>102027</t>
    </r>
    <r>
      <rPr>
        <vertAlign val="superscript"/>
        <sz val="11"/>
        <color indexed="8"/>
        <rFont val="Calibri"/>
        <family val="2"/>
        <scheme val="minor"/>
      </rPr>
      <t>a</t>
    </r>
  </si>
  <si>
    <t>5. Average Lead: all goods traffic (Km)</t>
  </si>
  <si>
    <t>6. Average rate/tonne km. (paise)</t>
  </si>
  <si>
    <t xml:space="preserve">7. Passengers Originating (million) </t>
  </si>
  <si>
    <r>
      <t>8224.4</t>
    </r>
    <r>
      <rPr>
        <vertAlign val="superscript"/>
        <sz val="11"/>
        <rFont val="Calibri"/>
        <family val="2"/>
        <scheme val="minor"/>
      </rPr>
      <t>b</t>
    </r>
  </si>
  <si>
    <r>
      <t>8420.7</t>
    </r>
    <r>
      <rPr>
        <vertAlign val="superscript"/>
        <sz val="11"/>
        <color indexed="8"/>
        <rFont val="Calibri"/>
        <family val="2"/>
        <scheme val="minor"/>
      </rPr>
      <t>b</t>
    </r>
  </si>
  <si>
    <r>
      <t>8397.1</t>
    </r>
    <r>
      <rPr>
        <vertAlign val="superscript"/>
        <sz val="11"/>
        <color indexed="8"/>
        <rFont val="Calibri"/>
        <family val="2"/>
        <scheme val="minor"/>
      </rPr>
      <t>b</t>
    </r>
  </si>
  <si>
    <r>
      <t>8224.1</t>
    </r>
    <r>
      <rPr>
        <vertAlign val="superscript"/>
        <sz val="11"/>
        <color indexed="8"/>
        <rFont val="Calibri"/>
        <family val="2"/>
        <scheme val="minor"/>
      </rPr>
      <t>b</t>
    </r>
  </si>
  <si>
    <r>
      <t>8107.3</t>
    </r>
    <r>
      <rPr>
        <vertAlign val="superscript"/>
        <sz val="11"/>
        <color indexed="8"/>
        <rFont val="Calibri"/>
        <family val="2"/>
        <scheme val="minor"/>
      </rPr>
      <t>b</t>
    </r>
  </si>
  <si>
    <r>
      <t>8116.1</t>
    </r>
    <r>
      <rPr>
        <vertAlign val="superscript"/>
        <sz val="11"/>
        <color indexed="8"/>
        <rFont val="Calibri"/>
        <family val="2"/>
        <scheme val="minor"/>
      </rPr>
      <t>b</t>
    </r>
  </si>
  <si>
    <t>8. Passengers kilometres (billion)</t>
  </si>
  <si>
    <r>
      <t>1046.5</t>
    </r>
    <r>
      <rPr>
        <vertAlign val="superscript"/>
        <sz val="11"/>
        <rFont val="Calibri"/>
        <family val="2"/>
        <scheme val="minor"/>
      </rPr>
      <t>b</t>
    </r>
  </si>
  <si>
    <r>
      <t>1098.1</t>
    </r>
    <r>
      <rPr>
        <vertAlign val="superscript"/>
        <sz val="11"/>
        <color indexed="8"/>
        <rFont val="Calibri"/>
        <family val="2"/>
        <scheme val="minor"/>
      </rPr>
      <t>b</t>
    </r>
  </si>
  <si>
    <r>
      <t>1158.7</t>
    </r>
    <r>
      <rPr>
        <vertAlign val="superscript"/>
        <sz val="11"/>
        <color indexed="8"/>
        <rFont val="Calibri"/>
        <family val="2"/>
        <scheme val="minor"/>
      </rPr>
      <t>b</t>
    </r>
  </si>
  <si>
    <r>
      <t>1147.2</t>
    </r>
    <r>
      <rPr>
        <vertAlign val="superscript"/>
        <sz val="11"/>
        <color indexed="8"/>
        <rFont val="Calibri"/>
        <family val="2"/>
        <scheme val="minor"/>
      </rPr>
      <t>b</t>
    </r>
  </si>
  <si>
    <r>
      <t>1143.0</t>
    </r>
    <r>
      <rPr>
        <vertAlign val="superscript"/>
        <sz val="11"/>
        <color indexed="8"/>
        <rFont val="Calibri"/>
        <family val="2"/>
        <scheme val="minor"/>
      </rPr>
      <t>b</t>
    </r>
  </si>
  <si>
    <r>
      <t>1149.83</t>
    </r>
    <r>
      <rPr>
        <vertAlign val="superscript"/>
        <sz val="11"/>
        <color indexed="8"/>
        <rFont val="Calibri"/>
        <family val="2"/>
        <scheme val="minor"/>
      </rPr>
      <t>b</t>
    </r>
  </si>
  <si>
    <r>
      <t>10515.1</t>
    </r>
    <r>
      <rPr>
        <vertAlign val="superscript"/>
        <sz val="11"/>
        <color indexed="8"/>
        <rFont val="Calibri"/>
        <family val="2"/>
        <scheme val="minor"/>
      </rPr>
      <t>b</t>
    </r>
  </si>
  <si>
    <r>
      <t>25792.6</t>
    </r>
    <r>
      <rPr>
        <vertAlign val="superscript"/>
        <sz val="11"/>
        <color indexed="8"/>
        <rFont val="Calibri"/>
        <family val="2"/>
        <scheme val="minor"/>
      </rPr>
      <t>b</t>
    </r>
  </si>
  <si>
    <r>
      <t>28246.4</t>
    </r>
    <r>
      <rPr>
        <vertAlign val="superscript"/>
        <sz val="11"/>
        <rFont val="Calibri"/>
        <family val="2"/>
        <scheme val="minor"/>
      </rPr>
      <t>b</t>
    </r>
  </si>
  <si>
    <r>
      <t>31322.8</t>
    </r>
    <r>
      <rPr>
        <vertAlign val="superscript"/>
        <sz val="11"/>
        <color indexed="8"/>
        <rFont val="Calibri"/>
        <family val="2"/>
        <scheme val="minor"/>
      </rPr>
      <t>b</t>
    </r>
  </si>
  <si>
    <r>
      <t>36532.3</t>
    </r>
    <r>
      <rPr>
        <vertAlign val="superscript"/>
        <sz val="11"/>
        <color indexed="8"/>
        <rFont val="Calibri"/>
        <family val="2"/>
        <scheme val="minor"/>
      </rPr>
      <t>b</t>
    </r>
  </si>
  <si>
    <r>
      <t>42189.6</t>
    </r>
    <r>
      <rPr>
        <vertAlign val="superscript"/>
        <sz val="11"/>
        <color indexed="8"/>
        <rFont val="Calibri"/>
        <family val="2"/>
        <scheme val="minor"/>
      </rPr>
      <t>b</t>
    </r>
  </si>
  <si>
    <r>
      <t>44283.3</t>
    </r>
    <r>
      <rPr>
        <vertAlign val="superscript"/>
        <sz val="11"/>
        <color indexed="8"/>
        <rFont val="Calibri"/>
        <family val="2"/>
        <scheme val="minor"/>
      </rPr>
      <t>b</t>
    </r>
  </si>
  <si>
    <r>
      <t>46280.4</t>
    </r>
    <r>
      <rPr>
        <vertAlign val="superscript"/>
        <sz val="11"/>
        <color indexed="8"/>
        <rFont val="Calibri"/>
        <family val="2"/>
        <scheme val="minor"/>
      </rPr>
      <t>b</t>
    </r>
  </si>
  <si>
    <t>10. Average lead : passenger traffic (km)</t>
  </si>
  <si>
    <r>
      <t>127.2</t>
    </r>
    <r>
      <rPr>
        <vertAlign val="superscript"/>
        <sz val="11"/>
        <rFont val="Calibri"/>
        <family val="2"/>
        <scheme val="minor"/>
      </rPr>
      <t>b</t>
    </r>
  </si>
  <si>
    <r>
      <t>130.4</t>
    </r>
    <r>
      <rPr>
        <vertAlign val="superscript"/>
        <sz val="11"/>
        <color indexed="8"/>
        <rFont val="Calibri"/>
        <family val="2"/>
        <scheme val="minor"/>
      </rPr>
      <t>b</t>
    </r>
  </si>
  <si>
    <r>
      <t>135.8</t>
    </r>
    <r>
      <rPr>
        <vertAlign val="superscript"/>
        <sz val="11"/>
        <color indexed="8"/>
        <rFont val="Calibri"/>
        <family val="2"/>
        <scheme val="minor"/>
      </rPr>
      <t>b</t>
    </r>
  </si>
  <si>
    <r>
      <t>139.5</t>
    </r>
    <r>
      <rPr>
        <vertAlign val="superscript"/>
        <sz val="11"/>
        <color indexed="8"/>
        <rFont val="Calibri"/>
        <family val="2"/>
        <scheme val="minor"/>
      </rPr>
      <t>b</t>
    </r>
  </si>
  <si>
    <r>
      <t>141.0</t>
    </r>
    <r>
      <rPr>
        <vertAlign val="superscript"/>
        <sz val="11"/>
        <color indexed="8"/>
        <rFont val="Calibri"/>
        <family val="2"/>
        <scheme val="minor"/>
      </rPr>
      <t>b</t>
    </r>
  </si>
  <si>
    <r>
      <t>141.7</t>
    </r>
    <r>
      <rPr>
        <vertAlign val="superscript"/>
        <sz val="11"/>
        <color indexed="8"/>
        <rFont val="Calibri"/>
        <family val="2"/>
        <scheme val="minor"/>
      </rPr>
      <t>b</t>
    </r>
  </si>
  <si>
    <t>11. Average rate per passenger -   kilometre (paise)</t>
  </si>
  <si>
    <r>
      <t>27.0</t>
    </r>
    <r>
      <rPr>
        <vertAlign val="superscript"/>
        <sz val="11"/>
        <rFont val="Calibri"/>
        <family val="2"/>
        <scheme val="minor"/>
      </rPr>
      <t>b</t>
    </r>
  </si>
  <si>
    <r>
      <t>28.5</t>
    </r>
    <r>
      <rPr>
        <vertAlign val="superscript"/>
        <sz val="11"/>
        <color indexed="8"/>
        <rFont val="Calibri"/>
        <family val="2"/>
        <scheme val="minor"/>
      </rPr>
      <t>b</t>
    </r>
  </si>
  <si>
    <r>
      <t>31.5</t>
    </r>
    <r>
      <rPr>
        <vertAlign val="superscript"/>
        <sz val="11"/>
        <color indexed="8"/>
        <rFont val="Calibri"/>
        <family val="2"/>
        <scheme val="minor"/>
      </rPr>
      <t>b</t>
    </r>
  </si>
  <si>
    <r>
      <t>36.8</t>
    </r>
    <r>
      <rPr>
        <vertAlign val="superscript"/>
        <sz val="11"/>
        <color indexed="8"/>
        <rFont val="Calibri"/>
        <family val="2"/>
        <scheme val="minor"/>
      </rPr>
      <t>b</t>
    </r>
  </si>
  <si>
    <r>
      <t>38.7</t>
    </r>
    <r>
      <rPr>
        <vertAlign val="superscript"/>
        <sz val="11"/>
        <color indexed="8"/>
        <rFont val="Calibri"/>
        <family val="2"/>
        <scheme val="minor"/>
      </rPr>
      <t>b</t>
    </r>
  </si>
  <si>
    <r>
      <t>40.3</t>
    </r>
    <r>
      <rPr>
        <vertAlign val="superscript"/>
        <sz val="11"/>
        <color indexed="8"/>
        <rFont val="Calibri"/>
        <family val="2"/>
        <scheme val="minor"/>
      </rPr>
      <t>b</t>
    </r>
  </si>
  <si>
    <t>Source : Ministry of Railways</t>
  </si>
  <si>
    <t xml:space="preserve">P: Provisional       </t>
  </si>
  <si>
    <t>Notes:  a: Excluding Konkan Railways Corporation Limited Loading                     b: Includes Metro Railway/Kolkata.</t>
  </si>
  <si>
    <t>4. Earnings from goods carried  (Rs. Crore)</t>
  </si>
  <si>
    <t>9. Passengers Earnings (Rs. Crore)</t>
  </si>
  <si>
    <t xml:space="preserve">Statement 5.16 : Statistics related to Indian Shipping  </t>
  </si>
  <si>
    <t>('000 metric  tonnes)</t>
  </si>
  <si>
    <t>Coastal</t>
  </si>
  <si>
    <t>Overseas</t>
  </si>
  <si>
    <t>No. of Vessels</t>
  </si>
  <si>
    <t>Gross Registered tonnage</t>
  </si>
  <si>
    <t>Average Gross Registered tonnage</t>
  </si>
  <si>
    <t>STRETCH</t>
  </si>
  <si>
    <t>2008-09</t>
  </si>
  <si>
    <t>Type of cargo moved</t>
  </si>
  <si>
    <t>Cement, Fly Ash, Iron Ore Fines, Coal, Steel Shed, Tyres, Iron fines, Iron Ingots, Galvanized Steel Plain Sheet, Stone Chips, Furnace oil, HF HSD, Lube Oil, Boulder, Pulses, Aluminium block, Sand, Clips, Ship block, Log, Pulses, Manganese Ore, Petroleum Coke, Cooking coal, Rock Phosphate, Timber, Peas, Slag oil, Non cooking coal ODC &amp; Etc.</t>
  </si>
  <si>
    <t>2114895 ^</t>
  </si>
  <si>
    <t>Transformers of power grid, Transmission equipments ,Goods, Passengers,Bicycle, bikes,live stockBamboo, Bamboo products, Coal, Plant &amp; machinery, Cement, Building  material, fertilizer, Food grains, Milk &amp; other essential commodities  etc.</t>
  </si>
  <si>
    <t>Phosphoric Acid &amp; Stone aggregates, Sulphur, Zinc, Furnace oil, Rock Phosphate, Various commodities in  containers, Furnance oil-bunkering, POL (bunkering to ships), Potable water, Lime shell with clay and other impurities, Liquid Effluent.</t>
  </si>
  <si>
    <t>Sub Total of National                                 Waterways(1+2+3)</t>
  </si>
  <si>
    <t>838.0                                       (13.9)</t>
  </si>
  <si>
    <t>The GOA Waterways-4</t>
  </si>
  <si>
    <t>Iron ore, iron ore pellets, coal &amp; pig iron.</t>
  </si>
  <si>
    <t>Coal, cement, bauxite, iron ore pellets, stone, HR steel, project cargo and related raw material, Sulphur, rock phosphate, cement, lime stone &amp; clinker etc.</t>
  </si>
  <si>
    <t>Grand Total(1+2+3+4+5)</t>
  </si>
  <si>
    <t>Note:  1. These figures are collected by IWAI field offices from IWT operators.</t>
  </si>
  <si>
    <t>3.   Cargo handled in Kolkata-Bangladesh-Kolkata route is included in the traffic on National Waterway No.I. The route is a link between NW-I &amp; NW-II through Bangladesh</t>
  </si>
  <si>
    <t>MT    :   Million tonne</t>
  </si>
  <si>
    <t>TKM      :  Tonne Kms</t>
  </si>
  <si>
    <t>BTKM   :  Billion Tonnes Km</t>
  </si>
  <si>
    <r>
      <rPr>
        <b/>
        <sz val="11"/>
        <rFont val="Calibri"/>
        <family val="2"/>
        <scheme val="minor"/>
      </rPr>
      <t>National Waterways-1</t>
    </r>
    <r>
      <rPr>
        <sz val="11"/>
        <rFont val="Calibri"/>
        <family val="2"/>
        <scheme val="minor"/>
      </rPr>
      <t xml:space="preserve">                                       The Ganga</t>
    </r>
  </si>
  <si>
    <r>
      <rPr>
        <b/>
        <sz val="11"/>
        <rFont val="Calibri"/>
        <family val="2"/>
        <scheme val="minor"/>
      </rPr>
      <t>National Waterways-3</t>
    </r>
    <r>
      <rPr>
        <sz val="11"/>
        <rFont val="Calibri"/>
        <family val="2"/>
        <scheme val="minor"/>
      </rPr>
      <t xml:space="preserve">                                            West Coast Canal</t>
    </r>
  </si>
  <si>
    <t>Statement 5.24: State-wise cases and deaths - Malaria</t>
  </si>
  <si>
    <t xml:space="preserve">Statement 5.15 : Cargo Movement on Waterways </t>
  </si>
  <si>
    <t>Sl. No</t>
  </si>
  <si>
    <t>Chhattisgarh*</t>
  </si>
  <si>
    <t xml:space="preserve">Source: National Vector Borne Disease Control Programme (NVBDCP),Directorate  General of Health Services, MoH&amp;FW  (as retrieved on 08.03.2018)            </t>
  </si>
  <si>
    <t>Source: National Vector Borne Disease Control Programme (NVBDCP),Directorate  general of Health Services, Ministry of Health &amp; Family Welfare. (as retrieved on 08.03.2018)</t>
  </si>
  <si>
    <t>Source: National Vector Borne Disease Control Programme (NVBDCP),Directorate  General of Health Services, Ministry of Health &amp; Family Welfare. (as retrieved on 08.03.2018)</t>
  </si>
  <si>
    <t>Source: National Vector Borne Disease Control Programme (NVBDCP),DG Health Services, Ministry of Health &amp; Family Welfare. (as retrieved on 08.03.2018)</t>
  </si>
  <si>
    <t>Source: Indian Shipping Statistics 2017, Ministry of Shipping</t>
  </si>
  <si>
    <t>TKM (in lakh)</t>
  </si>
  <si>
    <t>Lakh Tonne</t>
  </si>
  <si>
    <t xml:space="preserve">Source: Statistics of Inland Water Transport,  Ministry of Shipping </t>
  </si>
  <si>
    <r>
      <rPr>
        <b/>
        <sz val="11"/>
        <rFont val="Calibri"/>
        <family val="2"/>
        <scheme val="minor"/>
      </rPr>
      <t xml:space="preserve">National Waterways-2 * </t>
    </r>
    <r>
      <rPr>
        <sz val="11"/>
        <rFont val="Calibri"/>
        <family val="2"/>
        <scheme val="minor"/>
      </rPr>
      <t xml:space="preserve">                                          The Brahmaputra</t>
    </r>
  </si>
  <si>
    <t>* Provisional data has been considered in absence of cargo data received from IWTD, Government of Assam for National Waterways-II for the year 2015-16 and 2016-17.</t>
  </si>
  <si>
    <t>Contd.</t>
  </si>
  <si>
    <t>Maharashtra Waterways-5</t>
  </si>
  <si>
    <t>2017 (P) Till 24.12.2017</t>
  </si>
  <si>
    <t>As per the reports received from states Upto December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</si>
</sst>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8" x14ac:knownFonts="1">
    <font>
      <sz val="11"/>
      <color theme="1"/>
      <name val="Calibri"/>
      <family val="2"/>
      <scheme val="minor"/>
    </font>
    <font>
      <b/>
      <sz val="11"/>
      <color theme="1"/>
      <name val="Calibri"/>
      <family val="2"/>
      <scheme val="minor"/>
    </font>
    <font>
      <sz val="11"/>
      <name val="Calibri"/>
      <family val="2"/>
      <scheme val="minor"/>
    </font>
    <font>
      <sz val="10"/>
      <name val="Arial"/>
      <family val="2"/>
    </font>
    <font>
      <sz val="11"/>
      <color theme="1"/>
      <name val="Arial"/>
      <family val="2"/>
    </font>
    <font>
      <sz val="11"/>
      <color theme="1"/>
      <name val="Calibri"/>
      <family val="2"/>
      <scheme val="minor"/>
    </font>
    <font>
      <b/>
      <sz val="11"/>
      <name val="Calibri"/>
      <family val="2"/>
      <scheme val="minor"/>
    </font>
    <font>
      <b/>
      <sz val="10"/>
      <name val="Calibri"/>
      <family val="2"/>
      <scheme val="minor"/>
    </font>
    <font>
      <b/>
      <sz val="10"/>
      <color theme="1"/>
      <name val="Calibri"/>
      <family val="2"/>
      <scheme val="minor"/>
    </font>
    <font>
      <sz val="10"/>
      <color theme="1"/>
      <name val="Calibri"/>
      <family val="2"/>
      <scheme val="minor"/>
    </font>
    <font>
      <i/>
      <sz val="10"/>
      <color theme="1"/>
      <name val="Calibri"/>
      <family val="2"/>
      <scheme val="minor"/>
    </font>
    <font>
      <b/>
      <sz val="12"/>
      <color theme="1"/>
      <name val="Calibri"/>
      <family val="2"/>
      <scheme val="minor"/>
    </font>
    <font>
      <sz val="12"/>
      <color theme="1"/>
      <name val="Calibri"/>
      <family val="2"/>
      <scheme val="minor"/>
    </font>
    <font>
      <b/>
      <sz val="13"/>
      <name val="Calibri"/>
      <family val="2"/>
      <scheme val="minor"/>
    </font>
    <font>
      <b/>
      <sz val="12"/>
      <name val="Calibri"/>
      <family val="2"/>
      <scheme val="minor"/>
    </font>
    <font>
      <vertAlign val="superscript"/>
      <sz val="11"/>
      <name val="Calibri"/>
      <family val="2"/>
      <scheme val="minor"/>
    </font>
    <font>
      <vertAlign val="superscript"/>
      <sz val="11"/>
      <color indexed="8"/>
      <name val="Calibri"/>
      <family val="2"/>
      <scheme val="minor"/>
    </font>
    <font>
      <u/>
      <sz val="10"/>
      <color indexed="12"/>
      <name val="Arial"/>
      <family val="2"/>
    </font>
    <font>
      <sz val="9"/>
      <color theme="1"/>
      <name val="Calibri"/>
      <family val="2"/>
      <scheme val="minor"/>
    </font>
    <font>
      <b/>
      <sz val="13"/>
      <color theme="1"/>
      <name val="Calibri"/>
      <family val="2"/>
      <scheme val="minor"/>
    </font>
    <font>
      <sz val="11"/>
      <color indexed="8"/>
      <name val="Calibri"/>
      <family val="2"/>
      <scheme val="minor"/>
    </font>
    <font>
      <sz val="11.5"/>
      <color theme="1"/>
      <name val="Calibri"/>
      <family val="2"/>
      <scheme val="minor"/>
    </font>
    <font>
      <b/>
      <sz val="11.5"/>
      <color theme="1"/>
      <name val="Calibri"/>
      <family val="2"/>
      <scheme val="minor"/>
    </font>
    <font>
      <sz val="11.5"/>
      <name val="Calibri"/>
      <family val="2"/>
      <scheme val="minor"/>
    </font>
    <font>
      <b/>
      <sz val="11.5"/>
      <name val="Calibri"/>
      <family val="2"/>
      <scheme val="minor"/>
    </font>
    <font>
      <i/>
      <sz val="10"/>
      <name val="Calibri"/>
      <family val="2"/>
      <scheme val="minor"/>
    </font>
    <font>
      <sz val="12"/>
      <name val="Calibri"/>
      <family val="2"/>
      <scheme val="minor"/>
    </font>
    <font>
      <sz val="11"/>
      <color rgb="FF000000"/>
      <name val="Calibri"/>
      <family val="2"/>
      <scheme val="minor"/>
    </font>
  </fonts>
  <fills count="3">
    <fill>
      <patternFill patternType="none"/>
    </fill>
    <fill>
      <patternFill patternType="gray125"/>
    </fill>
    <fill>
      <patternFill patternType="solid">
        <fgColor theme="0"/>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style="thin">
        <color auto="1"/>
      </bottom>
      <diagonal/>
    </border>
  </borders>
  <cellStyleXfs count="9">
    <xf numFmtId="0" fontId="0" fillId="0" borderId="0"/>
    <xf numFmtId="0" fontId="3" fillId="0" borderId="0"/>
    <xf numFmtId="0" fontId="17" fillId="0" borderId="0" applyNumberFormat="0" applyFill="0" applyBorder="0" applyAlignment="0" applyProtection="0">
      <alignment vertical="top"/>
      <protection locked="0"/>
    </xf>
    <xf numFmtId="0" fontId="3" fillId="0" borderId="0"/>
    <xf numFmtId="0" fontId="3" fillId="0" borderId="0"/>
    <xf numFmtId="0" fontId="3" fillId="0" borderId="0"/>
    <xf numFmtId="0" fontId="3" fillId="0" borderId="0"/>
    <xf numFmtId="0" fontId="3" fillId="0" borderId="0"/>
    <xf numFmtId="0" fontId="3" fillId="0" borderId="0"/>
  </cellStyleXfs>
  <cellXfs count="242">
    <xf numFmtId="0" fontId="0" fillId="0" borderId="0" xfId="0"/>
    <xf numFmtId="0" fontId="2" fillId="0" borderId="0" xfId="0" applyFont="1"/>
    <xf numFmtId="0" fontId="2" fillId="0" borderId="0" xfId="0" applyFont="1" applyAlignment="1">
      <alignment horizontal="left"/>
    </xf>
    <xf numFmtId="0" fontId="2" fillId="0" borderId="0" xfId="0" applyFont="1" applyAlignment="1">
      <alignment horizontal="center"/>
    </xf>
    <xf numFmtId="0" fontId="0" fillId="0" borderId="0" xfId="0" applyAlignment="1">
      <alignment horizontal="center"/>
    </xf>
    <xf numFmtId="0" fontId="0" fillId="0" borderId="0" xfId="0" applyFont="1"/>
    <xf numFmtId="0" fontId="9" fillId="0" borderId="0" xfId="0" applyFont="1"/>
    <xf numFmtId="0" fontId="8" fillId="0" borderId="2" xfId="0" applyFont="1" applyBorder="1" applyAlignment="1">
      <alignment horizontal="right"/>
    </xf>
    <xf numFmtId="0" fontId="12" fillId="0" borderId="0" xfId="0" applyFont="1"/>
    <xf numFmtId="0" fontId="9" fillId="0" borderId="0" xfId="0" applyFont="1" applyBorder="1" applyAlignment="1">
      <alignment horizontal="right"/>
    </xf>
    <xf numFmtId="0" fontId="9" fillId="0" borderId="2" xfId="0" applyFont="1" applyBorder="1" applyAlignment="1">
      <alignment horizontal="right"/>
    </xf>
    <xf numFmtId="0" fontId="9" fillId="0" borderId="0" xfId="0" applyFont="1" applyBorder="1"/>
    <xf numFmtId="0" fontId="9" fillId="0" borderId="0" xfId="0" applyFont="1" applyAlignment="1">
      <alignment horizontal="right"/>
    </xf>
    <xf numFmtId="0" fontId="9" fillId="0" borderId="0" xfId="0" applyFont="1" applyBorder="1" applyAlignment="1">
      <alignment horizontal="left"/>
    </xf>
    <xf numFmtId="0" fontId="9" fillId="0" borderId="0" xfId="0" quotePrefix="1" applyFont="1" applyFill="1" applyBorder="1" applyAlignment="1">
      <alignment horizontal="left" vertical="center"/>
    </xf>
    <xf numFmtId="0" fontId="9" fillId="0" borderId="2" xfId="0" applyFont="1" applyFill="1" applyBorder="1" applyAlignment="1">
      <alignment horizontal="right"/>
    </xf>
    <xf numFmtId="0" fontId="8" fillId="0" borderId="0" xfId="0" applyFont="1" applyBorder="1" applyAlignment="1">
      <alignment horizontal="center"/>
    </xf>
    <xf numFmtId="0" fontId="8" fillId="0" borderId="7" xfId="0" applyFont="1" applyBorder="1" applyAlignment="1">
      <alignment horizontal="right"/>
    </xf>
    <xf numFmtId="0" fontId="1" fillId="0" borderId="2" xfId="0" applyFont="1" applyBorder="1" applyAlignment="1">
      <alignment horizontal="center"/>
    </xf>
    <xf numFmtId="164" fontId="0" fillId="0" borderId="0" xfId="0" applyNumberFormat="1"/>
    <xf numFmtId="0" fontId="1" fillId="0" borderId="0" xfId="0" applyFont="1"/>
    <xf numFmtId="0" fontId="2" fillId="0" borderId="0" xfId="0" applyFont="1" applyAlignment="1">
      <alignment wrapText="1"/>
    </xf>
    <xf numFmtId="0" fontId="1" fillId="0" borderId="2" xfId="0" applyFont="1" applyBorder="1" applyAlignment="1">
      <alignment horizontal="center" vertical="center"/>
    </xf>
    <xf numFmtId="0" fontId="2" fillId="0" borderId="0" xfId="0" applyFont="1" applyAlignment="1">
      <alignment vertical="center"/>
    </xf>
    <xf numFmtId="0" fontId="6" fillId="0" borderId="2" xfId="0" applyFont="1" applyFill="1" applyBorder="1" applyAlignment="1">
      <alignment horizontal="center" vertical="center"/>
    </xf>
    <xf numFmtId="0" fontId="6" fillId="0" borderId="7" xfId="0" applyFont="1" applyBorder="1" applyAlignment="1">
      <alignment horizontal="center" vertical="center"/>
    </xf>
    <xf numFmtId="0" fontId="6" fillId="0" borderId="11"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7" xfId="0" applyFont="1" applyBorder="1" applyAlignment="1">
      <alignment horizontal="center" vertical="center" wrapText="1"/>
    </xf>
    <xf numFmtId="0" fontId="6" fillId="0" borderId="2" xfId="0" applyFont="1" applyBorder="1" applyAlignment="1">
      <alignment vertical="center"/>
    </xf>
    <xf numFmtId="0" fontId="2" fillId="0" borderId="2" xfId="0" applyFont="1" applyBorder="1" applyAlignment="1">
      <alignment horizontal="right" vertical="center"/>
    </xf>
    <xf numFmtId="0" fontId="2" fillId="0" borderId="2" xfId="0" applyFont="1" applyFill="1" applyBorder="1" applyAlignment="1">
      <alignment horizontal="right" vertical="center"/>
    </xf>
    <xf numFmtId="0" fontId="2" fillId="0" borderId="2" xfId="0" applyFont="1" applyBorder="1" applyAlignment="1">
      <alignment vertical="center"/>
    </xf>
    <xf numFmtId="0" fontId="6" fillId="0" borderId="2" xfId="0" applyFont="1" applyBorder="1" applyAlignment="1">
      <alignment horizontal="right" vertical="center"/>
    </xf>
    <xf numFmtId="0" fontId="2" fillId="0" borderId="0" xfId="0" applyFont="1" applyAlignment="1">
      <alignment vertical="center" wrapText="1"/>
    </xf>
    <xf numFmtId="0" fontId="0" fillId="0" borderId="0" xfId="0" applyAlignment="1">
      <alignment vertical="center"/>
    </xf>
    <xf numFmtId="0" fontId="11" fillId="0" borderId="2" xfId="0" applyFont="1" applyBorder="1" applyAlignment="1">
      <alignment horizontal="center" vertical="top" wrapText="1"/>
    </xf>
    <xf numFmtId="0" fontId="11" fillId="0" borderId="0" xfId="0" applyFont="1" applyAlignment="1">
      <alignment vertical="top"/>
    </xf>
    <xf numFmtId="0" fontId="12" fillId="0" borderId="2" xfId="0" applyFont="1" applyBorder="1" applyAlignment="1">
      <alignment horizontal="center" vertical="center"/>
    </xf>
    <xf numFmtId="0" fontId="12" fillId="0" borderId="2" xfId="0" applyFont="1" applyBorder="1" applyAlignment="1">
      <alignment vertical="center"/>
    </xf>
    <xf numFmtId="164" fontId="12" fillId="0" borderId="2" xfId="0" applyNumberFormat="1" applyFont="1" applyBorder="1" applyAlignment="1">
      <alignment horizontal="right" vertical="center"/>
    </xf>
    <xf numFmtId="164" fontId="12" fillId="0" borderId="2" xfId="0" applyNumberFormat="1" applyFont="1" applyBorder="1" applyAlignment="1">
      <alignment vertical="center"/>
    </xf>
    <xf numFmtId="0" fontId="12" fillId="0" borderId="2" xfId="0" applyFont="1" applyFill="1" applyBorder="1" applyAlignment="1">
      <alignment vertical="center"/>
    </xf>
    <xf numFmtId="0" fontId="12" fillId="0" borderId="8" xfId="0" applyFont="1" applyBorder="1" applyAlignment="1">
      <alignment horizontal="center" vertical="center"/>
    </xf>
    <xf numFmtId="0" fontId="12" fillId="0" borderId="8" xfId="0" applyFont="1" applyFill="1" applyBorder="1" applyAlignment="1">
      <alignment vertical="center"/>
    </xf>
    <xf numFmtId="164" fontId="12" fillId="0" borderId="8" xfId="0" applyNumberFormat="1" applyFont="1" applyBorder="1" applyAlignment="1">
      <alignment vertical="center"/>
    </xf>
    <xf numFmtId="0" fontId="11" fillId="0" borderId="0" xfId="0" applyFont="1" applyAlignment="1">
      <alignment vertical="center"/>
    </xf>
    <xf numFmtId="0" fontId="0" fillId="0" borderId="2" xfId="0" applyFont="1" applyBorder="1" applyAlignment="1">
      <alignment vertical="center"/>
    </xf>
    <xf numFmtId="0" fontId="0" fillId="0" borderId="2" xfId="0" applyFont="1" applyBorder="1" applyAlignment="1">
      <alignment horizontal="right" vertical="center" wrapText="1"/>
    </xf>
    <xf numFmtId="0" fontId="0" fillId="0" borderId="0" xfId="0" applyFont="1" applyAlignment="1">
      <alignment vertical="center"/>
    </xf>
    <xf numFmtId="164" fontId="0" fillId="0" borderId="2" xfId="0" applyNumberFormat="1" applyFont="1" applyBorder="1" applyAlignment="1">
      <alignment vertical="center"/>
    </xf>
    <xf numFmtId="0" fontId="0" fillId="0" borderId="2" xfId="0" applyFont="1" applyBorder="1" applyAlignment="1">
      <alignment horizontal="right" vertical="center"/>
    </xf>
    <xf numFmtId="1" fontId="2" fillId="0" borderId="2" xfId="0" applyNumberFormat="1" applyFont="1" applyBorder="1" applyAlignment="1">
      <alignment horizontal="right" vertical="center"/>
    </xf>
    <xf numFmtId="0" fontId="0" fillId="0" borderId="2" xfId="0" applyBorder="1" applyAlignment="1">
      <alignment vertical="center"/>
    </xf>
    <xf numFmtId="164" fontId="2" fillId="0" borderId="2" xfId="0" applyNumberFormat="1" applyFont="1" applyBorder="1" applyAlignment="1">
      <alignment horizontal="right" vertical="center"/>
    </xf>
    <xf numFmtId="0" fontId="2" fillId="2" borderId="2" xfId="2" applyFont="1" applyFill="1" applyBorder="1" applyAlignment="1" applyProtection="1">
      <alignment horizontal="right" vertical="center"/>
    </xf>
    <xf numFmtId="0" fontId="18" fillId="0" borderId="0" xfId="0" applyFont="1" applyBorder="1" applyAlignment="1">
      <alignment vertical="center"/>
    </xf>
    <xf numFmtId="0" fontId="18" fillId="0" borderId="0" xfId="0" applyFont="1" applyAlignment="1">
      <alignment vertical="center"/>
    </xf>
    <xf numFmtId="0" fontId="20" fillId="0" borderId="0" xfId="0" applyFont="1" applyBorder="1" applyAlignment="1">
      <alignment vertical="center"/>
    </xf>
    <xf numFmtId="0" fontId="2" fillId="0" borderId="0" xfId="0" applyFont="1" applyBorder="1" applyAlignment="1">
      <alignment vertical="center"/>
    </xf>
    <xf numFmtId="0" fontId="12" fillId="0" borderId="7" xfId="0" applyFont="1" applyBorder="1" applyAlignment="1">
      <alignment horizontal="right" vertical="center"/>
    </xf>
    <xf numFmtId="0" fontId="11" fillId="0" borderId="7" xfId="0" applyFont="1" applyBorder="1" applyAlignment="1">
      <alignment horizontal="right" vertical="center"/>
    </xf>
    <xf numFmtId="0" fontId="14" fillId="0" borderId="7" xfId="0" applyFont="1" applyBorder="1" applyAlignment="1">
      <alignment horizontal="right" vertical="center"/>
    </xf>
    <xf numFmtId="0" fontId="14" fillId="0" borderId="7" xfId="0" applyFont="1" applyFill="1" applyBorder="1" applyAlignment="1">
      <alignment horizontal="right" vertical="center"/>
    </xf>
    <xf numFmtId="0" fontId="12" fillId="0" borderId="0" xfId="0" applyFont="1" applyAlignment="1">
      <alignment vertical="center"/>
    </xf>
    <xf numFmtId="0" fontId="0" fillId="0" borderId="2" xfId="0" applyFont="1" applyBorder="1" applyAlignment="1">
      <alignment horizontal="left" vertical="center" indent="1"/>
    </xf>
    <xf numFmtId="0" fontId="1" fillId="0" borderId="2" xfId="0" applyFont="1" applyBorder="1" applyAlignment="1">
      <alignment horizontal="center" vertical="center" wrapText="1"/>
    </xf>
    <xf numFmtId="164" fontId="1" fillId="0" borderId="2" xfId="0" applyNumberFormat="1" applyFont="1" applyBorder="1" applyAlignment="1">
      <alignment horizontal="center" vertical="center" wrapText="1"/>
    </xf>
    <xf numFmtId="0" fontId="1" fillId="0" borderId="0" xfId="0" applyFont="1" applyAlignment="1">
      <alignment vertical="center"/>
    </xf>
    <xf numFmtId="0" fontId="0" fillId="0" borderId="2" xfId="0" applyBorder="1" applyAlignment="1">
      <alignment horizontal="right" vertical="center"/>
    </xf>
    <xf numFmtId="164" fontId="0" fillId="0" borderId="2" xfId="0" applyNumberFormat="1" applyBorder="1" applyAlignment="1">
      <alignment horizontal="right" vertical="center"/>
    </xf>
    <xf numFmtId="0" fontId="1" fillId="0" borderId="2" xfId="0" applyFont="1" applyFill="1" applyBorder="1" applyAlignment="1">
      <alignment horizontal="center" vertical="center"/>
    </xf>
    <xf numFmtId="0" fontId="0" fillId="0" borderId="2" xfId="0" applyFill="1" applyBorder="1" applyAlignment="1">
      <alignment horizontal="right" vertical="center"/>
    </xf>
    <xf numFmtId="164" fontId="0" fillId="0" borderId="2" xfId="0" applyNumberFormat="1" applyFill="1" applyBorder="1" applyAlignment="1">
      <alignment horizontal="right" vertical="center"/>
    </xf>
    <xf numFmtId="164" fontId="0" fillId="0" borderId="0" xfId="0" applyNumberFormat="1" applyAlignment="1">
      <alignment vertical="center"/>
    </xf>
    <xf numFmtId="0" fontId="5" fillId="0" borderId="0" xfId="0" applyFont="1" applyAlignment="1">
      <alignment vertical="center"/>
    </xf>
    <xf numFmtId="0" fontId="11" fillId="0" borderId="2" xfId="0" applyFont="1" applyBorder="1" applyAlignment="1">
      <alignment horizontal="center" vertical="top"/>
    </xf>
    <xf numFmtId="0" fontId="11" fillId="0" borderId="6" xfId="0" applyFont="1" applyBorder="1" applyAlignment="1">
      <alignment horizontal="center" vertical="top"/>
    </xf>
    <xf numFmtId="0" fontId="9" fillId="0" borderId="2" xfId="0" applyFont="1" applyBorder="1" applyAlignment="1">
      <alignment horizontal="right" vertical="center"/>
    </xf>
    <xf numFmtId="0" fontId="21" fillId="0" borderId="2" xfId="0" applyFont="1" applyBorder="1" applyAlignment="1">
      <alignment horizontal="right" vertical="center"/>
    </xf>
    <xf numFmtId="0" fontId="21" fillId="0" borderId="2" xfId="0" applyFont="1" applyFill="1" applyBorder="1" applyAlignment="1">
      <alignment horizontal="right" vertical="center"/>
    </xf>
    <xf numFmtId="0" fontId="22" fillId="0" borderId="9" xfId="0" applyFont="1" applyBorder="1" applyAlignment="1">
      <alignment horizontal="right" vertical="center"/>
    </xf>
    <xf numFmtId="0" fontId="0" fillId="0" borderId="2" xfId="0" applyFont="1" applyFill="1" applyBorder="1" applyAlignment="1">
      <alignment horizontal="center" vertical="top" wrapText="1"/>
    </xf>
    <xf numFmtId="0" fontId="0" fillId="0" borderId="2" xfId="0" applyFont="1" applyFill="1" applyBorder="1" applyAlignment="1">
      <alignment horizontal="left"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wrapText="1"/>
    </xf>
    <xf numFmtId="0" fontId="0" fillId="0" borderId="11" xfId="0" applyFont="1" applyFill="1" applyBorder="1" applyAlignment="1">
      <alignment horizontal="center" wrapText="1"/>
    </xf>
    <xf numFmtId="0" fontId="1" fillId="0" borderId="7" xfId="0" applyFont="1" applyFill="1" applyBorder="1" applyAlignment="1">
      <alignment horizontal="left" wrapText="1"/>
    </xf>
    <xf numFmtId="0" fontId="11" fillId="0" borderId="2" xfId="0" applyFont="1" applyBorder="1" applyAlignment="1">
      <alignment horizontal="center"/>
    </xf>
    <xf numFmtId="0" fontId="21" fillId="0" borderId="2" xfId="0" applyFont="1" applyBorder="1" applyAlignment="1">
      <alignment horizontal="right"/>
    </xf>
    <xf numFmtId="1" fontId="23" fillId="2" borderId="2" xfId="1" applyNumberFormat="1" applyFont="1" applyFill="1" applyBorder="1" applyAlignment="1">
      <alignment horizontal="right" vertical="center" wrapText="1"/>
    </xf>
    <xf numFmtId="0" fontId="21" fillId="0" borderId="2" xfId="0" applyFont="1" applyBorder="1"/>
    <xf numFmtId="0" fontId="22" fillId="0" borderId="2" xfId="0" applyFont="1" applyBorder="1" applyAlignment="1">
      <alignment horizontal="right"/>
    </xf>
    <xf numFmtId="0" fontId="22" fillId="0" borderId="2" xfId="0" applyFont="1" applyBorder="1" applyAlignment="1">
      <alignment horizontal="right" vertical="center"/>
    </xf>
    <xf numFmtId="0" fontId="0" fillId="0" borderId="2" xfId="0" applyFont="1" applyBorder="1" applyAlignment="1">
      <alignment horizontal="center"/>
    </xf>
    <xf numFmtId="0" fontId="0" fillId="0" borderId="2" xfId="0" applyFont="1" applyFill="1" applyBorder="1" applyAlignment="1">
      <alignment horizontal="center"/>
    </xf>
    <xf numFmtId="0" fontId="1" fillId="0" borderId="2" xfId="0" applyFont="1" applyFill="1" applyBorder="1" applyAlignment="1">
      <alignment horizontal="left" wrapText="1"/>
    </xf>
    <xf numFmtId="0" fontId="11" fillId="0" borderId="2" xfId="0" applyFont="1" applyBorder="1" applyAlignment="1">
      <alignment vertical="center"/>
    </xf>
    <xf numFmtId="0" fontId="11" fillId="0" borderId="2" xfId="0" applyFont="1" applyBorder="1" applyAlignment="1">
      <alignment horizontal="center" vertical="center"/>
    </xf>
    <xf numFmtId="0" fontId="0" fillId="0" borderId="2" xfId="0" applyFont="1" applyBorder="1" applyAlignment="1">
      <alignment horizontal="center" vertical="center"/>
    </xf>
    <xf numFmtId="0" fontId="0" fillId="0" borderId="2" xfId="0" applyFont="1" applyFill="1" applyBorder="1" applyAlignment="1">
      <alignment horizontal="center" vertical="center"/>
    </xf>
    <xf numFmtId="0" fontId="1" fillId="0" borderId="2" xfId="0" applyFont="1" applyFill="1" applyBorder="1" applyAlignment="1">
      <alignment horizontal="left" vertical="center" wrapText="1"/>
    </xf>
    <xf numFmtId="0" fontId="8" fillId="0" borderId="2" xfId="0" applyFont="1" applyBorder="1" applyAlignment="1">
      <alignment horizontal="right" vertical="center"/>
    </xf>
    <xf numFmtId="0" fontId="9" fillId="0" borderId="0" xfId="0" applyFont="1" applyAlignment="1">
      <alignment vertical="center"/>
    </xf>
    <xf numFmtId="0" fontId="9" fillId="0" borderId="0" xfId="0" applyFont="1" applyBorder="1" applyAlignment="1">
      <alignment vertical="center"/>
    </xf>
    <xf numFmtId="0" fontId="9" fillId="0" borderId="0" xfId="0" applyFont="1" applyAlignment="1">
      <alignment horizontal="right" vertical="center"/>
    </xf>
    <xf numFmtId="0" fontId="9" fillId="0" borderId="0" xfId="0" applyFont="1" applyBorder="1" applyAlignment="1">
      <alignment horizontal="left" vertical="center"/>
    </xf>
    <xf numFmtId="0" fontId="9" fillId="0" borderId="0" xfId="0" applyFont="1" applyBorder="1" applyAlignment="1">
      <alignment horizontal="right" vertical="center"/>
    </xf>
    <xf numFmtId="0" fontId="21" fillId="0" borderId="2" xfId="0" applyFont="1" applyFill="1" applyBorder="1" applyAlignment="1">
      <alignment horizontal="right"/>
    </xf>
    <xf numFmtId="0" fontId="21" fillId="0" borderId="2" xfId="0" applyFont="1" applyFill="1" applyBorder="1"/>
    <xf numFmtId="0" fontId="23" fillId="0" borderId="2" xfId="0" applyFont="1" applyBorder="1"/>
    <xf numFmtId="0" fontId="4" fillId="0" borderId="2" xfId="0" applyFont="1" applyBorder="1" applyAlignment="1">
      <alignment horizontal="center"/>
    </xf>
    <xf numFmtId="0" fontId="4" fillId="0" borderId="2" xfId="0" applyFont="1" applyFill="1" applyBorder="1" applyAlignment="1">
      <alignment horizontal="center"/>
    </xf>
    <xf numFmtId="0" fontId="4" fillId="0" borderId="2" xfId="0" applyFont="1" applyBorder="1" applyAlignment="1">
      <alignment horizontal="center" vertical="center"/>
    </xf>
    <xf numFmtId="0" fontId="4" fillId="0" borderId="2" xfId="0" applyFont="1" applyFill="1" applyBorder="1" applyAlignment="1">
      <alignment horizontal="center" vertical="center"/>
    </xf>
    <xf numFmtId="0" fontId="0" fillId="0" borderId="0" xfId="0" applyFont="1" applyBorder="1" applyAlignment="1">
      <alignment horizontal="center"/>
    </xf>
    <xf numFmtId="0" fontId="0" fillId="0" borderId="0" xfId="0" applyFont="1" applyFill="1" applyBorder="1" applyAlignment="1">
      <alignment horizontal="left" wrapText="1"/>
    </xf>
    <xf numFmtId="0" fontId="12" fillId="0" borderId="0" xfId="0" applyFont="1" applyAlignment="1">
      <alignment horizontal="center" vertical="center"/>
    </xf>
    <xf numFmtId="0" fontId="2" fillId="0" borderId="2" xfId="0" applyFont="1" applyBorder="1" applyAlignment="1" applyProtection="1">
      <alignment vertical="center"/>
      <protection locked="0"/>
    </xf>
    <xf numFmtId="1" fontId="2" fillId="0" borderId="2" xfId="0" applyNumberFormat="1" applyFont="1" applyBorder="1" applyAlignment="1" applyProtection="1">
      <alignment vertical="center"/>
      <protection locked="0"/>
    </xf>
    <xf numFmtId="0" fontId="2" fillId="0" borderId="2" xfId="0" applyFont="1" applyBorder="1" applyAlignment="1" applyProtection="1">
      <alignment vertical="center" wrapText="1"/>
      <protection locked="0"/>
    </xf>
    <xf numFmtId="1" fontId="6" fillId="0" borderId="2" xfId="0" applyNumberFormat="1" applyFont="1" applyBorder="1" applyAlignment="1" applyProtection="1">
      <alignment vertical="center"/>
      <protection locked="0"/>
    </xf>
    <xf numFmtId="0" fontId="10" fillId="0" borderId="0" xfId="0" applyFont="1" applyAlignment="1">
      <alignment vertical="center"/>
    </xf>
    <xf numFmtId="0" fontId="2" fillId="0" borderId="2" xfId="0" applyFont="1" applyBorder="1" applyAlignment="1" applyProtection="1">
      <alignment horizontal="left" vertical="center" wrapText="1"/>
      <protection locked="0"/>
    </xf>
    <xf numFmtId="0" fontId="24" fillId="0" borderId="2" xfId="0" applyFont="1" applyBorder="1" applyAlignment="1" applyProtection="1">
      <alignment vertical="center"/>
      <protection locked="0"/>
    </xf>
    <xf numFmtId="0" fontId="0" fillId="0" borderId="0" xfId="0" applyFont="1" applyBorder="1" applyAlignment="1">
      <alignment vertical="center"/>
    </xf>
    <xf numFmtId="0" fontId="0" fillId="0" borderId="0" xfId="0" applyFont="1" applyAlignment="1">
      <alignment horizontal="center" vertical="center"/>
    </xf>
    <xf numFmtId="0" fontId="0" fillId="0" borderId="0" xfId="0" applyFont="1" applyAlignment="1">
      <alignment horizontal="left" vertical="center"/>
    </xf>
    <xf numFmtId="0" fontId="11"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12" fillId="0" borderId="2" xfId="0" applyFont="1" applyFill="1" applyBorder="1" applyAlignment="1">
      <alignment horizontal="left" vertical="center" wrapText="1"/>
    </xf>
    <xf numFmtId="0" fontId="12" fillId="0" borderId="2" xfId="0" applyFont="1" applyFill="1" applyBorder="1" applyAlignment="1">
      <alignment horizontal="right" vertical="center" wrapText="1"/>
    </xf>
    <xf numFmtId="0" fontId="11" fillId="0" borderId="2" xfId="0" applyFont="1" applyFill="1" applyBorder="1" applyAlignment="1">
      <alignment horizontal="left" vertical="center" wrapText="1"/>
    </xf>
    <xf numFmtId="0" fontId="11" fillId="0" borderId="2" xfId="0" applyFont="1" applyFill="1" applyBorder="1" applyAlignment="1">
      <alignment horizontal="right" vertical="center" wrapText="1"/>
    </xf>
    <xf numFmtId="0" fontId="2" fillId="0" borderId="0" xfId="0" applyFont="1" applyFill="1" applyAlignment="1">
      <alignmen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2" fillId="0" borderId="2" xfId="0" applyFont="1" applyFill="1" applyBorder="1" applyAlignment="1">
      <alignment horizontal="right" vertical="center" wrapText="1"/>
    </xf>
    <xf numFmtId="0" fontId="25" fillId="0" borderId="0" xfId="0" applyFont="1" applyFill="1" applyAlignment="1">
      <alignment vertical="center"/>
    </xf>
    <xf numFmtId="0" fontId="10" fillId="0" borderId="0" xfId="0" applyFont="1" applyBorder="1" applyAlignment="1">
      <alignment vertical="center"/>
    </xf>
    <xf numFmtId="0" fontId="2" fillId="0" borderId="0" xfId="0" applyFont="1" applyFill="1" applyAlignment="1">
      <alignment horizontal="left" vertical="center"/>
    </xf>
    <xf numFmtId="0" fontId="2" fillId="0" borderId="0" xfId="0" applyFont="1" applyFill="1" applyAlignment="1">
      <alignment horizontal="center" vertical="center"/>
    </xf>
    <xf numFmtId="0" fontId="26" fillId="0" borderId="2" xfId="0" applyFont="1" applyFill="1" applyBorder="1" applyAlignment="1">
      <alignment horizontal="right" vertical="center" wrapText="1"/>
    </xf>
    <xf numFmtId="0" fontId="26" fillId="0" borderId="2" xfId="0" applyFont="1" applyFill="1" applyBorder="1" applyAlignment="1">
      <alignment vertical="center"/>
    </xf>
    <xf numFmtId="0" fontId="14" fillId="0" borderId="7" xfId="0" applyFont="1" applyFill="1" applyBorder="1" applyAlignment="1">
      <alignment horizontal="right" vertical="center" wrapText="1"/>
    </xf>
    <xf numFmtId="0" fontId="26" fillId="0" borderId="2" xfId="0" applyFont="1" applyFill="1" applyBorder="1" applyAlignment="1">
      <alignment horizontal="center" vertical="center" wrapText="1"/>
    </xf>
    <xf numFmtId="0" fontId="26" fillId="0" borderId="2" xfId="0" applyFont="1" applyFill="1" applyBorder="1" applyAlignment="1">
      <alignment horizontal="left" vertical="center" wrapText="1"/>
    </xf>
    <xf numFmtId="0" fontId="26" fillId="0" borderId="7" xfId="0" applyFont="1" applyFill="1" applyBorder="1" applyAlignment="1">
      <alignment horizontal="center" vertical="center" wrapText="1"/>
    </xf>
    <xf numFmtId="0" fontId="14" fillId="0" borderId="7" xfId="0" applyFont="1" applyFill="1" applyBorder="1" applyAlignment="1">
      <alignment horizontal="left" vertical="center" wrapText="1"/>
    </xf>
    <xf numFmtId="0" fontId="14" fillId="0" borderId="2"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14" fillId="0" borderId="0" xfId="0" applyFont="1" applyFill="1" applyAlignment="1">
      <alignment vertical="center"/>
    </xf>
    <xf numFmtId="0" fontId="23" fillId="0" borderId="2" xfId="0" applyFont="1" applyFill="1" applyBorder="1" applyAlignment="1">
      <alignment horizontal="center" vertical="center" wrapText="1"/>
    </xf>
    <xf numFmtId="0" fontId="23" fillId="0" borderId="2" xfId="0" applyFont="1" applyFill="1" applyBorder="1" applyAlignment="1">
      <alignment horizontal="left" vertical="center" wrapText="1"/>
    </xf>
    <xf numFmtId="0" fontId="23" fillId="0" borderId="2" xfId="0" applyFont="1" applyFill="1" applyBorder="1" applyAlignment="1">
      <alignment horizontal="right" vertical="center" wrapText="1"/>
    </xf>
    <xf numFmtId="0" fontId="23" fillId="0" borderId="2" xfId="0" applyFont="1" applyFill="1" applyBorder="1" applyAlignment="1">
      <alignment vertical="center"/>
    </xf>
    <xf numFmtId="0" fontId="21" fillId="0" borderId="0" xfId="0" applyFont="1"/>
    <xf numFmtId="0" fontId="24" fillId="0" borderId="2" xfId="0" applyFont="1" applyFill="1" applyBorder="1" applyAlignment="1">
      <alignment horizontal="left" vertical="center" wrapText="1"/>
    </xf>
    <xf numFmtId="0" fontId="24" fillId="0" borderId="2" xfId="0" applyFont="1" applyFill="1" applyBorder="1" applyAlignment="1">
      <alignment horizontal="right" vertical="center" wrapText="1"/>
    </xf>
    <xf numFmtId="0" fontId="7" fillId="0" borderId="2" xfId="0" applyFont="1" applyFill="1" applyBorder="1" applyAlignment="1">
      <alignment horizontal="center" vertical="center" textRotation="90" wrapText="1"/>
    </xf>
    <xf numFmtId="0" fontId="7" fillId="0" borderId="2" xfId="0" applyFont="1" applyFill="1" applyBorder="1" applyAlignment="1">
      <alignment horizontal="center" vertical="center" wrapText="1"/>
    </xf>
    <xf numFmtId="0" fontId="2" fillId="0" borderId="0" xfId="0" applyFont="1" applyAlignment="1">
      <alignment horizontal="left" vertical="center"/>
    </xf>
    <xf numFmtId="0" fontId="6" fillId="0" borderId="2" xfId="0" applyFont="1" applyFill="1" applyBorder="1" applyAlignment="1">
      <alignment horizontal="left" vertical="center" wrapText="1"/>
    </xf>
    <xf numFmtId="0" fontId="6" fillId="0" borderId="2" xfId="0" applyFont="1" applyFill="1" applyBorder="1" applyAlignment="1">
      <alignment horizontal="right" vertical="center" wrapText="1"/>
    </xf>
    <xf numFmtId="0" fontId="27" fillId="0" borderId="0" xfId="0" applyFont="1" applyAlignment="1">
      <alignment vertical="center"/>
    </xf>
    <xf numFmtId="0" fontId="26" fillId="0" borderId="2" xfId="0" applyFont="1" applyBorder="1" applyAlignment="1">
      <alignment vertical="center"/>
    </xf>
    <xf numFmtId="0" fontId="14" fillId="0" borderId="2" xfId="0" applyFont="1" applyFill="1" applyBorder="1" applyAlignment="1">
      <alignment horizontal="right" vertical="center" wrapText="1"/>
    </xf>
    <xf numFmtId="0" fontId="14" fillId="0" borderId="2" xfId="0" applyFont="1" applyBorder="1" applyAlignment="1">
      <alignment vertical="center"/>
    </xf>
    <xf numFmtId="2" fontId="2" fillId="0" borderId="2" xfId="0" applyNumberFormat="1" applyFont="1" applyBorder="1" applyAlignment="1">
      <alignment horizontal="right" vertical="center"/>
    </xf>
    <xf numFmtId="2" fontId="6" fillId="0" borderId="2" xfId="0" applyNumberFormat="1" applyFont="1" applyBorder="1" applyAlignment="1">
      <alignment horizontal="right" vertical="center"/>
    </xf>
    <xf numFmtId="0" fontId="9" fillId="0" borderId="0" xfId="0" quotePrefix="1" applyFont="1" applyFill="1" applyBorder="1" applyAlignment="1">
      <alignment vertical="center"/>
    </xf>
    <xf numFmtId="0" fontId="12" fillId="0" borderId="2" xfId="0" applyFont="1" applyBorder="1" applyAlignment="1">
      <alignment horizontal="right" vertical="center"/>
    </xf>
    <xf numFmtId="0" fontId="6" fillId="0" borderId="2" xfId="0" applyFont="1" applyBorder="1" applyAlignment="1">
      <alignment horizontal="center" vertical="center" wrapText="1"/>
    </xf>
    <xf numFmtId="0" fontId="2" fillId="0" borderId="8" xfId="0" applyFont="1" applyBorder="1" applyAlignment="1">
      <alignment horizontal="left" vertical="center" wrapText="1"/>
    </xf>
    <xf numFmtId="0" fontId="2" fillId="0" borderId="10" xfId="0" applyFont="1" applyBorder="1" applyAlignment="1">
      <alignment horizontal="left" vertical="center" wrapText="1"/>
    </xf>
    <xf numFmtId="0" fontId="2" fillId="0" borderId="2" xfId="0" applyFont="1" applyBorder="1" applyAlignment="1">
      <alignment horizontal="center" vertical="center" wrapText="1"/>
    </xf>
    <xf numFmtId="0" fontId="2" fillId="0" borderId="0" xfId="0" applyFont="1" applyBorder="1" applyAlignment="1">
      <alignment horizontal="left" vertical="center" wrapText="1"/>
    </xf>
    <xf numFmtId="0" fontId="13" fillId="0" borderId="1" xfId="0" applyFont="1" applyBorder="1" applyAlignment="1">
      <alignment horizontal="center" vertical="center" wrapText="1"/>
    </xf>
    <xf numFmtId="0" fontId="6" fillId="0" borderId="11" xfId="0" applyFont="1" applyBorder="1" applyAlignment="1">
      <alignment horizontal="center" vertical="center"/>
    </xf>
    <xf numFmtId="0" fontId="6" fillId="0" borderId="9" xfId="0" applyFont="1" applyBorder="1" applyAlignment="1">
      <alignment horizontal="center" vertical="center"/>
    </xf>
    <xf numFmtId="0" fontId="2" fillId="0" borderId="8" xfId="0" applyFont="1" applyBorder="1" applyAlignment="1">
      <alignment horizontal="justify" vertical="center" wrapText="1"/>
    </xf>
    <xf numFmtId="0" fontId="2" fillId="0" borderId="10" xfId="0" applyFont="1" applyBorder="1" applyAlignment="1">
      <alignment horizontal="justify" vertical="center" wrapText="1"/>
    </xf>
    <xf numFmtId="0" fontId="0" fillId="0" borderId="3" xfId="0" applyBorder="1" applyAlignment="1">
      <alignment horizontal="left" vertical="top" wrapText="1"/>
    </xf>
    <xf numFmtId="0" fontId="19" fillId="0" borderId="0" xfId="0" applyFont="1" applyBorder="1" applyAlignment="1">
      <alignment horizontal="center" vertical="center"/>
    </xf>
    <xf numFmtId="0" fontId="0" fillId="0" borderId="1" xfId="0" applyFont="1" applyBorder="1" applyAlignment="1">
      <alignment horizontal="right"/>
    </xf>
    <xf numFmtId="0" fontId="11" fillId="0" borderId="2" xfId="0" applyFont="1" applyBorder="1" applyAlignment="1">
      <alignment horizontal="center" vertical="center"/>
    </xf>
    <xf numFmtId="0" fontId="13" fillId="0" borderId="1" xfId="0" applyFont="1" applyBorder="1" applyAlignment="1">
      <alignment horizontal="center" vertical="center"/>
    </xf>
    <xf numFmtId="0" fontId="2" fillId="0" borderId="0" xfId="0" applyFont="1" applyBorder="1" applyAlignment="1">
      <alignment vertical="center"/>
    </xf>
    <xf numFmtId="0" fontId="2" fillId="0" borderId="0" xfId="0" quotePrefix="1" applyFont="1" applyBorder="1" applyAlignment="1">
      <alignment vertical="center"/>
    </xf>
    <xf numFmtId="0" fontId="0" fillId="0" borderId="0" xfId="0" applyAlignment="1">
      <alignment horizontal="left" vertical="center" wrapText="1"/>
    </xf>
    <xf numFmtId="0" fontId="19" fillId="0" borderId="1" xfId="0" applyFont="1" applyBorder="1" applyAlignment="1">
      <alignment horizontal="center" vertical="center"/>
    </xf>
    <xf numFmtId="0" fontId="1" fillId="0" borderId="10" xfId="0" applyFont="1" applyBorder="1" applyAlignment="1">
      <alignment horizontal="center" vertical="center"/>
    </xf>
    <xf numFmtId="0" fontId="1" fillId="0" borderId="7" xfId="0" applyFont="1" applyBorder="1" applyAlignment="1">
      <alignment horizontal="center" vertical="center"/>
    </xf>
    <xf numFmtId="0" fontId="1" fillId="0" borderId="10" xfId="0" applyFont="1" applyBorder="1" applyAlignment="1">
      <alignment horizontal="center" vertical="center" wrapText="1"/>
    </xf>
    <xf numFmtId="0" fontId="1" fillId="0" borderId="7" xfId="0" applyFont="1" applyBorder="1" applyAlignment="1">
      <alignment horizontal="center" vertical="center" wrapText="1"/>
    </xf>
    <xf numFmtId="0" fontId="11" fillId="0" borderId="5" xfId="0" applyFont="1" applyBorder="1" applyAlignment="1">
      <alignment horizontal="center" vertical="center"/>
    </xf>
    <xf numFmtId="0" fontId="11" fillId="0" borderId="6" xfId="0" applyFont="1" applyBorder="1" applyAlignment="1">
      <alignment horizontal="center" vertical="center"/>
    </xf>
    <xf numFmtId="0" fontId="11" fillId="0" borderId="4" xfId="0" applyFont="1" applyBorder="1" applyAlignment="1">
      <alignment horizontal="center" vertical="center"/>
    </xf>
    <xf numFmtId="0" fontId="9" fillId="0" borderId="0" xfId="0" quotePrefix="1" applyFont="1" applyFill="1" applyBorder="1" applyAlignment="1">
      <alignment horizontal="left" vertical="center"/>
    </xf>
    <xf numFmtId="0" fontId="13" fillId="0" borderId="0" xfId="0" applyFont="1" applyBorder="1" applyAlignment="1">
      <alignment horizontal="center" vertical="center"/>
    </xf>
    <xf numFmtId="0" fontId="11" fillId="0" borderId="4" xfId="0" applyFont="1" applyFill="1" applyBorder="1" applyAlignment="1">
      <alignment horizontal="center" vertical="top" wrapText="1"/>
    </xf>
    <xf numFmtId="0" fontId="11" fillId="0" borderId="2" xfId="0" applyFont="1" applyFill="1" applyBorder="1" applyAlignment="1">
      <alignment horizontal="left" vertical="center" wrapText="1"/>
    </xf>
    <xf numFmtId="0" fontId="11" fillId="0" borderId="4" xfId="0" applyFont="1" applyFill="1" applyBorder="1" applyAlignment="1">
      <alignment horizontal="left" vertical="center" wrapText="1"/>
    </xf>
    <xf numFmtId="0" fontId="11" fillId="0" borderId="2" xfId="0" applyFont="1" applyFill="1" applyBorder="1" applyAlignment="1">
      <alignment horizontal="center" vertical="center" wrapText="1"/>
    </xf>
    <xf numFmtId="0" fontId="11" fillId="0" borderId="8" xfId="0" applyFont="1" applyBorder="1" applyAlignment="1">
      <alignment horizontal="center" vertical="center"/>
    </xf>
    <xf numFmtId="0" fontId="11" fillId="0" borderId="7" xfId="0" applyFont="1" applyBorder="1" applyAlignment="1">
      <alignment horizontal="center" vertical="center"/>
    </xf>
    <xf numFmtId="0" fontId="19" fillId="0" borderId="0" xfId="0" applyFont="1" applyAlignment="1">
      <alignment horizontal="center"/>
    </xf>
    <xf numFmtId="0" fontId="11" fillId="0" borderId="2" xfId="0" applyFont="1" applyFill="1" applyBorder="1" applyAlignment="1">
      <alignment horizontal="center" wrapText="1"/>
    </xf>
    <xf numFmtId="0" fontId="11" fillId="0" borderId="2" xfId="0" applyFont="1" applyBorder="1" applyAlignment="1">
      <alignment horizontal="center"/>
    </xf>
    <xf numFmtId="0" fontId="0" fillId="0" borderId="8" xfId="0" applyFont="1" applyBorder="1" applyAlignment="1">
      <alignment horizontal="center" vertical="center"/>
    </xf>
    <xf numFmtId="0" fontId="0" fillId="0" borderId="7" xfId="0" applyFont="1" applyBorder="1" applyAlignment="1">
      <alignment horizontal="center" vertical="center"/>
    </xf>
    <xf numFmtId="0" fontId="11" fillId="0" borderId="2" xfId="0" applyFont="1" applyBorder="1" applyAlignment="1">
      <alignment horizontal="center" vertical="top" wrapText="1"/>
    </xf>
    <xf numFmtId="0" fontId="14" fillId="0" borderId="2" xfId="0" applyFont="1" applyBorder="1" applyAlignment="1" applyProtection="1">
      <alignment vertical="center" wrapText="1"/>
      <protection locked="0"/>
    </xf>
    <xf numFmtId="0" fontId="11" fillId="0" borderId="2" xfId="0" applyFont="1" applyBorder="1" applyAlignment="1">
      <alignment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14" fillId="0" borderId="2" xfId="0" applyFont="1" applyBorder="1" applyAlignment="1" applyProtection="1">
      <alignment horizontal="center" vertical="center" wrapText="1"/>
      <protection locked="0"/>
    </xf>
    <xf numFmtId="0" fontId="14" fillId="0" borderId="8" xfId="0" applyFont="1" applyBorder="1" applyAlignment="1" applyProtection="1">
      <alignment horizontal="center" vertical="center" wrapText="1"/>
      <protection locked="0"/>
    </xf>
    <xf numFmtId="0" fontId="14" fillId="0" borderId="7" xfId="0" applyFont="1" applyBorder="1" applyAlignment="1" applyProtection="1">
      <alignment horizontal="center" vertical="center" wrapText="1"/>
      <protection locked="0"/>
    </xf>
    <xf numFmtId="0" fontId="0" fillId="0" borderId="3" xfId="0" applyBorder="1" applyAlignment="1">
      <alignment horizontal="left" vertical="center" wrapText="1"/>
    </xf>
    <xf numFmtId="0" fontId="0" fillId="0" borderId="3" xfId="0" applyFont="1" applyBorder="1" applyAlignment="1">
      <alignment horizontal="left" vertical="center" wrapText="1"/>
    </xf>
    <xf numFmtId="0" fontId="0" fillId="0" borderId="0" xfId="0" applyFont="1" applyFill="1" applyBorder="1" applyAlignment="1">
      <alignment horizontal="left" vertical="center" wrapText="1"/>
    </xf>
    <xf numFmtId="0" fontId="25" fillId="0" borderId="0" xfId="0" applyFont="1" applyFill="1" applyAlignment="1">
      <alignment horizontal="left" vertical="center"/>
    </xf>
    <xf numFmtId="0" fontId="13" fillId="0" borderId="1" xfId="0" applyFont="1" applyFill="1" applyBorder="1" applyAlignment="1">
      <alignment horizontal="center" vertical="center" wrapText="1"/>
    </xf>
    <xf numFmtId="0" fontId="25" fillId="0" borderId="3" xfId="0" applyFont="1" applyFill="1" applyBorder="1" applyAlignment="1">
      <alignment horizontal="left" vertical="center" wrapText="1"/>
    </xf>
    <xf numFmtId="0" fontId="25" fillId="0" borderId="0"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9" fillId="0" borderId="1" xfId="0" applyFont="1" applyBorder="1" applyAlignment="1">
      <alignment horizontal="center" vertical="center" wrapText="1"/>
    </xf>
    <xf numFmtId="0" fontId="6" fillId="0" borderId="2"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8" fillId="0" borderId="2" xfId="0" applyFont="1" applyBorder="1" applyAlignment="1">
      <alignment horizontal="center" vertical="center" wrapText="1"/>
    </xf>
    <xf numFmtId="0" fontId="0" fillId="0" borderId="0" xfId="0" applyFont="1" applyAlignment="1">
      <alignment horizontal="center"/>
    </xf>
    <xf numFmtId="0" fontId="9" fillId="0" borderId="3" xfId="0" applyFont="1" applyBorder="1" applyAlignment="1">
      <alignment horizontal="left" vertical="top" wrapText="1"/>
    </xf>
    <xf numFmtId="0" fontId="9" fillId="0" borderId="0" xfId="0" applyFont="1" applyAlignment="1">
      <alignment horizontal="left" vertical="top" wrapText="1"/>
    </xf>
    <xf numFmtId="0" fontId="0" fillId="0" borderId="0" xfId="0" applyFont="1" applyFill="1" applyBorder="1" applyAlignment="1">
      <alignment horizontal="left" vertical="center"/>
    </xf>
    <xf numFmtId="0" fontId="13" fillId="0" borderId="1" xfId="0" applyFont="1" applyBorder="1" applyAlignment="1">
      <alignment horizontal="center" wrapText="1"/>
    </xf>
  </cellXfs>
  <cellStyles count="9">
    <cellStyle name="Hyperlink" xfId="2" builtinId="8"/>
    <cellStyle name="Normal" xfId="0" builtinId="0"/>
    <cellStyle name="Normal 11" xfId="5"/>
    <cellStyle name="Normal 2" xfId="1"/>
    <cellStyle name="Normal 2 10" xfId="3"/>
    <cellStyle name="Normal 4" xfId="6"/>
    <cellStyle name="Normal 5" xfId="7"/>
    <cellStyle name="Normal 7" xfId="8"/>
    <cellStyle name="Normal 8"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
  <sheetViews>
    <sheetView view="pageBreakPreview" zoomScaleSheetLayoutView="100" workbookViewId="0">
      <selection activeCell="A11" sqref="A11:A12"/>
    </sheetView>
  </sheetViews>
  <sheetFormatPr defaultRowHeight="15" x14ac:dyDescent="0.25"/>
  <cols>
    <col min="1" max="1" width="19.7109375" style="1" customWidth="1"/>
    <col min="2" max="2" width="14.28515625" style="1" customWidth="1"/>
    <col min="3" max="5" width="11" style="1" hidden="1" customWidth="1"/>
    <col min="6" max="6" width="15.5703125" style="1" hidden="1" customWidth="1"/>
    <col min="7" max="7" width="16.28515625" style="1" hidden="1" customWidth="1"/>
    <col min="8" max="8" width="13.42578125" style="1" hidden="1" customWidth="1"/>
    <col min="9" max="11" width="9.42578125" style="1" bestFit="1" customWidth="1"/>
    <col min="12" max="12" width="9.42578125" style="1" customWidth="1"/>
    <col min="13" max="13" width="74.42578125" style="21" customWidth="1"/>
    <col min="14" max="16384" width="9.140625" style="1"/>
  </cols>
  <sheetData>
    <row r="1" spans="1:13" ht="26.25" customHeight="1" x14ac:dyDescent="0.25">
      <c r="A1" s="177" t="s">
        <v>280</v>
      </c>
      <c r="B1" s="177"/>
      <c r="C1" s="177"/>
      <c r="D1" s="177"/>
      <c r="E1" s="177"/>
      <c r="F1" s="177"/>
      <c r="G1" s="177"/>
      <c r="H1" s="177"/>
      <c r="I1" s="177"/>
      <c r="J1" s="177"/>
      <c r="K1" s="177"/>
      <c r="L1" s="177"/>
      <c r="M1" s="177"/>
    </row>
    <row r="2" spans="1:13" s="23" customFormat="1" ht="21.75" customHeight="1" x14ac:dyDescent="0.25">
      <c r="A2" s="178" t="s">
        <v>259</v>
      </c>
      <c r="B2" s="179"/>
      <c r="C2" s="25" t="s">
        <v>134</v>
      </c>
      <c r="D2" s="25" t="s">
        <v>260</v>
      </c>
      <c r="E2" s="25" t="s">
        <v>136</v>
      </c>
      <c r="F2" s="25" t="s">
        <v>137</v>
      </c>
      <c r="G2" s="25" t="s">
        <v>138</v>
      </c>
      <c r="H2" s="25" t="s">
        <v>139</v>
      </c>
      <c r="I2" s="25" t="s">
        <v>141</v>
      </c>
      <c r="J2" s="26" t="s">
        <v>142</v>
      </c>
      <c r="K2" s="27" t="s">
        <v>143</v>
      </c>
      <c r="L2" s="27" t="s">
        <v>144</v>
      </c>
      <c r="M2" s="28" t="s">
        <v>261</v>
      </c>
    </row>
    <row r="3" spans="1:13" s="23" customFormat="1" ht="39" customHeight="1" x14ac:dyDescent="0.25">
      <c r="A3" s="175" t="s">
        <v>277</v>
      </c>
      <c r="B3" s="29" t="s">
        <v>289</v>
      </c>
      <c r="C3" s="30">
        <v>1497964</v>
      </c>
      <c r="D3" s="30">
        <v>1348385</v>
      </c>
      <c r="E3" s="30">
        <v>1811070</v>
      </c>
      <c r="F3" s="168">
        <v>18.77</v>
      </c>
      <c r="G3" s="168">
        <v>33.098390000000002</v>
      </c>
      <c r="H3" s="168">
        <v>27.164370000000002</v>
      </c>
      <c r="I3" s="30">
        <v>33.49</v>
      </c>
      <c r="J3" s="31">
        <v>50.5</v>
      </c>
      <c r="K3" s="31">
        <v>62.37</v>
      </c>
      <c r="L3" s="31">
        <v>45.05</v>
      </c>
      <c r="M3" s="180" t="s">
        <v>262</v>
      </c>
    </row>
    <row r="4" spans="1:13" s="23" customFormat="1" ht="41.25" customHeight="1" x14ac:dyDescent="0.25">
      <c r="A4" s="175"/>
      <c r="B4" s="29" t="s">
        <v>288</v>
      </c>
      <c r="C4" s="30">
        <v>709153891</v>
      </c>
      <c r="D4" s="30">
        <v>705570044</v>
      </c>
      <c r="E4" s="30">
        <v>1047703720</v>
      </c>
      <c r="F4" s="30">
        <v>12302</v>
      </c>
      <c r="G4" s="168">
        <v>14543.683230000001</v>
      </c>
      <c r="H4" s="30">
        <v>15119</v>
      </c>
      <c r="I4" s="30">
        <v>18512</v>
      </c>
      <c r="J4" s="31">
        <v>22636</v>
      </c>
      <c r="K4" s="31">
        <v>26995</v>
      </c>
      <c r="L4" s="31">
        <v>24598</v>
      </c>
      <c r="M4" s="181"/>
    </row>
    <row r="5" spans="1:13" s="23" customFormat="1" ht="29.25" customHeight="1" x14ac:dyDescent="0.25">
      <c r="A5" s="175" t="s">
        <v>291</v>
      </c>
      <c r="B5" s="29" t="s">
        <v>289</v>
      </c>
      <c r="C5" s="30">
        <v>2140491</v>
      </c>
      <c r="D5" s="30">
        <v>2179435</v>
      </c>
      <c r="E5" s="30" t="s">
        <v>263</v>
      </c>
      <c r="F5" s="168">
        <v>21.63</v>
      </c>
      <c r="G5" s="168">
        <v>24.06448</v>
      </c>
      <c r="H5" s="168">
        <v>24.268505000000001</v>
      </c>
      <c r="I5" s="30">
        <v>24.75</v>
      </c>
      <c r="J5" s="32">
        <v>24.92</v>
      </c>
      <c r="K5" s="32">
        <v>25.84</v>
      </c>
      <c r="L5" s="32">
        <v>25.91</v>
      </c>
      <c r="M5" s="180" t="s">
        <v>264</v>
      </c>
    </row>
    <row r="6" spans="1:13" s="23" customFormat="1" ht="27" customHeight="1" x14ac:dyDescent="0.25">
      <c r="A6" s="175"/>
      <c r="B6" s="29" t="s">
        <v>288</v>
      </c>
      <c r="C6" s="30">
        <v>56874896</v>
      </c>
      <c r="D6" s="30">
        <v>55171401</v>
      </c>
      <c r="E6" s="30">
        <v>59126385</v>
      </c>
      <c r="F6" s="30">
        <v>573</v>
      </c>
      <c r="G6" s="168">
        <v>613.27453000000003</v>
      </c>
      <c r="H6" s="30">
        <v>580</v>
      </c>
      <c r="I6" s="30">
        <v>594</v>
      </c>
      <c r="J6" s="30">
        <v>508</v>
      </c>
      <c r="K6" s="30">
        <v>505</v>
      </c>
      <c r="L6" s="30">
        <v>503</v>
      </c>
      <c r="M6" s="181"/>
    </row>
    <row r="7" spans="1:13" s="23" customFormat="1" ht="27.75" customHeight="1" x14ac:dyDescent="0.25">
      <c r="A7" s="175" t="s">
        <v>278</v>
      </c>
      <c r="B7" s="29" t="s">
        <v>289</v>
      </c>
      <c r="C7" s="30">
        <v>673127</v>
      </c>
      <c r="D7" s="30">
        <v>766214</v>
      </c>
      <c r="E7" s="30">
        <v>667197</v>
      </c>
      <c r="F7" s="168">
        <v>8.8569399999999998</v>
      </c>
      <c r="G7" s="168">
        <v>13.4377</v>
      </c>
      <c r="H7" s="168">
        <v>7.11355</v>
      </c>
      <c r="I7" s="30">
        <v>10.66</v>
      </c>
      <c r="J7" s="30">
        <v>8.44</v>
      </c>
      <c r="K7" s="30">
        <v>10.61</v>
      </c>
      <c r="L7" s="30">
        <v>10.33</v>
      </c>
      <c r="M7" s="173" t="s">
        <v>265</v>
      </c>
    </row>
    <row r="8" spans="1:13" s="23" customFormat="1" ht="33" customHeight="1" x14ac:dyDescent="0.25">
      <c r="A8" s="175"/>
      <c r="B8" s="29" t="s">
        <v>288</v>
      </c>
      <c r="C8" s="30">
        <v>8872101</v>
      </c>
      <c r="D8" s="30">
        <v>10912125</v>
      </c>
      <c r="E8" s="30">
        <v>9750256</v>
      </c>
      <c r="F8" s="30">
        <v>142</v>
      </c>
      <c r="G8" s="30">
        <v>132.51938999999999</v>
      </c>
      <c r="H8" s="30">
        <v>139</v>
      </c>
      <c r="I8" s="30">
        <v>116</v>
      </c>
      <c r="J8" s="30">
        <v>92</v>
      </c>
      <c r="K8" s="30">
        <v>105</v>
      </c>
      <c r="L8" s="30">
        <v>109</v>
      </c>
      <c r="M8" s="174"/>
    </row>
    <row r="9" spans="1:13" s="23" customFormat="1" ht="28.5" customHeight="1" x14ac:dyDescent="0.25">
      <c r="A9" s="172" t="s">
        <v>266</v>
      </c>
      <c r="B9" s="29" t="s">
        <v>289</v>
      </c>
      <c r="C9" s="33">
        <v>4311582</v>
      </c>
      <c r="D9" s="33">
        <v>4294034</v>
      </c>
      <c r="E9" s="33">
        <v>4593162</v>
      </c>
      <c r="F9" s="169">
        <f t="shared" ref="F9:L10" si="0">F3+F5+F7</f>
        <v>49.25694</v>
      </c>
      <c r="G9" s="169">
        <f t="shared" si="0"/>
        <v>70.600570000000005</v>
      </c>
      <c r="H9" s="169">
        <f t="shared" si="0"/>
        <v>58.546424999999999</v>
      </c>
      <c r="I9" s="169">
        <f t="shared" si="0"/>
        <v>68.900000000000006</v>
      </c>
      <c r="J9" s="33">
        <f t="shared" si="0"/>
        <v>83.86</v>
      </c>
      <c r="K9" s="33">
        <f t="shared" si="0"/>
        <v>98.82</v>
      </c>
      <c r="L9" s="33">
        <f t="shared" si="0"/>
        <v>81.289999999999992</v>
      </c>
      <c r="M9" s="175"/>
    </row>
    <row r="10" spans="1:13" s="23" customFormat="1" ht="30.75" customHeight="1" x14ac:dyDescent="0.25">
      <c r="A10" s="172"/>
      <c r="B10" s="29" t="s">
        <v>288</v>
      </c>
      <c r="C10" s="33" t="s">
        <v>267</v>
      </c>
      <c r="D10" s="33">
        <v>771653570</v>
      </c>
      <c r="E10" s="33">
        <v>1116580361</v>
      </c>
      <c r="F10" s="33">
        <f t="shared" si="0"/>
        <v>13017</v>
      </c>
      <c r="G10" s="169">
        <f t="shared" si="0"/>
        <v>15289.477150000001</v>
      </c>
      <c r="H10" s="33">
        <f t="shared" si="0"/>
        <v>15838</v>
      </c>
      <c r="I10" s="33">
        <f t="shared" si="0"/>
        <v>19222</v>
      </c>
      <c r="J10" s="33">
        <f t="shared" si="0"/>
        <v>23236</v>
      </c>
      <c r="K10" s="33">
        <f t="shared" si="0"/>
        <v>27605</v>
      </c>
      <c r="L10" s="33">
        <f t="shared" si="0"/>
        <v>25210</v>
      </c>
      <c r="M10" s="175"/>
    </row>
    <row r="11" spans="1:13" s="23" customFormat="1" ht="25.5" customHeight="1" x14ac:dyDescent="0.25">
      <c r="A11" s="172" t="s">
        <v>268</v>
      </c>
      <c r="B11" s="29" t="s">
        <v>289</v>
      </c>
      <c r="C11" s="30">
        <v>38500000</v>
      </c>
      <c r="D11" s="30">
        <v>45580000</v>
      </c>
      <c r="E11" s="30">
        <v>53030000</v>
      </c>
      <c r="F11" s="30">
        <v>553.82000000000005</v>
      </c>
      <c r="G11" s="168">
        <v>432.79347000000001</v>
      </c>
      <c r="H11" s="30">
        <v>106.77</v>
      </c>
      <c r="I11" s="30">
        <v>5.99</v>
      </c>
      <c r="J11" s="30">
        <v>7.94</v>
      </c>
      <c r="K11" s="30">
        <v>49.75</v>
      </c>
      <c r="L11" s="30">
        <v>157.68</v>
      </c>
      <c r="M11" s="173" t="s">
        <v>269</v>
      </c>
    </row>
    <row r="12" spans="1:13" s="23" customFormat="1" ht="22.5" customHeight="1" x14ac:dyDescent="0.25">
      <c r="A12" s="172"/>
      <c r="B12" s="29" t="s">
        <v>288</v>
      </c>
      <c r="C12" s="30">
        <v>1925000000</v>
      </c>
      <c r="D12" s="30">
        <v>2279000000</v>
      </c>
      <c r="E12" s="30">
        <v>2651500000</v>
      </c>
      <c r="F12" s="30">
        <v>23853</v>
      </c>
      <c r="G12" s="52">
        <v>21639.673500000001</v>
      </c>
      <c r="H12" s="52">
        <v>102.4</v>
      </c>
      <c r="I12" s="30">
        <v>270</v>
      </c>
      <c r="J12" s="30">
        <v>340</v>
      </c>
      <c r="K12" s="30">
        <v>1987</v>
      </c>
      <c r="L12" s="30">
        <v>7884</v>
      </c>
      <c r="M12" s="174"/>
    </row>
    <row r="13" spans="1:13" s="23" customFormat="1" ht="25.5" customHeight="1" x14ac:dyDescent="0.25">
      <c r="A13" s="172" t="s">
        <v>294</v>
      </c>
      <c r="B13" s="29" t="s">
        <v>289</v>
      </c>
      <c r="C13" s="30">
        <v>12906154</v>
      </c>
      <c r="D13" s="30">
        <v>10155962</v>
      </c>
      <c r="E13" s="30">
        <v>11991109</v>
      </c>
      <c r="F13" s="30">
        <v>148.69999999999999</v>
      </c>
      <c r="G13" s="168">
        <v>199.47749999999999</v>
      </c>
      <c r="H13" s="30">
        <v>241.96</v>
      </c>
      <c r="I13" s="30">
        <v>247.74</v>
      </c>
      <c r="J13" s="30">
        <v>273.57</v>
      </c>
      <c r="K13" s="30">
        <v>288.49</v>
      </c>
      <c r="L13" s="30">
        <v>348.9</v>
      </c>
      <c r="M13" s="173" t="s">
        <v>270</v>
      </c>
    </row>
    <row r="14" spans="1:13" s="23" customFormat="1" ht="22.5" customHeight="1" x14ac:dyDescent="0.25">
      <c r="A14" s="172"/>
      <c r="B14" s="29" t="s">
        <v>288</v>
      </c>
      <c r="C14" s="30">
        <v>696932316</v>
      </c>
      <c r="D14" s="30">
        <v>548421948</v>
      </c>
      <c r="E14" s="30">
        <v>647519886</v>
      </c>
      <c r="F14" s="30">
        <v>3389</v>
      </c>
      <c r="G14" s="168">
        <v>10771.78521</v>
      </c>
      <c r="H14" s="30">
        <v>4551</v>
      </c>
      <c r="I14" s="30">
        <v>4691</v>
      </c>
      <c r="J14" s="30">
        <v>4892</v>
      </c>
      <c r="K14" s="30">
        <v>5005</v>
      </c>
      <c r="L14" s="30">
        <v>6428</v>
      </c>
      <c r="M14" s="174"/>
    </row>
    <row r="15" spans="1:13" s="23" customFormat="1" ht="29.25" customHeight="1" x14ac:dyDescent="0.25">
      <c r="A15" s="172" t="s">
        <v>271</v>
      </c>
      <c r="B15" s="29" t="s">
        <v>289</v>
      </c>
      <c r="C15" s="33">
        <v>55717736</v>
      </c>
      <c r="D15" s="33">
        <v>60029996</v>
      </c>
      <c r="E15" s="33">
        <v>69614271</v>
      </c>
      <c r="F15" s="169">
        <f t="shared" ref="F15:L16" si="1">F9+F11+F13</f>
        <v>751.77693999999997</v>
      </c>
      <c r="G15" s="169">
        <f t="shared" si="1"/>
        <v>702.87153999999998</v>
      </c>
      <c r="H15" s="169">
        <f t="shared" si="1"/>
        <v>407.27642500000002</v>
      </c>
      <c r="I15" s="33">
        <f t="shared" si="1"/>
        <v>322.63</v>
      </c>
      <c r="J15" s="33">
        <f t="shared" si="1"/>
        <v>365.37</v>
      </c>
      <c r="K15" s="33">
        <f t="shared" si="1"/>
        <v>437.06</v>
      </c>
      <c r="L15" s="33">
        <f t="shared" si="1"/>
        <v>587.87</v>
      </c>
      <c r="M15" s="175"/>
    </row>
    <row r="16" spans="1:13" s="23" customFormat="1" ht="22.5" customHeight="1" x14ac:dyDescent="0.25">
      <c r="A16" s="172"/>
      <c r="B16" s="29" t="s">
        <v>288</v>
      </c>
      <c r="C16" s="33">
        <v>3396833204</v>
      </c>
      <c r="D16" s="33">
        <v>3599075518</v>
      </c>
      <c r="E16" s="33">
        <v>4415600247</v>
      </c>
      <c r="F16" s="33">
        <f t="shared" si="1"/>
        <v>40259</v>
      </c>
      <c r="G16" s="169">
        <f t="shared" si="1"/>
        <v>47700.935860000005</v>
      </c>
      <c r="H16" s="33">
        <f t="shared" si="1"/>
        <v>20491.400000000001</v>
      </c>
      <c r="I16" s="33">
        <f t="shared" si="1"/>
        <v>24183</v>
      </c>
      <c r="J16" s="33">
        <f t="shared" si="1"/>
        <v>28468</v>
      </c>
      <c r="K16" s="33">
        <f t="shared" si="1"/>
        <v>34597</v>
      </c>
      <c r="L16" s="33">
        <f t="shared" si="1"/>
        <v>39522</v>
      </c>
      <c r="M16" s="175"/>
    </row>
    <row r="17" spans="1:13" s="23" customFormat="1" ht="21.75" customHeight="1" x14ac:dyDescent="0.25">
      <c r="A17" s="23" t="s">
        <v>290</v>
      </c>
      <c r="M17" s="34"/>
    </row>
    <row r="18" spans="1:13" s="23" customFormat="1" ht="21.75" customHeight="1" x14ac:dyDescent="0.25">
      <c r="A18" s="23" t="s">
        <v>272</v>
      </c>
      <c r="M18" s="34"/>
    </row>
    <row r="19" spans="1:13" s="23" customFormat="1" ht="21.75" customHeight="1" x14ac:dyDescent="0.25">
      <c r="A19" s="23" t="s">
        <v>292</v>
      </c>
      <c r="M19" s="34"/>
    </row>
    <row r="20" spans="1:13" s="23" customFormat="1" ht="27.75" customHeight="1" x14ac:dyDescent="0.25">
      <c r="A20" s="176" t="s">
        <v>273</v>
      </c>
      <c r="B20" s="176"/>
      <c r="C20" s="176"/>
      <c r="D20" s="176"/>
      <c r="E20" s="176"/>
      <c r="F20" s="176"/>
      <c r="G20" s="176"/>
      <c r="H20" s="176"/>
      <c r="I20" s="176"/>
      <c r="J20" s="176"/>
      <c r="K20" s="176"/>
      <c r="L20" s="176"/>
      <c r="M20" s="176"/>
    </row>
    <row r="21" spans="1:13" s="23" customFormat="1" ht="21.75" customHeight="1" x14ac:dyDescent="0.25">
      <c r="A21" s="34" t="s">
        <v>274</v>
      </c>
      <c r="B21" s="23" t="s">
        <v>275</v>
      </c>
      <c r="J21" s="23" t="s">
        <v>276</v>
      </c>
      <c r="M21" s="34"/>
    </row>
  </sheetData>
  <mergeCells count="17">
    <mergeCell ref="A1:M1"/>
    <mergeCell ref="A2:B2"/>
    <mergeCell ref="A3:A4"/>
    <mergeCell ref="M3:M4"/>
    <mergeCell ref="A5:A6"/>
    <mergeCell ref="M5:M6"/>
    <mergeCell ref="A7:A8"/>
    <mergeCell ref="M7:M8"/>
    <mergeCell ref="A9:A10"/>
    <mergeCell ref="M9:M10"/>
    <mergeCell ref="A11:A12"/>
    <mergeCell ref="M11:M12"/>
    <mergeCell ref="A13:A14"/>
    <mergeCell ref="M13:M14"/>
    <mergeCell ref="A15:A16"/>
    <mergeCell ref="M15:M16"/>
    <mergeCell ref="A20:M20"/>
  </mergeCells>
  <pageMargins left="0.70866141732283472" right="0.70866141732283472" top="0.74803149606299213" bottom="0.74803149606299213" header="0.31496062992125984" footer="0.31496062992125984"/>
  <pageSetup paperSize="9" scale="8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5"/>
  <sheetViews>
    <sheetView view="pageBreakPreview" topLeftCell="A19" zoomScaleSheetLayoutView="100" workbookViewId="0">
      <selection activeCell="L4" sqref="L4"/>
    </sheetView>
  </sheetViews>
  <sheetFormatPr defaultColWidth="9" defaultRowHeight="15" x14ac:dyDescent="0.25"/>
  <cols>
    <col min="1" max="1" width="9" style="4"/>
    <col min="2" max="2" width="9" customWidth="1"/>
    <col min="3" max="3" width="11.140625" customWidth="1"/>
    <col min="4" max="4" width="11.7109375" customWidth="1"/>
    <col min="5" max="5" width="9" customWidth="1"/>
    <col min="6" max="6" width="11.7109375" customWidth="1"/>
    <col min="7" max="7" width="11" customWidth="1"/>
    <col min="8" max="8" width="9" customWidth="1"/>
    <col min="9" max="10" width="11.7109375" customWidth="1"/>
  </cols>
  <sheetData>
    <row r="1" spans="1:10" s="20" customFormat="1" ht="17.25" x14ac:dyDescent="0.25">
      <c r="A1" s="183" t="s">
        <v>252</v>
      </c>
      <c r="B1" s="183"/>
      <c r="C1" s="183"/>
      <c r="D1" s="183"/>
      <c r="E1" s="183"/>
      <c r="F1" s="183"/>
      <c r="G1" s="183"/>
      <c r="H1" s="183"/>
      <c r="I1" s="183"/>
      <c r="J1" s="183"/>
    </row>
    <row r="2" spans="1:10" s="20" customFormat="1" x14ac:dyDescent="0.25">
      <c r="A2" s="184" t="s">
        <v>253</v>
      </c>
      <c r="B2" s="184"/>
      <c r="C2" s="184"/>
      <c r="D2" s="184"/>
      <c r="E2" s="184"/>
      <c r="F2" s="184"/>
      <c r="G2" s="184"/>
      <c r="H2" s="184"/>
      <c r="I2" s="184"/>
      <c r="J2" s="184"/>
    </row>
    <row r="3" spans="1:10" s="46" customFormat="1" ht="20.25" customHeight="1" x14ac:dyDescent="0.25">
      <c r="A3" s="185" t="s">
        <v>112</v>
      </c>
      <c r="B3" s="185" t="s">
        <v>254</v>
      </c>
      <c r="C3" s="185"/>
      <c r="D3" s="185"/>
      <c r="E3" s="185" t="s">
        <v>255</v>
      </c>
      <c r="F3" s="185"/>
      <c r="G3" s="185"/>
      <c r="H3" s="185" t="s">
        <v>20</v>
      </c>
      <c r="I3" s="185"/>
      <c r="J3" s="185"/>
    </row>
    <row r="4" spans="1:10" s="37" customFormat="1" ht="75" customHeight="1" x14ac:dyDescent="0.25">
      <c r="A4" s="185"/>
      <c r="B4" s="36" t="s">
        <v>256</v>
      </c>
      <c r="C4" s="36" t="s">
        <v>257</v>
      </c>
      <c r="D4" s="36" t="s">
        <v>258</v>
      </c>
      <c r="E4" s="36" t="s">
        <v>256</v>
      </c>
      <c r="F4" s="36" t="s">
        <v>257</v>
      </c>
      <c r="G4" s="36" t="s">
        <v>258</v>
      </c>
      <c r="H4" s="36" t="s">
        <v>256</v>
      </c>
      <c r="I4" s="36" t="s">
        <v>257</v>
      </c>
      <c r="J4" s="36" t="s">
        <v>258</v>
      </c>
    </row>
    <row r="5" spans="1:10" s="35" customFormat="1" ht="24" customHeight="1" x14ac:dyDescent="0.25">
      <c r="A5" s="38">
        <v>1980</v>
      </c>
      <c r="B5" s="39">
        <v>58</v>
      </c>
      <c r="C5" s="39">
        <v>253</v>
      </c>
      <c r="D5" s="40">
        <f>C5/B5</f>
        <v>4.3620689655172411</v>
      </c>
      <c r="E5" s="39">
        <v>325</v>
      </c>
      <c r="F5" s="39">
        <v>5426</v>
      </c>
      <c r="G5" s="41">
        <f>F5/E5</f>
        <v>16.695384615384615</v>
      </c>
      <c r="H5" s="39">
        <v>383</v>
      </c>
      <c r="I5" s="39">
        <v>5679</v>
      </c>
      <c r="J5" s="41">
        <f>I5/H5</f>
        <v>14.827676240208877</v>
      </c>
    </row>
    <row r="6" spans="1:10" s="35" customFormat="1" ht="24" customHeight="1" x14ac:dyDescent="0.25">
      <c r="A6" s="38">
        <v>1985</v>
      </c>
      <c r="B6" s="39">
        <v>95</v>
      </c>
      <c r="C6" s="39">
        <v>296</v>
      </c>
      <c r="D6" s="41">
        <f t="shared" ref="D6:D34" si="0">C6/B6</f>
        <v>3.1157894736842104</v>
      </c>
      <c r="E6" s="39">
        <v>273</v>
      </c>
      <c r="F6" s="39">
        <v>5654</v>
      </c>
      <c r="G6" s="41">
        <f t="shared" ref="G6:G29" si="1">F6/E6</f>
        <v>20.710622710622712</v>
      </c>
      <c r="H6" s="39">
        <v>368</v>
      </c>
      <c r="I6" s="39">
        <v>5950</v>
      </c>
      <c r="J6" s="41">
        <f t="shared" ref="J6:J33" si="2">I6/H6</f>
        <v>16.168478260869566</v>
      </c>
    </row>
    <row r="7" spans="1:10" s="35" customFormat="1" ht="24" customHeight="1" x14ac:dyDescent="0.25">
      <c r="A7" s="38">
        <v>1990</v>
      </c>
      <c r="B7" s="39">
        <v>162</v>
      </c>
      <c r="C7" s="39">
        <v>523</v>
      </c>
      <c r="D7" s="41">
        <f t="shared" si="0"/>
        <v>3.2283950617283952</v>
      </c>
      <c r="E7" s="39">
        <v>256</v>
      </c>
      <c r="F7" s="39">
        <v>5504</v>
      </c>
      <c r="G7" s="41">
        <f t="shared" si="1"/>
        <v>21.5</v>
      </c>
      <c r="H7" s="39">
        <v>418</v>
      </c>
      <c r="I7" s="39">
        <v>6027</v>
      </c>
      <c r="J7" s="41">
        <f t="shared" si="2"/>
        <v>14.418660287081339</v>
      </c>
    </row>
    <row r="8" spans="1:10" s="35" customFormat="1" ht="24" customHeight="1" x14ac:dyDescent="0.25">
      <c r="A8" s="38">
        <v>1991</v>
      </c>
      <c r="B8" s="39">
        <v>169</v>
      </c>
      <c r="C8" s="39">
        <v>561</v>
      </c>
      <c r="D8" s="41">
        <f t="shared" si="0"/>
        <v>3.3195266272189348</v>
      </c>
      <c r="E8" s="39">
        <v>246</v>
      </c>
      <c r="F8" s="39">
        <v>5378</v>
      </c>
      <c r="G8" s="41">
        <f t="shared" si="1"/>
        <v>21.86178861788618</v>
      </c>
      <c r="H8" s="39">
        <v>415</v>
      </c>
      <c r="I8" s="39">
        <v>5939</v>
      </c>
      <c r="J8" s="41">
        <f t="shared" si="2"/>
        <v>14.310843373493976</v>
      </c>
    </row>
    <row r="9" spans="1:10" s="35" customFormat="1" ht="24" customHeight="1" x14ac:dyDescent="0.25">
      <c r="A9" s="38">
        <v>1992</v>
      </c>
      <c r="B9" s="39">
        <v>187</v>
      </c>
      <c r="C9" s="39">
        <v>640</v>
      </c>
      <c r="D9" s="41">
        <f t="shared" si="0"/>
        <v>3.4224598930481283</v>
      </c>
      <c r="E9" s="39">
        <v>254</v>
      </c>
      <c r="F9" s="39">
        <v>5648</v>
      </c>
      <c r="G9" s="41">
        <f t="shared" si="1"/>
        <v>22.236220472440944</v>
      </c>
      <c r="H9" s="39">
        <v>441</v>
      </c>
      <c r="I9" s="39">
        <v>6288</v>
      </c>
      <c r="J9" s="41">
        <f t="shared" si="2"/>
        <v>14.258503401360544</v>
      </c>
    </row>
    <row r="10" spans="1:10" s="35" customFormat="1" ht="24" customHeight="1" x14ac:dyDescent="0.25">
      <c r="A10" s="38">
        <v>1993</v>
      </c>
      <c r="B10" s="39">
        <v>202</v>
      </c>
      <c r="C10" s="39">
        <v>642</v>
      </c>
      <c r="D10" s="41">
        <f t="shared" si="0"/>
        <v>3.1782178217821784</v>
      </c>
      <c r="E10" s="39">
        <v>241</v>
      </c>
      <c r="F10" s="39">
        <v>5625</v>
      </c>
      <c r="G10" s="41">
        <f t="shared" si="1"/>
        <v>23.3402489626556</v>
      </c>
      <c r="H10" s="39">
        <v>443</v>
      </c>
      <c r="I10" s="39">
        <v>6267</v>
      </c>
      <c r="J10" s="41">
        <f t="shared" si="2"/>
        <v>14.146726862302483</v>
      </c>
    </row>
    <row r="11" spans="1:10" s="35" customFormat="1" ht="24" customHeight="1" x14ac:dyDescent="0.25">
      <c r="A11" s="38">
        <v>1994</v>
      </c>
      <c r="B11" s="39">
        <v>206</v>
      </c>
      <c r="C11" s="39">
        <v>681</v>
      </c>
      <c r="D11" s="41">
        <f t="shared" si="0"/>
        <v>3.3058252427184467</v>
      </c>
      <c r="E11" s="39">
        <v>231</v>
      </c>
      <c r="F11" s="39">
        <v>5665</v>
      </c>
      <c r="G11" s="41">
        <f t="shared" si="1"/>
        <v>24.523809523809526</v>
      </c>
      <c r="H11" s="39">
        <v>437</v>
      </c>
      <c r="I11" s="39">
        <v>6346</v>
      </c>
      <c r="J11" s="41">
        <f t="shared" si="2"/>
        <v>14.521739130434783</v>
      </c>
    </row>
    <row r="12" spans="1:10" s="35" customFormat="1" ht="24" customHeight="1" x14ac:dyDescent="0.25">
      <c r="A12" s="38">
        <v>1995</v>
      </c>
      <c r="B12" s="39">
        <v>219</v>
      </c>
      <c r="C12" s="39">
        <v>698</v>
      </c>
      <c r="D12" s="41">
        <f t="shared" si="0"/>
        <v>3.1872146118721463</v>
      </c>
      <c r="E12" s="39">
        <v>251</v>
      </c>
      <c r="F12" s="39">
        <v>6304</v>
      </c>
      <c r="G12" s="41">
        <f t="shared" si="1"/>
        <v>25.115537848605577</v>
      </c>
      <c r="H12" s="39">
        <v>470</v>
      </c>
      <c r="I12" s="39">
        <v>7002</v>
      </c>
      <c r="J12" s="41">
        <f t="shared" si="2"/>
        <v>14.897872340425533</v>
      </c>
    </row>
    <row r="13" spans="1:10" s="35" customFormat="1" ht="24" customHeight="1" x14ac:dyDescent="0.25">
      <c r="A13" s="38">
        <v>1996</v>
      </c>
      <c r="B13" s="39">
        <v>231</v>
      </c>
      <c r="C13" s="39">
        <v>705</v>
      </c>
      <c r="D13" s="41">
        <f t="shared" si="0"/>
        <v>3.051948051948052</v>
      </c>
      <c r="E13" s="39">
        <v>253</v>
      </c>
      <c r="F13" s="39">
        <v>6347</v>
      </c>
      <c r="G13" s="41">
        <f t="shared" si="1"/>
        <v>25.086956521739129</v>
      </c>
      <c r="H13" s="39">
        <v>484</v>
      </c>
      <c r="I13" s="39">
        <v>7052</v>
      </c>
      <c r="J13" s="41">
        <f t="shared" si="2"/>
        <v>14.570247933884298</v>
      </c>
    </row>
    <row r="14" spans="1:10" s="35" customFormat="1" ht="24" customHeight="1" x14ac:dyDescent="0.25">
      <c r="A14" s="38">
        <v>1997</v>
      </c>
      <c r="B14" s="39">
        <v>232</v>
      </c>
      <c r="C14" s="39">
        <v>654</v>
      </c>
      <c r="D14" s="41">
        <f t="shared" si="0"/>
        <v>2.8189655172413794</v>
      </c>
      <c r="E14" s="39">
        <v>244</v>
      </c>
      <c r="F14" s="39">
        <v>6224</v>
      </c>
      <c r="G14" s="41">
        <f t="shared" si="1"/>
        <v>25.508196721311474</v>
      </c>
      <c r="H14" s="39">
        <v>476</v>
      </c>
      <c r="I14" s="39">
        <v>6878</v>
      </c>
      <c r="J14" s="41">
        <f t="shared" si="2"/>
        <v>14.449579831932773</v>
      </c>
    </row>
    <row r="15" spans="1:10" s="35" customFormat="1" ht="24" customHeight="1" x14ac:dyDescent="0.25">
      <c r="A15" s="38">
        <v>1998</v>
      </c>
      <c r="B15" s="39">
        <v>247</v>
      </c>
      <c r="C15" s="39">
        <v>654</v>
      </c>
      <c r="D15" s="41">
        <f t="shared" si="0"/>
        <v>2.6477732793522266</v>
      </c>
      <c r="E15" s="39">
        <v>237</v>
      </c>
      <c r="F15" s="39">
        <v>6131</v>
      </c>
      <c r="G15" s="41">
        <f t="shared" si="1"/>
        <v>25.869198312236286</v>
      </c>
      <c r="H15" s="39">
        <v>484</v>
      </c>
      <c r="I15" s="39">
        <v>6785</v>
      </c>
      <c r="J15" s="41">
        <f t="shared" si="2"/>
        <v>14.018595041322314</v>
      </c>
    </row>
    <row r="16" spans="1:10" s="35" customFormat="1" ht="24" customHeight="1" x14ac:dyDescent="0.25">
      <c r="A16" s="38">
        <v>1999</v>
      </c>
      <c r="B16" s="39">
        <v>269</v>
      </c>
      <c r="C16" s="39">
        <v>680</v>
      </c>
      <c r="D16" s="41">
        <f t="shared" si="0"/>
        <v>2.5278810408921935</v>
      </c>
      <c r="E16" s="39">
        <v>241</v>
      </c>
      <c r="F16" s="39">
        <v>6373</v>
      </c>
      <c r="G16" s="41">
        <f t="shared" si="1"/>
        <v>26.443983402489625</v>
      </c>
      <c r="H16" s="39">
        <v>510</v>
      </c>
      <c r="I16" s="39">
        <v>7053</v>
      </c>
      <c r="J16" s="41">
        <f t="shared" si="2"/>
        <v>13.829411764705883</v>
      </c>
    </row>
    <row r="17" spans="1:10" s="35" customFormat="1" ht="24" customHeight="1" x14ac:dyDescent="0.25">
      <c r="A17" s="38">
        <v>2000</v>
      </c>
      <c r="B17" s="39">
        <v>312</v>
      </c>
      <c r="C17" s="39">
        <v>709</v>
      </c>
      <c r="D17" s="41">
        <f t="shared" si="0"/>
        <v>2.2724358974358974</v>
      </c>
      <c r="E17" s="39">
        <v>237</v>
      </c>
      <c r="F17" s="39">
        <v>6244</v>
      </c>
      <c r="G17" s="41">
        <f t="shared" si="1"/>
        <v>26.345991561181435</v>
      </c>
      <c r="H17" s="39">
        <v>549</v>
      </c>
      <c r="I17" s="39">
        <v>6953</v>
      </c>
      <c r="J17" s="41">
        <f t="shared" si="2"/>
        <v>12.664845173041895</v>
      </c>
    </row>
    <row r="18" spans="1:10" s="35" customFormat="1" ht="24" customHeight="1" x14ac:dyDescent="0.25">
      <c r="A18" s="38">
        <v>2001</v>
      </c>
      <c r="B18" s="39">
        <v>329</v>
      </c>
      <c r="C18" s="39">
        <v>731</v>
      </c>
      <c r="D18" s="41">
        <f t="shared" si="0"/>
        <v>2.2218844984802431</v>
      </c>
      <c r="E18" s="39">
        <v>228</v>
      </c>
      <c r="F18" s="39">
        <v>6237</v>
      </c>
      <c r="G18" s="41">
        <f t="shared" si="1"/>
        <v>27.355263157894736</v>
      </c>
      <c r="H18" s="39">
        <v>557</v>
      </c>
      <c r="I18" s="39">
        <v>6968</v>
      </c>
      <c r="J18" s="41">
        <f t="shared" si="2"/>
        <v>12.509874326750449</v>
      </c>
    </row>
    <row r="19" spans="1:10" s="35" customFormat="1" ht="24" customHeight="1" x14ac:dyDescent="0.25">
      <c r="A19" s="38">
        <v>2002</v>
      </c>
      <c r="B19" s="39">
        <v>424</v>
      </c>
      <c r="C19" s="39">
        <v>805</v>
      </c>
      <c r="D19" s="41">
        <f t="shared" si="0"/>
        <v>1.8985849056603774</v>
      </c>
      <c r="E19" s="39">
        <v>193</v>
      </c>
      <c r="F19" s="39">
        <v>5402</v>
      </c>
      <c r="G19" s="41">
        <f t="shared" si="1"/>
        <v>27.989637305699482</v>
      </c>
      <c r="H19" s="39">
        <v>617</v>
      </c>
      <c r="I19" s="39">
        <v>6207</v>
      </c>
      <c r="J19" s="41">
        <f t="shared" si="2"/>
        <v>10.05996758508914</v>
      </c>
    </row>
    <row r="20" spans="1:10" s="35" customFormat="1" ht="24" customHeight="1" x14ac:dyDescent="0.25">
      <c r="A20" s="38">
        <v>2003</v>
      </c>
      <c r="B20" s="39">
        <v>429</v>
      </c>
      <c r="C20" s="39">
        <v>806</v>
      </c>
      <c r="D20" s="41">
        <f t="shared" si="0"/>
        <v>1.8787878787878789</v>
      </c>
      <c r="E20" s="39">
        <v>196</v>
      </c>
      <c r="F20" s="39">
        <v>5817</v>
      </c>
      <c r="G20" s="41">
        <f t="shared" si="1"/>
        <v>29.678571428571427</v>
      </c>
      <c r="H20" s="39">
        <v>625</v>
      </c>
      <c r="I20" s="39">
        <v>6623</v>
      </c>
      <c r="J20" s="41">
        <f t="shared" si="2"/>
        <v>10.5968</v>
      </c>
    </row>
    <row r="21" spans="1:10" s="35" customFormat="1" ht="24" customHeight="1" x14ac:dyDescent="0.25">
      <c r="A21" s="38">
        <v>2004</v>
      </c>
      <c r="B21" s="39">
        <v>454</v>
      </c>
      <c r="C21" s="39">
        <v>808</v>
      </c>
      <c r="D21" s="41">
        <f t="shared" si="0"/>
        <v>1.7797356828193833</v>
      </c>
      <c r="E21" s="39">
        <v>215</v>
      </c>
      <c r="F21" s="39">
        <v>6893</v>
      </c>
      <c r="G21" s="41">
        <f t="shared" si="1"/>
        <v>32.060465116279069</v>
      </c>
      <c r="H21" s="39">
        <v>669</v>
      </c>
      <c r="I21" s="39">
        <v>7701</v>
      </c>
      <c r="J21" s="41">
        <f t="shared" si="2"/>
        <v>11.511210762331839</v>
      </c>
    </row>
    <row r="22" spans="1:10" s="35" customFormat="1" ht="24" customHeight="1" x14ac:dyDescent="0.25">
      <c r="A22" s="38">
        <v>2005</v>
      </c>
      <c r="B22" s="39">
        <v>485</v>
      </c>
      <c r="C22" s="39">
        <v>816</v>
      </c>
      <c r="D22" s="41">
        <f t="shared" si="0"/>
        <v>1.6824742268041237</v>
      </c>
      <c r="E22" s="39">
        <v>236</v>
      </c>
      <c r="F22" s="39">
        <v>7427</v>
      </c>
      <c r="G22" s="41">
        <f t="shared" si="1"/>
        <v>31.470338983050848</v>
      </c>
      <c r="H22" s="39">
        <v>721</v>
      </c>
      <c r="I22" s="39">
        <v>8243</v>
      </c>
      <c r="J22" s="41">
        <f t="shared" si="2"/>
        <v>11.432732316227462</v>
      </c>
    </row>
    <row r="23" spans="1:10" s="35" customFormat="1" ht="24" customHeight="1" x14ac:dyDescent="0.25">
      <c r="A23" s="38">
        <v>2006</v>
      </c>
      <c r="B23" s="39">
        <v>526</v>
      </c>
      <c r="C23" s="39">
        <v>841</v>
      </c>
      <c r="D23" s="41">
        <f t="shared" si="0"/>
        <v>1.5988593155893536</v>
      </c>
      <c r="E23" s="39">
        <v>250</v>
      </c>
      <c r="F23" s="39">
        <v>7576</v>
      </c>
      <c r="G23" s="41">
        <f t="shared" si="1"/>
        <v>30.303999999999998</v>
      </c>
      <c r="H23" s="39">
        <v>776</v>
      </c>
      <c r="I23" s="39">
        <v>8417</v>
      </c>
      <c r="J23" s="41">
        <f t="shared" si="2"/>
        <v>10.846649484536082</v>
      </c>
    </row>
    <row r="24" spans="1:10" s="35" customFormat="1" ht="24" customHeight="1" x14ac:dyDescent="0.25">
      <c r="A24" s="38">
        <v>2007</v>
      </c>
      <c r="B24" s="39">
        <v>573</v>
      </c>
      <c r="C24" s="39">
        <v>893</v>
      </c>
      <c r="D24" s="41">
        <f t="shared" si="0"/>
        <v>1.5584642233856894</v>
      </c>
      <c r="E24" s="39">
        <v>277</v>
      </c>
      <c r="F24" s="39">
        <v>8136</v>
      </c>
      <c r="G24" s="41">
        <f t="shared" si="1"/>
        <v>29.371841155234659</v>
      </c>
      <c r="H24" s="39">
        <v>850</v>
      </c>
      <c r="I24" s="39">
        <v>9030</v>
      </c>
      <c r="J24" s="41">
        <f t="shared" si="2"/>
        <v>10.623529411764705</v>
      </c>
    </row>
    <row r="25" spans="1:10" s="35" customFormat="1" ht="24" customHeight="1" x14ac:dyDescent="0.25">
      <c r="A25" s="38">
        <v>2008</v>
      </c>
      <c r="B25" s="39">
        <v>616</v>
      </c>
      <c r="C25" s="39">
        <v>964</v>
      </c>
      <c r="D25" s="41">
        <f t="shared" si="0"/>
        <v>1.5649350649350648</v>
      </c>
      <c r="E25" s="39">
        <v>296</v>
      </c>
      <c r="F25" s="39">
        <v>8346</v>
      </c>
      <c r="G25" s="41">
        <f t="shared" si="1"/>
        <v>28.195945945945947</v>
      </c>
      <c r="H25" s="39">
        <v>912</v>
      </c>
      <c r="I25" s="39">
        <v>9310</v>
      </c>
      <c r="J25" s="41">
        <f t="shared" si="2"/>
        <v>10.208333333333334</v>
      </c>
    </row>
    <row r="26" spans="1:10" s="35" customFormat="1" ht="24" customHeight="1" x14ac:dyDescent="0.25">
      <c r="A26" s="38">
        <v>2009</v>
      </c>
      <c r="B26" s="39">
        <v>662</v>
      </c>
      <c r="C26" s="39">
        <v>980</v>
      </c>
      <c r="D26" s="41">
        <f t="shared" si="0"/>
        <v>1.4803625377643506</v>
      </c>
      <c r="E26" s="39">
        <v>312</v>
      </c>
      <c r="F26" s="39">
        <v>8499</v>
      </c>
      <c r="G26" s="41">
        <f t="shared" si="1"/>
        <v>27.240384615384617</v>
      </c>
      <c r="H26" s="39">
        <v>974</v>
      </c>
      <c r="I26" s="39">
        <v>9479</v>
      </c>
      <c r="J26" s="41">
        <f t="shared" si="2"/>
        <v>9.7320328542094447</v>
      </c>
    </row>
    <row r="27" spans="1:10" s="35" customFormat="1" ht="24" customHeight="1" x14ac:dyDescent="0.25">
      <c r="A27" s="38">
        <v>2010</v>
      </c>
      <c r="B27" s="39">
        <v>700</v>
      </c>
      <c r="C27" s="39">
        <v>1013</v>
      </c>
      <c r="D27" s="41">
        <f t="shared" si="0"/>
        <v>1.4471428571428571</v>
      </c>
      <c r="E27" s="39">
        <v>340</v>
      </c>
      <c r="F27" s="39">
        <v>9152</v>
      </c>
      <c r="G27" s="41">
        <f t="shared" si="1"/>
        <v>26.91764705882353</v>
      </c>
      <c r="H27" s="39">
        <v>1040</v>
      </c>
      <c r="I27" s="39">
        <v>10165</v>
      </c>
      <c r="J27" s="41">
        <f t="shared" si="2"/>
        <v>9.7740384615384617</v>
      </c>
    </row>
    <row r="28" spans="1:10" s="35" customFormat="1" ht="24" customHeight="1" x14ac:dyDescent="0.25">
      <c r="A28" s="38">
        <v>2011</v>
      </c>
      <c r="B28" s="39">
        <v>750</v>
      </c>
      <c r="C28" s="39">
        <v>1048</v>
      </c>
      <c r="D28" s="41">
        <f t="shared" si="0"/>
        <v>1.3973333333333333</v>
      </c>
      <c r="E28" s="39">
        <v>372</v>
      </c>
      <c r="F28" s="39">
        <v>10013</v>
      </c>
      <c r="G28" s="41">
        <f t="shared" si="1"/>
        <v>26.916666666666668</v>
      </c>
      <c r="H28" s="39">
        <v>1122</v>
      </c>
      <c r="I28" s="39">
        <v>11061</v>
      </c>
      <c r="J28" s="41">
        <f t="shared" si="2"/>
        <v>9.8582887700534751</v>
      </c>
    </row>
    <row r="29" spans="1:10" s="35" customFormat="1" ht="24" customHeight="1" x14ac:dyDescent="0.25">
      <c r="A29" s="38">
        <v>2012</v>
      </c>
      <c r="B29" s="39">
        <v>804</v>
      </c>
      <c r="C29" s="39">
        <v>1086</v>
      </c>
      <c r="D29" s="41">
        <f t="shared" si="0"/>
        <v>1.3507462686567164</v>
      </c>
      <c r="E29" s="39">
        <v>350</v>
      </c>
      <c r="F29" s="39">
        <v>9331</v>
      </c>
      <c r="G29" s="41">
        <f t="shared" si="1"/>
        <v>26.66</v>
      </c>
      <c r="H29" s="39">
        <v>1154</v>
      </c>
      <c r="I29" s="39">
        <v>10417</v>
      </c>
      <c r="J29" s="41">
        <f t="shared" si="2"/>
        <v>9.0268630849220113</v>
      </c>
    </row>
    <row r="30" spans="1:10" s="35" customFormat="1" ht="24" customHeight="1" x14ac:dyDescent="0.25">
      <c r="A30" s="38">
        <v>2013</v>
      </c>
      <c r="B30" s="39">
        <v>835</v>
      </c>
      <c r="C30" s="39">
        <v>1135</v>
      </c>
      <c r="D30" s="41">
        <f t="shared" si="0"/>
        <v>1.3592814371257484</v>
      </c>
      <c r="E30" s="39">
        <v>364</v>
      </c>
      <c r="F30" s="39">
        <v>9248</v>
      </c>
      <c r="G30" s="41">
        <v>25</v>
      </c>
      <c r="H30" s="39">
        <v>1199</v>
      </c>
      <c r="I30" s="39">
        <v>10383</v>
      </c>
      <c r="J30" s="41">
        <f t="shared" si="2"/>
        <v>8.6597164303586318</v>
      </c>
    </row>
    <row r="31" spans="1:10" s="35" customFormat="1" ht="24" customHeight="1" x14ac:dyDescent="0.25">
      <c r="A31" s="38">
        <v>2014</v>
      </c>
      <c r="B31" s="39">
        <v>846</v>
      </c>
      <c r="C31" s="39">
        <v>1218</v>
      </c>
      <c r="D31" s="41">
        <f t="shared" si="0"/>
        <v>1.4397163120567376</v>
      </c>
      <c r="E31" s="39">
        <v>358</v>
      </c>
      <c r="F31" s="39">
        <v>9090</v>
      </c>
      <c r="G31" s="41">
        <v>25</v>
      </c>
      <c r="H31" s="39">
        <v>1204</v>
      </c>
      <c r="I31" s="39">
        <v>10309</v>
      </c>
      <c r="J31" s="41">
        <f t="shared" si="2"/>
        <v>8.5622923588039868</v>
      </c>
    </row>
    <row r="32" spans="1:10" s="35" customFormat="1" ht="24" customHeight="1" x14ac:dyDescent="0.25">
      <c r="A32" s="38">
        <v>2015</v>
      </c>
      <c r="B32" s="42">
        <v>873</v>
      </c>
      <c r="C32" s="42">
        <v>1502</v>
      </c>
      <c r="D32" s="41">
        <f t="shared" si="0"/>
        <v>1.7205040091638031</v>
      </c>
      <c r="E32" s="42">
        <v>373</v>
      </c>
      <c r="F32" s="42">
        <v>9006</v>
      </c>
      <c r="G32" s="41">
        <v>24.1</v>
      </c>
      <c r="H32" s="42">
        <v>1246</v>
      </c>
      <c r="I32" s="42">
        <v>10508</v>
      </c>
      <c r="J32" s="41">
        <f t="shared" si="2"/>
        <v>8.4333868378812191</v>
      </c>
    </row>
    <row r="33" spans="1:10" s="35" customFormat="1" ht="24" customHeight="1" x14ac:dyDescent="0.25">
      <c r="A33" s="43">
        <v>2016</v>
      </c>
      <c r="B33" s="44">
        <v>898</v>
      </c>
      <c r="C33" s="44">
        <v>1518</v>
      </c>
      <c r="D33" s="45">
        <f>C33/B33</f>
        <v>1.6904231625835189</v>
      </c>
      <c r="E33" s="44">
        <v>403</v>
      </c>
      <c r="F33" s="44">
        <v>9907</v>
      </c>
      <c r="G33" s="45">
        <v>24.6</v>
      </c>
      <c r="H33" s="44">
        <v>1301</v>
      </c>
      <c r="I33" s="44">
        <v>11425</v>
      </c>
      <c r="J33" s="45">
        <f t="shared" si="2"/>
        <v>8.7817063797079165</v>
      </c>
    </row>
    <row r="34" spans="1:10" s="35" customFormat="1" ht="24" customHeight="1" x14ac:dyDescent="0.25">
      <c r="A34" s="38">
        <v>2017</v>
      </c>
      <c r="B34" s="42">
        <v>928</v>
      </c>
      <c r="C34" s="42">
        <v>1469</v>
      </c>
      <c r="D34" s="41">
        <f t="shared" si="0"/>
        <v>1.5829741379310345</v>
      </c>
      <c r="E34" s="42">
        <v>443</v>
      </c>
      <c r="F34" s="42">
        <v>10883</v>
      </c>
      <c r="G34" s="45">
        <f>F34/E34</f>
        <v>24.566591422121896</v>
      </c>
      <c r="H34" s="42">
        <v>1371</v>
      </c>
      <c r="I34" s="42">
        <v>12352</v>
      </c>
      <c r="J34" s="45">
        <f>I34/H34</f>
        <v>9.0094821298322394</v>
      </c>
    </row>
    <row r="35" spans="1:10" ht="24" customHeight="1" x14ac:dyDescent="0.25">
      <c r="A35" s="182" t="s">
        <v>287</v>
      </c>
      <c r="B35" s="182"/>
      <c r="C35" s="182"/>
      <c r="D35" s="182"/>
      <c r="E35" s="182"/>
      <c r="F35" s="182"/>
      <c r="G35" s="182"/>
      <c r="H35" s="182"/>
      <c r="I35" s="182"/>
      <c r="J35" s="182"/>
    </row>
  </sheetData>
  <mergeCells count="7">
    <mergeCell ref="A35:J35"/>
    <mergeCell ref="A1:J1"/>
    <mergeCell ref="A2:J2"/>
    <mergeCell ref="A3:A4"/>
    <mergeCell ref="B3:D3"/>
    <mergeCell ref="E3:G3"/>
    <mergeCell ref="H3:J3"/>
  </mergeCells>
  <pageMargins left="0.7" right="0.7" top="0.75" bottom="0.75" header="0.3" footer="0.3"/>
  <pageSetup paperSize="9" scale="8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
  <sheetViews>
    <sheetView view="pageBreakPreview" zoomScaleSheetLayoutView="100" workbookViewId="0">
      <selection activeCell="A23" sqref="A23"/>
    </sheetView>
  </sheetViews>
  <sheetFormatPr defaultRowHeight="15" x14ac:dyDescent="0.25"/>
  <cols>
    <col min="1" max="1" width="47.140625" style="5" bestFit="1" customWidth="1"/>
    <col min="2" max="11" width="9.140625" style="5"/>
    <col min="12" max="14" width="10.42578125" style="5" customWidth="1"/>
    <col min="15" max="16384" width="9.140625" style="5"/>
  </cols>
  <sheetData>
    <row r="1" spans="1:14" s="49" customFormat="1" ht="30" customHeight="1" x14ac:dyDescent="0.25">
      <c r="A1" s="186" t="s">
        <v>148</v>
      </c>
      <c r="B1" s="186"/>
      <c r="C1" s="186"/>
      <c r="D1" s="186"/>
      <c r="E1" s="186"/>
      <c r="F1" s="186"/>
      <c r="G1" s="186"/>
      <c r="H1" s="186"/>
      <c r="I1" s="186"/>
      <c r="J1" s="186"/>
      <c r="K1" s="186"/>
      <c r="L1" s="186"/>
      <c r="M1" s="186"/>
      <c r="N1" s="186"/>
    </row>
    <row r="2" spans="1:14" s="64" customFormat="1" ht="28.5" customHeight="1" x14ac:dyDescent="0.25">
      <c r="A2" s="60"/>
      <c r="B2" s="61" t="s">
        <v>149</v>
      </c>
      <c r="C2" s="61" t="s">
        <v>150</v>
      </c>
      <c r="D2" s="61" t="s">
        <v>151</v>
      </c>
      <c r="E2" s="61" t="s">
        <v>152</v>
      </c>
      <c r="F2" s="61" t="s">
        <v>153</v>
      </c>
      <c r="G2" s="61" t="s">
        <v>154</v>
      </c>
      <c r="H2" s="62" t="s">
        <v>137</v>
      </c>
      <c r="I2" s="62" t="s">
        <v>138</v>
      </c>
      <c r="J2" s="62" t="s">
        <v>139</v>
      </c>
      <c r="K2" s="62" t="s">
        <v>141</v>
      </c>
      <c r="L2" s="62" t="s">
        <v>155</v>
      </c>
      <c r="M2" s="63" t="s">
        <v>143</v>
      </c>
      <c r="N2" s="63" t="s">
        <v>156</v>
      </c>
    </row>
    <row r="3" spans="1:14" s="49" customFormat="1" ht="30" customHeight="1" x14ac:dyDescent="0.25">
      <c r="A3" s="47" t="s">
        <v>157</v>
      </c>
      <c r="B3" s="48"/>
      <c r="C3" s="48"/>
      <c r="D3" s="48"/>
      <c r="E3" s="48"/>
      <c r="F3" s="48"/>
      <c r="G3" s="48"/>
      <c r="H3" s="48"/>
      <c r="I3" s="48"/>
      <c r="J3" s="48"/>
      <c r="K3" s="48"/>
      <c r="L3" s="48"/>
      <c r="M3" s="48"/>
      <c r="N3" s="48"/>
    </row>
    <row r="4" spans="1:14" s="49" customFormat="1" ht="30" customHeight="1" x14ac:dyDescent="0.25">
      <c r="A4" s="65" t="s">
        <v>158</v>
      </c>
      <c r="B4" s="47">
        <v>0.4</v>
      </c>
      <c r="C4" s="47">
        <v>0.8</v>
      </c>
      <c r="D4" s="47">
        <v>3.7</v>
      </c>
      <c r="E4" s="47">
        <v>5.4</v>
      </c>
      <c r="F4" s="50">
        <v>10</v>
      </c>
      <c r="G4" s="47">
        <v>14.9</v>
      </c>
      <c r="H4" s="47">
        <v>19.600000000000001</v>
      </c>
      <c r="I4" s="30" t="s">
        <v>159</v>
      </c>
      <c r="J4" s="51" t="s">
        <v>160</v>
      </c>
      <c r="K4" s="30" t="s">
        <v>161</v>
      </c>
      <c r="L4" s="30" t="s">
        <v>162</v>
      </c>
      <c r="M4" s="51" t="s">
        <v>163</v>
      </c>
      <c r="N4" s="51" t="s">
        <v>164</v>
      </c>
    </row>
    <row r="5" spans="1:14" s="49" customFormat="1" ht="30" customHeight="1" x14ac:dyDescent="0.25">
      <c r="A5" s="65" t="s">
        <v>165</v>
      </c>
      <c r="B5" s="47">
        <v>53.6</v>
      </c>
      <c r="C5" s="47">
        <v>56.2</v>
      </c>
      <c r="D5" s="47">
        <v>59.8</v>
      </c>
      <c r="E5" s="47">
        <v>61.2</v>
      </c>
      <c r="F5" s="47">
        <v>62.4</v>
      </c>
      <c r="G5" s="50">
        <v>63</v>
      </c>
      <c r="H5" s="47">
        <v>64.400000000000006</v>
      </c>
      <c r="I5" s="30" t="s">
        <v>166</v>
      </c>
      <c r="J5" s="51" t="s">
        <v>167</v>
      </c>
      <c r="K5" s="30" t="s">
        <v>168</v>
      </c>
      <c r="L5" s="30" t="s">
        <v>169</v>
      </c>
      <c r="M5" s="51" t="s">
        <v>170</v>
      </c>
      <c r="N5" s="51" t="s">
        <v>171</v>
      </c>
    </row>
    <row r="6" spans="1:14" s="49" customFormat="1" ht="30" customHeight="1" x14ac:dyDescent="0.25">
      <c r="A6" s="47" t="s">
        <v>172</v>
      </c>
      <c r="B6" s="47"/>
      <c r="C6" s="47"/>
      <c r="D6" s="47"/>
      <c r="E6" s="47"/>
      <c r="F6" s="47"/>
      <c r="G6" s="47"/>
      <c r="H6" s="47"/>
      <c r="I6" s="47"/>
      <c r="J6" s="47"/>
      <c r="K6" s="47"/>
      <c r="L6" s="47"/>
      <c r="M6" s="47"/>
      <c r="N6" s="51"/>
    </row>
    <row r="7" spans="1:14" s="49" customFormat="1" ht="30" customHeight="1" x14ac:dyDescent="0.25">
      <c r="A7" s="65" t="s">
        <v>173</v>
      </c>
      <c r="B7" s="47">
        <v>73.2</v>
      </c>
      <c r="C7" s="47">
        <v>119.8</v>
      </c>
      <c r="D7" s="47">
        <v>167.9</v>
      </c>
      <c r="E7" s="47">
        <v>195.9</v>
      </c>
      <c r="F7" s="47">
        <v>318.39999999999998</v>
      </c>
      <c r="G7" s="47">
        <v>473.5</v>
      </c>
      <c r="H7" s="51" t="s">
        <v>174</v>
      </c>
      <c r="I7" s="30" t="s">
        <v>175</v>
      </c>
      <c r="J7" s="30" t="s">
        <v>176</v>
      </c>
      <c r="K7" s="52" t="s">
        <v>177</v>
      </c>
      <c r="L7" s="52" t="s">
        <v>178</v>
      </c>
      <c r="M7" s="51" t="s">
        <v>179</v>
      </c>
      <c r="N7" s="51" t="s">
        <v>180</v>
      </c>
    </row>
    <row r="8" spans="1:14" s="49" customFormat="1" ht="30" customHeight="1" x14ac:dyDescent="0.25">
      <c r="A8" s="65" t="s">
        <v>181</v>
      </c>
      <c r="B8" s="50">
        <v>93</v>
      </c>
      <c r="C8" s="47">
        <v>156.19999999999999</v>
      </c>
      <c r="D8" s="47">
        <v>196.5</v>
      </c>
      <c r="E8" s="50">
        <v>220</v>
      </c>
      <c r="F8" s="47">
        <v>341.4</v>
      </c>
      <c r="G8" s="47">
        <v>504.2</v>
      </c>
      <c r="H8" s="51" t="s">
        <v>182</v>
      </c>
      <c r="I8" s="30" t="s">
        <v>183</v>
      </c>
      <c r="J8" s="30" t="s">
        <v>184</v>
      </c>
      <c r="K8" s="30" t="s">
        <v>185</v>
      </c>
      <c r="L8" s="30" t="s">
        <v>186</v>
      </c>
      <c r="M8" s="51" t="s">
        <v>187</v>
      </c>
      <c r="N8" s="51" t="s">
        <v>188</v>
      </c>
    </row>
    <row r="9" spans="1:14" s="49" customFormat="1" ht="30" customHeight="1" x14ac:dyDescent="0.25">
      <c r="A9" s="47" t="s">
        <v>189</v>
      </c>
      <c r="B9" s="47"/>
      <c r="C9" s="47"/>
      <c r="D9" s="47"/>
      <c r="E9" s="47"/>
      <c r="F9" s="47"/>
      <c r="G9" s="47"/>
      <c r="H9" s="47"/>
      <c r="I9" s="47"/>
      <c r="J9" s="47"/>
      <c r="K9" s="47"/>
      <c r="L9" s="47"/>
      <c r="M9" s="47"/>
      <c r="N9" s="51"/>
    </row>
    <row r="10" spans="1:14" s="49" customFormat="1" ht="30" customHeight="1" x14ac:dyDescent="0.25">
      <c r="A10" s="65" t="s">
        <v>173</v>
      </c>
      <c r="B10" s="47">
        <v>37.6</v>
      </c>
      <c r="C10" s="47">
        <v>72.3</v>
      </c>
      <c r="D10" s="47">
        <v>110.7</v>
      </c>
      <c r="E10" s="47">
        <v>147.69999999999999</v>
      </c>
      <c r="F10" s="47">
        <v>235.8</v>
      </c>
      <c r="G10" s="47">
        <v>312.39999999999998</v>
      </c>
      <c r="H10" s="30" t="s">
        <v>190</v>
      </c>
      <c r="I10" s="30">
        <v>667.6</v>
      </c>
      <c r="J10" s="30" t="s">
        <v>191</v>
      </c>
      <c r="K10" s="30" t="s">
        <v>192</v>
      </c>
      <c r="L10" s="30" t="s">
        <v>193</v>
      </c>
      <c r="M10" s="51" t="s">
        <v>194</v>
      </c>
      <c r="N10" s="51" t="s">
        <v>195</v>
      </c>
    </row>
    <row r="11" spans="1:14" s="49" customFormat="1" ht="30" customHeight="1" x14ac:dyDescent="0.25">
      <c r="A11" s="65" t="s">
        <v>181</v>
      </c>
      <c r="B11" s="47">
        <v>44.1</v>
      </c>
      <c r="C11" s="47">
        <v>87.7</v>
      </c>
      <c r="D11" s="47">
        <v>127.4</v>
      </c>
      <c r="E11" s="47">
        <v>158.5</v>
      </c>
      <c r="F11" s="47">
        <v>242.7</v>
      </c>
      <c r="G11" s="47">
        <v>315.5</v>
      </c>
      <c r="H11" s="30" t="s">
        <v>196</v>
      </c>
      <c r="I11" s="30">
        <v>668.6</v>
      </c>
      <c r="J11" s="30" t="s">
        <v>197</v>
      </c>
      <c r="K11" s="30" t="s">
        <v>198</v>
      </c>
      <c r="L11" s="30" t="s">
        <v>199</v>
      </c>
      <c r="M11" s="51" t="s">
        <v>200</v>
      </c>
      <c r="N11" s="51" t="s">
        <v>201</v>
      </c>
    </row>
    <row r="12" spans="1:14" s="49" customFormat="1" ht="30" customHeight="1" x14ac:dyDescent="0.25">
      <c r="A12" s="53" t="s">
        <v>250</v>
      </c>
      <c r="B12" s="47">
        <v>139.30000000000001</v>
      </c>
      <c r="C12" s="47">
        <v>280.5</v>
      </c>
      <c r="D12" s="47">
        <v>600.70000000000005</v>
      </c>
      <c r="E12" s="47">
        <v>1550.9</v>
      </c>
      <c r="F12" s="50">
        <v>8247</v>
      </c>
      <c r="G12" s="47">
        <v>23045.4</v>
      </c>
      <c r="H12" s="54" t="s">
        <v>202</v>
      </c>
      <c r="I12" s="30" t="s">
        <v>203</v>
      </c>
      <c r="J12" s="30" t="s">
        <v>204</v>
      </c>
      <c r="K12" s="30" t="s">
        <v>205</v>
      </c>
      <c r="L12" s="30" t="s">
        <v>206</v>
      </c>
      <c r="M12" s="51" t="s">
        <v>207</v>
      </c>
      <c r="N12" s="51" t="s">
        <v>208</v>
      </c>
    </row>
    <row r="13" spans="1:14" s="49" customFormat="1" ht="30" customHeight="1" x14ac:dyDescent="0.25">
      <c r="A13" s="47" t="s">
        <v>209</v>
      </c>
      <c r="B13" s="47">
        <v>470</v>
      </c>
      <c r="C13" s="47">
        <v>561</v>
      </c>
      <c r="D13" s="47">
        <v>648</v>
      </c>
      <c r="E13" s="47">
        <v>720</v>
      </c>
      <c r="F13" s="47">
        <v>711</v>
      </c>
      <c r="G13" s="47">
        <v>626</v>
      </c>
      <c r="H13" s="47">
        <v>676</v>
      </c>
      <c r="I13" s="47">
        <v>686</v>
      </c>
      <c r="J13" s="47">
        <v>683</v>
      </c>
      <c r="K13" s="32">
        <v>630</v>
      </c>
      <c r="L13" s="32">
        <v>620</v>
      </c>
      <c r="M13" s="47">
        <v>591</v>
      </c>
      <c r="N13" s="51">
        <v>559</v>
      </c>
    </row>
    <row r="14" spans="1:14" s="49" customFormat="1" ht="30" customHeight="1" x14ac:dyDescent="0.25">
      <c r="A14" s="47" t="s">
        <v>210</v>
      </c>
      <c r="B14" s="47">
        <v>3.2</v>
      </c>
      <c r="C14" s="47">
        <v>3.9</v>
      </c>
      <c r="D14" s="47">
        <v>5.4</v>
      </c>
      <c r="E14" s="47">
        <v>10.5</v>
      </c>
      <c r="F14" s="50">
        <v>35</v>
      </c>
      <c r="G14" s="47">
        <v>73.8</v>
      </c>
      <c r="H14" s="50">
        <v>96.99</v>
      </c>
      <c r="I14" s="50">
        <v>101.5</v>
      </c>
      <c r="J14" s="50">
        <v>120.69</v>
      </c>
      <c r="K14" s="47">
        <v>137.5</v>
      </c>
      <c r="L14" s="47">
        <v>151.19999999999999</v>
      </c>
      <c r="M14" s="47">
        <v>163.4</v>
      </c>
      <c r="N14" s="51">
        <v>164.51</v>
      </c>
    </row>
    <row r="15" spans="1:14" s="49" customFormat="1" ht="30" customHeight="1" x14ac:dyDescent="0.25">
      <c r="A15" s="47" t="s">
        <v>211</v>
      </c>
      <c r="B15" s="47">
        <v>1284</v>
      </c>
      <c r="C15" s="47">
        <v>1594</v>
      </c>
      <c r="D15" s="47">
        <v>2431</v>
      </c>
      <c r="E15" s="47">
        <v>3613</v>
      </c>
      <c r="F15" s="47">
        <v>3858</v>
      </c>
      <c r="G15" s="47">
        <v>4833</v>
      </c>
      <c r="H15" s="47">
        <v>7651.1</v>
      </c>
      <c r="I15" s="30" t="s">
        <v>212</v>
      </c>
      <c r="J15" s="51" t="s">
        <v>213</v>
      </c>
      <c r="K15" s="51" t="s">
        <v>214</v>
      </c>
      <c r="L15" s="51" t="s">
        <v>215</v>
      </c>
      <c r="M15" s="51" t="s">
        <v>216</v>
      </c>
      <c r="N15" s="51" t="s">
        <v>217</v>
      </c>
    </row>
    <row r="16" spans="1:14" s="49" customFormat="1" ht="30" customHeight="1" x14ac:dyDescent="0.25">
      <c r="A16" s="47" t="s">
        <v>218</v>
      </c>
      <c r="B16" s="47">
        <v>66.5</v>
      </c>
      <c r="C16" s="47">
        <v>77.7</v>
      </c>
      <c r="D16" s="47">
        <v>118.1</v>
      </c>
      <c r="E16" s="47">
        <v>208.6</v>
      </c>
      <c r="F16" s="47">
        <v>295.60000000000002</v>
      </c>
      <c r="G16" s="47">
        <v>457</v>
      </c>
      <c r="H16" s="47">
        <v>978.5</v>
      </c>
      <c r="I16" s="30" t="s">
        <v>219</v>
      </c>
      <c r="J16" s="51" t="s">
        <v>220</v>
      </c>
      <c r="K16" s="51" t="s">
        <v>221</v>
      </c>
      <c r="L16" s="51" t="s">
        <v>222</v>
      </c>
      <c r="M16" s="51" t="s">
        <v>223</v>
      </c>
      <c r="N16" s="51" t="s">
        <v>224</v>
      </c>
    </row>
    <row r="17" spans="1:14" s="49" customFormat="1" ht="30" customHeight="1" x14ac:dyDescent="0.25">
      <c r="A17" s="53" t="s">
        <v>251</v>
      </c>
      <c r="B17" s="47">
        <v>98.2</v>
      </c>
      <c r="C17" s="47">
        <v>131.6</v>
      </c>
      <c r="D17" s="47">
        <v>295.5</v>
      </c>
      <c r="E17" s="47">
        <v>827.5</v>
      </c>
      <c r="F17" s="47">
        <v>3144.7</v>
      </c>
      <c r="G17" s="47" t="s">
        <v>225</v>
      </c>
      <c r="H17" s="51" t="s">
        <v>226</v>
      </c>
      <c r="I17" s="55" t="s">
        <v>227</v>
      </c>
      <c r="J17" s="51" t="s">
        <v>228</v>
      </c>
      <c r="K17" s="51" t="s">
        <v>229</v>
      </c>
      <c r="L17" s="51" t="s">
        <v>230</v>
      </c>
      <c r="M17" s="51" t="s">
        <v>231</v>
      </c>
      <c r="N17" s="51" t="s">
        <v>232</v>
      </c>
    </row>
    <row r="18" spans="1:14" s="49" customFormat="1" ht="30" customHeight="1" x14ac:dyDescent="0.25">
      <c r="A18" s="47" t="s">
        <v>233</v>
      </c>
      <c r="B18" s="47">
        <v>51.8</v>
      </c>
      <c r="C18" s="47">
        <v>48.7</v>
      </c>
      <c r="D18" s="47">
        <v>48.6</v>
      </c>
      <c r="E18" s="47">
        <v>57.7</v>
      </c>
      <c r="F18" s="47">
        <v>76.599999999999994</v>
      </c>
      <c r="G18" s="47">
        <v>94.6</v>
      </c>
      <c r="H18" s="47">
        <v>127.9</v>
      </c>
      <c r="I18" s="30" t="s">
        <v>234</v>
      </c>
      <c r="J18" s="51" t="s">
        <v>235</v>
      </c>
      <c r="K18" s="51" t="s">
        <v>236</v>
      </c>
      <c r="L18" s="51" t="s">
        <v>237</v>
      </c>
      <c r="M18" s="51" t="s">
        <v>238</v>
      </c>
      <c r="N18" s="51" t="s">
        <v>239</v>
      </c>
    </row>
    <row r="19" spans="1:14" s="49" customFormat="1" ht="30" customHeight="1" x14ac:dyDescent="0.25">
      <c r="A19" s="47" t="s">
        <v>240</v>
      </c>
      <c r="B19" s="47">
        <v>1.5</v>
      </c>
      <c r="C19" s="47">
        <v>1.7</v>
      </c>
      <c r="D19" s="47">
        <v>2.5</v>
      </c>
      <c r="E19" s="50">
        <v>4</v>
      </c>
      <c r="F19" s="47">
        <v>10.6</v>
      </c>
      <c r="G19" s="47">
        <v>22.9</v>
      </c>
      <c r="H19" s="47">
        <v>26.3</v>
      </c>
      <c r="I19" s="54" t="s">
        <v>241</v>
      </c>
      <c r="J19" s="51" t="s">
        <v>242</v>
      </c>
      <c r="K19" s="51" t="s">
        <v>243</v>
      </c>
      <c r="L19" s="51" t="s">
        <v>244</v>
      </c>
      <c r="M19" s="51" t="s">
        <v>245</v>
      </c>
      <c r="N19" s="51" t="s">
        <v>246</v>
      </c>
    </row>
    <row r="20" spans="1:14" s="57" customFormat="1" ht="21.75" customHeight="1" x14ac:dyDescent="0.25">
      <c r="A20" s="187" t="s">
        <v>247</v>
      </c>
      <c r="B20" s="187"/>
      <c r="C20" s="187"/>
      <c r="D20" s="187"/>
      <c r="E20" s="187"/>
      <c r="F20" s="187"/>
      <c r="G20" s="187"/>
      <c r="H20" s="187"/>
      <c r="I20" s="187"/>
      <c r="J20" s="187"/>
      <c r="K20" s="187"/>
      <c r="L20" s="187"/>
      <c r="M20" s="187"/>
      <c r="N20" s="56"/>
    </row>
    <row r="21" spans="1:14" s="57" customFormat="1" ht="21.75" customHeight="1" x14ac:dyDescent="0.25">
      <c r="A21" s="58" t="s">
        <v>249</v>
      </c>
      <c r="B21" s="59"/>
      <c r="C21" s="59"/>
      <c r="D21" s="59"/>
      <c r="E21" s="59"/>
      <c r="F21" s="59"/>
      <c r="G21" s="59"/>
      <c r="H21" s="59"/>
      <c r="I21" s="59"/>
      <c r="J21" s="59"/>
      <c r="K21" s="59"/>
      <c r="L21" s="59"/>
      <c r="M21" s="59"/>
      <c r="N21" s="56"/>
    </row>
    <row r="22" spans="1:14" s="57" customFormat="1" ht="21.75" customHeight="1" x14ac:dyDescent="0.25">
      <c r="A22" s="188" t="s">
        <v>248</v>
      </c>
      <c r="B22" s="188"/>
      <c r="C22" s="188"/>
      <c r="D22" s="188"/>
      <c r="E22" s="188"/>
      <c r="F22" s="188"/>
      <c r="G22" s="188"/>
      <c r="H22" s="188"/>
      <c r="I22" s="188"/>
      <c r="J22" s="188"/>
      <c r="K22" s="188"/>
      <c r="L22" s="188"/>
      <c r="M22" s="188"/>
      <c r="N22" s="56"/>
    </row>
  </sheetData>
  <mergeCells count="3">
    <mergeCell ref="A1:N1"/>
    <mergeCell ref="A20:M20"/>
    <mergeCell ref="A22:M22"/>
  </mergeCells>
  <pageMargins left="0.7" right="0.7" top="0.75" bottom="0.75" header="0.3" footer="0.3"/>
  <pageSetup paperSize="9" scale="7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1"/>
  <sheetViews>
    <sheetView view="pageBreakPreview" zoomScaleSheetLayoutView="100" workbookViewId="0">
      <selection activeCell="A18" sqref="A18"/>
    </sheetView>
  </sheetViews>
  <sheetFormatPr defaultColWidth="9" defaultRowHeight="15" x14ac:dyDescent="0.25"/>
  <cols>
    <col min="1" max="1" width="16.5703125" customWidth="1"/>
    <col min="2" max="3" width="9.85546875" customWidth="1"/>
    <col min="4" max="4" width="12.28515625" customWidth="1"/>
    <col min="5" max="5" width="10.28515625" customWidth="1"/>
    <col min="6" max="7" width="9.28515625" customWidth="1"/>
    <col min="8" max="8" width="10.42578125" style="19" customWidth="1"/>
    <col min="9" max="9" width="9.28515625" customWidth="1"/>
    <col min="10" max="10" width="10.42578125" customWidth="1"/>
    <col min="11" max="11" width="9.28515625" customWidth="1"/>
    <col min="12" max="12" width="9.85546875" customWidth="1"/>
    <col min="13" max="13" width="9.28515625" customWidth="1"/>
    <col min="14" max="15" width="9.85546875" customWidth="1"/>
    <col min="16" max="16" width="9.28515625" hidden="1" customWidth="1"/>
  </cols>
  <sheetData>
    <row r="1" spans="1:16" s="35" customFormat="1" ht="27.75" customHeight="1" x14ac:dyDescent="0.25">
      <c r="A1" s="190" t="s">
        <v>111</v>
      </c>
      <c r="B1" s="190"/>
      <c r="C1" s="190"/>
      <c r="D1" s="190"/>
      <c r="E1" s="190"/>
      <c r="F1" s="190"/>
      <c r="G1" s="190"/>
      <c r="H1" s="190"/>
      <c r="I1" s="190"/>
      <c r="J1" s="190"/>
      <c r="K1" s="190"/>
      <c r="L1" s="190"/>
      <c r="M1" s="190"/>
      <c r="N1" s="190"/>
      <c r="O1" s="190"/>
      <c r="P1" s="190"/>
    </row>
    <row r="2" spans="1:16" s="35" customFormat="1" ht="29.25" customHeight="1" x14ac:dyDescent="0.25">
      <c r="A2" s="191" t="s">
        <v>112</v>
      </c>
      <c r="B2" s="192" t="s">
        <v>113</v>
      </c>
      <c r="C2" s="192"/>
      <c r="D2" s="192" t="s">
        <v>114</v>
      </c>
      <c r="E2" s="192"/>
      <c r="F2" s="193" t="s">
        <v>115</v>
      </c>
      <c r="G2" s="193" t="s">
        <v>116</v>
      </c>
      <c r="H2" s="192" t="s">
        <v>117</v>
      </c>
      <c r="I2" s="192"/>
      <c r="J2" s="192"/>
      <c r="K2" s="192" t="s">
        <v>118</v>
      </c>
      <c r="L2" s="192"/>
      <c r="M2" s="192"/>
      <c r="N2" s="192"/>
      <c r="O2" s="193" t="s">
        <v>119</v>
      </c>
      <c r="P2" s="193" t="s">
        <v>120</v>
      </c>
    </row>
    <row r="3" spans="1:16" s="68" customFormat="1" ht="56.25" customHeight="1" x14ac:dyDescent="0.25">
      <c r="A3" s="192"/>
      <c r="B3" s="66" t="s">
        <v>121</v>
      </c>
      <c r="C3" s="66" t="s">
        <v>122</v>
      </c>
      <c r="D3" s="66" t="s">
        <v>123</v>
      </c>
      <c r="E3" s="66" t="s">
        <v>124</v>
      </c>
      <c r="F3" s="194"/>
      <c r="G3" s="194"/>
      <c r="H3" s="67" t="s">
        <v>125</v>
      </c>
      <c r="I3" s="66" t="s">
        <v>126</v>
      </c>
      <c r="J3" s="66" t="s">
        <v>20</v>
      </c>
      <c r="K3" s="66" t="s">
        <v>127</v>
      </c>
      <c r="L3" s="66" t="s">
        <v>128</v>
      </c>
      <c r="M3" s="66" t="s">
        <v>126</v>
      </c>
      <c r="N3" s="66" t="s">
        <v>20</v>
      </c>
      <c r="O3" s="194"/>
      <c r="P3" s="194"/>
    </row>
    <row r="4" spans="1:16" s="35" customFormat="1" ht="28.9" hidden="1" customHeight="1" x14ac:dyDescent="0.25">
      <c r="A4" s="22" t="s">
        <v>129</v>
      </c>
      <c r="B4" s="69">
        <v>295173</v>
      </c>
      <c r="C4" s="69">
        <v>165827</v>
      </c>
      <c r="D4" s="69">
        <v>13951034</v>
      </c>
      <c r="E4" s="69">
        <v>12848</v>
      </c>
      <c r="F4" s="69">
        <v>22833</v>
      </c>
      <c r="G4" s="70">
        <f t="shared" ref="G4:G18" si="0">E4/F4*100</f>
        <v>56.269434590285996</v>
      </c>
      <c r="H4" s="70">
        <v>156254</v>
      </c>
      <c r="I4" s="69">
        <v>23331</v>
      </c>
      <c r="J4" s="69">
        <f>H4+I4</f>
        <v>179585</v>
      </c>
      <c r="K4" s="69">
        <v>1086</v>
      </c>
      <c r="L4" s="69">
        <v>164</v>
      </c>
      <c r="M4" s="69">
        <v>23</v>
      </c>
      <c r="N4" s="69">
        <f>K4+L4+M4</f>
        <v>1273</v>
      </c>
      <c r="O4" s="69">
        <v>2380.8000000000002</v>
      </c>
      <c r="P4" s="69">
        <v>53.5</v>
      </c>
    </row>
    <row r="5" spans="1:16" s="35" customFormat="1" ht="28.9" hidden="1" customHeight="1" x14ac:dyDescent="0.25">
      <c r="A5" s="22" t="s">
        <v>130</v>
      </c>
      <c r="B5" s="69">
        <v>343795</v>
      </c>
      <c r="C5" s="69">
        <v>189336</v>
      </c>
      <c r="D5" s="69">
        <v>15676948</v>
      </c>
      <c r="E5" s="69">
        <v>14566</v>
      </c>
      <c r="F5" s="69">
        <v>24936</v>
      </c>
      <c r="G5" s="70">
        <f t="shared" si="0"/>
        <v>58.413538658966957</v>
      </c>
      <c r="H5" s="70">
        <v>176611</v>
      </c>
      <c r="I5" s="69">
        <v>20879</v>
      </c>
      <c r="J5" s="69">
        <f t="shared" ref="J5:J17" si="1">H5+I5</f>
        <v>197490</v>
      </c>
      <c r="K5" s="69">
        <v>1257</v>
      </c>
      <c r="L5" s="69">
        <v>191</v>
      </c>
      <c r="M5" s="69">
        <v>19</v>
      </c>
      <c r="N5" s="69">
        <f t="shared" ref="N5:N8" si="2">K5+L5+M5</f>
        <v>1467</v>
      </c>
      <c r="O5" s="69">
        <v>2551.3000000000002</v>
      </c>
      <c r="P5" s="69">
        <v>57.5</v>
      </c>
    </row>
    <row r="6" spans="1:16" s="35" customFormat="1" ht="28.9" hidden="1" customHeight="1" x14ac:dyDescent="0.25">
      <c r="A6" s="22" t="s">
        <v>131</v>
      </c>
      <c r="B6" s="69">
        <v>398714</v>
      </c>
      <c r="C6" s="69">
        <v>213618</v>
      </c>
      <c r="D6" s="69">
        <v>19445043</v>
      </c>
      <c r="E6" s="69">
        <v>18030</v>
      </c>
      <c r="F6" s="69">
        <v>27790</v>
      </c>
      <c r="G6" s="70">
        <f t="shared" si="0"/>
        <v>64.879453040662099</v>
      </c>
      <c r="H6" s="70">
        <v>218004</v>
      </c>
      <c r="I6" s="70">
        <v>27147</v>
      </c>
      <c r="J6" s="70">
        <f t="shared" si="1"/>
        <v>245151</v>
      </c>
      <c r="K6" s="70">
        <v>1558</v>
      </c>
      <c r="L6" s="70">
        <v>229.2</v>
      </c>
      <c r="M6" s="70">
        <v>29</v>
      </c>
      <c r="N6" s="70">
        <f t="shared" si="2"/>
        <v>1816.2</v>
      </c>
      <c r="O6" s="70">
        <v>2840.2</v>
      </c>
      <c r="P6" s="69">
        <v>63.9</v>
      </c>
    </row>
    <row r="7" spans="1:16" s="35" customFormat="1" ht="28.9" hidden="1" customHeight="1" x14ac:dyDescent="0.25">
      <c r="A7" s="22" t="s">
        <v>132</v>
      </c>
      <c r="B7" s="69">
        <v>475352</v>
      </c>
      <c r="C7" s="69">
        <v>252668</v>
      </c>
      <c r="D7" s="69">
        <v>25204988</v>
      </c>
      <c r="E7" s="69">
        <v>23709</v>
      </c>
      <c r="F7" s="69">
        <v>35077</v>
      </c>
      <c r="G7" s="70">
        <f t="shared" si="0"/>
        <v>67.591299141887845</v>
      </c>
      <c r="H7" s="70">
        <v>224958</v>
      </c>
      <c r="I7" s="70">
        <v>31523</v>
      </c>
      <c r="J7" s="70">
        <f t="shared" si="1"/>
        <v>256481</v>
      </c>
      <c r="K7" s="70">
        <v>2067</v>
      </c>
      <c r="L7" s="70">
        <v>238</v>
      </c>
      <c r="M7" s="70">
        <v>35</v>
      </c>
      <c r="N7" s="70">
        <f t="shared" si="2"/>
        <v>2340</v>
      </c>
      <c r="O7" s="70">
        <v>3488</v>
      </c>
      <c r="P7" s="69">
        <v>67.099999999999994</v>
      </c>
    </row>
    <row r="8" spans="1:16" s="35" customFormat="1" ht="28.9" hidden="1" customHeight="1" x14ac:dyDescent="0.25">
      <c r="A8" s="22" t="s">
        <v>133</v>
      </c>
      <c r="B8" s="69">
        <v>648408</v>
      </c>
      <c r="C8" s="69">
        <v>347912</v>
      </c>
      <c r="D8" s="69">
        <v>35792747</v>
      </c>
      <c r="E8" s="69">
        <v>33519</v>
      </c>
      <c r="F8" s="69">
        <v>48702</v>
      </c>
      <c r="G8" s="70">
        <f t="shared" si="0"/>
        <v>68.824688924479489</v>
      </c>
      <c r="H8" s="70">
        <v>245652</v>
      </c>
      <c r="I8" s="70">
        <v>20769</v>
      </c>
      <c r="J8" s="70">
        <f t="shared" si="1"/>
        <v>266421</v>
      </c>
      <c r="K8" s="70">
        <v>2910</v>
      </c>
      <c r="L8" s="70">
        <v>252</v>
      </c>
      <c r="M8" s="70">
        <v>23</v>
      </c>
      <c r="N8" s="70">
        <f t="shared" si="2"/>
        <v>3185</v>
      </c>
      <c r="O8" s="70">
        <v>4750</v>
      </c>
      <c r="P8" s="69">
        <v>67.099999999999994</v>
      </c>
    </row>
    <row r="9" spans="1:16" s="35" customFormat="1" ht="28.9" hidden="1" customHeight="1" x14ac:dyDescent="0.25">
      <c r="A9" s="22" t="s">
        <v>134</v>
      </c>
      <c r="B9" s="69">
        <v>805934</v>
      </c>
      <c r="C9" s="69">
        <v>439378</v>
      </c>
      <c r="D9" s="69">
        <v>44384302</v>
      </c>
      <c r="E9" s="69">
        <v>41718</v>
      </c>
      <c r="F9" s="69">
        <v>60590</v>
      </c>
      <c r="G9" s="70">
        <f t="shared" si="0"/>
        <v>68.852946030698135</v>
      </c>
      <c r="H9" s="70">
        <v>282288</v>
      </c>
      <c r="I9" s="70">
        <v>20277.2</v>
      </c>
      <c r="J9" s="70">
        <f t="shared" si="1"/>
        <v>302565.2</v>
      </c>
      <c r="K9" s="70">
        <v>3637.1</v>
      </c>
      <c r="L9" s="70">
        <v>271.8</v>
      </c>
      <c r="M9" s="70">
        <v>21.4</v>
      </c>
      <c r="N9" s="70">
        <f>K9+L9+M9+0.1</f>
        <v>3930.4</v>
      </c>
      <c r="O9" s="70">
        <v>5983.7</v>
      </c>
      <c r="P9" s="69">
        <v>65.7</v>
      </c>
    </row>
    <row r="10" spans="1:16" s="35" customFormat="1" ht="28.9" hidden="1" customHeight="1" x14ac:dyDescent="0.25">
      <c r="A10" s="22" t="s">
        <v>135</v>
      </c>
      <c r="B10" s="69">
        <v>808442</v>
      </c>
      <c r="C10" s="69">
        <v>426099</v>
      </c>
      <c r="D10" s="69">
        <v>39467072</v>
      </c>
      <c r="E10" s="69">
        <v>37704</v>
      </c>
      <c r="F10" s="69">
        <v>59160</v>
      </c>
      <c r="G10" s="70">
        <f t="shared" si="0"/>
        <v>63.732251521298181</v>
      </c>
      <c r="H10" s="70">
        <v>252971</v>
      </c>
      <c r="I10" s="70">
        <v>24637</v>
      </c>
      <c r="J10" s="70">
        <f t="shared" si="1"/>
        <v>277608</v>
      </c>
      <c r="K10" s="70">
        <v>3259.7</v>
      </c>
      <c r="L10" s="70">
        <v>236.4</v>
      </c>
      <c r="M10" s="70">
        <v>23.8</v>
      </c>
      <c r="N10" s="70">
        <f>K10+L10+M10</f>
        <v>3519.9</v>
      </c>
      <c r="O10" s="70">
        <v>5908.5</v>
      </c>
      <c r="P10" s="69">
        <v>59.6</v>
      </c>
    </row>
    <row r="11" spans="1:16" s="35" customFormat="1" ht="32.25" customHeight="1" x14ac:dyDescent="0.25">
      <c r="A11" s="22" t="s">
        <v>136</v>
      </c>
      <c r="B11" s="69">
        <v>131403</v>
      </c>
      <c r="C11" s="69">
        <v>66380</v>
      </c>
      <c r="D11" s="69">
        <v>6439640</v>
      </c>
      <c r="E11" s="69">
        <v>6576</v>
      </c>
      <c r="F11" s="69">
        <v>9591</v>
      </c>
      <c r="G11" s="70">
        <f t="shared" si="0"/>
        <v>68.564279011573348</v>
      </c>
      <c r="H11" s="70">
        <v>66706</v>
      </c>
      <c r="I11" s="70">
        <v>15247</v>
      </c>
      <c r="J11" s="70">
        <f t="shared" si="1"/>
        <v>81953</v>
      </c>
      <c r="K11" s="70">
        <v>559</v>
      </c>
      <c r="L11" s="70">
        <v>75</v>
      </c>
      <c r="M11" s="70">
        <v>16</v>
      </c>
      <c r="N11" s="70">
        <v>650</v>
      </c>
      <c r="O11" s="70">
        <v>1032</v>
      </c>
      <c r="P11" s="70">
        <f>N11/O11*100</f>
        <v>62.984496124031011</v>
      </c>
    </row>
    <row r="12" spans="1:16" s="35" customFormat="1" ht="32.25" customHeight="1" x14ac:dyDescent="0.25">
      <c r="A12" s="22" t="s">
        <v>137</v>
      </c>
      <c r="B12" s="69">
        <v>140220</v>
      </c>
      <c r="C12" s="69">
        <v>71971</v>
      </c>
      <c r="D12" s="69">
        <v>7370854</v>
      </c>
      <c r="E12" s="69">
        <v>7352</v>
      </c>
      <c r="F12" s="69">
        <v>10485</v>
      </c>
      <c r="G12" s="70">
        <f t="shared" si="0"/>
        <v>70.119217930376735</v>
      </c>
      <c r="H12" s="70">
        <v>76838</v>
      </c>
      <c r="I12" s="70">
        <v>12584</v>
      </c>
      <c r="J12" s="70">
        <f t="shared" si="1"/>
        <v>89422</v>
      </c>
      <c r="K12" s="70">
        <v>623</v>
      </c>
      <c r="L12" s="70">
        <v>90</v>
      </c>
      <c r="M12" s="70">
        <v>14</v>
      </c>
      <c r="N12" s="70">
        <v>728</v>
      </c>
      <c r="O12" s="70">
        <v>1136</v>
      </c>
      <c r="P12" s="70">
        <f t="shared" ref="P12:P18" si="3">N12/O12*100</f>
        <v>64.08450704225352</v>
      </c>
    </row>
    <row r="13" spans="1:16" s="35" customFormat="1" ht="32.25" customHeight="1" x14ac:dyDescent="0.25">
      <c r="A13" s="22" t="s">
        <v>138</v>
      </c>
      <c r="B13" s="69">
        <v>140247</v>
      </c>
      <c r="C13" s="69">
        <v>75644</v>
      </c>
      <c r="D13" s="69">
        <v>7878905</v>
      </c>
      <c r="E13" s="69">
        <v>8005</v>
      </c>
      <c r="F13" s="69">
        <v>11004</v>
      </c>
      <c r="G13" s="70">
        <f t="shared" si="0"/>
        <v>72.746274082151942</v>
      </c>
      <c r="H13" s="70">
        <v>57314</v>
      </c>
      <c r="I13" s="70">
        <v>10935</v>
      </c>
      <c r="J13" s="70">
        <f t="shared" si="1"/>
        <v>68249</v>
      </c>
      <c r="K13" s="70">
        <v>681.9</v>
      </c>
      <c r="L13" s="70">
        <v>65.7</v>
      </c>
      <c r="M13" s="70">
        <v>11.9</v>
      </c>
      <c r="N13" s="70">
        <v>759.5</v>
      </c>
      <c r="O13" s="70">
        <v>1183.7</v>
      </c>
      <c r="P13" s="70">
        <f t="shared" si="3"/>
        <v>64.163217031342398</v>
      </c>
    </row>
    <row r="14" spans="1:16" s="35" customFormat="1" ht="32.25" customHeight="1" x14ac:dyDescent="0.25">
      <c r="A14" s="71" t="s">
        <v>139</v>
      </c>
      <c r="B14" s="72">
        <v>156111</v>
      </c>
      <c r="C14" s="72">
        <v>89844</v>
      </c>
      <c r="D14" s="72">
        <v>9683582</v>
      </c>
      <c r="E14" s="72">
        <v>9769</v>
      </c>
      <c r="F14" s="72">
        <v>14281</v>
      </c>
      <c r="G14" s="70">
        <f t="shared" si="0"/>
        <v>68.405573839366994</v>
      </c>
      <c r="H14" s="73">
        <v>67409</v>
      </c>
      <c r="I14" s="73" t="s">
        <v>140</v>
      </c>
      <c r="J14" s="73">
        <f>H14</f>
        <v>67409</v>
      </c>
      <c r="K14" s="73">
        <v>897.2</v>
      </c>
      <c r="L14" s="73">
        <v>77.3</v>
      </c>
      <c r="M14" s="73">
        <v>13.5</v>
      </c>
      <c r="N14" s="73">
        <v>987.9</v>
      </c>
      <c r="O14" s="70">
        <v>1674.7</v>
      </c>
      <c r="P14" s="70">
        <f t="shared" si="3"/>
        <v>58.989669791604463</v>
      </c>
    </row>
    <row r="15" spans="1:16" s="35" customFormat="1" ht="32.25" customHeight="1" x14ac:dyDescent="0.25">
      <c r="A15" s="71" t="s">
        <v>141</v>
      </c>
      <c r="B15" s="72">
        <v>176293</v>
      </c>
      <c r="C15" s="72">
        <v>92022</v>
      </c>
      <c r="D15" s="72">
        <v>10355226</v>
      </c>
      <c r="E15" s="72">
        <v>10419</v>
      </c>
      <c r="F15" s="72">
        <v>14698</v>
      </c>
      <c r="G15" s="70">
        <f t="shared" si="0"/>
        <v>70.887195536807738</v>
      </c>
      <c r="H15" s="73">
        <v>81129</v>
      </c>
      <c r="I15" s="73" t="s">
        <v>140</v>
      </c>
      <c r="J15" s="73">
        <f>H15</f>
        <v>81129</v>
      </c>
      <c r="K15" s="73">
        <v>957.8</v>
      </c>
      <c r="L15" s="73">
        <v>91.9</v>
      </c>
      <c r="M15" s="70">
        <v>15.8</v>
      </c>
      <c r="N15" s="70">
        <v>1065.5</v>
      </c>
      <c r="O15" s="70">
        <v>1701.5</v>
      </c>
      <c r="P15" s="70">
        <f t="shared" si="3"/>
        <v>62.621216573611513</v>
      </c>
    </row>
    <row r="16" spans="1:16" s="35" customFormat="1" ht="32.25" customHeight="1" x14ac:dyDescent="0.25">
      <c r="A16" s="71" t="s">
        <v>142</v>
      </c>
      <c r="B16" s="72">
        <v>1012899</v>
      </c>
      <c r="C16" s="72">
        <v>528582</v>
      </c>
      <c r="D16" s="72">
        <v>70083961</v>
      </c>
      <c r="E16" s="72">
        <v>67023</v>
      </c>
      <c r="F16" s="72">
        <v>84805</v>
      </c>
      <c r="G16" s="70">
        <f t="shared" si="0"/>
        <v>79.03189670420376</v>
      </c>
      <c r="H16" s="73">
        <v>564539.80000000005</v>
      </c>
      <c r="I16" s="73">
        <v>27379</v>
      </c>
      <c r="J16" s="73">
        <f t="shared" si="1"/>
        <v>591918.80000000005</v>
      </c>
      <c r="K16" s="73">
        <v>5841.8</v>
      </c>
      <c r="L16" s="73">
        <v>114384.2</v>
      </c>
      <c r="M16" s="70">
        <v>27.3</v>
      </c>
      <c r="N16" s="70">
        <v>120253.4</v>
      </c>
      <c r="O16" s="70">
        <v>166905.79999999999</v>
      </c>
      <c r="P16" s="70">
        <f t="shared" si="3"/>
        <v>72.048664576066258</v>
      </c>
    </row>
    <row r="17" spans="1:16" s="35" customFormat="1" ht="32.25" customHeight="1" x14ac:dyDescent="0.25">
      <c r="A17" s="71" t="s">
        <v>143</v>
      </c>
      <c r="B17" s="72">
        <v>1159684</v>
      </c>
      <c r="C17" s="72">
        <v>624770</v>
      </c>
      <c r="D17" s="72">
        <v>85197675</v>
      </c>
      <c r="E17" s="72">
        <v>80958</v>
      </c>
      <c r="F17" s="72">
        <v>97713</v>
      </c>
      <c r="G17" s="70">
        <f t="shared" si="0"/>
        <v>82.852844554972222</v>
      </c>
      <c r="H17" s="73">
        <v>590793.69999999995</v>
      </c>
      <c r="I17" s="73">
        <v>32770.9</v>
      </c>
      <c r="J17" s="73">
        <f t="shared" si="1"/>
        <v>623564.6</v>
      </c>
      <c r="K17" s="73">
        <v>7037.2</v>
      </c>
      <c r="L17" s="73">
        <v>124416.1</v>
      </c>
      <c r="M17" s="70">
        <v>34</v>
      </c>
      <c r="N17" s="70">
        <v>131487.20000000001</v>
      </c>
      <c r="O17" s="70">
        <v>191733</v>
      </c>
      <c r="P17" s="70">
        <f t="shared" si="3"/>
        <v>68.578283341939056</v>
      </c>
    </row>
    <row r="18" spans="1:16" s="35" customFormat="1" ht="32.25" customHeight="1" x14ac:dyDescent="0.25">
      <c r="A18" s="71" t="s">
        <v>144</v>
      </c>
      <c r="B18" s="72">
        <v>1946015</v>
      </c>
      <c r="C18" s="72">
        <v>1214419</v>
      </c>
      <c r="D18" s="72">
        <v>124562836</v>
      </c>
      <c r="E18" s="72">
        <v>170085</v>
      </c>
      <c r="F18" s="72">
        <v>208190</v>
      </c>
      <c r="G18" s="70">
        <f t="shared" si="0"/>
        <v>81.697007541188341</v>
      </c>
      <c r="H18" s="73">
        <v>891126.8</v>
      </c>
      <c r="I18" s="73">
        <v>39954.800000000003</v>
      </c>
      <c r="J18" s="73">
        <v>931081.6</v>
      </c>
      <c r="K18" s="73">
        <v>15080.5</v>
      </c>
      <c r="L18" s="73">
        <v>133022.70000000001</v>
      </c>
      <c r="M18" s="70">
        <v>61.3</v>
      </c>
      <c r="N18" s="70">
        <v>148164.5</v>
      </c>
      <c r="O18" s="70">
        <v>221350.6</v>
      </c>
      <c r="P18" s="70">
        <f t="shared" si="3"/>
        <v>66.936570309725838</v>
      </c>
    </row>
    <row r="19" spans="1:16" ht="27.75" customHeight="1" x14ac:dyDescent="0.25">
      <c r="A19" s="35" t="s">
        <v>145</v>
      </c>
      <c r="B19" s="35"/>
      <c r="C19" s="35"/>
      <c r="D19" s="35"/>
      <c r="E19" s="35"/>
      <c r="F19" s="35"/>
      <c r="G19" s="35"/>
      <c r="H19" s="74"/>
      <c r="I19" s="35"/>
      <c r="J19" s="35"/>
      <c r="K19" s="35"/>
      <c r="L19" s="35"/>
      <c r="M19" s="35"/>
      <c r="N19" s="35"/>
      <c r="O19" s="35"/>
      <c r="P19" s="35"/>
    </row>
    <row r="20" spans="1:16" ht="27.75" customHeight="1" x14ac:dyDescent="0.25">
      <c r="A20" s="189" t="s">
        <v>146</v>
      </c>
      <c r="B20" s="189"/>
      <c r="C20" s="189"/>
      <c r="D20" s="189"/>
      <c r="E20" s="189"/>
      <c r="F20" s="189"/>
      <c r="G20" s="189"/>
      <c r="H20" s="189"/>
      <c r="I20" s="189"/>
      <c r="J20" s="189"/>
      <c r="K20" s="189"/>
      <c r="L20" s="189"/>
      <c r="M20" s="189"/>
      <c r="N20" s="189"/>
      <c r="O20" s="189"/>
      <c r="P20" s="189"/>
    </row>
    <row r="21" spans="1:16" ht="27.75" customHeight="1" x14ac:dyDescent="0.25">
      <c r="A21" s="75" t="s">
        <v>147</v>
      </c>
      <c r="B21" s="35"/>
      <c r="C21" s="35"/>
      <c r="D21" s="35"/>
      <c r="E21" s="35"/>
      <c r="F21" s="35"/>
      <c r="G21" s="35"/>
      <c r="H21" s="74"/>
      <c r="I21" s="35"/>
      <c r="J21" s="35"/>
      <c r="K21" s="35"/>
      <c r="L21" s="35"/>
      <c r="M21" s="35"/>
      <c r="N21" s="35"/>
      <c r="O21" s="35"/>
      <c r="P21" s="35"/>
    </row>
  </sheetData>
  <mergeCells count="11">
    <mergeCell ref="A20:P20"/>
    <mergeCell ref="A1:P1"/>
    <mergeCell ref="A2:A3"/>
    <mergeCell ref="B2:C2"/>
    <mergeCell ref="D2:E2"/>
    <mergeCell ref="F2:F3"/>
    <mergeCell ref="G2:G3"/>
    <mergeCell ref="H2:J2"/>
    <mergeCell ref="K2:N2"/>
    <mergeCell ref="O2:O3"/>
    <mergeCell ref="P2:P3"/>
  </mergeCells>
  <pageMargins left="0.7" right="0.7" top="0.75" bottom="0.75" header="0.3" footer="0.3"/>
  <pageSetup paperSize="9" scale="84"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42"/>
  <sheetViews>
    <sheetView view="pageBreakPreview" zoomScaleSheetLayoutView="100" workbookViewId="0">
      <selection activeCell="V40" sqref="V40"/>
    </sheetView>
  </sheetViews>
  <sheetFormatPr defaultRowHeight="15" x14ac:dyDescent="0.25"/>
  <cols>
    <col min="1" max="1" width="4.28515625" style="5" customWidth="1"/>
    <col min="2" max="2" width="20.7109375" style="5" customWidth="1"/>
    <col min="3" max="3" width="7.85546875" style="5" hidden="1" customWidth="1"/>
    <col min="4" max="4" width="7.42578125" style="5" hidden="1" customWidth="1"/>
    <col min="5" max="5" width="7.28515625" style="5" hidden="1" customWidth="1"/>
    <col min="6" max="6" width="7.85546875" style="5" hidden="1" customWidth="1"/>
    <col min="7" max="7" width="7.42578125" style="5" hidden="1" customWidth="1"/>
    <col min="8" max="8" width="6.85546875" style="5" hidden="1" customWidth="1"/>
    <col min="9" max="9" width="12.28515625" style="5" customWidth="1"/>
    <col min="10" max="10" width="11.5703125" style="5" customWidth="1"/>
    <col min="11" max="11" width="9.85546875" style="5" customWidth="1"/>
    <col min="12" max="12" width="10.28515625" style="5" customWidth="1"/>
    <col min="13" max="13" width="10.85546875" style="5" customWidth="1"/>
    <col min="14" max="14" width="10.140625" style="5" customWidth="1"/>
    <col min="15" max="15" width="9.42578125" style="5" customWidth="1"/>
    <col min="16" max="16" width="11.42578125" style="5" customWidth="1"/>
    <col min="17" max="17" width="11.7109375" style="5" customWidth="1"/>
    <col min="18" max="18" width="9.7109375" style="5" customWidth="1"/>
    <col min="19" max="19" width="10.42578125" style="5" customWidth="1"/>
    <col min="20" max="20" width="8.5703125" style="5" customWidth="1"/>
    <col min="21" max="21" width="9.5703125" style="5" customWidth="1"/>
    <col min="22" max="22" width="12.5703125" style="5" customWidth="1"/>
    <col min="23" max="16384" width="9.140625" style="5"/>
  </cols>
  <sheetData>
    <row r="1" spans="1:22" ht="17.25" x14ac:dyDescent="0.25">
      <c r="A1" s="186" t="s">
        <v>109</v>
      </c>
      <c r="B1" s="186"/>
      <c r="C1" s="186"/>
      <c r="D1" s="186"/>
      <c r="E1" s="186"/>
      <c r="F1" s="186"/>
      <c r="G1" s="186"/>
      <c r="H1" s="186"/>
      <c r="I1" s="186"/>
      <c r="J1" s="186"/>
      <c r="K1" s="186"/>
      <c r="L1" s="186"/>
      <c r="M1" s="186"/>
      <c r="N1" s="186"/>
      <c r="O1" s="186"/>
      <c r="P1" s="186"/>
      <c r="Q1" s="186"/>
      <c r="R1" s="186"/>
      <c r="S1" s="199"/>
      <c r="T1" s="199"/>
      <c r="U1" s="16"/>
      <c r="V1" s="16"/>
    </row>
    <row r="2" spans="1:22" s="8" customFormat="1" ht="15.75" x14ac:dyDescent="0.25">
      <c r="A2" s="200" t="s">
        <v>1</v>
      </c>
      <c r="B2" s="201" t="s">
        <v>2</v>
      </c>
      <c r="C2" s="185">
        <v>2007</v>
      </c>
      <c r="D2" s="185"/>
      <c r="E2" s="185">
        <v>2008</v>
      </c>
      <c r="F2" s="185"/>
      <c r="G2" s="185">
        <v>2009</v>
      </c>
      <c r="H2" s="185"/>
      <c r="I2" s="195">
        <v>2010</v>
      </c>
      <c r="J2" s="196"/>
      <c r="K2" s="195">
        <v>2011</v>
      </c>
      <c r="L2" s="196"/>
      <c r="M2" s="195">
        <v>2012</v>
      </c>
      <c r="N2" s="196"/>
      <c r="O2" s="195">
        <v>2013</v>
      </c>
      <c r="P2" s="196"/>
      <c r="Q2" s="195">
        <v>2014</v>
      </c>
      <c r="R2" s="196"/>
      <c r="S2" s="197">
        <v>2015</v>
      </c>
      <c r="T2" s="196"/>
      <c r="U2" s="195" t="s">
        <v>77</v>
      </c>
      <c r="V2" s="196"/>
    </row>
    <row r="3" spans="1:22" s="8" customFormat="1" ht="15.75" x14ac:dyDescent="0.25">
      <c r="A3" s="200"/>
      <c r="B3" s="202"/>
      <c r="C3" s="76" t="s">
        <v>5</v>
      </c>
      <c r="D3" s="76" t="s">
        <v>6</v>
      </c>
      <c r="E3" s="76" t="s">
        <v>5</v>
      </c>
      <c r="F3" s="76" t="s">
        <v>6</v>
      </c>
      <c r="G3" s="76" t="s">
        <v>5</v>
      </c>
      <c r="H3" s="76" t="s">
        <v>6</v>
      </c>
      <c r="I3" s="76" t="s">
        <v>5</v>
      </c>
      <c r="J3" s="76" t="s">
        <v>6</v>
      </c>
      <c r="K3" s="76" t="s">
        <v>5</v>
      </c>
      <c r="L3" s="76" t="s">
        <v>6</v>
      </c>
      <c r="M3" s="76" t="s">
        <v>5</v>
      </c>
      <c r="N3" s="76" t="s">
        <v>6</v>
      </c>
      <c r="O3" s="76" t="s">
        <v>5</v>
      </c>
      <c r="P3" s="76" t="s">
        <v>6</v>
      </c>
      <c r="Q3" s="76" t="s">
        <v>5</v>
      </c>
      <c r="R3" s="76" t="s">
        <v>6</v>
      </c>
      <c r="S3" s="76" t="s">
        <v>5</v>
      </c>
      <c r="T3" s="77" t="s">
        <v>6</v>
      </c>
      <c r="U3" s="76" t="s">
        <v>5</v>
      </c>
      <c r="V3" s="77" t="s">
        <v>6</v>
      </c>
    </row>
    <row r="4" spans="1:22" x14ac:dyDescent="0.25">
      <c r="A4" s="82">
        <v>1</v>
      </c>
      <c r="B4" s="83" t="s">
        <v>26</v>
      </c>
      <c r="C4" s="10">
        <v>80</v>
      </c>
      <c r="D4" s="10">
        <v>0</v>
      </c>
      <c r="E4" s="10">
        <v>153</v>
      </c>
      <c r="F4" s="10">
        <v>0</v>
      </c>
      <c r="G4" s="10">
        <v>308</v>
      </c>
      <c r="H4" s="10">
        <v>4</v>
      </c>
      <c r="I4" s="79">
        <v>178</v>
      </c>
      <c r="J4" s="79">
        <v>0</v>
      </c>
      <c r="K4" s="80">
        <v>227</v>
      </c>
      <c r="L4" s="80">
        <v>0</v>
      </c>
      <c r="M4" s="80">
        <v>109</v>
      </c>
      <c r="N4" s="80">
        <v>0</v>
      </c>
      <c r="O4" s="80">
        <v>31</v>
      </c>
      <c r="P4" s="80">
        <v>0</v>
      </c>
      <c r="Q4" s="80">
        <v>0</v>
      </c>
      <c r="R4" s="80">
        <v>0</v>
      </c>
      <c r="S4" s="80">
        <v>0</v>
      </c>
      <c r="T4" s="80">
        <v>0</v>
      </c>
      <c r="U4" s="80">
        <v>0</v>
      </c>
      <c r="V4" s="80">
        <v>0</v>
      </c>
    </row>
    <row r="5" spans="1:22" x14ac:dyDescent="0.25">
      <c r="A5" s="82">
        <v>2</v>
      </c>
      <c r="B5" s="84" t="s">
        <v>27</v>
      </c>
      <c r="C5" s="10" t="s">
        <v>45</v>
      </c>
      <c r="D5" s="10" t="s">
        <v>45</v>
      </c>
      <c r="E5" s="10">
        <v>0</v>
      </c>
      <c r="F5" s="10">
        <v>0</v>
      </c>
      <c r="G5" s="10">
        <v>3</v>
      </c>
      <c r="H5" s="10">
        <v>0</v>
      </c>
      <c r="I5" s="79">
        <v>0</v>
      </c>
      <c r="J5" s="79">
        <v>0</v>
      </c>
      <c r="K5" s="80">
        <v>0</v>
      </c>
      <c r="L5" s="80">
        <v>0</v>
      </c>
      <c r="M5" s="80">
        <v>0</v>
      </c>
      <c r="N5" s="80">
        <v>0</v>
      </c>
      <c r="O5" s="80">
        <v>0</v>
      </c>
      <c r="P5" s="80">
        <v>0</v>
      </c>
      <c r="Q5" s="80">
        <v>0</v>
      </c>
      <c r="R5" s="80">
        <v>0</v>
      </c>
      <c r="S5" s="80">
        <v>0</v>
      </c>
      <c r="T5" s="80">
        <v>0</v>
      </c>
      <c r="U5" s="80">
        <v>9</v>
      </c>
      <c r="V5" s="80">
        <v>0</v>
      </c>
    </row>
    <row r="6" spans="1:22" x14ac:dyDescent="0.25">
      <c r="A6" s="85">
        <v>3</v>
      </c>
      <c r="B6" s="83" t="s">
        <v>7</v>
      </c>
      <c r="C6" s="10">
        <v>0</v>
      </c>
      <c r="D6" s="10">
        <v>0</v>
      </c>
      <c r="E6" s="10" t="s">
        <v>45</v>
      </c>
      <c r="F6" s="10" t="s">
        <v>45</v>
      </c>
      <c r="G6" s="10">
        <v>21</v>
      </c>
      <c r="H6" s="10">
        <v>0</v>
      </c>
      <c r="I6" s="79">
        <v>0</v>
      </c>
      <c r="J6" s="79">
        <v>0</v>
      </c>
      <c r="K6" s="80">
        <v>0</v>
      </c>
      <c r="L6" s="80">
        <v>0</v>
      </c>
      <c r="M6" s="80">
        <v>0</v>
      </c>
      <c r="N6" s="80">
        <v>0</v>
      </c>
      <c r="O6" s="80">
        <v>0</v>
      </c>
      <c r="P6" s="80">
        <v>0</v>
      </c>
      <c r="Q6" s="80">
        <v>0</v>
      </c>
      <c r="R6" s="80">
        <v>0</v>
      </c>
      <c r="S6" s="80">
        <v>0</v>
      </c>
      <c r="T6" s="80">
        <v>0</v>
      </c>
      <c r="U6" s="80">
        <v>0</v>
      </c>
      <c r="V6" s="80">
        <v>0</v>
      </c>
    </row>
    <row r="7" spans="1:22" x14ac:dyDescent="0.25">
      <c r="A7" s="85">
        <v>4</v>
      </c>
      <c r="B7" s="83" t="s">
        <v>8</v>
      </c>
      <c r="C7" s="10" t="s">
        <v>45</v>
      </c>
      <c r="D7" s="10" t="s">
        <v>45</v>
      </c>
      <c r="E7" s="10" t="s">
        <v>45</v>
      </c>
      <c r="F7" s="10" t="s">
        <v>45</v>
      </c>
      <c r="G7" s="10">
        <v>0</v>
      </c>
      <c r="H7" s="10">
        <v>0</v>
      </c>
      <c r="I7" s="79" t="s">
        <v>45</v>
      </c>
      <c r="J7" s="79" t="s">
        <v>45</v>
      </c>
      <c r="K7" s="80">
        <v>0</v>
      </c>
      <c r="L7" s="80">
        <v>0</v>
      </c>
      <c r="M7" s="80">
        <v>0</v>
      </c>
      <c r="N7" s="80">
        <v>0</v>
      </c>
      <c r="O7" s="80">
        <v>0</v>
      </c>
      <c r="P7" s="80">
        <v>0</v>
      </c>
      <c r="Q7" s="80">
        <v>0</v>
      </c>
      <c r="R7" s="80">
        <v>0</v>
      </c>
      <c r="S7" s="80">
        <v>0</v>
      </c>
      <c r="T7" s="80">
        <v>0</v>
      </c>
      <c r="U7" s="80">
        <v>0</v>
      </c>
      <c r="V7" s="80">
        <v>0</v>
      </c>
    </row>
    <row r="8" spans="1:22" x14ac:dyDescent="0.25">
      <c r="A8" s="85">
        <v>5</v>
      </c>
      <c r="B8" s="83" t="s">
        <v>57</v>
      </c>
      <c r="C8" s="10">
        <v>10</v>
      </c>
      <c r="D8" s="10">
        <v>0</v>
      </c>
      <c r="E8" s="10">
        <v>0</v>
      </c>
      <c r="F8" s="10">
        <v>0</v>
      </c>
      <c r="G8" s="10">
        <v>3</v>
      </c>
      <c r="H8" s="10">
        <v>0</v>
      </c>
      <c r="I8" s="79">
        <v>12</v>
      </c>
      <c r="J8" s="79">
        <v>0</v>
      </c>
      <c r="K8" s="80">
        <v>1</v>
      </c>
      <c r="L8" s="80">
        <v>0</v>
      </c>
      <c r="M8" s="80">
        <v>13</v>
      </c>
      <c r="N8" s="80">
        <v>0</v>
      </c>
      <c r="O8" s="80">
        <v>2</v>
      </c>
      <c r="P8" s="80">
        <v>0</v>
      </c>
      <c r="Q8" s="80">
        <v>20</v>
      </c>
      <c r="R8" s="80">
        <v>0</v>
      </c>
      <c r="S8" s="80">
        <v>7</v>
      </c>
      <c r="T8" s="80">
        <v>0</v>
      </c>
      <c r="U8" s="80">
        <v>55</v>
      </c>
      <c r="V8" s="80">
        <v>0</v>
      </c>
    </row>
    <row r="9" spans="1:22" x14ac:dyDescent="0.25">
      <c r="A9" s="82">
        <v>6</v>
      </c>
      <c r="B9" s="83" t="s">
        <v>28</v>
      </c>
      <c r="C9" s="10">
        <v>1212</v>
      </c>
      <c r="D9" s="10">
        <v>0</v>
      </c>
      <c r="E9" s="10">
        <v>824</v>
      </c>
      <c r="F9" s="10">
        <v>0</v>
      </c>
      <c r="G9" s="10">
        <v>1066</v>
      </c>
      <c r="H9" s="10" t="s">
        <v>45</v>
      </c>
      <c r="I9" s="79">
        <v>77</v>
      </c>
      <c r="J9" s="79">
        <v>0</v>
      </c>
      <c r="K9" s="80">
        <v>380</v>
      </c>
      <c r="L9" s="80">
        <v>7</v>
      </c>
      <c r="M9" s="80">
        <v>111</v>
      </c>
      <c r="N9" s="80">
        <v>0</v>
      </c>
      <c r="O9" s="80">
        <v>25</v>
      </c>
      <c r="P9" s="80">
        <v>0</v>
      </c>
      <c r="Q9" s="80">
        <v>65</v>
      </c>
      <c r="R9" s="80">
        <v>1</v>
      </c>
      <c r="S9" s="80">
        <v>91</v>
      </c>
      <c r="T9" s="80">
        <v>0</v>
      </c>
      <c r="U9" s="80">
        <v>228</v>
      </c>
      <c r="V9" s="80">
        <v>0</v>
      </c>
    </row>
    <row r="10" spans="1:22" x14ac:dyDescent="0.25">
      <c r="A10" s="82">
        <v>7</v>
      </c>
      <c r="B10" s="83" t="s">
        <v>29</v>
      </c>
      <c r="C10" s="10">
        <v>38</v>
      </c>
      <c r="D10" s="10">
        <v>0</v>
      </c>
      <c r="E10" s="10">
        <v>0</v>
      </c>
      <c r="F10" s="10">
        <v>0</v>
      </c>
      <c r="G10" s="10">
        <v>0</v>
      </c>
      <c r="H10" s="10">
        <v>0</v>
      </c>
      <c r="I10" s="79">
        <v>0</v>
      </c>
      <c r="J10" s="79">
        <v>0</v>
      </c>
      <c r="K10" s="80">
        <v>0</v>
      </c>
      <c r="L10" s="80">
        <v>0</v>
      </c>
      <c r="M10" s="80">
        <v>0</v>
      </c>
      <c r="N10" s="80">
        <v>0</v>
      </c>
      <c r="O10" s="80">
        <v>0</v>
      </c>
      <c r="P10" s="80">
        <v>0</v>
      </c>
      <c r="Q10" s="80">
        <v>0</v>
      </c>
      <c r="R10" s="80">
        <v>0</v>
      </c>
      <c r="S10" s="80">
        <v>0</v>
      </c>
      <c r="T10" s="80">
        <v>0</v>
      </c>
      <c r="U10" s="80">
        <v>0</v>
      </c>
      <c r="V10" s="80">
        <v>0</v>
      </c>
    </row>
    <row r="11" spans="1:22" x14ac:dyDescent="0.25">
      <c r="A11" s="85">
        <v>8</v>
      </c>
      <c r="B11" s="83" t="s">
        <v>44</v>
      </c>
      <c r="C11" s="10">
        <v>66</v>
      </c>
      <c r="D11" s="10">
        <v>0</v>
      </c>
      <c r="E11" s="10">
        <v>50</v>
      </c>
      <c r="F11" s="10">
        <v>0</v>
      </c>
      <c r="G11" s="10">
        <v>309</v>
      </c>
      <c r="H11" s="10">
        <v>0</v>
      </c>
      <c r="I11" s="79">
        <v>132</v>
      </c>
      <c r="J11" s="79">
        <v>1</v>
      </c>
      <c r="K11" s="80">
        <v>79</v>
      </c>
      <c r="L11" s="80">
        <v>0</v>
      </c>
      <c r="M11" s="80">
        <v>71</v>
      </c>
      <c r="N11" s="80">
        <v>0</v>
      </c>
      <c r="O11" s="80">
        <v>327</v>
      </c>
      <c r="P11" s="80">
        <v>1</v>
      </c>
      <c r="Q11" s="80">
        <v>158</v>
      </c>
      <c r="R11" s="80">
        <v>0</v>
      </c>
      <c r="S11" s="80">
        <v>52</v>
      </c>
      <c r="T11" s="80">
        <v>0</v>
      </c>
      <c r="U11" s="80">
        <v>88</v>
      </c>
      <c r="V11" s="80">
        <v>0</v>
      </c>
    </row>
    <row r="12" spans="1:22" x14ac:dyDescent="0.25">
      <c r="A12" s="85">
        <v>9</v>
      </c>
      <c r="B12" s="83" t="s">
        <v>30</v>
      </c>
      <c r="C12" s="10">
        <v>22</v>
      </c>
      <c r="D12" s="10">
        <v>0</v>
      </c>
      <c r="E12" s="10">
        <v>27</v>
      </c>
      <c r="F12" s="10">
        <v>0</v>
      </c>
      <c r="G12" s="10">
        <v>17</v>
      </c>
      <c r="H12" s="10">
        <v>1</v>
      </c>
      <c r="I12" s="79">
        <v>105</v>
      </c>
      <c r="J12" s="79">
        <v>0</v>
      </c>
      <c r="K12" s="80">
        <v>1</v>
      </c>
      <c r="L12" s="80">
        <v>0</v>
      </c>
      <c r="M12" s="80">
        <v>16</v>
      </c>
      <c r="N12" s="80">
        <v>0</v>
      </c>
      <c r="O12" s="80">
        <v>16</v>
      </c>
      <c r="P12" s="80">
        <v>0</v>
      </c>
      <c r="Q12" s="80">
        <v>7</v>
      </c>
      <c r="R12" s="80">
        <v>0</v>
      </c>
      <c r="S12" s="80">
        <v>0</v>
      </c>
      <c r="T12" s="80">
        <v>0</v>
      </c>
      <c r="U12" s="80">
        <v>0</v>
      </c>
      <c r="V12" s="80">
        <v>0</v>
      </c>
    </row>
    <row r="13" spans="1:22" x14ac:dyDescent="0.25">
      <c r="A13" s="85">
        <v>10</v>
      </c>
      <c r="B13" s="83" t="s">
        <v>11</v>
      </c>
      <c r="C13" s="10">
        <v>0</v>
      </c>
      <c r="D13" s="10">
        <v>0</v>
      </c>
      <c r="E13" s="10">
        <v>0</v>
      </c>
      <c r="F13" s="10">
        <v>0</v>
      </c>
      <c r="G13" s="10">
        <v>0</v>
      </c>
      <c r="H13" s="10">
        <v>0</v>
      </c>
      <c r="I13" s="79">
        <v>5</v>
      </c>
      <c r="J13" s="79">
        <v>0</v>
      </c>
      <c r="K13" s="80">
        <v>0</v>
      </c>
      <c r="L13" s="80">
        <v>0</v>
      </c>
      <c r="M13" s="80">
        <v>3</v>
      </c>
      <c r="N13" s="80">
        <v>0</v>
      </c>
      <c r="O13" s="80">
        <v>0</v>
      </c>
      <c r="P13" s="80">
        <v>0</v>
      </c>
      <c r="Q13" s="80">
        <v>0</v>
      </c>
      <c r="R13" s="80">
        <v>0</v>
      </c>
      <c r="S13" s="80">
        <v>0</v>
      </c>
      <c r="T13" s="80">
        <v>0</v>
      </c>
      <c r="U13" s="80">
        <v>0</v>
      </c>
      <c r="V13" s="80">
        <v>0</v>
      </c>
    </row>
    <row r="14" spans="1:22" x14ac:dyDescent="0.25">
      <c r="A14" s="82">
        <v>11</v>
      </c>
      <c r="B14" s="83" t="s">
        <v>52</v>
      </c>
      <c r="C14" s="10">
        <v>0</v>
      </c>
      <c r="D14" s="10">
        <v>0</v>
      </c>
      <c r="E14" s="10">
        <v>0</v>
      </c>
      <c r="F14" s="10">
        <v>0</v>
      </c>
      <c r="G14" s="10">
        <v>0</v>
      </c>
      <c r="H14" s="10">
        <v>0</v>
      </c>
      <c r="I14" s="79">
        <v>2976</v>
      </c>
      <c r="J14" s="79">
        <v>3</v>
      </c>
      <c r="K14" s="80">
        <v>0</v>
      </c>
      <c r="L14" s="80">
        <v>0</v>
      </c>
      <c r="M14" s="80">
        <v>0</v>
      </c>
      <c r="N14" s="80">
        <v>0</v>
      </c>
      <c r="O14" s="80">
        <v>0</v>
      </c>
      <c r="P14" s="80">
        <v>0</v>
      </c>
      <c r="Q14" s="80">
        <v>0</v>
      </c>
      <c r="R14" s="80">
        <v>0</v>
      </c>
      <c r="S14" s="80">
        <v>0</v>
      </c>
      <c r="T14" s="80">
        <v>0</v>
      </c>
      <c r="U14" s="80">
        <v>0</v>
      </c>
      <c r="V14" s="80">
        <v>0</v>
      </c>
    </row>
    <row r="15" spans="1:22" x14ac:dyDescent="0.25">
      <c r="A15" s="82">
        <v>12</v>
      </c>
      <c r="B15" s="83" t="s">
        <v>12</v>
      </c>
      <c r="C15" s="10" t="s">
        <v>45</v>
      </c>
      <c r="D15" s="10">
        <v>0</v>
      </c>
      <c r="E15" s="10" t="s">
        <v>45</v>
      </c>
      <c r="F15" s="10" t="s">
        <v>45</v>
      </c>
      <c r="G15" s="10" t="s">
        <v>45</v>
      </c>
      <c r="H15" s="10" t="s">
        <v>45</v>
      </c>
      <c r="I15" s="79" t="s">
        <v>45</v>
      </c>
      <c r="J15" s="79" t="s">
        <v>45</v>
      </c>
      <c r="K15" s="80">
        <v>0</v>
      </c>
      <c r="L15" s="80">
        <v>0</v>
      </c>
      <c r="M15" s="80">
        <v>0</v>
      </c>
      <c r="N15" s="80">
        <v>0</v>
      </c>
      <c r="O15" s="80">
        <v>9</v>
      </c>
      <c r="P15" s="80">
        <v>0</v>
      </c>
      <c r="Q15" s="80">
        <v>0</v>
      </c>
      <c r="R15" s="80">
        <v>0</v>
      </c>
      <c r="S15" s="80">
        <v>36</v>
      </c>
      <c r="T15" s="80">
        <v>0</v>
      </c>
      <c r="U15" s="80">
        <v>5</v>
      </c>
      <c r="V15" s="80">
        <v>0</v>
      </c>
    </row>
    <row r="16" spans="1:22" x14ac:dyDescent="0.25">
      <c r="A16" s="85">
        <v>13</v>
      </c>
      <c r="B16" s="83" t="s">
        <v>31</v>
      </c>
      <c r="C16" s="10">
        <v>117</v>
      </c>
      <c r="D16" s="10">
        <v>2</v>
      </c>
      <c r="E16" s="10">
        <v>254</v>
      </c>
      <c r="F16" s="10">
        <v>1</v>
      </c>
      <c r="G16" s="10">
        <v>143</v>
      </c>
      <c r="H16" s="10">
        <v>0</v>
      </c>
      <c r="I16" s="79">
        <v>301</v>
      </c>
      <c r="J16" s="79">
        <v>3</v>
      </c>
      <c r="K16" s="80">
        <v>166</v>
      </c>
      <c r="L16" s="80">
        <v>0</v>
      </c>
      <c r="M16" s="80">
        <v>175</v>
      </c>
      <c r="N16" s="80">
        <v>0</v>
      </c>
      <c r="O16" s="80">
        <v>200</v>
      </c>
      <c r="P16" s="80">
        <v>0</v>
      </c>
      <c r="Q16" s="80">
        <v>32</v>
      </c>
      <c r="R16" s="80">
        <v>0</v>
      </c>
      <c r="S16" s="80">
        <v>14</v>
      </c>
      <c r="T16" s="80">
        <v>2</v>
      </c>
      <c r="U16" s="80">
        <v>29</v>
      </c>
      <c r="V16" s="80">
        <v>1</v>
      </c>
    </row>
    <row r="17" spans="1:22" x14ac:dyDescent="0.25">
      <c r="A17" s="85">
        <v>14</v>
      </c>
      <c r="B17" s="83" t="s">
        <v>13</v>
      </c>
      <c r="C17" s="10">
        <v>5</v>
      </c>
      <c r="D17" s="10">
        <v>1</v>
      </c>
      <c r="E17" s="10">
        <v>7</v>
      </c>
      <c r="F17" s="10">
        <v>0</v>
      </c>
      <c r="G17" s="10">
        <v>62</v>
      </c>
      <c r="H17" s="10">
        <v>2</v>
      </c>
      <c r="I17" s="79">
        <v>2</v>
      </c>
      <c r="J17" s="79">
        <v>0</v>
      </c>
      <c r="K17" s="80">
        <v>19</v>
      </c>
      <c r="L17" s="80">
        <v>1</v>
      </c>
      <c r="M17" s="80">
        <v>4</v>
      </c>
      <c r="N17" s="80">
        <v>1</v>
      </c>
      <c r="O17" s="80">
        <v>23</v>
      </c>
      <c r="P17" s="80">
        <v>0</v>
      </c>
      <c r="Q17" s="80">
        <v>3</v>
      </c>
      <c r="R17" s="80">
        <v>0</v>
      </c>
      <c r="S17" s="80">
        <v>0</v>
      </c>
      <c r="T17" s="80">
        <v>0</v>
      </c>
      <c r="U17" s="80">
        <v>7</v>
      </c>
      <c r="V17" s="80">
        <v>0</v>
      </c>
    </row>
    <row r="18" spans="1:22" x14ac:dyDescent="0.25">
      <c r="A18" s="85">
        <v>15</v>
      </c>
      <c r="B18" s="83" t="s">
        <v>14</v>
      </c>
      <c r="C18" s="10">
        <v>1</v>
      </c>
      <c r="D18" s="10">
        <v>0</v>
      </c>
      <c r="E18" s="10">
        <v>14</v>
      </c>
      <c r="F18" s="10">
        <v>0</v>
      </c>
      <c r="G18" s="10">
        <v>7</v>
      </c>
      <c r="H18" s="10">
        <v>4</v>
      </c>
      <c r="I18" s="79">
        <v>3</v>
      </c>
      <c r="J18" s="79">
        <v>0</v>
      </c>
      <c r="K18" s="80">
        <v>0</v>
      </c>
      <c r="L18" s="80">
        <v>0</v>
      </c>
      <c r="M18" s="80">
        <v>12</v>
      </c>
      <c r="N18" s="80">
        <v>0</v>
      </c>
      <c r="O18" s="80">
        <v>8</v>
      </c>
      <c r="P18" s="80">
        <v>0</v>
      </c>
      <c r="Q18" s="80">
        <v>17</v>
      </c>
      <c r="R18" s="80">
        <v>0</v>
      </c>
      <c r="S18" s="80">
        <v>104</v>
      </c>
      <c r="T18" s="80">
        <v>0</v>
      </c>
      <c r="U18" s="80">
        <v>94</v>
      </c>
      <c r="V18" s="80">
        <v>1</v>
      </c>
    </row>
    <row r="19" spans="1:22" x14ac:dyDescent="0.25">
      <c r="A19" s="82">
        <v>16</v>
      </c>
      <c r="B19" s="83" t="s">
        <v>32</v>
      </c>
      <c r="C19" s="10">
        <v>527</v>
      </c>
      <c r="D19" s="10">
        <v>0</v>
      </c>
      <c r="E19" s="10">
        <v>96</v>
      </c>
      <c r="F19" s="10">
        <v>0</v>
      </c>
      <c r="G19" s="10">
        <v>183</v>
      </c>
      <c r="H19" s="10">
        <v>1</v>
      </c>
      <c r="I19" s="79">
        <v>384</v>
      </c>
      <c r="J19" s="79">
        <v>1</v>
      </c>
      <c r="K19" s="80">
        <v>210</v>
      </c>
      <c r="L19" s="80">
        <v>2</v>
      </c>
      <c r="M19" s="80">
        <v>317</v>
      </c>
      <c r="N19" s="80">
        <v>0</v>
      </c>
      <c r="O19" s="80">
        <v>293</v>
      </c>
      <c r="P19" s="80">
        <v>1</v>
      </c>
      <c r="Q19" s="80">
        <v>252</v>
      </c>
      <c r="R19" s="80">
        <v>2</v>
      </c>
      <c r="S19" s="80">
        <v>213</v>
      </c>
      <c r="T19" s="80">
        <v>1</v>
      </c>
      <c r="U19" s="80">
        <v>107</v>
      </c>
      <c r="V19" s="80">
        <v>0</v>
      </c>
    </row>
    <row r="20" spans="1:22" x14ac:dyDescent="0.25">
      <c r="A20" s="82">
        <v>17</v>
      </c>
      <c r="B20" s="83" t="s">
        <v>33</v>
      </c>
      <c r="C20" s="10">
        <v>2</v>
      </c>
      <c r="D20" s="10">
        <v>0</v>
      </c>
      <c r="E20" s="10" t="s">
        <v>45</v>
      </c>
      <c r="F20" s="10" t="s">
        <v>45</v>
      </c>
      <c r="G20" s="10" t="s">
        <v>45</v>
      </c>
      <c r="H20" s="10" t="s">
        <v>45</v>
      </c>
      <c r="I20" s="79">
        <v>0</v>
      </c>
      <c r="J20" s="79">
        <v>0</v>
      </c>
      <c r="K20" s="80">
        <v>0</v>
      </c>
      <c r="L20" s="80">
        <v>0</v>
      </c>
      <c r="M20" s="80">
        <v>0</v>
      </c>
      <c r="N20" s="80">
        <v>0</v>
      </c>
      <c r="O20" s="80">
        <v>0</v>
      </c>
      <c r="P20" s="80">
        <v>0</v>
      </c>
      <c r="Q20" s="80">
        <v>0</v>
      </c>
      <c r="R20" s="80">
        <v>0</v>
      </c>
      <c r="S20" s="80">
        <v>0</v>
      </c>
      <c r="T20" s="80">
        <v>0</v>
      </c>
      <c r="U20" s="80">
        <v>0</v>
      </c>
      <c r="V20" s="80">
        <v>0</v>
      </c>
    </row>
    <row r="21" spans="1:22" x14ac:dyDescent="0.25">
      <c r="A21" s="85">
        <v>18</v>
      </c>
      <c r="B21" s="83" t="s">
        <v>34</v>
      </c>
      <c r="C21" s="10">
        <v>0</v>
      </c>
      <c r="D21" s="10">
        <v>0</v>
      </c>
      <c r="E21" s="10">
        <v>0</v>
      </c>
      <c r="F21" s="10">
        <v>0</v>
      </c>
      <c r="G21" s="10">
        <v>0</v>
      </c>
      <c r="H21" s="10">
        <v>0</v>
      </c>
      <c r="I21" s="79" t="s">
        <v>45</v>
      </c>
      <c r="J21" s="79" t="s">
        <v>45</v>
      </c>
      <c r="K21" s="80">
        <v>0</v>
      </c>
      <c r="L21" s="80">
        <v>0</v>
      </c>
      <c r="M21" s="80">
        <v>0</v>
      </c>
      <c r="N21" s="80">
        <v>0</v>
      </c>
      <c r="O21" s="80">
        <v>0</v>
      </c>
      <c r="P21" s="80">
        <v>0</v>
      </c>
      <c r="Q21" s="80">
        <v>1</v>
      </c>
      <c r="R21" s="80">
        <v>1</v>
      </c>
      <c r="S21" s="80">
        <v>0</v>
      </c>
      <c r="T21" s="80">
        <v>0</v>
      </c>
      <c r="U21" s="80">
        <v>0</v>
      </c>
      <c r="V21" s="80">
        <v>0</v>
      </c>
    </row>
    <row r="22" spans="1:22" x14ac:dyDescent="0.25">
      <c r="A22" s="85">
        <v>19</v>
      </c>
      <c r="B22" s="83" t="s">
        <v>58</v>
      </c>
      <c r="C22" s="10">
        <v>0</v>
      </c>
      <c r="D22" s="10">
        <v>0</v>
      </c>
      <c r="E22" s="10">
        <v>0</v>
      </c>
      <c r="F22" s="10">
        <v>0</v>
      </c>
      <c r="G22" s="10">
        <v>0</v>
      </c>
      <c r="H22" s="10">
        <v>0</v>
      </c>
      <c r="I22" s="79">
        <v>0</v>
      </c>
      <c r="J22" s="79">
        <v>0</v>
      </c>
      <c r="K22" s="80">
        <v>0</v>
      </c>
      <c r="L22" s="80">
        <v>0</v>
      </c>
      <c r="M22" s="80">
        <v>0</v>
      </c>
      <c r="N22" s="80">
        <v>0</v>
      </c>
      <c r="O22" s="80">
        <v>0</v>
      </c>
      <c r="P22" s="80">
        <v>0</v>
      </c>
      <c r="Q22" s="80">
        <v>0</v>
      </c>
      <c r="R22" s="80">
        <v>0</v>
      </c>
      <c r="S22" s="80">
        <v>26</v>
      </c>
      <c r="T22" s="80">
        <v>0</v>
      </c>
      <c r="U22" s="80">
        <v>17</v>
      </c>
      <c r="V22" s="80">
        <v>0</v>
      </c>
    </row>
    <row r="23" spans="1:22" x14ac:dyDescent="0.25">
      <c r="A23" s="85">
        <v>20</v>
      </c>
      <c r="B23" s="83" t="s">
        <v>35</v>
      </c>
      <c r="C23" s="10">
        <v>0</v>
      </c>
      <c r="D23" s="10">
        <v>0</v>
      </c>
      <c r="E23" s="10">
        <v>0</v>
      </c>
      <c r="F23" s="10">
        <v>0</v>
      </c>
      <c r="G23" s="10">
        <v>0</v>
      </c>
      <c r="H23" s="10">
        <v>0</v>
      </c>
      <c r="I23" s="79">
        <v>0</v>
      </c>
      <c r="J23" s="79">
        <v>0</v>
      </c>
      <c r="K23" s="80">
        <v>0</v>
      </c>
      <c r="L23" s="80">
        <v>0</v>
      </c>
      <c r="M23" s="80">
        <v>0</v>
      </c>
      <c r="N23" s="80">
        <v>0</v>
      </c>
      <c r="O23" s="80">
        <v>0</v>
      </c>
      <c r="P23" s="80">
        <v>0</v>
      </c>
      <c r="Q23" s="80">
        <v>0</v>
      </c>
      <c r="R23" s="80">
        <v>0</v>
      </c>
      <c r="S23" s="80">
        <v>0</v>
      </c>
      <c r="T23" s="80">
        <v>0</v>
      </c>
      <c r="U23" s="80">
        <v>6</v>
      </c>
      <c r="V23" s="80">
        <v>0</v>
      </c>
    </row>
    <row r="24" spans="1:22" x14ac:dyDescent="0.25">
      <c r="A24" s="82">
        <v>21</v>
      </c>
      <c r="B24" s="83" t="s">
        <v>36</v>
      </c>
      <c r="C24" s="10">
        <v>35</v>
      </c>
      <c r="D24" s="10">
        <v>0</v>
      </c>
      <c r="E24" s="10" t="s">
        <v>45</v>
      </c>
      <c r="F24" s="10" t="s">
        <v>45</v>
      </c>
      <c r="G24" s="10">
        <v>0</v>
      </c>
      <c r="H24" s="10" t="s">
        <v>45</v>
      </c>
      <c r="I24" s="79">
        <v>2</v>
      </c>
      <c r="J24" s="79">
        <v>0</v>
      </c>
      <c r="K24" s="80">
        <v>0</v>
      </c>
      <c r="L24" s="80">
        <v>0</v>
      </c>
      <c r="M24" s="80">
        <v>0</v>
      </c>
      <c r="N24" s="80">
        <v>0</v>
      </c>
      <c r="O24" s="80">
        <v>0</v>
      </c>
      <c r="P24" s="80">
        <v>0</v>
      </c>
      <c r="Q24" s="80">
        <v>0</v>
      </c>
      <c r="R24" s="80">
        <v>0</v>
      </c>
      <c r="S24" s="80">
        <v>2</v>
      </c>
      <c r="T24" s="80">
        <v>0</v>
      </c>
      <c r="U24" s="80">
        <v>0</v>
      </c>
      <c r="V24" s="80">
        <v>0</v>
      </c>
    </row>
    <row r="25" spans="1:22" x14ac:dyDescent="0.25">
      <c r="A25" s="82">
        <v>22</v>
      </c>
      <c r="B25" s="83" t="s">
        <v>37</v>
      </c>
      <c r="C25" s="10">
        <v>11</v>
      </c>
      <c r="D25" s="10">
        <v>0</v>
      </c>
      <c r="E25" s="10">
        <v>12</v>
      </c>
      <c r="F25" s="10">
        <v>0</v>
      </c>
      <c r="G25" s="10">
        <v>19</v>
      </c>
      <c r="H25" s="10">
        <v>0</v>
      </c>
      <c r="I25" s="79">
        <v>43</v>
      </c>
      <c r="J25" s="79">
        <v>1</v>
      </c>
      <c r="K25" s="80">
        <v>9</v>
      </c>
      <c r="L25" s="80">
        <v>0</v>
      </c>
      <c r="M25" s="80">
        <v>0</v>
      </c>
      <c r="N25" s="80">
        <v>0</v>
      </c>
      <c r="O25" s="80">
        <v>0</v>
      </c>
      <c r="P25" s="80">
        <v>0</v>
      </c>
      <c r="Q25" s="80">
        <v>0</v>
      </c>
      <c r="R25" s="80">
        <v>0</v>
      </c>
      <c r="S25" s="80">
        <v>0</v>
      </c>
      <c r="T25" s="80">
        <v>0</v>
      </c>
      <c r="U25" s="80">
        <v>0</v>
      </c>
      <c r="V25" s="80">
        <v>0</v>
      </c>
    </row>
    <row r="26" spans="1:22" x14ac:dyDescent="0.25">
      <c r="A26" s="85">
        <v>23</v>
      </c>
      <c r="B26" s="83" t="s">
        <v>83</v>
      </c>
      <c r="C26" s="10">
        <v>0</v>
      </c>
      <c r="D26" s="10">
        <v>0</v>
      </c>
      <c r="E26" s="10">
        <v>2</v>
      </c>
      <c r="F26" s="10"/>
      <c r="G26" s="10">
        <v>0</v>
      </c>
      <c r="H26" s="10">
        <v>0</v>
      </c>
      <c r="I26" s="79">
        <v>0</v>
      </c>
      <c r="J26" s="79">
        <v>0</v>
      </c>
      <c r="K26" s="80">
        <v>0</v>
      </c>
      <c r="L26" s="80">
        <v>0</v>
      </c>
      <c r="M26" s="80">
        <v>15</v>
      </c>
      <c r="N26" s="80">
        <v>0</v>
      </c>
      <c r="O26" s="80">
        <v>3</v>
      </c>
      <c r="P26" s="80">
        <v>0</v>
      </c>
      <c r="Q26" s="80">
        <v>3</v>
      </c>
      <c r="R26" s="80">
        <v>0</v>
      </c>
      <c r="S26" s="80">
        <v>1</v>
      </c>
      <c r="T26" s="80">
        <v>0</v>
      </c>
      <c r="U26" s="80">
        <v>0</v>
      </c>
      <c r="V26" s="80">
        <v>0</v>
      </c>
    </row>
    <row r="27" spans="1:22" x14ac:dyDescent="0.25">
      <c r="A27" s="85">
        <v>24</v>
      </c>
      <c r="B27" s="83" t="s">
        <v>46</v>
      </c>
      <c r="C27" s="10">
        <v>1</v>
      </c>
      <c r="D27" s="10">
        <v>0</v>
      </c>
      <c r="E27" s="10">
        <v>0</v>
      </c>
      <c r="F27" s="10">
        <v>0</v>
      </c>
      <c r="G27" s="10">
        <v>1</v>
      </c>
      <c r="H27" s="10">
        <v>0</v>
      </c>
      <c r="I27" s="79">
        <v>37</v>
      </c>
      <c r="J27" s="79">
        <v>0</v>
      </c>
      <c r="K27" s="80">
        <v>0</v>
      </c>
      <c r="L27" s="80">
        <v>0</v>
      </c>
      <c r="M27" s="80">
        <v>0</v>
      </c>
      <c r="N27" s="80">
        <v>0</v>
      </c>
      <c r="O27" s="80">
        <v>5</v>
      </c>
      <c r="P27" s="80">
        <v>0</v>
      </c>
      <c r="Q27" s="80">
        <v>56</v>
      </c>
      <c r="R27" s="80">
        <v>0</v>
      </c>
      <c r="S27" s="80">
        <v>3</v>
      </c>
      <c r="T27" s="80">
        <v>0</v>
      </c>
      <c r="U27" s="80">
        <v>2</v>
      </c>
      <c r="V27" s="80">
        <v>0</v>
      </c>
    </row>
    <row r="28" spans="1:22" x14ac:dyDescent="0.25">
      <c r="A28" s="85">
        <v>25</v>
      </c>
      <c r="B28" s="83" t="s">
        <v>16</v>
      </c>
      <c r="C28" s="10">
        <v>0</v>
      </c>
      <c r="D28" s="10">
        <v>0</v>
      </c>
      <c r="E28" s="10">
        <v>0</v>
      </c>
      <c r="F28" s="10">
        <v>0</v>
      </c>
      <c r="G28" s="10">
        <v>0</v>
      </c>
      <c r="H28" s="10">
        <v>0</v>
      </c>
      <c r="I28" s="79">
        <v>0</v>
      </c>
      <c r="J28" s="79">
        <v>0</v>
      </c>
      <c r="K28" s="80">
        <v>0</v>
      </c>
      <c r="L28" s="80">
        <v>0</v>
      </c>
      <c r="M28" s="80">
        <v>0</v>
      </c>
      <c r="N28" s="80">
        <v>0</v>
      </c>
      <c r="O28" s="80">
        <v>0</v>
      </c>
      <c r="P28" s="80">
        <v>0</v>
      </c>
      <c r="Q28" s="80">
        <v>0</v>
      </c>
      <c r="R28" s="80">
        <v>0</v>
      </c>
      <c r="S28" s="80">
        <v>0</v>
      </c>
      <c r="T28" s="80">
        <v>0</v>
      </c>
      <c r="U28" s="80">
        <v>0</v>
      </c>
      <c r="V28" s="80">
        <v>0</v>
      </c>
    </row>
    <row r="29" spans="1:22" x14ac:dyDescent="0.25">
      <c r="A29" s="82">
        <v>26</v>
      </c>
      <c r="B29" s="83" t="s">
        <v>38</v>
      </c>
      <c r="C29" s="10">
        <v>297</v>
      </c>
      <c r="D29" s="10">
        <v>0</v>
      </c>
      <c r="E29" s="10">
        <v>990</v>
      </c>
      <c r="F29" s="10">
        <v>0</v>
      </c>
      <c r="G29" s="10">
        <v>818</v>
      </c>
      <c r="H29" s="10">
        <v>0</v>
      </c>
      <c r="I29" s="79">
        <v>156</v>
      </c>
      <c r="J29" s="79">
        <v>0</v>
      </c>
      <c r="K29" s="80">
        <v>580</v>
      </c>
      <c r="L29" s="80">
        <v>0</v>
      </c>
      <c r="M29" s="80">
        <v>523</v>
      </c>
      <c r="N29" s="80">
        <v>0</v>
      </c>
      <c r="O29" s="80">
        <v>42</v>
      </c>
      <c r="P29" s="80">
        <v>3</v>
      </c>
      <c r="Q29" s="80">
        <v>14</v>
      </c>
      <c r="R29" s="80">
        <v>0</v>
      </c>
      <c r="S29" s="80">
        <v>15</v>
      </c>
      <c r="T29" s="80">
        <v>0</v>
      </c>
      <c r="U29" s="80">
        <v>8</v>
      </c>
      <c r="V29" s="80">
        <v>0</v>
      </c>
    </row>
    <row r="30" spans="1:22" x14ac:dyDescent="0.25">
      <c r="A30" s="82">
        <v>27</v>
      </c>
      <c r="B30" s="83" t="s">
        <v>47</v>
      </c>
      <c r="C30" s="10"/>
      <c r="D30" s="10"/>
      <c r="E30" s="10"/>
      <c r="F30" s="10"/>
      <c r="G30" s="10"/>
      <c r="H30" s="10"/>
      <c r="I30" s="79"/>
      <c r="J30" s="79"/>
      <c r="K30" s="80"/>
      <c r="L30" s="80"/>
      <c r="M30" s="80"/>
      <c r="N30" s="80"/>
      <c r="O30" s="80"/>
      <c r="P30" s="80"/>
      <c r="Q30" s="80"/>
      <c r="R30" s="80"/>
      <c r="S30" s="80">
        <v>0</v>
      </c>
      <c r="T30" s="80">
        <v>0</v>
      </c>
      <c r="U30" s="80">
        <v>0</v>
      </c>
      <c r="V30" s="80">
        <v>0</v>
      </c>
    </row>
    <row r="31" spans="1:22" x14ac:dyDescent="0.25">
      <c r="A31" s="85">
        <v>28</v>
      </c>
      <c r="B31" s="83" t="s">
        <v>40</v>
      </c>
      <c r="C31" s="10">
        <v>0</v>
      </c>
      <c r="D31" s="10">
        <v>0</v>
      </c>
      <c r="E31" s="10">
        <v>0</v>
      </c>
      <c r="F31" s="10">
        <v>0</v>
      </c>
      <c r="G31" s="10">
        <v>0</v>
      </c>
      <c r="H31" s="10">
        <v>0</v>
      </c>
      <c r="I31" s="79">
        <v>0</v>
      </c>
      <c r="J31" s="79">
        <v>0</v>
      </c>
      <c r="K31" s="80">
        <v>0</v>
      </c>
      <c r="L31" s="80">
        <v>0</v>
      </c>
      <c r="M31" s="80">
        <v>0</v>
      </c>
      <c r="N31" s="80">
        <v>0</v>
      </c>
      <c r="O31" s="80">
        <v>0</v>
      </c>
      <c r="P31" s="80">
        <v>0</v>
      </c>
      <c r="Q31" s="80">
        <v>0</v>
      </c>
      <c r="R31" s="80">
        <v>0</v>
      </c>
      <c r="S31" s="80">
        <v>0</v>
      </c>
      <c r="T31" s="80">
        <v>0</v>
      </c>
      <c r="U31" s="80">
        <v>0</v>
      </c>
      <c r="V31" s="80">
        <v>0</v>
      </c>
    </row>
    <row r="32" spans="1:22" x14ac:dyDescent="0.25">
      <c r="A32" s="85">
        <v>29</v>
      </c>
      <c r="B32" s="83" t="s">
        <v>17</v>
      </c>
      <c r="C32" s="10">
        <v>1</v>
      </c>
      <c r="D32" s="10">
        <v>0</v>
      </c>
      <c r="E32" s="10">
        <v>0</v>
      </c>
      <c r="F32" s="10">
        <v>0</v>
      </c>
      <c r="G32" s="10">
        <v>0</v>
      </c>
      <c r="H32" s="10">
        <v>0</v>
      </c>
      <c r="I32" s="79">
        <v>20</v>
      </c>
      <c r="J32" s="79">
        <v>0</v>
      </c>
      <c r="K32" s="80">
        <v>9</v>
      </c>
      <c r="L32" s="80">
        <v>0</v>
      </c>
      <c r="M32" s="80">
        <v>0</v>
      </c>
      <c r="N32" s="80">
        <v>0</v>
      </c>
      <c r="O32" s="80">
        <v>1</v>
      </c>
      <c r="P32" s="80">
        <v>0</v>
      </c>
      <c r="Q32" s="80">
        <v>0</v>
      </c>
      <c r="R32" s="80">
        <v>0</v>
      </c>
      <c r="S32" s="80">
        <v>0</v>
      </c>
      <c r="T32" s="80">
        <v>0</v>
      </c>
      <c r="U32" s="80">
        <v>0</v>
      </c>
      <c r="V32" s="80">
        <v>0</v>
      </c>
    </row>
    <row r="33" spans="1:26" x14ac:dyDescent="0.25">
      <c r="A33" s="85">
        <v>30</v>
      </c>
      <c r="B33" s="83" t="s">
        <v>18</v>
      </c>
      <c r="C33" s="10">
        <v>6</v>
      </c>
      <c r="D33" s="10">
        <v>0</v>
      </c>
      <c r="E33" s="10">
        <v>0</v>
      </c>
      <c r="F33" s="10">
        <v>0</v>
      </c>
      <c r="G33" s="10">
        <v>1</v>
      </c>
      <c r="H33" s="10" t="s">
        <v>45</v>
      </c>
      <c r="I33" s="79" t="s">
        <v>45</v>
      </c>
      <c r="J33" s="79" t="s">
        <v>45</v>
      </c>
      <c r="K33" s="80">
        <v>0</v>
      </c>
      <c r="L33" s="80">
        <v>0</v>
      </c>
      <c r="M33" s="80">
        <v>0</v>
      </c>
      <c r="N33" s="80">
        <v>0</v>
      </c>
      <c r="O33" s="80">
        <v>0</v>
      </c>
      <c r="P33" s="80">
        <v>0</v>
      </c>
      <c r="Q33" s="80">
        <v>0</v>
      </c>
      <c r="R33" s="80">
        <v>0</v>
      </c>
      <c r="S33" s="80">
        <v>47</v>
      </c>
      <c r="T33" s="80">
        <v>0</v>
      </c>
      <c r="U33" s="80">
        <v>4</v>
      </c>
      <c r="V33" s="80">
        <v>0</v>
      </c>
    </row>
    <row r="34" spans="1:26" x14ac:dyDescent="0.25">
      <c r="A34" s="82">
        <v>31</v>
      </c>
      <c r="B34" s="83" t="s">
        <v>19</v>
      </c>
      <c r="C34" s="10">
        <v>176</v>
      </c>
      <c r="D34" s="10">
        <v>0</v>
      </c>
      <c r="E34" s="10">
        <v>236</v>
      </c>
      <c r="F34" s="10">
        <v>0</v>
      </c>
      <c r="G34" s="10">
        <v>486</v>
      </c>
      <c r="H34" s="10">
        <v>0</v>
      </c>
      <c r="I34" s="79">
        <v>570</v>
      </c>
      <c r="J34" s="79">
        <v>0</v>
      </c>
      <c r="K34" s="80">
        <v>652</v>
      </c>
      <c r="L34" s="80">
        <v>0</v>
      </c>
      <c r="M34" s="80">
        <v>181</v>
      </c>
      <c r="N34" s="80">
        <v>0</v>
      </c>
      <c r="O34" s="80">
        <v>120</v>
      </c>
      <c r="P34" s="80">
        <v>0</v>
      </c>
      <c r="Q34" s="80">
        <v>173</v>
      </c>
      <c r="R34" s="80">
        <v>0</v>
      </c>
      <c r="S34" s="80">
        <v>155</v>
      </c>
      <c r="T34" s="80">
        <v>0</v>
      </c>
      <c r="U34" s="80">
        <v>157</v>
      </c>
      <c r="V34" s="80">
        <v>0</v>
      </c>
    </row>
    <row r="35" spans="1:26" ht="30" x14ac:dyDescent="0.25">
      <c r="A35" s="82">
        <v>32</v>
      </c>
      <c r="B35" s="83" t="s">
        <v>110</v>
      </c>
      <c r="C35" s="10">
        <v>0</v>
      </c>
      <c r="D35" s="10">
        <v>0</v>
      </c>
      <c r="E35" s="10">
        <v>0</v>
      </c>
      <c r="F35" s="10">
        <v>0</v>
      </c>
      <c r="G35" s="10">
        <v>0</v>
      </c>
      <c r="H35" s="10">
        <v>0</v>
      </c>
      <c r="I35" s="79">
        <v>0</v>
      </c>
      <c r="J35" s="79">
        <v>0</v>
      </c>
      <c r="K35" s="80">
        <v>0</v>
      </c>
      <c r="L35" s="80">
        <v>0</v>
      </c>
      <c r="M35" s="80">
        <v>0</v>
      </c>
      <c r="N35" s="80">
        <v>0</v>
      </c>
      <c r="O35" s="80">
        <v>0</v>
      </c>
      <c r="P35" s="80">
        <v>0</v>
      </c>
      <c r="Q35" s="80">
        <v>0</v>
      </c>
      <c r="R35" s="80">
        <v>0</v>
      </c>
      <c r="S35" s="80">
        <v>0</v>
      </c>
      <c r="T35" s="80">
        <v>0</v>
      </c>
      <c r="U35" s="80">
        <v>0</v>
      </c>
      <c r="V35" s="80">
        <v>0</v>
      </c>
    </row>
    <row r="36" spans="1:26" x14ac:dyDescent="0.25">
      <c r="A36" s="85">
        <v>33</v>
      </c>
      <c r="B36" s="83" t="s">
        <v>48</v>
      </c>
      <c r="C36" s="10">
        <v>28</v>
      </c>
      <c r="D36" s="10">
        <v>0</v>
      </c>
      <c r="E36" s="10">
        <v>15</v>
      </c>
      <c r="F36" s="10">
        <v>0</v>
      </c>
      <c r="G36" s="10">
        <v>35</v>
      </c>
      <c r="H36" s="10">
        <v>0</v>
      </c>
      <c r="I36" s="79" t="s">
        <v>45</v>
      </c>
      <c r="J36" s="79" t="s">
        <v>45</v>
      </c>
      <c r="K36" s="80">
        <v>0</v>
      </c>
      <c r="L36" s="80">
        <v>0</v>
      </c>
      <c r="M36" s="80">
        <v>0</v>
      </c>
      <c r="N36" s="80">
        <v>0</v>
      </c>
      <c r="O36" s="80">
        <v>0</v>
      </c>
      <c r="P36" s="80">
        <v>0</v>
      </c>
      <c r="Q36" s="80">
        <v>15</v>
      </c>
      <c r="R36" s="80">
        <v>0</v>
      </c>
      <c r="S36" s="80">
        <v>133</v>
      </c>
      <c r="T36" s="80">
        <v>0</v>
      </c>
      <c r="U36" s="80">
        <v>10</v>
      </c>
      <c r="V36" s="80">
        <v>0</v>
      </c>
    </row>
    <row r="37" spans="1:26" x14ac:dyDescent="0.25">
      <c r="A37" s="85">
        <v>34</v>
      </c>
      <c r="B37" s="83" t="s">
        <v>54</v>
      </c>
      <c r="C37" s="10">
        <v>0</v>
      </c>
      <c r="D37" s="10">
        <v>0</v>
      </c>
      <c r="E37" s="10">
        <v>0</v>
      </c>
      <c r="F37" s="10">
        <v>0</v>
      </c>
      <c r="G37" s="10">
        <v>0</v>
      </c>
      <c r="H37" s="10">
        <v>0</v>
      </c>
      <c r="I37" s="79">
        <v>1</v>
      </c>
      <c r="J37" s="79">
        <v>0</v>
      </c>
      <c r="K37" s="80">
        <v>8</v>
      </c>
      <c r="L37" s="80">
        <v>0</v>
      </c>
      <c r="M37" s="80">
        <v>33</v>
      </c>
      <c r="N37" s="80">
        <v>0</v>
      </c>
      <c r="O37" s="80">
        <v>25</v>
      </c>
      <c r="P37" s="80">
        <v>0</v>
      </c>
      <c r="Q37" s="80">
        <v>28</v>
      </c>
      <c r="R37" s="80">
        <v>1</v>
      </c>
      <c r="S37" s="80">
        <v>14</v>
      </c>
      <c r="T37" s="80">
        <v>1</v>
      </c>
      <c r="U37" s="80">
        <v>15</v>
      </c>
      <c r="V37" s="80">
        <v>1</v>
      </c>
    </row>
    <row r="38" spans="1:26" x14ac:dyDescent="0.25">
      <c r="A38" s="85">
        <v>35</v>
      </c>
      <c r="B38" s="83" t="s">
        <v>67</v>
      </c>
      <c r="C38" s="10">
        <v>0</v>
      </c>
      <c r="D38" s="10">
        <v>0</v>
      </c>
      <c r="E38" s="10">
        <v>0</v>
      </c>
      <c r="F38" s="10">
        <v>0</v>
      </c>
      <c r="G38" s="10">
        <v>0</v>
      </c>
      <c r="H38" s="10">
        <v>0</v>
      </c>
      <c r="I38" s="79">
        <v>0</v>
      </c>
      <c r="J38" s="79">
        <v>0</v>
      </c>
      <c r="K38" s="80">
        <v>0</v>
      </c>
      <c r="L38" s="80">
        <v>0</v>
      </c>
      <c r="M38" s="80">
        <v>0</v>
      </c>
      <c r="N38" s="80">
        <v>0</v>
      </c>
      <c r="O38" s="80">
        <v>0</v>
      </c>
      <c r="P38" s="80">
        <v>0</v>
      </c>
      <c r="Q38" s="80">
        <v>0</v>
      </c>
      <c r="R38" s="80">
        <v>0</v>
      </c>
      <c r="S38" s="80">
        <v>0</v>
      </c>
      <c r="T38" s="80">
        <v>0</v>
      </c>
      <c r="U38" s="80">
        <v>0</v>
      </c>
      <c r="V38" s="80">
        <v>0</v>
      </c>
    </row>
    <row r="39" spans="1:26" x14ac:dyDescent="0.25">
      <c r="A39" s="82">
        <v>36</v>
      </c>
      <c r="B39" s="83" t="s">
        <v>49</v>
      </c>
      <c r="C39" s="10">
        <v>0</v>
      </c>
      <c r="D39" s="10">
        <v>0</v>
      </c>
      <c r="E39" s="10">
        <v>0</v>
      </c>
      <c r="F39" s="10">
        <v>0</v>
      </c>
      <c r="G39" s="10">
        <v>0</v>
      </c>
      <c r="H39" s="10">
        <v>0</v>
      </c>
      <c r="I39" s="79">
        <v>0</v>
      </c>
      <c r="J39" s="79">
        <v>0</v>
      </c>
      <c r="K39" s="80">
        <v>0</v>
      </c>
      <c r="L39" s="80">
        <v>0</v>
      </c>
      <c r="M39" s="80">
        <v>0</v>
      </c>
      <c r="N39" s="80">
        <v>0</v>
      </c>
      <c r="O39" s="80">
        <v>0</v>
      </c>
      <c r="P39" s="80">
        <v>0</v>
      </c>
      <c r="Q39" s="80">
        <v>0</v>
      </c>
      <c r="R39" s="80">
        <v>0</v>
      </c>
      <c r="S39" s="80">
        <v>0</v>
      </c>
      <c r="T39" s="80">
        <v>0</v>
      </c>
      <c r="U39" s="80">
        <v>0</v>
      </c>
      <c r="V39" s="80">
        <v>0</v>
      </c>
    </row>
    <row r="40" spans="1:26" x14ac:dyDescent="0.25">
      <c r="A40" s="86"/>
      <c r="B40" s="87" t="s">
        <v>20</v>
      </c>
      <c r="C40" s="17">
        <v>2635</v>
      </c>
      <c r="D40" s="17">
        <v>3</v>
      </c>
      <c r="E40" s="17">
        <v>2680</v>
      </c>
      <c r="F40" s="17">
        <v>1</v>
      </c>
      <c r="G40" s="17">
        <v>3482</v>
      </c>
      <c r="H40" s="17">
        <v>12</v>
      </c>
      <c r="I40" s="81">
        <f>SUM(I4:I39)</f>
        <v>5004</v>
      </c>
      <c r="J40" s="81">
        <f t="shared" ref="J40:V40" si="0">SUM(J4:J39)</f>
        <v>9</v>
      </c>
      <c r="K40" s="81">
        <f t="shared" si="0"/>
        <v>2341</v>
      </c>
      <c r="L40" s="81">
        <f t="shared" si="0"/>
        <v>10</v>
      </c>
      <c r="M40" s="81">
        <f t="shared" si="0"/>
        <v>1583</v>
      </c>
      <c r="N40" s="81">
        <f t="shared" si="0"/>
        <v>1</v>
      </c>
      <c r="O40" s="81">
        <f t="shared" si="0"/>
        <v>1130</v>
      </c>
      <c r="P40" s="81">
        <f t="shared" si="0"/>
        <v>5</v>
      </c>
      <c r="Q40" s="81">
        <f t="shared" si="0"/>
        <v>844</v>
      </c>
      <c r="R40" s="81">
        <f t="shared" si="0"/>
        <v>5</v>
      </c>
      <c r="S40" s="81">
        <f t="shared" si="0"/>
        <v>913</v>
      </c>
      <c r="T40" s="81">
        <f t="shared" si="0"/>
        <v>4</v>
      </c>
      <c r="U40" s="81">
        <f t="shared" si="0"/>
        <v>841</v>
      </c>
      <c r="V40" s="81">
        <f t="shared" si="0"/>
        <v>3</v>
      </c>
    </row>
    <row r="41" spans="1:26" x14ac:dyDescent="0.25">
      <c r="A41" s="5" t="s">
        <v>86</v>
      </c>
      <c r="B41" s="6"/>
      <c r="C41" s="6"/>
      <c r="D41" s="6"/>
      <c r="E41" s="6"/>
      <c r="F41" s="6"/>
      <c r="G41" s="6"/>
      <c r="H41" s="6"/>
      <c r="I41" s="6"/>
      <c r="J41" s="6"/>
      <c r="K41" s="6"/>
      <c r="L41" s="6"/>
      <c r="M41" s="6"/>
      <c r="N41" s="6"/>
      <c r="O41" s="6"/>
      <c r="P41" s="5" t="s">
        <v>101</v>
      </c>
      <c r="Q41" s="6"/>
      <c r="R41" s="6"/>
      <c r="S41" s="198"/>
      <c r="T41" s="198"/>
      <c r="U41" s="198"/>
      <c r="V41" s="198"/>
      <c r="W41" s="198"/>
      <c r="X41" s="198"/>
      <c r="Y41" s="198"/>
      <c r="Z41" s="198"/>
    </row>
    <row r="42" spans="1:26" x14ac:dyDescent="0.25">
      <c r="A42" s="5" t="s">
        <v>102</v>
      </c>
    </row>
  </sheetData>
  <mergeCells count="14">
    <mergeCell ref="Q2:R2"/>
    <mergeCell ref="S2:T2"/>
    <mergeCell ref="U2:V2"/>
    <mergeCell ref="S41:Z41"/>
    <mergeCell ref="A1:T1"/>
    <mergeCell ref="A2:A3"/>
    <mergeCell ref="B2:B3"/>
    <mergeCell ref="C2:D2"/>
    <mergeCell ref="E2:F2"/>
    <mergeCell ref="G2:H2"/>
    <mergeCell ref="I2:J2"/>
    <mergeCell ref="K2:L2"/>
    <mergeCell ref="M2:N2"/>
    <mergeCell ref="O2:P2"/>
  </mergeCells>
  <pageMargins left="0.44" right="0.51" top="0.75" bottom="0.56999999999999995" header="0.3" footer="0.3"/>
  <pageSetup paperSize="9" scale="78" fitToHeight="0" orientation="landscape" r:id="rId1"/>
  <colBreaks count="1" manualBreakCount="1">
    <brk id="22"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48"/>
  <sheetViews>
    <sheetView view="pageBreakPreview" topLeftCell="A22" zoomScaleSheetLayoutView="100" workbookViewId="0">
      <selection activeCell="I41" sqref="I41"/>
    </sheetView>
  </sheetViews>
  <sheetFormatPr defaultRowHeight="15" x14ac:dyDescent="0.25"/>
  <cols>
    <col min="1" max="1" width="5.28515625" style="49" customWidth="1"/>
    <col min="2" max="2" width="16.28515625" style="49" customWidth="1"/>
    <col min="3" max="8" width="0" style="49" hidden="1" customWidth="1"/>
    <col min="9" max="9" width="9.85546875" style="49" bestFit="1" customWidth="1"/>
    <col min="10" max="10" width="9.28515625" style="49" bestFit="1" customWidth="1"/>
    <col min="11" max="11" width="16.28515625" style="49" customWidth="1"/>
    <col min="12" max="12" width="9.28515625" style="49" bestFit="1" customWidth="1"/>
    <col min="13" max="13" width="14.42578125" style="49" customWidth="1"/>
    <col min="14" max="14" width="9.28515625" style="49" bestFit="1" customWidth="1"/>
    <col min="15" max="15" width="11.85546875" style="49" customWidth="1"/>
    <col min="16" max="16" width="9.28515625" style="49" bestFit="1" customWidth="1"/>
    <col min="17" max="17" width="14.140625" style="49" customWidth="1"/>
    <col min="18" max="18" width="9.28515625" style="49" bestFit="1" customWidth="1"/>
    <col min="19" max="19" width="13.140625" style="49" customWidth="1"/>
    <col min="20" max="20" width="9.28515625" style="49" bestFit="1" customWidth="1"/>
    <col min="21" max="21" width="14.85546875" style="49" customWidth="1"/>
    <col min="22" max="22" width="9.28515625" style="49" bestFit="1" customWidth="1"/>
    <col min="23" max="16384" width="9.140625" style="49"/>
  </cols>
  <sheetData>
    <row r="1" spans="1:22" ht="17.25" x14ac:dyDescent="0.25">
      <c r="A1" s="186" t="s">
        <v>104</v>
      </c>
      <c r="B1" s="186"/>
      <c r="C1" s="186"/>
      <c r="D1" s="186"/>
      <c r="E1" s="186"/>
      <c r="F1" s="186"/>
      <c r="G1" s="186"/>
      <c r="H1" s="186"/>
      <c r="I1" s="186"/>
      <c r="J1" s="186"/>
      <c r="K1" s="186"/>
      <c r="L1" s="186"/>
      <c r="M1" s="186"/>
      <c r="N1" s="186"/>
      <c r="O1" s="186"/>
      <c r="P1" s="186"/>
      <c r="Q1" s="186"/>
      <c r="R1" s="186"/>
      <c r="S1" s="186"/>
      <c r="T1" s="186"/>
      <c r="U1" s="186"/>
      <c r="V1" s="186"/>
    </row>
    <row r="2" spans="1:22" s="64" customFormat="1" ht="15.75" x14ac:dyDescent="0.25">
      <c r="A2" s="203" t="s">
        <v>1</v>
      </c>
      <c r="B2" s="97" t="s">
        <v>89</v>
      </c>
      <c r="C2" s="185">
        <v>2007</v>
      </c>
      <c r="D2" s="185"/>
      <c r="E2" s="185">
        <v>2008</v>
      </c>
      <c r="F2" s="185"/>
      <c r="G2" s="185">
        <v>2009</v>
      </c>
      <c r="H2" s="185"/>
      <c r="I2" s="185">
        <v>2010</v>
      </c>
      <c r="J2" s="185"/>
      <c r="K2" s="185">
        <v>2011</v>
      </c>
      <c r="L2" s="185"/>
      <c r="M2" s="185">
        <v>2012</v>
      </c>
      <c r="N2" s="185"/>
      <c r="O2" s="185">
        <v>2013</v>
      </c>
      <c r="P2" s="185"/>
      <c r="Q2" s="185">
        <v>2014</v>
      </c>
      <c r="R2" s="185"/>
      <c r="S2" s="185">
        <v>2015</v>
      </c>
      <c r="T2" s="185"/>
      <c r="U2" s="185" t="s">
        <v>3</v>
      </c>
      <c r="V2" s="185"/>
    </row>
    <row r="3" spans="1:22" s="64" customFormat="1" ht="15.75" x14ac:dyDescent="0.25">
      <c r="A3" s="203"/>
      <c r="B3" s="97"/>
      <c r="C3" s="98" t="s">
        <v>5</v>
      </c>
      <c r="D3" s="98" t="s">
        <v>6</v>
      </c>
      <c r="E3" s="98" t="s">
        <v>5</v>
      </c>
      <c r="F3" s="98" t="s">
        <v>6</v>
      </c>
      <c r="G3" s="98" t="s">
        <v>5</v>
      </c>
      <c r="H3" s="98" t="s">
        <v>6</v>
      </c>
      <c r="I3" s="98" t="s">
        <v>5</v>
      </c>
      <c r="J3" s="98" t="s">
        <v>6</v>
      </c>
      <c r="K3" s="98" t="s">
        <v>5</v>
      </c>
      <c r="L3" s="98" t="s">
        <v>6</v>
      </c>
      <c r="M3" s="98" t="s">
        <v>5</v>
      </c>
      <c r="N3" s="98" t="s">
        <v>6</v>
      </c>
      <c r="O3" s="98" t="s">
        <v>5</v>
      </c>
      <c r="P3" s="98" t="s">
        <v>6</v>
      </c>
      <c r="Q3" s="98" t="s">
        <v>5</v>
      </c>
      <c r="R3" s="98" t="s">
        <v>6</v>
      </c>
      <c r="S3" s="98" t="s">
        <v>5</v>
      </c>
      <c r="T3" s="98" t="s">
        <v>6</v>
      </c>
      <c r="U3" s="98" t="s">
        <v>5</v>
      </c>
      <c r="V3" s="98" t="s">
        <v>6</v>
      </c>
    </row>
    <row r="4" spans="1:22" ht="30" x14ac:dyDescent="0.25">
      <c r="A4" s="99">
        <v>1</v>
      </c>
      <c r="B4" s="84" t="s">
        <v>95</v>
      </c>
      <c r="C4" s="78">
        <v>1516795</v>
      </c>
      <c r="D4" s="78">
        <v>198</v>
      </c>
      <c r="E4" s="78">
        <v>1748983</v>
      </c>
      <c r="F4" s="78">
        <v>16</v>
      </c>
      <c r="G4" s="78">
        <v>2322963</v>
      </c>
      <c r="H4" s="78">
        <v>111</v>
      </c>
      <c r="I4" s="79">
        <v>2291375</v>
      </c>
      <c r="J4" s="79">
        <v>214</v>
      </c>
      <c r="K4" s="79">
        <v>2235614</v>
      </c>
      <c r="L4" s="79">
        <v>107</v>
      </c>
      <c r="M4" s="90">
        <v>2092340</v>
      </c>
      <c r="N4" s="90">
        <v>100</v>
      </c>
      <c r="O4" s="90">
        <v>1855496</v>
      </c>
      <c r="P4" s="79">
        <v>110</v>
      </c>
      <c r="Q4" s="79">
        <v>1332145</v>
      </c>
      <c r="R4" s="79">
        <v>10</v>
      </c>
      <c r="S4" s="79">
        <v>1122740</v>
      </c>
      <c r="T4" s="79">
        <v>5</v>
      </c>
      <c r="U4" s="79">
        <v>1194005</v>
      </c>
      <c r="V4" s="79">
        <v>11</v>
      </c>
    </row>
    <row r="5" spans="1:22" ht="30" x14ac:dyDescent="0.25">
      <c r="A5" s="99">
        <v>2</v>
      </c>
      <c r="B5" s="84" t="s">
        <v>27</v>
      </c>
      <c r="C5" s="78" t="s">
        <v>45</v>
      </c>
      <c r="D5" s="78" t="s">
        <v>45</v>
      </c>
      <c r="E5" s="78">
        <v>37546</v>
      </c>
      <c r="F5" s="78">
        <v>2</v>
      </c>
      <c r="G5" s="78">
        <v>26909</v>
      </c>
      <c r="H5" s="78">
        <v>7</v>
      </c>
      <c r="I5" s="79" t="s">
        <v>105</v>
      </c>
      <c r="J5" s="79">
        <v>3</v>
      </c>
      <c r="K5" s="79">
        <v>32228</v>
      </c>
      <c r="L5" s="79">
        <v>11</v>
      </c>
      <c r="M5" s="79">
        <v>44570</v>
      </c>
      <c r="N5" s="79">
        <v>7</v>
      </c>
      <c r="O5" s="79">
        <v>30756</v>
      </c>
      <c r="P5" s="79">
        <v>3</v>
      </c>
      <c r="Q5" s="79">
        <v>12657</v>
      </c>
      <c r="R5" s="79">
        <v>5</v>
      </c>
      <c r="S5" s="79">
        <v>10834</v>
      </c>
      <c r="T5" s="79">
        <v>4</v>
      </c>
      <c r="U5" s="79">
        <v>11715</v>
      </c>
      <c r="V5" s="79">
        <v>2</v>
      </c>
    </row>
    <row r="6" spans="1:22" x14ac:dyDescent="0.25">
      <c r="A6" s="99">
        <v>3</v>
      </c>
      <c r="B6" s="84" t="s">
        <v>7</v>
      </c>
      <c r="C6" s="78">
        <v>293648</v>
      </c>
      <c r="D6" s="78">
        <v>911</v>
      </c>
      <c r="E6" s="78">
        <v>93712</v>
      </c>
      <c r="F6" s="78">
        <v>745</v>
      </c>
      <c r="G6" s="78">
        <v>190070</v>
      </c>
      <c r="H6" s="78">
        <v>0</v>
      </c>
      <c r="I6" s="79">
        <v>75681</v>
      </c>
      <c r="J6" s="79">
        <v>0</v>
      </c>
      <c r="K6" s="79">
        <v>96816</v>
      </c>
      <c r="L6" s="79">
        <v>16</v>
      </c>
      <c r="M6" s="79">
        <v>134295</v>
      </c>
      <c r="N6" s="79">
        <v>147</v>
      </c>
      <c r="O6" s="79">
        <v>105876</v>
      </c>
      <c r="P6" s="79">
        <v>147</v>
      </c>
      <c r="Q6" s="79">
        <v>83373</v>
      </c>
      <c r="R6" s="79">
        <v>73</v>
      </c>
      <c r="S6" s="79">
        <v>128392</v>
      </c>
      <c r="T6" s="79">
        <v>121</v>
      </c>
      <c r="U6" s="79">
        <v>88736</v>
      </c>
      <c r="V6" s="79">
        <v>282</v>
      </c>
    </row>
    <row r="7" spans="1:22" x14ac:dyDescent="0.25">
      <c r="A7" s="99">
        <v>4</v>
      </c>
      <c r="B7" s="84" t="s">
        <v>8</v>
      </c>
      <c r="C7" s="78" t="s">
        <v>45</v>
      </c>
      <c r="D7" s="78" t="s">
        <v>45</v>
      </c>
      <c r="E7" s="78" t="s">
        <v>45</v>
      </c>
      <c r="F7" s="78" t="s">
        <v>45</v>
      </c>
      <c r="G7" s="78" t="s">
        <v>45</v>
      </c>
      <c r="H7" s="78" t="s">
        <v>45</v>
      </c>
      <c r="I7" s="79" t="s">
        <v>45</v>
      </c>
      <c r="J7" s="79" t="s">
        <v>45</v>
      </c>
      <c r="K7" s="79" t="s">
        <v>106</v>
      </c>
      <c r="L7" s="79">
        <v>0</v>
      </c>
      <c r="M7" s="79">
        <v>493559</v>
      </c>
      <c r="N7" s="79">
        <v>8</v>
      </c>
      <c r="O7" s="79">
        <v>550281</v>
      </c>
      <c r="P7" s="79">
        <v>24</v>
      </c>
      <c r="Q7" s="79">
        <v>550038</v>
      </c>
      <c r="R7" s="79">
        <v>24</v>
      </c>
      <c r="S7" s="79">
        <v>455125</v>
      </c>
      <c r="T7" s="79">
        <v>36</v>
      </c>
      <c r="U7" s="79">
        <v>392224</v>
      </c>
      <c r="V7" s="79">
        <v>8</v>
      </c>
    </row>
    <row r="8" spans="1:22" x14ac:dyDescent="0.25">
      <c r="A8" s="99">
        <v>5</v>
      </c>
      <c r="B8" s="84" t="s">
        <v>57</v>
      </c>
      <c r="C8" s="78">
        <v>125463</v>
      </c>
      <c r="D8" s="78">
        <v>11</v>
      </c>
      <c r="E8" s="78">
        <v>149531</v>
      </c>
      <c r="F8" s="78">
        <v>37</v>
      </c>
      <c r="G8" s="78">
        <v>125069</v>
      </c>
      <c r="H8" s="78">
        <v>11</v>
      </c>
      <c r="I8" s="79" t="s">
        <v>107</v>
      </c>
      <c r="J8" s="79">
        <v>2</v>
      </c>
      <c r="K8" s="79">
        <v>64575</v>
      </c>
      <c r="L8" s="79">
        <v>5</v>
      </c>
      <c r="M8" s="79">
        <v>108238</v>
      </c>
      <c r="N8" s="79">
        <v>26</v>
      </c>
      <c r="O8" s="79">
        <v>104966</v>
      </c>
      <c r="P8" s="79">
        <v>37</v>
      </c>
      <c r="Q8" s="79">
        <v>115561</v>
      </c>
      <c r="R8" s="79">
        <v>32</v>
      </c>
      <c r="S8" s="79">
        <v>132278</v>
      </c>
      <c r="T8" s="79">
        <v>13</v>
      </c>
      <c r="U8" s="79">
        <v>157064</v>
      </c>
      <c r="V8" s="79">
        <v>33</v>
      </c>
    </row>
    <row r="9" spans="1:22" x14ac:dyDescent="0.25">
      <c r="A9" s="99">
        <v>6</v>
      </c>
      <c r="B9" s="84" t="s">
        <v>28</v>
      </c>
      <c r="C9" s="78">
        <v>160773</v>
      </c>
      <c r="D9" s="78">
        <v>70</v>
      </c>
      <c r="E9" s="78">
        <v>117766</v>
      </c>
      <c r="F9" s="78">
        <v>86</v>
      </c>
      <c r="G9" s="78">
        <v>145171</v>
      </c>
      <c r="H9" s="78">
        <v>107</v>
      </c>
      <c r="I9" s="79">
        <v>115478</v>
      </c>
      <c r="J9" s="79">
        <v>89</v>
      </c>
      <c r="K9" s="79">
        <v>102983</v>
      </c>
      <c r="L9" s="79">
        <v>62</v>
      </c>
      <c r="M9" s="79">
        <v>136567</v>
      </c>
      <c r="N9" s="79">
        <v>98</v>
      </c>
      <c r="O9" s="79">
        <v>129367</v>
      </c>
      <c r="P9" s="79">
        <v>62</v>
      </c>
      <c r="Q9" s="79">
        <v>120618</v>
      </c>
      <c r="R9" s="79">
        <v>77</v>
      </c>
      <c r="S9" s="79">
        <v>157445</v>
      </c>
      <c r="T9" s="79">
        <v>96</v>
      </c>
      <c r="U9" s="79">
        <v>135907</v>
      </c>
      <c r="V9" s="79">
        <v>109</v>
      </c>
    </row>
    <row r="10" spans="1:22" x14ac:dyDescent="0.25">
      <c r="A10" s="99">
        <v>7</v>
      </c>
      <c r="B10" s="84" t="s">
        <v>29</v>
      </c>
      <c r="C10" s="78">
        <v>10322</v>
      </c>
      <c r="D10" s="78">
        <v>0</v>
      </c>
      <c r="E10" s="78">
        <v>15549</v>
      </c>
      <c r="F10" s="78">
        <v>1</v>
      </c>
      <c r="G10" s="78">
        <v>20103</v>
      </c>
      <c r="H10" s="78">
        <v>0</v>
      </c>
      <c r="I10" s="79">
        <v>16417</v>
      </c>
      <c r="J10" s="79">
        <v>5</v>
      </c>
      <c r="K10" s="79">
        <v>15146</v>
      </c>
      <c r="L10" s="79">
        <v>2</v>
      </c>
      <c r="M10" s="79">
        <v>13696</v>
      </c>
      <c r="N10" s="79">
        <v>1</v>
      </c>
      <c r="O10" s="79">
        <v>16485</v>
      </c>
      <c r="P10" s="79">
        <v>0</v>
      </c>
      <c r="Q10" s="79">
        <v>16097</v>
      </c>
      <c r="R10" s="79">
        <v>4</v>
      </c>
      <c r="S10" s="79">
        <v>13204</v>
      </c>
      <c r="T10" s="79">
        <v>1</v>
      </c>
      <c r="U10" s="79">
        <v>14245</v>
      </c>
      <c r="V10" s="79">
        <v>4</v>
      </c>
    </row>
    <row r="11" spans="1:22" x14ac:dyDescent="0.25">
      <c r="A11" s="99">
        <v>8</v>
      </c>
      <c r="B11" s="84" t="s">
        <v>44</v>
      </c>
      <c r="C11" s="78">
        <v>337610</v>
      </c>
      <c r="D11" s="78">
        <v>3</v>
      </c>
      <c r="E11" s="78">
        <v>331979</v>
      </c>
      <c r="F11" s="78">
        <v>2</v>
      </c>
      <c r="G11" s="78">
        <v>337608</v>
      </c>
      <c r="H11" s="78">
        <v>3</v>
      </c>
      <c r="I11" s="79">
        <v>357922</v>
      </c>
      <c r="J11" s="79">
        <v>3</v>
      </c>
      <c r="K11" s="79">
        <v>367450</v>
      </c>
      <c r="L11" s="79">
        <v>0</v>
      </c>
      <c r="M11" s="79">
        <v>410508</v>
      </c>
      <c r="N11" s="79">
        <v>7</v>
      </c>
      <c r="O11" s="79">
        <v>427523</v>
      </c>
      <c r="P11" s="79">
        <v>8</v>
      </c>
      <c r="Q11" s="79">
        <v>504857</v>
      </c>
      <c r="R11" s="79">
        <v>3</v>
      </c>
      <c r="S11" s="79">
        <v>567123</v>
      </c>
      <c r="T11" s="79">
        <v>3</v>
      </c>
      <c r="U11" s="79">
        <v>641451</v>
      </c>
      <c r="V11" s="79">
        <v>0</v>
      </c>
    </row>
    <row r="12" spans="1:22" x14ac:dyDescent="0.25">
      <c r="A12" s="99">
        <v>9</v>
      </c>
      <c r="B12" s="84" t="s">
        <v>30</v>
      </c>
      <c r="C12" s="78">
        <v>265006</v>
      </c>
      <c r="D12" s="78">
        <v>30</v>
      </c>
      <c r="E12" s="78">
        <v>246957</v>
      </c>
      <c r="F12" s="78">
        <v>46</v>
      </c>
      <c r="G12" s="78">
        <v>240017</v>
      </c>
      <c r="H12" s="78">
        <v>33</v>
      </c>
      <c r="I12" s="79">
        <v>215717</v>
      </c>
      <c r="J12" s="79">
        <v>43</v>
      </c>
      <c r="K12" s="79">
        <v>224223</v>
      </c>
      <c r="L12" s="79">
        <v>21</v>
      </c>
      <c r="M12" s="79">
        <v>215111</v>
      </c>
      <c r="N12" s="79">
        <v>27</v>
      </c>
      <c r="O12" s="79">
        <v>168527</v>
      </c>
      <c r="P12" s="79">
        <v>27</v>
      </c>
      <c r="Q12" s="79">
        <v>197898</v>
      </c>
      <c r="R12" s="79">
        <v>8</v>
      </c>
      <c r="S12" s="79">
        <v>190390</v>
      </c>
      <c r="T12" s="79">
        <v>4</v>
      </c>
      <c r="U12" s="79">
        <v>224780</v>
      </c>
      <c r="V12" s="79">
        <v>14</v>
      </c>
    </row>
    <row r="13" spans="1:22" ht="30" x14ac:dyDescent="0.25">
      <c r="A13" s="99">
        <v>10</v>
      </c>
      <c r="B13" s="84" t="s">
        <v>11</v>
      </c>
      <c r="C13" s="78">
        <v>341266</v>
      </c>
      <c r="D13" s="78">
        <v>33</v>
      </c>
      <c r="E13" s="78">
        <v>342870</v>
      </c>
      <c r="F13" s="78">
        <v>17</v>
      </c>
      <c r="G13" s="78">
        <v>334699</v>
      </c>
      <c r="H13" s="78">
        <v>24</v>
      </c>
      <c r="I13" s="79">
        <v>284548</v>
      </c>
      <c r="J13" s="79">
        <v>28</v>
      </c>
      <c r="K13" s="79">
        <v>310227</v>
      </c>
      <c r="L13" s="79">
        <v>51</v>
      </c>
      <c r="M13" s="79">
        <v>338708</v>
      </c>
      <c r="N13" s="79">
        <v>58</v>
      </c>
      <c r="O13" s="79">
        <v>349904</v>
      </c>
      <c r="P13" s="79">
        <v>56</v>
      </c>
      <c r="Q13" s="79">
        <v>350459</v>
      </c>
      <c r="R13" s="79">
        <v>52</v>
      </c>
      <c r="S13" s="79">
        <v>334168</v>
      </c>
      <c r="T13" s="79">
        <v>41</v>
      </c>
      <c r="U13" s="79">
        <v>310789</v>
      </c>
      <c r="V13" s="79">
        <v>56</v>
      </c>
    </row>
    <row r="14" spans="1:22" x14ac:dyDescent="0.25">
      <c r="A14" s="100">
        <v>11</v>
      </c>
      <c r="B14" s="84" t="s">
        <v>79</v>
      </c>
      <c r="C14" s="78">
        <v>199532</v>
      </c>
      <c r="D14" s="78">
        <v>0</v>
      </c>
      <c r="E14" s="78">
        <v>259380</v>
      </c>
      <c r="F14" s="78">
        <v>4</v>
      </c>
      <c r="G14" s="78">
        <v>329742</v>
      </c>
      <c r="H14" s="78">
        <v>5</v>
      </c>
      <c r="I14" s="79">
        <v>324255</v>
      </c>
      <c r="J14" s="79">
        <v>4</v>
      </c>
      <c r="K14" s="79">
        <v>342670</v>
      </c>
      <c r="L14" s="79">
        <v>0</v>
      </c>
      <c r="M14" s="79">
        <v>550645</v>
      </c>
      <c r="N14" s="79">
        <v>2</v>
      </c>
      <c r="O14" s="79">
        <v>381062</v>
      </c>
      <c r="P14" s="79">
        <v>1</v>
      </c>
      <c r="Q14" s="79">
        <v>333498</v>
      </c>
      <c r="R14" s="79">
        <v>0</v>
      </c>
      <c r="S14" s="79">
        <v>284415</v>
      </c>
      <c r="T14" s="79">
        <v>2</v>
      </c>
      <c r="U14" s="79">
        <v>330530</v>
      </c>
      <c r="V14" s="79">
        <v>0</v>
      </c>
    </row>
    <row r="15" spans="1:22" x14ac:dyDescent="0.25">
      <c r="A15" s="99"/>
      <c r="B15" s="84" t="s">
        <v>80</v>
      </c>
      <c r="C15" s="78">
        <v>221839</v>
      </c>
      <c r="D15" s="78">
        <v>0</v>
      </c>
      <c r="E15" s="78">
        <v>157345</v>
      </c>
      <c r="F15" s="78">
        <v>0</v>
      </c>
      <c r="G15" s="78">
        <v>188936</v>
      </c>
      <c r="H15" s="78">
        <v>0</v>
      </c>
      <c r="I15" s="79">
        <v>169883</v>
      </c>
      <c r="J15" s="79">
        <v>1</v>
      </c>
      <c r="K15" s="79">
        <v>202041</v>
      </c>
      <c r="L15" s="79">
        <v>0</v>
      </c>
      <c r="M15" s="79"/>
      <c r="N15" s="79"/>
      <c r="O15" s="79">
        <v>210169</v>
      </c>
      <c r="P15" s="79">
        <v>0</v>
      </c>
      <c r="Q15" s="79">
        <v>181515</v>
      </c>
      <c r="R15" s="79">
        <v>0</v>
      </c>
      <c r="S15" s="79">
        <v>188428</v>
      </c>
      <c r="T15" s="79">
        <v>0</v>
      </c>
      <c r="U15" s="79">
        <v>203811</v>
      </c>
      <c r="V15" s="79">
        <v>0</v>
      </c>
    </row>
    <row r="16" spans="1:22" x14ac:dyDescent="0.25">
      <c r="A16" s="99">
        <v>12</v>
      </c>
      <c r="B16" s="84" t="s">
        <v>12</v>
      </c>
      <c r="C16" s="78">
        <v>59563</v>
      </c>
      <c r="D16" s="78">
        <v>6</v>
      </c>
      <c r="E16" s="78">
        <v>70505</v>
      </c>
      <c r="F16" s="78">
        <v>4</v>
      </c>
      <c r="G16" s="78">
        <v>64817</v>
      </c>
      <c r="H16" s="78">
        <v>5</v>
      </c>
      <c r="I16" s="79">
        <v>58767</v>
      </c>
      <c r="J16" s="79">
        <v>0</v>
      </c>
      <c r="K16" s="79">
        <v>98258</v>
      </c>
      <c r="L16" s="79">
        <v>1</v>
      </c>
      <c r="M16" s="79">
        <v>72170</v>
      </c>
      <c r="N16" s="79">
        <v>6</v>
      </c>
      <c r="O16" s="79">
        <v>81045</v>
      </c>
      <c r="P16" s="79">
        <v>4</v>
      </c>
      <c r="Q16" s="79">
        <v>81451</v>
      </c>
      <c r="R16" s="79">
        <v>17</v>
      </c>
      <c r="S16" s="79">
        <v>81934</v>
      </c>
      <c r="T16" s="79">
        <v>0</v>
      </c>
      <c r="U16" s="79">
        <v>93547</v>
      </c>
      <c r="V16" s="79">
        <v>0</v>
      </c>
    </row>
    <row r="17" spans="1:22" x14ac:dyDescent="0.25">
      <c r="A17" s="99">
        <v>13</v>
      </c>
      <c r="B17" s="84" t="s">
        <v>31</v>
      </c>
      <c r="C17" s="78">
        <v>828026</v>
      </c>
      <c r="D17" s="78">
        <v>80</v>
      </c>
      <c r="E17" s="78">
        <v>723128</v>
      </c>
      <c r="F17" s="78">
        <v>84</v>
      </c>
      <c r="G17" s="78">
        <v>787179</v>
      </c>
      <c r="H17" s="78">
        <v>81</v>
      </c>
      <c r="I17" s="79">
        <v>583103</v>
      </c>
      <c r="J17" s="79">
        <v>62</v>
      </c>
      <c r="K17" s="79">
        <v>591989</v>
      </c>
      <c r="L17" s="79">
        <v>49</v>
      </c>
      <c r="M17" s="79">
        <v>582347</v>
      </c>
      <c r="N17" s="79">
        <v>84</v>
      </c>
      <c r="O17" s="79">
        <v>545794</v>
      </c>
      <c r="P17" s="79">
        <v>81</v>
      </c>
      <c r="Q17" s="79">
        <v>810781</v>
      </c>
      <c r="R17" s="79">
        <v>12</v>
      </c>
      <c r="S17" s="79">
        <v>832356</v>
      </c>
      <c r="T17" s="79">
        <v>13</v>
      </c>
      <c r="U17" s="79">
        <v>930369</v>
      </c>
      <c r="V17" s="79">
        <v>4</v>
      </c>
    </row>
    <row r="18" spans="1:22" x14ac:dyDescent="0.25">
      <c r="A18" s="99">
        <v>14</v>
      </c>
      <c r="B18" s="84" t="s">
        <v>13</v>
      </c>
      <c r="C18" s="78">
        <v>450107</v>
      </c>
      <c r="D18" s="78">
        <v>12</v>
      </c>
      <c r="E18" s="78">
        <v>364147</v>
      </c>
      <c r="F18" s="78">
        <v>1</v>
      </c>
      <c r="G18" s="78">
        <v>371714</v>
      </c>
      <c r="H18" s="78">
        <v>4</v>
      </c>
      <c r="I18" s="79">
        <v>373945</v>
      </c>
      <c r="J18" s="79">
        <v>2</v>
      </c>
      <c r="K18" s="79">
        <v>260938</v>
      </c>
      <c r="L18" s="79">
        <v>0</v>
      </c>
      <c r="M18" s="79">
        <v>360743</v>
      </c>
      <c r="N18" s="79">
        <v>10</v>
      </c>
      <c r="O18" s="79">
        <v>372440</v>
      </c>
      <c r="P18" s="79">
        <v>12</v>
      </c>
      <c r="Q18" s="79">
        <v>402106</v>
      </c>
      <c r="R18" s="79">
        <v>9</v>
      </c>
      <c r="S18" s="79">
        <v>428374</v>
      </c>
      <c r="T18" s="79">
        <v>2</v>
      </c>
      <c r="U18" s="79">
        <v>476686</v>
      </c>
      <c r="V18" s="79">
        <v>15</v>
      </c>
    </row>
    <row r="19" spans="1:22" x14ac:dyDescent="0.25">
      <c r="A19" s="99">
        <v>15</v>
      </c>
      <c r="B19" s="84" t="s">
        <v>108</v>
      </c>
      <c r="C19" s="78">
        <v>577770</v>
      </c>
      <c r="D19" s="78">
        <v>302</v>
      </c>
      <c r="E19" s="78">
        <v>549421</v>
      </c>
      <c r="F19" s="78">
        <v>148</v>
      </c>
      <c r="G19" s="78">
        <v>565568</v>
      </c>
      <c r="H19" s="78">
        <v>134</v>
      </c>
      <c r="I19" s="79">
        <v>305438</v>
      </c>
      <c r="J19" s="79">
        <v>107</v>
      </c>
      <c r="K19" s="79">
        <v>290705</v>
      </c>
      <c r="L19" s="79">
        <v>92</v>
      </c>
      <c r="M19" s="79">
        <v>488743</v>
      </c>
      <c r="N19" s="79">
        <v>91</v>
      </c>
      <c r="O19" s="79">
        <v>535012</v>
      </c>
      <c r="P19" s="79">
        <v>89</v>
      </c>
      <c r="Q19" s="79">
        <v>768021</v>
      </c>
      <c r="R19" s="79">
        <v>112</v>
      </c>
      <c r="S19" s="79">
        <v>740690</v>
      </c>
      <c r="T19" s="79">
        <v>74</v>
      </c>
      <c r="U19" s="79">
        <v>740236</v>
      </c>
      <c r="V19" s="79">
        <v>122</v>
      </c>
    </row>
    <row r="20" spans="1:22" x14ac:dyDescent="0.25">
      <c r="A20" s="99">
        <v>16</v>
      </c>
      <c r="B20" s="84" t="s">
        <v>32</v>
      </c>
      <c r="C20" s="78">
        <v>825044</v>
      </c>
      <c r="D20" s="78">
        <v>199</v>
      </c>
      <c r="E20" s="78">
        <v>990299</v>
      </c>
      <c r="F20" s="78">
        <v>401</v>
      </c>
      <c r="G20" s="78">
        <v>640056</v>
      </c>
      <c r="H20" s="78">
        <v>39</v>
      </c>
      <c r="I20" s="79">
        <v>813445</v>
      </c>
      <c r="J20" s="79">
        <v>12</v>
      </c>
      <c r="K20" s="79">
        <v>507046</v>
      </c>
      <c r="L20" s="79">
        <v>4</v>
      </c>
      <c r="M20" s="79">
        <v>457001</v>
      </c>
      <c r="N20" s="79">
        <v>1</v>
      </c>
      <c r="O20" s="79">
        <v>527115</v>
      </c>
      <c r="P20" s="79">
        <v>0</v>
      </c>
      <c r="Q20" s="79">
        <v>664014</v>
      </c>
      <c r="R20" s="79">
        <v>4</v>
      </c>
      <c r="S20" s="79">
        <v>877638</v>
      </c>
      <c r="T20" s="79">
        <v>27</v>
      </c>
      <c r="U20" s="79">
        <v>1051445</v>
      </c>
      <c r="V20" s="79">
        <v>52</v>
      </c>
    </row>
    <row r="21" spans="1:22" x14ac:dyDescent="0.25">
      <c r="A21" s="99">
        <v>17</v>
      </c>
      <c r="B21" s="84" t="s">
        <v>33</v>
      </c>
      <c r="C21" s="78">
        <v>21745</v>
      </c>
      <c r="D21" s="78">
        <v>16</v>
      </c>
      <c r="E21" s="78">
        <v>17426</v>
      </c>
      <c r="F21" s="78">
        <v>4</v>
      </c>
      <c r="G21" s="78">
        <v>20614</v>
      </c>
      <c r="H21" s="78">
        <v>9</v>
      </c>
      <c r="I21" s="79">
        <v>13869</v>
      </c>
      <c r="J21" s="79">
        <v>12</v>
      </c>
      <c r="K21" s="79">
        <v>17605</v>
      </c>
      <c r="L21" s="79">
        <v>39</v>
      </c>
      <c r="M21" s="79">
        <v>27469</v>
      </c>
      <c r="N21" s="79">
        <v>56</v>
      </c>
      <c r="O21" s="79">
        <v>25333</v>
      </c>
      <c r="P21" s="79">
        <v>37</v>
      </c>
      <c r="Q21" s="79">
        <v>29954</v>
      </c>
      <c r="R21" s="79">
        <v>32</v>
      </c>
      <c r="S21" s="79">
        <v>29159</v>
      </c>
      <c r="T21" s="79">
        <v>23</v>
      </c>
      <c r="U21" s="79">
        <v>33193</v>
      </c>
      <c r="V21" s="79">
        <v>21</v>
      </c>
    </row>
    <row r="22" spans="1:22" x14ac:dyDescent="0.25">
      <c r="A22" s="99">
        <v>18</v>
      </c>
      <c r="B22" s="84" t="s">
        <v>34</v>
      </c>
      <c r="C22" s="78">
        <v>120435</v>
      </c>
      <c r="D22" s="78">
        <v>60</v>
      </c>
      <c r="E22" s="78">
        <v>133478</v>
      </c>
      <c r="F22" s="78">
        <v>39</v>
      </c>
      <c r="G22" s="78">
        <v>174769</v>
      </c>
      <c r="H22" s="78">
        <v>24</v>
      </c>
      <c r="I22" s="79">
        <v>181411</v>
      </c>
      <c r="J22" s="79">
        <v>16</v>
      </c>
      <c r="K22" s="79">
        <v>148801</v>
      </c>
      <c r="L22" s="79">
        <v>20</v>
      </c>
      <c r="M22" s="79">
        <v>201819</v>
      </c>
      <c r="N22" s="79">
        <v>19</v>
      </c>
      <c r="O22" s="79">
        <v>186023</v>
      </c>
      <c r="P22" s="79">
        <v>12</v>
      </c>
      <c r="Q22" s="79">
        <v>197024</v>
      </c>
      <c r="R22" s="79">
        <v>29</v>
      </c>
      <c r="S22" s="79">
        <v>167691</v>
      </c>
      <c r="T22" s="79">
        <v>32</v>
      </c>
      <c r="U22" s="79">
        <v>165404</v>
      </c>
      <c r="V22" s="79">
        <v>29</v>
      </c>
    </row>
    <row r="23" spans="1:22" x14ac:dyDescent="0.25">
      <c r="A23" s="99">
        <v>19</v>
      </c>
      <c r="B23" s="84" t="s">
        <v>58</v>
      </c>
      <c r="C23" s="78">
        <v>17356</v>
      </c>
      <c r="D23" s="78">
        <v>10</v>
      </c>
      <c r="E23" s="78">
        <v>20143</v>
      </c>
      <c r="F23" s="78">
        <v>41</v>
      </c>
      <c r="G23" s="78">
        <v>21841</v>
      </c>
      <c r="H23" s="78">
        <v>17</v>
      </c>
      <c r="I23" s="79">
        <v>16148</v>
      </c>
      <c r="J23" s="79">
        <v>12</v>
      </c>
      <c r="K23" s="79">
        <v>16192</v>
      </c>
      <c r="L23" s="79">
        <v>11</v>
      </c>
      <c r="M23" s="79">
        <v>15957</v>
      </c>
      <c r="N23" s="79">
        <v>7</v>
      </c>
      <c r="O23" s="79">
        <v>13518</v>
      </c>
      <c r="P23" s="79">
        <v>12</v>
      </c>
      <c r="Q23" s="79">
        <v>14201</v>
      </c>
      <c r="R23" s="79">
        <v>10</v>
      </c>
      <c r="S23" s="79">
        <v>14215</v>
      </c>
      <c r="T23" s="79">
        <v>11</v>
      </c>
      <c r="U23" s="79">
        <v>13602</v>
      </c>
      <c r="V23" s="79">
        <v>12</v>
      </c>
    </row>
    <row r="24" spans="1:22" x14ac:dyDescent="0.25">
      <c r="A24" s="99">
        <v>20</v>
      </c>
      <c r="B24" s="84" t="s">
        <v>35</v>
      </c>
      <c r="C24" s="78">
        <v>16048</v>
      </c>
      <c r="D24" s="78">
        <v>6</v>
      </c>
      <c r="E24" s="78">
        <v>15922</v>
      </c>
      <c r="F24" s="78">
        <v>0</v>
      </c>
      <c r="G24" s="78">
        <v>33970</v>
      </c>
      <c r="H24" s="78">
        <v>0</v>
      </c>
      <c r="I24" s="79">
        <v>36535</v>
      </c>
      <c r="J24" s="79">
        <v>0</v>
      </c>
      <c r="K24" s="79">
        <v>30458</v>
      </c>
      <c r="L24" s="79">
        <v>1</v>
      </c>
      <c r="M24" s="79">
        <v>20939</v>
      </c>
      <c r="N24" s="79">
        <v>0</v>
      </c>
      <c r="O24" s="79">
        <v>21672</v>
      </c>
      <c r="P24" s="79">
        <v>0</v>
      </c>
      <c r="Q24" s="79">
        <v>22301</v>
      </c>
      <c r="R24" s="79">
        <v>0</v>
      </c>
      <c r="S24" s="79">
        <v>15511</v>
      </c>
      <c r="T24" s="79">
        <v>0</v>
      </c>
      <c r="U24" s="79">
        <v>15062</v>
      </c>
      <c r="V24" s="79">
        <v>0</v>
      </c>
    </row>
    <row r="25" spans="1:22" x14ac:dyDescent="0.25">
      <c r="A25" s="99">
        <v>21</v>
      </c>
      <c r="B25" s="84" t="s">
        <v>36</v>
      </c>
      <c r="C25" s="78">
        <v>455004</v>
      </c>
      <c r="D25" s="78">
        <v>68</v>
      </c>
      <c r="E25" s="78">
        <v>535028</v>
      </c>
      <c r="F25" s="78">
        <v>76</v>
      </c>
      <c r="G25" s="78">
        <v>663651</v>
      </c>
      <c r="H25" s="78">
        <v>91</v>
      </c>
      <c r="I25" s="79">
        <v>681659</v>
      </c>
      <c r="J25" s="79">
        <v>104</v>
      </c>
      <c r="K25" s="79">
        <v>632493</v>
      </c>
      <c r="L25" s="79">
        <v>143</v>
      </c>
      <c r="M25" s="79">
        <v>743493</v>
      </c>
      <c r="N25" s="79">
        <v>235</v>
      </c>
      <c r="O25" s="79">
        <v>656838</v>
      </c>
      <c r="P25" s="79">
        <v>217</v>
      </c>
      <c r="Q25" s="79">
        <v>767575</v>
      </c>
      <c r="R25" s="79">
        <v>190</v>
      </c>
      <c r="S25" s="79">
        <v>782151</v>
      </c>
      <c r="T25" s="79">
        <v>139</v>
      </c>
      <c r="U25" s="79">
        <v>775824</v>
      </c>
      <c r="V25" s="79">
        <v>103</v>
      </c>
    </row>
    <row r="26" spans="1:22" x14ac:dyDescent="0.25">
      <c r="A26" s="99">
        <v>22</v>
      </c>
      <c r="B26" s="84" t="s">
        <v>37</v>
      </c>
      <c r="C26" s="78">
        <v>185825</v>
      </c>
      <c r="D26" s="78">
        <v>84</v>
      </c>
      <c r="E26" s="78">
        <v>180720</v>
      </c>
      <c r="F26" s="78">
        <v>31</v>
      </c>
      <c r="G26" s="78">
        <v>190473</v>
      </c>
      <c r="H26" s="78">
        <v>51</v>
      </c>
      <c r="I26" s="79">
        <v>204936</v>
      </c>
      <c r="J26" s="79">
        <v>39</v>
      </c>
      <c r="K26" s="79">
        <v>190022</v>
      </c>
      <c r="L26" s="79">
        <v>15</v>
      </c>
      <c r="M26" s="79">
        <v>197059</v>
      </c>
      <c r="N26" s="79">
        <v>27</v>
      </c>
      <c r="O26" s="79">
        <v>183533</v>
      </c>
      <c r="P26" s="79">
        <v>13</v>
      </c>
      <c r="Q26" s="79">
        <v>170438</v>
      </c>
      <c r="R26" s="79">
        <v>22</v>
      </c>
      <c r="S26" s="79">
        <v>179211</v>
      </c>
      <c r="T26" s="79">
        <v>37</v>
      </c>
      <c r="U26" s="79">
        <v>195281</v>
      </c>
      <c r="V26" s="79">
        <v>44</v>
      </c>
    </row>
    <row r="27" spans="1:22" x14ac:dyDescent="0.25">
      <c r="A27" s="99">
        <v>23</v>
      </c>
      <c r="B27" s="84" t="s">
        <v>50</v>
      </c>
      <c r="C27" s="78">
        <v>103832</v>
      </c>
      <c r="D27" s="78">
        <v>11</v>
      </c>
      <c r="E27" s="78">
        <v>81922</v>
      </c>
      <c r="F27" s="78">
        <v>15</v>
      </c>
      <c r="G27" s="78">
        <v>76543</v>
      </c>
      <c r="H27" s="78">
        <v>16</v>
      </c>
      <c r="I27" s="79">
        <v>82659</v>
      </c>
      <c r="J27" s="79">
        <v>5</v>
      </c>
      <c r="K27" s="79">
        <v>80766</v>
      </c>
      <c r="L27" s="79">
        <v>3</v>
      </c>
      <c r="M27" s="79">
        <v>96210</v>
      </c>
      <c r="N27" s="79">
        <v>21</v>
      </c>
      <c r="O27" s="79">
        <v>79751</v>
      </c>
      <c r="P27" s="79">
        <v>28</v>
      </c>
      <c r="Q27" s="79">
        <v>87248</v>
      </c>
      <c r="R27" s="79">
        <v>11</v>
      </c>
      <c r="S27" s="79">
        <v>92599</v>
      </c>
      <c r="T27" s="79">
        <v>2</v>
      </c>
      <c r="U27" s="79">
        <v>92379</v>
      </c>
      <c r="V27" s="79">
        <v>5</v>
      </c>
    </row>
    <row r="28" spans="1:22" x14ac:dyDescent="0.25">
      <c r="A28" s="99">
        <v>24</v>
      </c>
      <c r="B28" s="84" t="s">
        <v>46</v>
      </c>
      <c r="C28" s="78">
        <v>228597</v>
      </c>
      <c r="D28" s="78">
        <v>38</v>
      </c>
      <c r="E28" s="78">
        <v>358853</v>
      </c>
      <c r="F28" s="78">
        <v>41</v>
      </c>
      <c r="G28" s="78">
        <v>244836</v>
      </c>
      <c r="H28" s="78">
        <v>27</v>
      </c>
      <c r="I28" s="79">
        <v>223106</v>
      </c>
      <c r="J28" s="79">
        <v>11</v>
      </c>
      <c r="K28" s="79">
        <v>227571</v>
      </c>
      <c r="L28" s="79">
        <v>7</v>
      </c>
      <c r="M28" s="79">
        <v>508512</v>
      </c>
      <c r="N28" s="79">
        <v>12</v>
      </c>
      <c r="O28" s="79">
        <v>545293</v>
      </c>
      <c r="P28" s="79">
        <v>18</v>
      </c>
      <c r="Q28" s="79">
        <v>676832</v>
      </c>
      <c r="R28" s="79">
        <v>17</v>
      </c>
      <c r="S28" s="79">
        <v>810518</v>
      </c>
      <c r="T28" s="79">
        <v>13</v>
      </c>
      <c r="U28" s="79">
        <v>897209</v>
      </c>
      <c r="V28" s="79">
        <v>7</v>
      </c>
    </row>
    <row r="29" spans="1:22" x14ac:dyDescent="0.25">
      <c r="A29" s="99">
        <v>25</v>
      </c>
      <c r="B29" s="84" t="s">
        <v>16</v>
      </c>
      <c r="C29" s="78">
        <v>45032</v>
      </c>
      <c r="D29" s="78">
        <v>9</v>
      </c>
      <c r="E29" s="78">
        <v>42506</v>
      </c>
      <c r="F29" s="78">
        <v>3</v>
      </c>
      <c r="G29" s="78">
        <v>46629</v>
      </c>
      <c r="H29" s="78">
        <v>6</v>
      </c>
      <c r="I29" s="79">
        <v>55223</v>
      </c>
      <c r="J29" s="79">
        <v>2</v>
      </c>
      <c r="K29" s="79">
        <v>44094</v>
      </c>
      <c r="L29" s="79">
        <v>2</v>
      </c>
      <c r="M29" s="79">
        <v>53516</v>
      </c>
      <c r="N29" s="79">
        <v>0</v>
      </c>
      <c r="O29" s="79">
        <v>42410</v>
      </c>
      <c r="P29" s="79">
        <v>1</v>
      </c>
      <c r="Q29" s="79">
        <v>39983</v>
      </c>
      <c r="R29" s="79">
        <v>2</v>
      </c>
      <c r="S29" s="79">
        <v>53295</v>
      </c>
      <c r="T29" s="79">
        <v>3</v>
      </c>
      <c r="U29" s="79">
        <v>46289</v>
      </c>
      <c r="V29" s="79">
        <v>0</v>
      </c>
    </row>
    <row r="30" spans="1:22" x14ac:dyDescent="0.25">
      <c r="A30" s="99">
        <v>26</v>
      </c>
      <c r="B30" s="84" t="s">
        <v>38</v>
      </c>
      <c r="C30" s="78">
        <v>109758</v>
      </c>
      <c r="D30" s="78">
        <v>140</v>
      </c>
      <c r="E30" s="78">
        <v>428365</v>
      </c>
      <c r="F30" s="78">
        <v>16</v>
      </c>
      <c r="G30" s="78">
        <v>517896</v>
      </c>
      <c r="H30" s="78">
        <v>18</v>
      </c>
      <c r="I30" s="79">
        <v>455668</v>
      </c>
      <c r="J30" s="79">
        <v>49</v>
      </c>
      <c r="K30" s="79">
        <v>210074</v>
      </c>
      <c r="L30" s="79">
        <v>24</v>
      </c>
      <c r="M30" s="79">
        <v>199930</v>
      </c>
      <c r="N30" s="79">
        <v>17</v>
      </c>
      <c r="O30" s="79">
        <v>278701</v>
      </c>
      <c r="P30" s="79">
        <v>23</v>
      </c>
      <c r="Q30" s="79">
        <v>250264</v>
      </c>
      <c r="R30" s="79">
        <v>14</v>
      </c>
      <c r="S30" s="79">
        <v>308358</v>
      </c>
      <c r="T30" s="79">
        <v>8</v>
      </c>
      <c r="U30" s="79">
        <v>367815</v>
      </c>
      <c r="V30" s="79">
        <v>9</v>
      </c>
    </row>
    <row r="31" spans="1:22" x14ac:dyDescent="0.25">
      <c r="A31" s="99">
        <v>27</v>
      </c>
      <c r="B31" s="84" t="s">
        <v>47</v>
      </c>
      <c r="C31" s="78">
        <v>0</v>
      </c>
      <c r="D31" s="78">
        <v>0</v>
      </c>
      <c r="E31" s="78">
        <v>0</v>
      </c>
      <c r="F31" s="78">
        <v>0</v>
      </c>
      <c r="G31" s="78">
        <v>0</v>
      </c>
      <c r="H31" s="78">
        <v>0</v>
      </c>
      <c r="I31" s="79"/>
      <c r="J31" s="79"/>
      <c r="K31" s="79"/>
      <c r="L31" s="79"/>
      <c r="M31" s="79"/>
      <c r="N31" s="79"/>
      <c r="O31" s="79"/>
      <c r="P31" s="79"/>
      <c r="Q31" s="79"/>
      <c r="R31" s="79"/>
      <c r="S31" s="79">
        <v>963573</v>
      </c>
      <c r="T31" s="79">
        <v>20</v>
      </c>
      <c r="U31" s="79">
        <v>871497</v>
      </c>
      <c r="V31" s="79">
        <v>17</v>
      </c>
    </row>
    <row r="32" spans="1:22" x14ac:dyDescent="0.25">
      <c r="A32" s="99">
        <v>28</v>
      </c>
      <c r="B32" s="84" t="s">
        <v>40</v>
      </c>
      <c r="C32" s="78">
        <v>133993</v>
      </c>
      <c r="D32" s="78">
        <v>19</v>
      </c>
      <c r="E32" s="78">
        <v>126471</v>
      </c>
      <c r="F32" s="78">
        <v>39</v>
      </c>
      <c r="G32" s="78">
        <v>147400</v>
      </c>
      <c r="H32" s="78">
        <v>33</v>
      </c>
      <c r="I32" s="79">
        <v>119945</v>
      </c>
      <c r="J32" s="79">
        <v>88</v>
      </c>
      <c r="K32" s="79">
        <v>109777</v>
      </c>
      <c r="L32" s="79">
        <v>83</v>
      </c>
      <c r="M32" s="79">
        <v>98417</v>
      </c>
      <c r="N32" s="79">
        <v>22</v>
      </c>
      <c r="O32" s="79">
        <v>92826</v>
      </c>
      <c r="P32" s="79">
        <v>17</v>
      </c>
      <c r="Q32" s="79">
        <v>80388</v>
      </c>
      <c r="R32" s="79">
        <v>22</v>
      </c>
      <c r="S32" s="79">
        <v>88064</v>
      </c>
      <c r="T32" s="79">
        <v>5</v>
      </c>
      <c r="U32" s="79">
        <v>95278</v>
      </c>
      <c r="V32" s="79">
        <v>6</v>
      </c>
    </row>
    <row r="33" spans="1:22" x14ac:dyDescent="0.25">
      <c r="A33" s="99">
        <v>29</v>
      </c>
      <c r="B33" s="84" t="s">
        <v>41</v>
      </c>
      <c r="C33" s="78">
        <v>575496</v>
      </c>
      <c r="D33" s="78">
        <v>137</v>
      </c>
      <c r="E33" s="78">
        <v>406439</v>
      </c>
      <c r="F33" s="78">
        <v>107</v>
      </c>
      <c r="G33" s="78">
        <v>453863</v>
      </c>
      <c r="H33" s="78">
        <v>159</v>
      </c>
      <c r="I33" s="79">
        <v>431893</v>
      </c>
      <c r="J33" s="79">
        <v>164</v>
      </c>
      <c r="K33" s="79">
        <v>554770</v>
      </c>
      <c r="L33" s="79">
        <v>185</v>
      </c>
      <c r="M33" s="79">
        <v>740328</v>
      </c>
      <c r="N33" s="79">
        <v>254</v>
      </c>
      <c r="O33" s="79">
        <v>84792</v>
      </c>
      <c r="P33" s="79">
        <v>12</v>
      </c>
      <c r="Q33" s="79">
        <v>90428</v>
      </c>
      <c r="R33" s="79">
        <v>14</v>
      </c>
      <c r="S33" s="79">
        <v>108974</v>
      </c>
      <c r="T33" s="79">
        <v>6</v>
      </c>
      <c r="U33" s="79">
        <v>110942</v>
      </c>
      <c r="V33" s="79">
        <v>7</v>
      </c>
    </row>
    <row r="34" spans="1:22" x14ac:dyDescent="0.25">
      <c r="A34" s="99">
        <v>30</v>
      </c>
      <c r="B34" s="84" t="s">
        <v>18</v>
      </c>
      <c r="C34" s="78">
        <v>87961</v>
      </c>
      <c r="D34" s="78">
        <v>18</v>
      </c>
      <c r="E34" s="78">
        <v>85591</v>
      </c>
      <c r="F34" s="78">
        <v>29</v>
      </c>
      <c r="G34" s="78">
        <v>111240</v>
      </c>
      <c r="H34" s="78">
        <v>70</v>
      </c>
      <c r="I34" s="79">
        <v>100065</v>
      </c>
      <c r="J34" s="79">
        <v>42</v>
      </c>
      <c r="K34" s="79">
        <v>79643</v>
      </c>
      <c r="L34" s="79">
        <v>26</v>
      </c>
      <c r="M34" s="79">
        <v>101927</v>
      </c>
      <c r="N34" s="79">
        <v>21</v>
      </c>
      <c r="O34" s="79">
        <v>828367</v>
      </c>
      <c r="P34" s="79">
        <v>272</v>
      </c>
      <c r="Q34" s="79">
        <v>754582</v>
      </c>
      <c r="R34" s="79">
        <v>301</v>
      </c>
      <c r="S34" s="79">
        <v>814481</v>
      </c>
      <c r="T34" s="79">
        <v>320</v>
      </c>
      <c r="U34" s="79">
        <v>1066342</v>
      </c>
      <c r="V34" s="79">
        <v>303</v>
      </c>
    </row>
    <row r="35" spans="1:22" x14ac:dyDescent="0.25">
      <c r="A35" s="99">
        <v>31</v>
      </c>
      <c r="B35" s="84" t="s">
        <v>19</v>
      </c>
      <c r="C35" s="78">
        <v>2592432</v>
      </c>
      <c r="D35" s="78">
        <v>1118</v>
      </c>
      <c r="E35" s="78">
        <v>2681699</v>
      </c>
      <c r="F35" s="78">
        <v>829</v>
      </c>
      <c r="G35" s="78">
        <v>2443284</v>
      </c>
      <c r="H35" s="78">
        <v>725</v>
      </c>
      <c r="I35" s="79">
        <v>1970448</v>
      </c>
      <c r="J35" s="79">
        <v>398</v>
      </c>
      <c r="K35" s="79">
        <v>1854651</v>
      </c>
      <c r="L35" s="79">
        <v>288</v>
      </c>
      <c r="M35" s="79">
        <v>2033180</v>
      </c>
      <c r="N35" s="79">
        <v>280</v>
      </c>
      <c r="O35" s="79">
        <v>1830310</v>
      </c>
      <c r="P35" s="79">
        <v>302</v>
      </c>
      <c r="Q35" s="79">
        <v>1896182</v>
      </c>
      <c r="R35" s="79">
        <v>200</v>
      </c>
      <c r="S35" s="79">
        <v>1798754</v>
      </c>
      <c r="T35" s="79">
        <v>196</v>
      </c>
      <c r="U35" s="79">
        <v>2045451</v>
      </c>
      <c r="V35" s="79">
        <v>192</v>
      </c>
    </row>
    <row r="36" spans="1:22" x14ac:dyDescent="0.25">
      <c r="A36" s="99">
        <v>32</v>
      </c>
      <c r="B36" s="84" t="s">
        <v>81</v>
      </c>
      <c r="C36" s="78">
        <v>19506</v>
      </c>
      <c r="D36" s="78">
        <v>4</v>
      </c>
      <c r="E36" s="78">
        <v>24477</v>
      </c>
      <c r="F36" s="78">
        <v>0</v>
      </c>
      <c r="G36" s="78">
        <v>30416</v>
      </c>
      <c r="H36" s="78">
        <v>0</v>
      </c>
      <c r="I36" s="79">
        <v>28028</v>
      </c>
      <c r="J36" s="79">
        <v>8</v>
      </c>
      <c r="K36" s="79">
        <v>19679</v>
      </c>
      <c r="L36" s="79">
        <v>0</v>
      </c>
      <c r="M36" s="79">
        <v>33513</v>
      </c>
      <c r="N36" s="79">
        <v>3</v>
      </c>
      <c r="O36" s="79">
        <v>29391</v>
      </c>
      <c r="P36" s="79">
        <v>0</v>
      </c>
      <c r="Q36" s="79">
        <v>23947</v>
      </c>
      <c r="R36" s="79">
        <v>2</v>
      </c>
      <c r="S36" s="79">
        <v>22398</v>
      </c>
      <c r="T36" s="79">
        <v>0</v>
      </c>
      <c r="U36" s="79">
        <v>23547</v>
      </c>
      <c r="V36" s="79">
        <v>0</v>
      </c>
    </row>
    <row r="37" spans="1:22" x14ac:dyDescent="0.25">
      <c r="A37" s="99">
        <v>33</v>
      </c>
      <c r="B37" s="84" t="s">
        <v>48</v>
      </c>
      <c r="C37" s="78">
        <v>10715</v>
      </c>
      <c r="D37" s="78">
        <v>7</v>
      </c>
      <c r="E37" s="78" t="s">
        <v>45</v>
      </c>
      <c r="F37" s="78" t="s">
        <v>45</v>
      </c>
      <c r="G37" s="78">
        <v>10468</v>
      </c>
      <c r="H37" s="78">
        <v>7</v>
      </c>
      <c r="I37" s="79" t="s">
        <v>45</v>
      </c>
      <c r="J37" s="79" t="s">
        <v>45</v>
      </c>
      <c r="K37" s="79">
        <v>42615</v>
      </c>
      <c r="L37" s="79">
        <v>0</v>
      </c>
      <c r="M37" s="79">
        <v>38218</v>
      </c>
      <c r="N37" s="79">
        <v>0</v>
      </c>
      <c r="O37" s="79">
        <v>44664</v>
      </c>
      <c r="P37" s="79">
        <v>2</v>
      </c>
      <c r="Q37" s="79">
        <v>39277</v>
      </c>
      <c r="R37" s="79">
        <v>29</v>
      </c>
      <c r="S37" s="79">
        <v>45284</v>
      </c>
      <c r="T37" s="79">
        <v>90</v>
      </c>
      <c r="U37" s="79">
        <v>49891</v>
      </c>
      <c r="V37" s="79">
        <v>61</v>
      </c>
    </row>
    <row r="38" spans="1:22" x14ac:dyDescent="0.25">
      <c r="A38" s="100">
        <v>34</v>
      </c>
      <c r="B38" s="84" t="s">
        <v>82</v>
      </c>
      <c r="C38" s="78">
        <v>50178</v>
      </c>
      <c r="D38" s="78">
        <v>3</v>
      </c>
      <c r="E38" s="78">
        <v>60748</v>
      </c>
      <c r="F38" s="78">
        <v>1</v>
      </c>
      <c r="G38" s="78">
        <v>94537</v>
      </c>
      <c r="H38" s="78">
        <v>0</v>
      </c>
      <c r="I38" s="79">
        <v>69265</v>
      </c>
      <c r="J38" s="79">
        <v>1</v>
      </c>
      <c r="K38" s="79">
        <v>81322</v>
      </c>
      <c r="L38" s="79">
        <v>1</v>
      </c>
      <c r="M38" s="79">
        <v>74007</v>
      </c>
      <c r="N38" s="79">
        <v>0</v>
      </c>
      <c r="O38" s="79">
        <v>62259</v>
      </c>
      <c r="P38" s="79">
        <v>0</v>
      </c>
      <c r="Q38" s="79">
        <v>63337</v>
      </c>
      <c r="R38" s="79">
        <v>0</v>
      </c>
      <c r="S38" s="79">
        <v>51195</v>
      </c>
      <c r="T38" s="79">
        <v>4</v>
      </c>
      <c r="U38" s="79">
        <v>43280</v>
      </c>
      <c r="V38" s="79">
        <v>12</v>
      </c>
    </row>
    <row r="39" spans="1:22" x14ac:dyDescent="0.25">
      <c r="A39" s="100">
        <v>35</v>
      </c>
      <c r="B39" s="84" t="s">
        <v>67</v>
      </c>
      <c r="C39" s="78">
        <v>283</v>
      </c>
      <c r="D39" s="78">
        <v>0</v>
      </c>
      <c r="E39" s="78">
        <v>4645</v>
      </c>
      <c r="F39" s="78">
        <v>0</v>
      </c>
      <c r="G39" s="78">
        <v>6849</v>
      </c>
      <c r="H39" s="78">
        <v>0</v>
      </c>
      <c r="I39" s="79">
        <v>8169</v>
      </c>
      <c r="J39" s="79">
        <v>0</v>
      </c>
      <c r="K39" s="79">
        <v>12638</v>
      </c>
      <c r="L39" s="79">
        <v>0</v>
      </c>
      <c r="M39" s="79">
        <v>12559</v>
      </c>
      <c r="N39" s="79">
        <v>0</v>
      </c>
      <c r="O39" s="79">
        <v>8615</v>
      </c>
      <c r="P39" s="79">
        <v>2</v>
      </c>
      <c r="Q39" s="79">
        <v>12831</v>
      </c>
      <c r="R39" s="79">
        <v>0</v>
      </c>
      <c r="S39" s="79">
        <v>18169</v>
      </c>
      <c r="T39" s="79">
        <v>2</v>
      </c>
      <c r="U39" s="79">
        <v>13062</v>
      </c>
      <c r="V39" s="79">
        <v>0</v>
      </c>
    </row>
    <row r="40" spans="1:22" x14ac:dyDescent="0.25">
      <c r="A40" s="99">
        <v>36</v>
      </c>
      <c r="B40" s="84" t="s">
        <v>49</v>
      </c>
      <c r="C40" s="78">
        <v>6679</v>
      </c>
      <c r="D40" s="78">
        <v>0</v>
      </c>
      <c r="E40" s="78">
        <v>5115</v>
      </c>
      <c r="F40" s="78">
        <v>0</v>
      </c>
      <c r="G40" s="78">
        <v>4590</v>
      </c>
      <c r="H40" s="78">
        <v>1</v>
      </c>
      <c r="I40" s="79">
        <v>6742</v>
      </c>
      <c r="J40" s="79">
        <v>0</v>
      </c>
      <c r="K40" s="79">
        <v>4693</v>
      </c>
      <c r="L40" s="79">
        <v>0</v>
      </c>
      <c r="M40" s="79">
        <v>5461</v>
      </c>
      <c r="N40" s="79">
        <v>0</v>
      </c>
      <c r="O40" s="79">
        <v>7496</v>
      </c>
      <c r="P40" s="79">
        <v>0</v>
      </c>
      <c r="Q40" s="79">
        <v>6750</v>
      </c>
      <c r="R40" s="79">
        <v>0</v>
      </c>
      <c r="S40" s="79">
        <v>4472</v>
      </c>
      <c r="T40" s="79">
        <v>0</v>
      </c>
      <c r="U40" s="79">
        <v>4387</v>
      </c>
      <c r="V40" s="79">
        <v>0</v>
      </c>
    </row>
    <row r="41" spans="1:22" x14ac:dyDescent="0.25">
      <c r="A41" s="22"/>
      <c r="B41" s="101" t="s">
        <v>20</v>
      </c>
      <c r="C41" s="102">
        <v>10993639</v>
      </c>
      <c r="D41" s="102">
        <v>3603</v>
      </c>
      <c r="E41" s="102">
        <v>11408666</v>
      </c>
      <c r="F41" s="102">
        <v>2865</v>
      </c>
      <c r="G41" s="102">
        <v>11984490</v>
      </c>
      <c r="H41" s="102">
        <v>1818</v>
      </c>
      <c r="I41" s="93">
        <f>SUM(I4:I40)+19104+51480</f>
        <v>10742327</v>
      </c>
      <c r="J41" s="93">
        <f t="shared" ref="J41:U41" si="0">SUM(J4:J40)</f>
        <v>1526</v>
      </c>
      <c r="K41" s="93">
        <f>SUM(K4:K40)+130276</f>
        <v>10231049</v>
      </c>
      <c r="L41" s="93">
        <f t="shared" si="0"/>
        <v>1269</v>
      </c>
      <c r="M41" s="93">
        <f t="shared" si="0"/>
        <v>11701755</v>
      </c>
      <c r="N41" s="93">
        <f t="shared" si="0"/>
        <v>1647</v>
      </c>
      <c r="O41" s="93">
        <f t="shared" si="0"/>
        <v>11413610</v>
      </c>
      <c r="P41" s="93">
        <f t="shared" si="0"/>
        <v>1629</v>
      </c>
      <c r="Q41" s="93">
        <f t="shared" si="0"/>
        <v>11748631</v>
      </c>
      <c r="R41" s="93">
        <f t="shared" si="0"/>
        <v>1337</v>
      </c>
      <c r="S41" s="93">
        <f t="shared" si="0"/>
        <v>12913606</v>
      </c>
      <c r="T41" s="93">
        <f t="shared" si="0"/>
        <v>1353</v>
      </c>
      <c r="U41" s="93">
        <f t="shared" si="0"/>
        <v>13923275</v>
      </c>
      <c r="V41" s="93">
        <f>SUM(V4:V40)</f>
        <v>1540</v>
      </c>
    </row>
    <row r="42" spans="1:22" x14ac:dyDescent="0.25">
      <c r="A42" s="49" t="s">
        <v>86</v>
      </c>
      <c r="C42" s="103"/>
      <c r="D42" s="103"/>
      <c r="E42" s="103"/>
      <c r="F42" s="103"/>
      <c r="G42" s="103"/>
      <c r="H42" s="103"/>
      <c r="I42" s="103"/>
      <c r="J42" s="103"/>
      <c r="K42" s="103"/>
      <c r="L42" s="103"/>
      <c r="M42" s="103"/>
      <c r="N42" s="103"/>
      <c r="O42" s="103"/>
      <c r="P42" s="103"/>
      <c r="Q42" s="103"/>
      <c r="R42" s="103"/>
      <c r="S42" s="103"/>
      <c r="T42" s="103"/>
      <c r="U42" s="103"/>
      <c r="V42" s="103"/>
    </row>
    <row r="43" spans="1:22" x14ac:dyDescent="0.25">
      <c r="A43" s="104" t="s">
        <v>99</v>
      </c>
      <c r="K43" s="105"/>
      <c r="L43" s="103"/>
      <c r="M43" s="170" t="s">
        <v>98</v>
      </c>
      <c r="N43" s="103"/>
      <c r="O43" s="103"/>
      <c r="P43" s="103"/>
      <c r="Q43" s="106" t="s">
        <v>100</v>
      </c>
      <c r="S43" s="103"/>
      <c r="T43" s="103"/>
      <c r="U43" s="103"/>
      <c r="V43" s="103"/>
    </row>
    <row r="44" spans="1:22" x14ac:dyDescent="0.25">
      <c r="A44" s="103" t="s">
        <v>102</v>
      </c>
      <c r="C44" s="107"/>
      <c r="D44" s="107"/>
      <c r="E44" s="107"/>
      <c r="F44" s="107"/>
      <c r="G44" s="107"/>
      <c r="H44" s="107"/>
      <c r="I44" s="103"/>
      <c r="J44" s="103"/>
      <c r="K44" s="103"/>
      <c r="L44" s="103"/>
      <c r="M44" s="103"/>
      <c r="N44" s="103"/>
      <c r="P44" s="103"/>
      <c r="Q44" s="103" t="s">
        <v>101</v>
      </c>
      <c r="S44" s="103"/>
      <c r="T44" s="103"/>
      <c r="U44" s="103"/>
      <c r="V44" s="103"/>
    </row>
    <row r="48" spans="1:22" x14ac:dyDescent="0.25">
      <c r="L48" s="170"/>
      <c r="M48" s="170"/>
      <c r="N48" s="170"/>
      <c r="O48" s="170"/>
      <c r="P48" s="170"/>
      <c r="Q48" s="170"/>
      <c r="R48" s="170"/>
    </row>
  </sheetData>
  <mergeCells count="12">
    <mergeCell ref="S2:T2"/>
    <mergeCell ref="U2:V2"/>
    <mergeCell ref="A1:V1"/>
    <mergeCell ref="A2:A3"/>
    <mergeCell ref="C2:D2"/>
    <mergeCell ref="E2:F2"/>
    <mergeCell ref="G2:H2"/>
    <mergeCell ref="I2:J2"/>
    <mergeCell ref="K2:L2"/>
    <mergeCell ref="M2:N2"/>
    <mergeCell ref="O2:P2"/>
    <mergeCell ref="Q2:R2"/>
  </mergeCells>
  <pageMargins left="0.5" right="0.53" top="0.6" bottom="0.37" header="0.3" footer="0.3"/>
  <pageSetup paperSize="9" scale="7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45"/>
  <sheetViews>
    <sheetView view="pageBreakPreview" zoomScaleSheetLayoutView="100" workbookViewId="0">
      <selection activeCell="V41" sqref="V41"/>
    </sheetView>
  </sheetViews>
  <sheetFormatPr defaultRowHeight="15" x14ac:dyDescent="0.25"/>
  <cols>
    <col min="1" max="1" width="4.5703125" style="5" customWidth="1"/>
    <col min="2" max="2" width="16" style="5" customWidth="1"/>
    <col min="3" max="8" width="0" style="5" hidden="1" customWidth="1"/>
    <col min="9" max="9" width="12" style="5" bestFit="1" customWidth="1"/>
    <col min="10" max="10" width="9.140625" style="5"/>
    <col min="11" max="11" width="12" style="5" bestFit="1" customWidth="1"/>
    <col min="12" max="12" width="9.140625" style="5"/>
    <col min="13" max="13" width="12" style="5" bestFit="1" customWidth="1"/>
    <col min="14" max="14" width="9.42578125" style="5" bestFit="1" customWidth="1"/>
    <col min="15" max="15" width="12" style="5" bestFit="1" customWidth="1"/>
    <col min="16" max="16" width="9.140625" style="5"/>
    <col min="17" max="17" width="12" style="5" bestFit="1" customWidth="1"/>
    <col min="18" max="18" width="9.140625" style="5"/>
    <col min="19" max="19" width="12" style="5" bestFit="1" customWidth="1"/>
    <col min="20" max="20" width="9.140625" style="5"/>
    <col min="21" max="21" width="12" style="5" bestFit="1" customWidth="1"/>
    <col min="22" max="16384" width="9.140625" style="5"/>
  </cols>
  <sheetData>
    <row r="1" spans="1:22" ht="21.75" customHeight="1" x14ac:dyDescent="0.25">
      <c r="A1" s="186" t="s">
        <v>94</v>
      </c>
      <c r="B1" s="186"/>
      <c r="C1" s="186"/>
      <c r="D1" s="186"/>
      <c r="E1" s="186"/>
      <c r="F1" s="186"/>
      <c r="G1" s="186"/>
      <c r="H1" s="186"/>
      <c r="I1" s="186"/>
      <c r="J1" s="186"/>
      <c r="K1" s="186"/>
      <c r="L1" s="186"/>
      <c r="M1" s="186"/>
      <c r="N1" s="186"/>
      <c r="O1" s="186"/>
      <c r="P1" s="186"/>
      <c r="Q1" s="186"/>
      <c r="R1" s="186"/>
      <c r="S1" s="186"/>
      <c r="T1" s="186"/>
      <c r="U1" s="186"/>
      <c r="V1" s="186"/>
    </row>
    <row r="2" spans="1:22" s="64" customFormat="1" ht="15.75" x14ac:dyDescent="0.25">
      <c r="A2" s="203" t="s">
        <v>1</v>
      </c>
      <c r="B2" s="204" t="s">
        <v>89</v>
      </c>
      <c r="C2" s="185">
        <v>2007</v>
      </c>
      <c r="D2" s="185"/>
      <c r="E2" s="185">
        <v>2008</v>
      </c>
      <c r="F2" s="185"/>
      <c r="G2" s="185">
        <v>2009</v>
      </c>
      <c r="H2" s="185"/>
      <c r="I2" s="185">
        <v>2010</v>
      </c>
      <c r="J2" s="185"/>
      <c r="K2" s="185">
        <v>2011</v>
      </c>
      <c r="L2" s="185"/>
      <c r="M2" s="185">
        <v>2012</v>
      </c>
      <c r="N2" s="185"/>
      <c r="O2" s="185">
        <v>2013</v>
      </c>
      <c r="P2" s="185"/>
      <c r="Q2" s="185">
        <v>2014</v>
      </c>
      <c r="R2" s="185"/>
      <c r="S2" s="185">
        <v>2015</v>
      </c>
      <c r="T2" s="185"/>
      <c r="U2" s="185" t="s">
        <v>3</v>
      </c>
      <c r="V2" s="185"/>
    </row>
    <row r="3" spans="1:22" s="64" customFormat="1" ht="15.75" x14ac:dyDescent="0.25">
      <c r="A3" s="203"/>
      <c r="B3" s="205"/>
      <c r="C3" s="98" t="s">
        <v>5</v>
      </c>
      <c r="D3" s="98" t="s">
        <v>6</v>
      </c>
      <c r="E3" s="98" t="s">
        <v>5</v>
      </c>
      <c r="F3" s="98" t="s">
        <v>6</v>
      </c>
      <c r="G3" s="98" t="s">
        <v>5</v>
      </c>
      <c r="H3" s="98" t="s">
        <v>6</v>
      </c>
      <c r="I3" s="98" t="s">
        <v>5</v>
      </c>
      <c r="J3" s="98" t="s">
        <v>6</v>
      </c>
      <c r="K3" s="98" t="s">
        <v>5</v>
      </c>
      <c r="L3" s="98" t="s">
        <v>6</v>
      </c>
      <c r="M3" s="98" t="s">
        <v>5</v>
      </c>
      <c r="N3" s="98" t="s">
        <v>6</v>
      </c>
      <c r="O3" s="98" t="s">
        <v>5</v>
      </c>
      <c r="P3" s="98" t="s">
        <v>6</v>
      </c>
      <c r="Q3" s="98" t="s">
        <v>5</v>
      </c>
      <c r="R3" s="98" t="s">
        <v>6</v>
      </c>
      <c r="S3" s="98" t="s">
        <v>5</v>
      </c>
      <c r="T3" s="98" t="s">
        <v>6</v>
      </c>
      <c r="U3" s="98" t="s">
        <v>5</v>
      </c>
      <c r="V3" s="98" t="s">
        <v>6</v>
      </c>
    </row>
    <row r="4" spans="1:22" ht="30" x14ac:dyDescent="0.25">
      <c r="A4" s="99">
        <v>1</v>
      </c>
      <c r="B4" s="84" t="s">
        <v>95</v>
      </c>
      <c r="C4" s="10">
        <v>124644</v>
      </c>
      <c r="D4" s="10">
        <v>18</v>
      </c>
      <c r="E4" s="10">
        <v>133174</v>
      </c>
      <c r="F4" s="10">
        <v>17</v>
      </c>
      <c r="G4" s="10">
        <v>136585</v>
      </c>
      <c r="H4" s="10">
        <v>8</v>
      </c>
      <c r="I4" s="89">
        <v>170763</v>
      </c>
      <c r="J4" s="89">
        <v>5</v>
      </c>
      <c r="K4" s="89">
        <v>180297</v>
      </c>
      <c r="L4" s="89">
        <v>6</v>
      </c>
      <c r="M4" s="108">
        <v>279816</v>
      </c>
      <c r="N4" s="108">
        <v>37</v>
      </c>
      <c r="O4" s="108">
        <v>256458</v>
      </c>
      <c r="P4" s="108">
        <v>6</v>
      </c>
      <c r="Q4" s="91">
        <v>186446</v>
      </c>
      <c r="R4" s="91">
        <v>5</v>
      </c>
      <c r="S4" s="91">
        <v>146385</v>
      </c>
      <c r="T4" s="91">
        <v>0</v>
      </c>
      <c r="U4" s="91">
        <v>170249</v>
      </c>
      <c r="V4" s="91">
        <v>0</v>
      </c>
    </row>
    <row r="5" spans="1:22" ht="30" x14ac:dyDescent="0.25">
      <c r="A5" s="99">
        <v>2</v>
      </c>
      <c r="B5" s="84" t="s">
        <v>96</v>
      </c>
      <c r="C5" s="10" t="s">
        <v>45</v>
      </c>
      <c r="D5" s="10" t="s">
        <v>45</v>
      </c>
      <c r="E5" s="10">
        <v>5578</v>
      </c>
      <c r="F5" s="10">
        <v>1</v>
      </c>
      <c r="G5" s="10">
        <v>3739</v>
      </c>
      <c r="H5" s="10">
        <v>23</v>
      </c>
      <c r="I5" s="89">
        <v>5715</v>
      </c>
      <c r="J5" s="89">
        <v>10</v>
      </c>
      <c r="K5" s="89">
        <v>7885</v>
      </c>
      <c r="L5" s="89">
        <v>9</v>
      </c>
      <c r="M5" s="108">
        <v>11821</v>
      </c>
      <c r="N5" s="108">
        <v>10</v>
      </c>
      <c r="O5" s="108">
        <v>7359</v>
      </c>
      <c r="P5" s="108">
        <v>4</v>
      </c>
      <c r="Q5" s="89">
        <v>4512</v>
      </c>
      <c r="R5" s="89">
        <v>3</v>
      </c>
      <c r="S5" s="89">
        <v>4476</v>
      </c>
      <c r="T5" s="89">
        <v>10</v>
      </c>
      <c r="U5" s="89">
        <v>4574</v>
      </c>
      <c r="V5" s="89">
        <v>1</v>
      </c>
    </row>
    <row r="6" spans="1:22" x14ac:dyDescent="0.25">
      <c r="A6" s="99">
        <v>3</v>
      </c>
      <c r="B6" s="84" t="s">
        <v>7</v>
      </c>
      <c r="C6" s="10">
        <v>4166</v>
      </c>
      <c r="D6" s="10">
        <v>37</v>
      </c>
      <c r="E6" s="10">
        <v>1955</v>
      </c>
      <c r="F6" s="10">
        <v>75</v>
      </c>
      <c r="G6" s="10">
        <v>4422</v>
      </c>
      <c r="H6" s="10">
        <v>0</v>
      </c>
      <c r="I6" s="89">
        <v>4140</v>
      </c>
      <c r="J6" s="89">
        <v>0</v>
      </c>
      <c r="K6" s="89">
        <v>4541</v>
      </c>
      <c r="L6" s="89">
        <v>5</v>
      </c>
      <c r="M6" s="108">
        <v>12016</v>
      </c>
      <c r="N6" s="108">
        <v>10</v>
      </c>
      <c r="O6" s="108">
        <v>6521</v>
      </c>
      <c r="P6" s="108">
        <v>0</v>
      </c>
      <c r="Q6" s="89">
        <v>5328</v>
      </c>
      <c r="R6" s="89">
        <v>29</v>
      </c>
      <c r="S6" s="89">
        <v>11333</v>
      </c>
      <c r="T6" s="89">
        <v>9</v>
      </c>
      <c r="U6" s="89">
        <v>19328</v>
      </c>
      <c r="V6" s="89">
        <v>0</v>
      </c>
    </row>
    <row r="7" spans="1:22" x14ac:dyDescent="0.25">
      <c r="A7" s="99">
        <v>4</v>
      </c>
      <c r="B7" s="84" t="s">
        <v>97</v>
      </c>
      <c r="C7" s="10" t="s">
        <v>45</v>
      </c>
      <c r="D7" s="10" t="s">
        <v>45</v>
      </c>
      <c r="E7" s="10" t="s">
        <v>45</v>
      </c>
      <c r="F7" s="10" t="s">
        <v>45</v>
      </c>
      <c r="G7" s="10" t="s">
        <v>45</v>
      </c>
      <c r="H7" s="10" t="s">
        <v>45</v>
      </c>
      <c r="I7" s="89" t="s">
        <v>45</v>
      </c>
      <c r="J7" s="89" t="s">
        <v>45</v>
      </c>
      <c r="K7" s="89">
        <v>14787</v>
      </c>
      <c r="L7" s="89">
        <v>0</v>
      </c>
      <c r="M7" s="108">
        <v>142341</v>
      </c>
      <c r="N7" s="108">
        <v>3</v>
      </c>
      <c r="O7" s="108">
        <v>261791</v>
      </c>
      <c r="P7" s="108">
        <v>2</v>
      </c>
      <c r="Q7" s="89">
        <v>283679</v>
      </c>
      <c r="R7" s="89">
        <v>4</v>
      </c>
      <c r="S7" s="89">
        <v>265469</v>
      </c>
      <c r="T7" s="89">
        <v>1</v>
      </c>
      <c r="U7" s="89">
        <v>204366</v>
      </c>
      <c r="V7" s="89">
        <v>2</v>
      </c>
    </row>
    <row r="8" spans="1:22" x14ac:dyDescent="0.25">
      <c r="A8" s="99">
        <v>5</v>
      </c>
      <c r="B8" s="84" t="s">
        <v>282</v>
      </c>
      <c r="C8" s="10">
        <v>38854</v>
      </c>
      <c r="D8" s="10">
        <v>0</v>
      </c>
      <c r="E8" s="10">
        <v>40231</v>
      </c>
      <c r="F8" s="10">
        <v>0</v>
      </c>
      <c r="G8" s="10">
        <v>53291</v>
      </c>
      <c r="H8" s="10">
        <v>5</v>
      </c>
      <c r="I8" s="89">
        <v>38532</v>
      </c>
      <c r="J8" s="89">
        <v>0</v>
      </c>
      <c r="K8" s="89">
        <v>42115</v>
      </c>
      <c r="L8" s="89">
        <v>1</v>
      </c>
      <c r="M8" s="108">
        <v>54417</v>
      </c>
      <c r="N8" s="108">
        <v>6</v>
      </c>
      <c r="O8" s="108">
        <v>27457</v>
      </c>
      <c r="P8" s="108">
        <v>2</v>
      </c>
      <c r="Q8" s="91">
        <v>32617</v>
      </c>
      <c r="R8" s="91">
        <v>1</v>
      </c>
      <c r="S8" s="91">
        <v>47970</v>
      </c>
      <c r="T8" s="91">
        <v>1</v>
      </c>
      <c r="U8" s="91">
        <v>74632</v>
      </c>
      <c r="V8" s="91">
        <v>8</v>
      </c>
    </row>
    <row r="9" spans="1:22" x14ac:dyDescent="0.25">
      <c r="A9" s="99">
        <v>6</v>
      </c>
      <c r="B9" s="84" t="s">
        <v>28</v>
      </c>
      <c r="C9" s="10">
        <v>21198</v>
      </c>
      <c r="D9" s="10">
        <v>24</v>
      </c>
      <c r="E9" s="10">
        <v>19340</v>
      </c>
      <c r="F9" s="10">
        <v>32</v>
      </c>
      <c r="G9" s="10">
        <v>40646</v>
      </c>
      <c r="H9" s="10">
        <v>47</v>
      </c>
      <c r="I9" s="89">
        <v>32542</v>
      </c>
      <c r="J9" s="89">
        <v>60</v>
      </c>
      <c r="K9" s="89">
        <v>42976</v>
      </c>
      <c r="L9" s="89">
        <v>55</v>
      </c>
      <c r="M9" s="108">
        <v>47957</v>
      </c>
      <c r="N9" s="108">
        <v>71</v>
      </c>
      <c r="O9" s="108">
        <v>32691</v>
      </c>
      <c r="P9" s="108">
        <v>29</v>
      </c>
      <c r="Q9" s="91">
        <v>27339</v>
      </c>
      <c r="R9" s="91">
        <v>14</v>
      </c>
      <c r="S9" s="91">
        <v>30698</v>
      </c>
      <c r="T9" s="91">
        <v>16</v>
      </c>
      <c r="U9" s="91">
        <v>30015</v>
      </c>
      <c r="V9" s="91">
        <v>55</v>
      </c>
    </row>
    <row r="10" spans="1:22" x14ac:dyDescent="0.25">
      <c r="A10" s="99">
        <v>7</v>
      </c>
      <c r="B10" s="84" t="s">
        <v>29</v>
      </c>
      <c r="C10" s="10">
        <v>425</v>
      </c>
      <c r="D10" s="10">
        <v>0</v>
      </c>
      <c r="E10" s="10">
        <v>1429</v>
      </c>
      <c r="F10" s="10">
        <v>1</v>
      </c>
      <c r="G10" s="10">
        <v>623</v>
      </c>
      <c r="H10" s="10">
        <v>0</v>
      </c>
      <c r="I10" s="89">
        <v>431</v>
      </c>
      <c r="J10" s="89">
        <v>0</v>
      </c>
      <c r="K10" s="89">
        <v>285</v>
      </c>
      <c r="L10" s="89">
        <v>0</v>
      </c>
      <c r="M10" s="108">
        <v>290</v>
      </c>
      <c r="N10" s="108">
        <v>0</v>
      </c>
      <c r="O10" s="108">
        <v>355</v>
      </c>
      <c r="P10" s="109">
        <v>0</v>
      </c>
      <c r="Q10" s="89">
        <v>573</v>
      </c>
      <c r="R10" s="89">
        <v>0</v>
      </c>
      <c r="S10" s="89">
        <v>1603</v>
      </c>
      <c r="T10" s="89">
        <v>1</v>
      </c>
      <c r="U10" s="89">
        <v>724</v>
      </c>
      <c r="V10" s="89">
        <v>0</v>
      </c>
    </row>
    <row r="11" spans="1:22" x14ac:dyDescent="0.25">
      <c r="A11" s="99">
        <v>8</v>
      </c>
      <c r="B11" s="84" t="s">
        <v>44</v>
      </c>
      <c r="C11" s="10">
        <v>5724</v>
      </c>
      <c r="D11" s="10">
        <v>1</v>
      </c>
      <c r="E11" s="10">
        <v>4918</v>
      </c>
      <c r="F11" s="10">
        <v>0</v>
      </c>
      <c r="G11" s="10">
        <v>7156</v>
      </c>
      <c r="H11" s="10">
        <v>1</v>
      </c>
      <c r="I11" s="89">
        <v>9778</v>
      </c>
      <c r="J11" s="89">
        <v>0</v>
      </c>
      <c r="K11" s="89">
        <v>14371</v>
      </c>
      <c r="L11" s="89">
        <v>0</v>
      </c>
      <c r="M11" s="108">
        <v>24325</v>
      </c>
      <c r="N11" s="108">
        <v>0</v>
      </c>
      <c r="O11" s="108">
        <v>22962</v>
      </c>
      <c r="P11" s="108">
        <v>1</v>
      </c>
      <c r="Q11" s="91">
        <v>29505</v>
      </c>
      <c r="R11" s="91">
        <v>0</v>
      </c>
      <c r="S11" s="91">
        <v>35362</v>
      </c>
      <c r="T11" s="91">
        <v>1</v>
      </c>
      <c r="U11" s="91">
        <v>45970</v>
      </c>
      <c r="V11" s="91">
        <v>0</v>
      </c>
    </row>
    <row r="12" spans="1:22" x14ac:dyDescent="0.25">
      <c r="A12" s="99">
        <v>9</v>
      </c>
      <c r="B12" s="84" t="s">
        <v>30</v>
      </c>
      <c r="C12" s="10">
        <v>6638</v>
      </c>
      <c r="D12" s="10">
        <v>1</v>
      </c>
      <c r="E12" s="10">
        <v>11233</v>
      </c>
      <c r="F12" s="10">
        <v>1</v>
      </c>
      <c r="G12" s="10">
        <v>21183</v>
      </c>
      <c r="H12" s="10">
        <v>31</v>
      </c>
      <c r="I12" s="89">
        <v>22361</v>
      </c>
      <c r="J12" s="89">
        <v>2</v>
      </c>
      <c r="K12" s="89">
        <v>25469</v>
      </c>
      <c r="L12" s="89">
        <v>1</v>
      </c>
      <c r="M12" s="108">
        <v>34427</v>
      </c>
      <c r="N12" s="108">
        <v>1</v>
      </c>
      <c r="O12" s="108">
        <v>27115</v>
      </c>
      <c r="P12" s="108">
        <v>0</v>
      </c>
      <c r="Q12" s="91">
        <v>29990</v>
      </c>
      <c r="R12" s="91">
        <v>1</v>
      </c>
      <c r="S12" s="91">
        <v>31965</v>
      </c>
      <c r="T12" s="91">
        <v>0</v>
      </c>
      <c r="U12" s="91">
        <v>36442</v>
      </c>
      <c r="V12" s="91">
        <v>0</v>
      </c>
    </row>
    <row r="13" spans="1:22" ht="30" x14ac:dyDescent="0.25">
      <c r="A13" s="99">
        <v>10</v>
      </c>
      <c r="B13" s="84" t="s">
        <v>11</v>
      </c>
      <c r="C13" s="10">
        <v>21360</v>
      </c>
      <c r="D13" s="10">
        <v>0</v>
      </c>
      <c r="E13" s="10">
        <v>24029</v>
      </c>
      <c r="F13" s="10">
        <v>2</v>
      </c>
      <c r="G13" s="10">
        <v>20252</v>
      </c>
      <c r="H13" s="10">
        <v>4</v>
      </c>
      <c r="I13" s="89">
        <v>24417</v>
      </c>
      <c r="J13" s="89">
        <v>3</v>
      </c>
      <c r="K13" s="89">
        <v>28074</v>
      </c>
      <c r="L13" s="89">
        <v>2</v>
      </c>
      <c r="M13" s="108">
        <v>40041</v>
      </c>
      <c r="N13" s="108">
        <v>3</v>
      </c>
      <c r="O13" s="108">
        <v>37128</v>
      </c>
      <c r="P13" s="108">
        <v>2</v>
      </c>
      <c r="Q13" s="91">
        <v>48786</v>
      </c>
      <c r="R13" s="91">
        <v>6</v>
      </c>
      <c r="S13" s="91">
        <v>40639</v>
      </c>
      <c r="T13" s="91">
        <v>6</v>
      </c>
      <c r="U13" s="91">
        <v>38093</v>
      </c>
      <c r="V13" s="91">
        <v>7</v>
      </c>
    </row>
    <row r="14" spans="1:22" x14ac:dyDescent="0.25">
      <c r="A14" s="100">
        <v>11</v>
      </c>
      <c r="B14" s="84" t="s">
        <v>79</v>
      </c>
      <c r="C14" s="10">
        <v>41460</v>
      </c>
      <c r="D14" s="10">
        <v>0</v>
      </c>
      <c r="E14" s="10">
        <v>47364</v>
      </c>
      <c r="F14" s="10">
        <v>0</v>
      </c>
      <c r="G14" s="10">
        <v>74416</v>
      </c>
      <c r="H14" s="10">
        <v>0</v>
      </c>
      <c r="I14" s="89">
        <v>69713</v>
      </c>
      <c r="J14" s="89">
        <v>1</v>
      </c>
      <c r="K14" s="89">
        <v>59465</v>
      </c>
      <c r="L14" s="89">
        <v>0</v>
      </c>
      <c r="M14" s="108">
        <v>68157</v>
      </c>
      <c r="N14" s="108">
        <v>0</v>
      </c>
      <c r="O14" s="108">
        <v>47563</v>
      </c>
      <c r="P14" s="108">
        <v>0</v>
      </c>
      <c r="Q14" s="91">
        <v>36269</v>
      </c>
      <c r="R14" s="91">
        <v>1</v>
      </c>
      <c r="S14" s="91">
        <v>32182</v>
      </c>
      <c r="T14" s="91">
        <v>0</v>
      </c>
      <c r="U14" s="91">
        <v>29531</v>
      </c>
      <c r="V14" s="91">
        <v>0</v>
      </c>
    </row>
    <row r="15" spans="1:22" x14ac:dyDescent="0.25">
      <c r="A15" s="99"/>
      <c r="B15" s="84" t="s">
        <v>80</v>
      </c>
      <c r="C15" s="15">
        <v>19625</v>
      </c>
      <c r="D15" s="15">
        <v>0</v>
      </c>
      <c r="E15" s="15">
        <v>10682</v>
      </c>
      <c r="F15" s="15">
        <v>0</v>
      </c>
      <c r="G15" s="15">
        <v>19537</v>
      </c>
      <c r="H15" s="15">
        <v>0</v>
      </c>
      <c r="I15" s="108">
        <v>21134</v>
      </c>
      <c r="J15" s="108">
        <v>0</v>
      </c>
      <c r="K15" s="108">
        <v>22882</v>
      </c>
      <c r="L15" s="108">
        <v>0</v>
      </c>
      <c r="M15" s="109"/>
      <c r="N15" s="109"/>
      <c r="O15" s="109">
        <v>23296</v>
      </c>
      <c r="P15" s="109">
        <v>0</v>
      </c>
      <c r="Q15" s="91">
        <v>21268</v>
      </c>
      <c r="R15" s="91">
        <v>0</v>
      </c>
      <c r="S15" s="91">
        <v>20177</v>
      </c>
      <c r="T15" s="91">
        <v>0</v>
      </c>
      <c r="U15" s="91">
        <v>17373</v>
      </c>
      <c r="V15" s="91">
        <v>0</v>
      </c>
    </row>
    <row r="16" spans="1:22" x14ac:dyDescent="0.25">
      <c r="A16" s="99">
        <v>12</v>
      </c>
      <c r="B16" s="84" t="s">
        <v>12</v>
      </c>
      <c r="C16" s="10">
        <v>12209</v>
      </c>
      <c r="D16" s="10">
        <v>0</v>
      </c>
      <c r="E16" s="10">
        <v>37598</v>
      </c>
      <c r="F16" s="10">
        <v>5</v>
      </c>
      <c r="G16" s="10">
        <v>34172</v>
      </c>
      <c r="H16" s="10">
        <v>10</v>
      </c>
      <c r="I16" s="89">
        <v>35872</v>
      </c>
      <c r="J16" s="89">
        <v>0</v>
      </c>
      <c r="K16" s="89">
        <v>27009</v>
      </c>
      <c r="L16" s="89">
        <v>3</v>
      </c>
      <c r="M16" s="109">
        <v>19624</v>
      </c>
      <c r="N16" s="109">
        <v>39</v>
      </c>
      <c r="O16" s="109">
        <v>24806</v>
      </c>
      <c r="P16" s="108">
        <v>7</v>
      </c>
      <c r="Q16" s="91">
        <v>36663</v>
      </c>
      <c r="R16" s="91">
        <v>7</v>
      </c>
      <c r="S16" s="91">
        <v>28330</v>
      </c>
      <c r="T16" s="91">
        <v>4</v>
      </c>
      <c r="U16" s="91">
        <v>41731</v>
      </c>
      <c r="V16" s="91">
        <v>0</v>
      </c>
    </row>
    <row r="17" spans="1:22" x14ac:dyDescent="0.25">
      <c r="A17" s="99">
        <v>13</v>
      </c>
      <c r="B17" s="84" t="s">
        <v>31</v>
      </c>
      <c r="C17" s="10">
        <v>61610</v>
      </c>
      <c r="D17" s="10">
        <v>5</v>
      </c>
      <c r="E17" s="10">
        <v>54572</v>
      </c>
      <c r="F17" s="10">
        <v>16</v>
      </c>
      <c r="G17" s="10">
        <v>50434</v>
      </c>
      <c r="H17" s="10">
        <v>11</v>
      </c>
      <c r="I17" s="89">
        <v>34296</v>
      </c>
      <c r="J17" s="89">
        <v>6</v>
      </c>
      <c r="K17" s="89">
        <v>38727</v>
      </c>
      <c r="L17" s="89">
        <v>2</v>
      </c>
      <c r="M17" s="108">
        <v>55163</v>
      </c>
      <c r="N17" s="108">
        <v>1</v>
      </c>
      <c r="O17" s="108">
        <v>61485</v>
      </c>
      <c r="P17" s="108">
        <v>9</v>
      </c>
      <c r="Q17" s="91">
        <v>92959</v>
      </c>
      <c r="R17" s="91">
        <v>1</v>
      </c>
      <c r="S17" s="91">
        <v>85837</v>
      </c>
      <c r="T17" s="91">
        <v>1</v>
      </c>
      <c r="U17" s="91">
        <v>97493</v>
      </c>
      <c r="V17" s="91">
        <v>1</v>
      </c>
    </row>
    <row r="18" spans="1:22" x14ac:dyDescent="0.25">
      <c r="A18" s="99">
        <v>14</v>
      </c>
      <c r="B18" s="84" t="s">
        <v>13</v>
      </c>
      <c r="C18" s="10">
        <v>4261</v>
      </c>
      <c r="D18" s="10">
        <v>4</v>
      </c>
      <c r="E18" s="10">
        <v>5920</v>
      </c>
      <c r="F18" s="10">
        <v>5</v>
      </c>
      <c r="G18" s="10">
        <v>4331</v>
      </c>
      <c r="H18" s="10">
        <v>2</v>
      </c>
      <c r="I18" s="89">
        <v>4621</v>
      </c>
      <c r="J18" s="89">
        <v>1</v>
      </c>
      <c r="K18" s="89">
        <v>3322</v>
      </c>
      <c r="L18" s="89">
        <v>0</v>
      </c>
      <c r="M18" s="108">
        <v>4670</v>
      </c>
      <c r="N18" s="108">
        <v>1</v>
      </c>
      <c r="O18" s="108">
        <v>4325</v>
      </c>
      <c r="P18" s="108">
        <v>3</v>
      </c>
      <c r="Q18" s="89">
        <v>2269</v>
      </c>
      <c r="R18" s="89">
        <v>0</v>
      </c>
      <c r="S18" s="89">
        <v>2862</v>
      </c>
      <c r="T18" s="89">
        <v>0</v>
      </c>
      <c r="U18" s="89">
        <v>2038</v>
      </c>
      <c r="V18" s="89">
        <v>0</v>
      </c>
    </row>
    <row r="19" spans="1:22" x14ac:dyDescent="0.25">
      <c r="A19" s="99">
        <v>15</v>
      </c>
      <c r="B19" s="84" t="s">
        <v>14</v>
      </c>
      <c r="C19" s="10">
        <v>46863</v>
      </c>
      <c r="D19" s="10">
        <v>38</v>
      </c>
      <c r="E19" s="10">
        <v>62746</v>
      </c>
      <c r="F19" s="10">
        <v>37</v>
      </c>
      <c r="G19" s="10">
        <v>57883</v>
      </c>
      <c r="H19" s="10">
        <v>39</v>
      </c>
      <c r="I19" s="89">
        <v>33792</v>
      </c>
      <c r="J19" s="89">
        <v>25</v>
      </c>
      <c r="K19" s="89">
        <v>32490</v>
      </c>
      <c r="L19" s="89">
        <v>20</v>
      </c>
      <c r="M19" s="108">
        <v>68280</v>
      </c>
      <c r="N19" s="108">
        <v>29</v>
      </c>
      <c r="O19" s="108">
        <v>114578</v>
      </c>
      <c r="P19" s="108">
        <v>28</v>
      </c>
      <c r="Q19" s="89">
        <v>155190</v>
      </c>
      <c r="R19" s="89">
        <v>25</v>
      </c>
      <c r="S19" s="89">
        <v>125737</v>
      </c>
      <c r="T19" s="89">
        <v>8</v>
      </c>
      <c r="U19" s="89">
        <v>129998</v>
      </c>
      <c r="V19" s="89">
        <v>21</v>
      </c>
    </row>
    <row r="20" spans="1:22" x14ac:dyDescent="0.25">
      <c r="A20" s="99">
        <v>16</v>
      </c>
      <c r="B20" s="84" t="s">
        <v>32</v>
      </c>
      <c r="C20" s="10">
        <v>67661</v>
      </c>
      <c r="D20" s="10">
        <v>14</v>
      </c>
      <c r="E20" s="10">
        <v>81188</v>
      </c>
      <c r="F20" s="10">
        <v>8</v>
      </c>
      <c r="G20" s="10">
        <v>79162</v>
      </c>
      <c r="H20" s="10">
        <v>12</v>
      </c>
      <c r="I20" s="89">
        <v>94363</v>
      </c>
      <c r="J20" s="89">
        <v>0</v>
      </c>
      <c r="K20" s="89">
        <v>50095</v>
      </c>
      <c r="L20" s="89">
        <v>1</v>
      </c>
      <c r="M20" s="108">
        <v>71094</v>
      </c>
      <c r="N20" s="108">
        <v>2</v>
      </c>
      <c r="O20" s="108">
        <v>81458</v>
      </c>
      <c r="P20" s="108">
        <v>1</v>
      </c>
      <c r="Q20" s="91">
        <v>102299</v>
      </c>
      <c r="R20" s="91">
        <v>0</v>
      </c>
      <c r="S20" s="91">
        <v>130809</v>
      </c>
      <c r="T20" s="91">
        <v>0</v>
      </c>
      <c r="U20" s="91">
        <v>137617</v>
      </c>
      <c r="V20" s="91">
        <v>0</v>
      </c>
    </row>
    <row r="21" spans="1:22" x14ac:dyDescent="0.25">
      <c r="A21" s="99">
        <v>17</v>
      </c>
      <c r="B21" s="84" t="s">
        <v>33</v>
      </c>
      <c r="C21" s="10">
        <v>5278</v>
      </c>
      <c r="D21" s="10">
        <v>1</v>
      </c>
      <c r="E21" s="10">
        <v>4460</v>
      </c>
      <c r="F21" s="10">
        <v>1</v>
      </c>
      <c r="G21" s="10">
        <v>5247</v>
      </c>
      <c r="H21" s="10">
        <v>3</v>
      </c>
      <c r="I21" s="89">
        <v>3859</v>
      </c>
      <c r="J21" s="89">
        <v>0</v>
      </c>
      <c r="K21" s="89">
        <v>5498</v>
      </c>
      <c r="L21" s="89">
        <v>7</v>
      </c>
      <c r="M21" s="108">
        <v>13731</v>
      </c>
      <c r="N21" s="108">
        <v>5</v>
      </c>
      <c r="O21" s="108">
        <v>10927</v>
      </c>
      <c r="P21" s="108">
        <v>17</v>
      </c>
      <c r="Q21" s="91">
        <v>10636</v>
      </c>
      <c r="R21" s="91">
        <v>10</v>
      </c>
      <c r="S21" s="91">
        <v>5422</v>
      </c>
      <c r="T21" s="91">
        <v>0</v>
      </c>
      <c r="U21" s="91">
        <v>4942</v>
      </c>
      <c r="V21" s="91">
        <v>2</v>
      </c>
    </row>
    <row r="22" spans="1:22" x14ac:dyDescent="0.25">
      <c r="A22" s="99">
        <v>18</v>
      </c>
      <c r="B22" s="84" t="s">
        <v>34</v>
      </c>
      <c r="C22" s="10">
        <v>37124</v>
      </c>
      <c r="D22" s="10">
        <v>2</v>
      </c>
      <c r="E22" s="10">
        <v>7478</v>
      </c>
      <c r="F22" s="10">
        <v>0</v>
      </c>
      <c r="G22" s="10">
        <v>10066</v>
      </c>
      <c r="H22" s="10">
        <v>0</v>
      </c>
      <c r="I22" s="89">
        <v>8169</v>
      </c>
      <c r="J22" s="89">
        <v>1</v>
      </c>
      <c r="K22" s="89">
        <v>9235</v>
      </c>
      <c r="L22" s="89">
        <v>2</v>
      </c>
      <c r="M22" s="108">
        <v>6916</v>
      </c>
      <c r="N22" s="108">
        <v>10</v>
      </c>
      <c r="O22" s="108">
        <v>9134</v>
      </c>
      <c r="P22" s="108">
        <v>1</v>
      </c>
      <c r="Q22" s="89">
        <v>10395</v>
      </c>
      <c r="R22" s="89">
        <v>8</v>
      </c>
      <c r="S22" s="89">
        <v>13459</v>
      </c>
      <c r="T22" s="89">
        <v>0</v>
      </c>
      <c r="U22" s="89">
        <v>14128</v>
      </c>
      <c r="V22" s="89">
        <v>0</v>
      </c>
    </row>
    <row r="23" spans="1:22" x14ac:dyDescent="0.25">
      <c r="A23" s="99">
        <v>19</v>
      </c>
      <c r="B23" s="84" t="s">
        <v>58</v>
      </c>
      <c r="C23" s="10">
        <v>909</v>
      </c>
      <c r="D23" s="10">
        <v>2</v>
      </c>
      <c r="E23" s="10">
        <v>1395</v>
      </c>
      <c r="F23" s="10">
        <v>9</v>
      </c>
      <c r="G23" s="10">
        <v>1163</v>
      </c>
      <c r="H23" s="10">
        <v>4</v>
      </c>
      <c r="I23" s="89">
        <v>1115</v>
      </c>
      <c r="J23" s="89">
        <v>0</v>
      </c>
      <c r="K23" s="89">
        <v>2270</v>
      </c>
      <c r="L23" s="89">
        <v>1</v>
      </c>
      <c r="M23" s="108">
        <v>2062</v>
      </c>
      <c r="N23" s="108">
        <v>1</v>
      </c>
      <c r="O23" s="108">
        <v>2765</v>
      </c>
      <c r="P23" s="108">
        <v>3</v>
      </c>
      <c r="Q23" s="91">
        <v>2758</v>
      </c>
      <c r="R23" s="91">
        <v>4</v>
      </c>
      <c r="S23" s="91">
        <v>2804</v>
      </c>
      <c r="T23" s="91">
        <v>0</v>
      </c>
      <c r="U23" s="91">
        <v>3085</v>
      </c>
      <c r="V23" s="91">
        <v>3</v>
      </c>
    </row>
    <row r="24" spans="1:22" x14ac:dyDescent="0.25">
      <c r="A24" s="99">
        <v>20</v>
      </c>
      <c r="B24" s="84" t="s">
        <v>35</v>
      </c>
      <c r="C24" s="10">
        <v>6458</v>
      </c>
      <c r="D24" s="10">
        <v>5</v>
      </c>
      <c r="E24" s="10">
        <v>8409</v>
      </c>
      <c r="F24" s="10">
        <v>0</v>
      </c>
      <c r="G24" s="10">
        <v>15569</v>
      </c>
      <c r="H24" s="10">
        <v>0</v>
      </c>
      <c r="I24" s="89">
        <v>19014</v>
      </c>
      <c r="J24" s="89">
        <v>0</v>
      </c>
      <c r="K24" s="89">
        <v>14962</v>
      </c>
      <c r="L24" s="89">
        <v>2</v>
      </c>
      <c r="M24" s="108">
        <v>10437</v>
      </c>
      <c r="N24" s="108">
        <v>0</v>
      </c>
      <c r="O24" s="108">
        <v>12736</v>
      </c>
      <c r="P24" s="108">
        <v>0</v>
      </c>
      <c r="Q24" s="91">
        <v>11604</v>
      </c>
      <c r="R24" s="91">
        <v>0</v>
      </c>
      <c r="S24" s="91">
        <v>7977</v>
      </c>
      <c r="T24" s="91">
        <v>0</v>
      </c>
      <c r="U24" s="91">
        <v>8267</v>
      </c>
      <c r="V24" s="91">
        <v>0</v>
      </c>
    </row>
    <row r="25" spans="1:22" x14ac:dyDescent="0.25">
      <c r="A25" s="99">
        <v>21</v>
      </c>
      <c r="B25" s="84" t="s">
        <v>36</v>
      </c>
      <c r="C25" s="10">
        <v>26734</v>
      </c>
      <c r="D25" s="10">
        <v>22</v>
      </c>
      <c r="E25" s="10">
        <v>40153</v>
      </c>
      <c r="F25" s="10">
        <v>32</v>
      </c>
      <c r="G25" s="10">
        <v>50341</v>
      </c>
      <c r="H25" s="10">
        <v>33</v>
      </c>
      <c r="I25" s="89">
        <v>45692</v>
      </c>
      <c r="J25" s="89">
        <v>29</v>
      </c>
      <c r="K25" s="89">
        <v>59903</v>
      </c>
      <c r="L25" s="89">
        <v>104</v>
      </c>
      <c r="M25" s="108">
        <v>73087</v>
      </c>
      <c r="N25" s="108">
        <v>89</v>
      </c>
      <c r="O25" s="108">
        <v>60337</v>
      </c>
      <c r="P25" s="108">
        <v>56</v>
      </c>
      <c r="Q25" s="89">
        <v>90363</v>
      </c>
      <c r="R25" s="89">
        <v>39</v>
      </c>
      <c r="S25" s="89">
        <v>90895</v>
      </c>
      <c r="T25" s="89">
        <v>45</v>
      </c>
      <c r="U25" s="89">
        <v>73330</v>
      </c>
      <c r="V25" s="89">
        <v>18</v>
      </c>
    </row>
    <row r="26" spans="1:22" x14ac:dyDescent="0.25">
      <c r="A26" s="99">
        <v>22</v>
      </c>
      <c r="B26" s="84" t="s">
        <v>37</v>
      </c>
      <c r="C26" s="10">
        <v>19855</v>
      </c>
      <c r="D26" s="10">
        <v>6</v>
      </c>
      <c r="E26" s="10">
        <v>20927</v>
      </c>
      <c r="F26" s="10">
        <v>4</v>
      </c>
      <c r="G26" s="10">
        <v>22444</v>
      </c>
      <c r="H26" s="10">
        <v>1</v>
      </c>
      <c r="I26" s="89">
        <v>28248</v>
      </c>
      <c r="J26" s="89">
        <v>6</v>
      </c>
      <c r="K26" s="89">
        <v>36263</v>
      </c>
      <c r="L26" s="89">
        <v>9</v>
      </c>
      <c r="M26" s="108">
        <v>42536</v>
      </c>
      <c r="N26" s="108">
        <v>4</v>
      </c>
      <c r="O26" s="108">
        <v>35136</v>
      </c>
      <c r="P26" s="108">
        <v>5</v>
      </c>
      <c r="Q26" s="91">
        <v>34651</v>
      </c>
      <c r="R26" s="91">
        <v>1</v>
      </c>
      <c r="S26" s="91">
        <v>34867</v>
      </c>
      <c r="T26" s="91">
        <v>3</v>
      </c>
      <c r="U26" s="91">
        <v>37896</v>
      </c>
      <c r="V26" s="91">
        <v>3</v>
      </c>
    </row>
    <row r="27" spans="1:22" x14ac:dyDescent="0.25">
      <c r="A27" s="99">
        <v>23</v>
      </c>
      <c r="B27" s="84" t="s">
        <v>50</v>
      </c>
      <c r="C27" s="10">
        <v>637</v>
      </c>
      <c r="D27" s="10">
        <v>1</v>
      </c>
      <c r="E27" s="10">
        <v>1038</v>
      </c>
      <c r="F27" s="10">
        <v>2</v>
      </c>
      <c r="G27" s="10">
        <v>1126</v>
      </c>
      <c r="H27" s="10">
        <v>1</v>
      </c>
      <c r="I27" s="89">
        <v>11001</v>
      </c>
      <c r="J27" s="89">
        <v>0</v>
      </c>
      <c r="K27" s="89">
        <v>11077</v>
      </c>
      <c r="L27" s="89">
        <v>0</v>
      </c>
      <c r="M27" s="108">
        <v>2678</v>
      </c>
      <c r="N27" s="108">
        <v>0</v>
      </c>
      <c r="O27" s="108">
        <v>2591</v>
      </c>
      <c r="P27" s="108">
        <v>1</v>
      </c>
      <c r="Q27" s="91">
        <v>1477</v>
      </c>
      <c r="R27" s="91">
        <v>3</v>
      </c>
      <c r="S27" s="91">
        <v>2049</v>
      </c>
      <c r="T27" s="91">
        <v>0</v>
      </c>
      <c r="U27" s="91">
        <v>1943</v>
      </c>
      <c r="V27" s="91">
        <v>0</v>
      </c>
    </row>
    <row r="28" spans="1:22" x14ac:dyDescent="0.25">
      <c r="A28" s="99">
        <v>24</v>
      </c>
      <c r="B28" s="84" t="s">
        <v>46</v>
      </c>
      <c r="C28" s="10">
        <v>6072</v>
      </c>
      <c r="D28" s="10">
        <v>0</v>
      </c>
      <c r="E28" s="10">
        <v>15168</v>
      </c>
      <c r="F28" s="10">
        <v>8</v>
      </c>
      <c r="G28" s="10">
        <v>11469</v>
      </c>
      <c r="H28" s="10">
        <v>0</v>
      </c>
      <c r="I28" s="89">
        <v>10575</v>
      </c>
      <c r="J28" s="89">
        <v>0</v>
      </c>
      <c r="K28" s="89">
        <v>7902</v>
      </c>
      <c r="L28" s="89">
        <v>0</v>
      </c>
      <c r="M28" s="108">
        <v>27018</v>
      </c>
      <c r="N28" s="108">
        <v>4</v>
      </c>
      <c r="O28" s="108">
        <v>65331</v>
      </c>
      <c r="P28" s="91">
        <v>5</v>
      </c>
      <c r="Q28" s="91">
        <v>83540</v>
      </c>
      <c r="R28" s="91">
        <v>4</v>
      </c>
      <c r="S28" s="91">
        <v>79244</v>
      </c>
      <c r="T28" s="91">
        <v>0</v>
      </c>
      <c r="U28" s="91">
        <v>116470</v>
      </c>
      <c r="V28" s="91">
        <v>0</v>
      </c>
    </row>
    <row r="29" spans="1:22" x14ac:dyDescent="0.25">
      <c r="A29" s="99">
        <v>25</v>
      </c>
      <c r="B29" s="84" t="s">
        <v>16</v>
      </c>
      <c r="C29" s="10">
        <v>315</v>
      </c>
      <c r="D29" s="10">
        <v>0</v>
      </c>
      <c r="E29" s="10">
        <v>217</v>
      </c>
      <c r="F29" s="10">
        <v>0</v>
      </c>
      <c r="G29" s="10">
        <v>218</v>
      </c>
      <c r="H29" s="10">
        <v>0</v>
      </c>
      <c r="I29" s="89">
        <v>689</v>
      </c>
      <c r="J29" s="89">
        <v>0</v>
      </c>
      <c r="K29" s="89">
        <v>551</v>
      </c>
      <c r="L29" s="89">
        <v>0</v>
      </c>
      <c r="M29" s="108">
        <v>401</v>
      </c>
      <c r="N29" s="108">
        <v>0</v>
      </c>
      <c r="O29" s="108">
        <v>186</v>
      </c>
      <c r="P29" s="108">
        <v>0</v>
      </c>
      <c r="Q29" s="91">
        <v>716</v>
      </c>
      <c r="R29" s="91">
        <v>0</v>
      </c>
      <c r="S29" s="91">
        <v>453</v>
      </c>
      <c r="T29" s="91">
        <v>2</v>
      </c>
      <c r="U29" s="91">
        <v>474</v>
      </c>
      <c r="V29" s="91">
        <v>0</v>
      </c>
    </row>
    <row r="30" spans="1:22" x14ac:dyDescent="0.25">
      <c r="A30" s="99">
        <v>26</v>
      </c>
      <c r="B30" s="84" t="s">
        <v>38</v>
      </c>
      <c r="C30" s="10">
        <v>24037</v>
      </c>
      <c r="D30" s="10">
        <v>128</v>
      </c>
      <c r="E30" s="10">
        <v>86228</v>
      </c>
      <c r="F30" s="10">
        <v>1</v>
      </c>
      <c r="G30" s="10">
        <v>143948</v>
      </c>
      <c r="H30" s="10">
        <v>1</v>
      </c>
      <c r="I30" s="89">
        <v>112879</v>
      </c>
      <c r="J30" s="89">
        <v>51</v>
      </c>
      <c r="K30" s="89">
        <v>50185</v>
      </c>
      <c r="L30" s="89">
        <v>0</v>
      </c>
      <c r="M30" s="108">
        <v>34611</v>
      </c>
      <c r="N30" s="108">
        <v>0</v>
      </c>
      <c r="O30" s="108">
        <v>31440</v>
      </c>
      <c r="P30" s="108">
        <v>1</v>
      </c>
      <c r="Q30" s="91">
        <v>29937</v>
      </c>
      <c r="R30" s="91">
        <v>0</v>
      </c>
      <c r="S30" s="91">
        <v>40579</v>
      </c>
      <c r="T30" s="91">
        <v>0</v>
      </c>
      <c r="U30" s="91">
        <v>33853</v>
      </c>
      <c r="V30" s="91">
        <v>0</v>
      </c>
    </row>
    <row r="31" spans="1:22" x14ac:dyDescent="0.25">
      <c r="A31" s="99">
        <v>27</v>
      </c>
      <c r="B31" s="84" t="s">
        <v>47</v>
      </c>
      <c r="C31" s="10"/>
      <c r="D31" s="10"/>
      <c r="E31" s="10"/>
      <c r="F31" s="10"/>
      <c r="G31" s="10"/>
      <c r="H31" s="10"/>
      <c r="I31" s="89"/>
      <c r="J31" s="89"/>
      <c r="K31" s="89"/>
      <c r="L31" s="89"/>
      <c r="M31" s="108"/>
      <c r="N31" s="108"/>
      <c r="O31" s="108"/>
      <c r="P31" s="108"/>
      <c r="Q31" s="91"/>
      <c r="R31" s="91"/>
      <c r="S31" s="91">
        <v>163747</v>
      </c>
      <c r="T31" s="91">
        <v>0</v>
      </c>
      <c r="U31" s="91">
        <v>133838</v>
      </c>
      <c r="V31" s="91">
        <v>2</v>
      </c>
    </row>
    <row r="32" spans="1:22" x14ac:dyDescent="0.25">
      <c r="A32" s="99">
        <v>28</v>
      </c>
      <c r="B32" s="84" t="s">
        <v>40</v>
      </c>
      <c r="C32" s="10">
        <v>2618</v>
      </c>
      <c r="D32" s="10">
        <v>4</v>
      </c>
      <c r="E32" s="10">
        <v>8328</v>
      </c>
      <c r="F32" s="10">
        <v>4</v>
      </c>
      <c r="G32" s="10">
        <v>2025</v>
      </c>
      <c r="H32" s="10">
        <v>1</v>
      </c>
      <c r="I32" s="89">
        <v>2068</v>
      </c>
      <c r="J32" s="89">
        <v>5</v>
      </c>
      <c r="K32" s="89">
        <v>3553</v>
      </c>
      <c r="L32" s="89">
        <v>0</v>
      </c>
      <c r="M32" s="108">
        <v>6198</v>
      </c>
      <c r="N32" s="108">
        <v>3</v>
      </c>
      <c r="O32" s="108">
        <v>12849</v>
      </c>
      <c r="P32" s="108">
        <v>1</v>
      </c>
      <c r="Q32" s="89">
        <v>10553</v>
      </c>
      <c r="R32" s="89">
        <v>0</v>
      </c>
      <c r="S32" s="89">
        <v>4596</v>
      </c>
      <c r="T32" s="89">
        <v>1</v>
      </c>
      <c r="U32" s="89">
        <v>5398</v>
      </c>
      <c r="V32" s="89">
        <v>0</v>
      </c>
    </row>
    <row r="33" spans="1:22" x14ac:dyDescent="0.25">
      <c r="A33" s="99">
        <v>29</v>
      </c>
      <c r="B33" s="84" t="s">
        <v>41</v>
      </c>
      <c r="C33" s="10">
        <v>82387</v>
      </c>
      <c r="D33" s="10">
        <v>53</v>
      </c>
      <c r="E33" s="10">
        <v>48806</v>
      </c>
      <c r="F33" s="10">
        <v>31</v>
      </c>
      <c r="G33" s="10">
        <v>65096</v>
      </c>
      <c r="H33" s="10">
        <v>72</v>
      </c>
      <c r="I33" s="89">
        <v>71037</v>
      </c>
      <c r="J33" s="89">
        <v>158</v>
      </c>
      <c r="K33" s="89">
        <v>117537</v>
      </c>
      <c r="L33" s="89">
        <v>80</v>
      </c>
      <c r="M33" s="108">
        <v>143516</v>
      </c>
      <c r="N33" s="108">
        <v>65</v>
      </c>
      <c r="O33" s="108">
        <v>25956</v>
      </c>
      <c r="P33" s="108">
        <v>0</v>
      </c>
      <c r="Q33" s="91">
        <v>28939</v>
      </c>
      <c r="R33" s="91">
        <v>14</v>
      </c>
      <c r="S33" s="91">
        <v>34120</v>
      </c>
      <c r="T33" s="91">
        <v>10</v>
      </c>
      <c r="U33" s="91">
        <v>33904</v>
      </c>
      <c r="V33" s="91">
        <v>4</v>
      </c>
    </row>
    <row r="34" spans="1:22" x14ac:dyDescent="0.25">
      <c r="A34" s="99">
        <v>30</v>
      </c>
      <c r="B34" s="84" t="s">
        <v>18</v>
      </c>
      <c r="C34" s="10">
        <v>10447</v>
      </c>
      <c r="D34" s="10">
        <v>0</v>
      </c>
      <c r="E34" s="10">
        <v>9649</v>
      </c>
      <c r="F34" s="10">
        <v>0</v>
      </c>
      <c r="G34" s="10">
        <v>23009</v>
      </c>
      <c r="H34" s="10">
        <v>49</v>
      </c>
      <c r="I34" s="89">
        <v>16489</v>
      </c>
      <c r="J34" s="89">
        <v>2</v>
      </c>
      <c r="K34" s="89">
        <v>13760</v>
      </c>
      <c r="L34" s="89">
        <v>1</v>
      </c>
      <c r="M34" s="108">
        <v>28698</v>
      </c>
      <c r="N34" s="108">
        <v>4</v>
      </c>
      <c r="O34" s="108">
        <v>224748</v>
      </c>
      <c r="P34" s="108">
        <v>161</v>
      </c>
      <c r="Q34" s="91">
        <v>225829</v>
      </c>
      <c r="R34" s="91">
        <v>203</v>
      </c>
      <c r="S34" s="91">
        <v>288140</v>
      </c>
      <c r="T34" s="91">
        <v>221</v>
      </c>
      <c r="U34" s="91">
        <v>495698</v>
      </c>
      <c r="V34" s="91">
        <v>313</v>
      </c>
    </row>
    <row r="35" spans="1:22" x14ac:dyDescent="0.25">
      <c r="A35" s="99">
        <v>31</v>
      </c>
      <c r="B35" s="84" t="s">
        <v>19</v>
      </c>
      <c r="C35" s="10">
        <v>118940</v>
      </c>
      <c r="D35" s="10">
        <v>82</v>
      </c>
      <c r="E35" s="10">
        <v>136543</v>
      </c>
      <c r="F35" s="10">
        <v>74</v>
      </c>
      <c r="G35" s="10">
        <v>133095</v>
      </c>
      <c r="H35" s="10">
        <v>78</v>
      </c>
      <c r="I35" s="89">
        <v>146428</v>
      </c>
      <c r="J35" s="89">
        <v>74</v>
      </c>
      <c r="K35" s="89">
        <v>127180</v>
      </c>
      <c r="L35" s="89">
        <v>34</v>
      </c>
      <c r="M35" s="108">
        <v>143179</v>
      </c>
      <c r="N35" s="108">
        <v>29</v>
      </c>
      <c r="O35" s="108">
        <v>108695</v>
      </c>
      <c r="P35" s="108">
        <v>39</v>
      </c>
      <c r="Q35" s="91">
        <v>90086</v>
      </c>
      <c r="R35" s="91">
        <v>42</v>
      </c>
      <c r="S35" s="91">
        <v>112262</v>
      </c>
      <c r="T35" s="91">
        <v>24</v>
      </c>
      <c r="U35" s="91">
        <v>161264</v>
      </c>
      <c r="V35" s="91">
        <v>22</v>
      </c>
    </row>
    <row r="36" spans="1:22" x14ac:dyDescent="0.25">
      <c r="A36" s="99">
        <v>32</v>
      </c>
      <c r="B36" s="84" t="s">
        <v>81</v>
      </c>
      <c r="C36" s="10">
        <v>689</v>
      </c>
      <c r="D36" s="10">
        <v>1</v>
      </c>
      <c r="E36" s="10">
        <v>1675</v>
      </c>
      <c r="F36" s="10">
        <v>0</v>
      </c>
      <c r="G36" s="10">
        <v>2608</v>
      </c>
      <c r="H36" s="10">
        <v>0</v>
      </c>
      <c r="I36" s="89">
        <v>1266</v>
      </c>
      <c r="J36" s="89">
        <v>1</v>
      </c>
      <c r="K36" s="89">
        <v>1343</v>
      </c>
      <c r="L36" s="89">
        <v>1</v>
      </c>
      <c r="M36" s="108">
        <v>1340</v>
      </c>
      <c r="N36" s="108">
        <v>1</v>
      </c>
      <c r="O36" s="108">
        <v>1501</v>
      </c>
      <c r="P36" s="108">
        <v>3</v>
      </c>
      <c r="Q36" s="91">
        <v>881</v>
      </c>
      <c r="R36" s="91">
        <v>0</v>
      </c>
      <c r="S36" s="91">
        <v>870</v>
      </c>
      <c r="T36" s="91">
        <v>0</v>
      </c>
      <c r="U36" s="91">
        <v>1127</v>
      </c>
      <c r="V36" s="91">
        <v>1</v>
      </c>
    </row>
    <row r="37" spans="1:22" x14ac:dyDescent="0.25">
      <c r="A37" s="99">
        <v>33</v>
      </c>
      <c r="B37" s="84" t="s">
        <v>48</v>
      </c>
      <c r="C37" s="10">
        <v>422</v>
      </c>
      <c r="D37" s="10">
        <v>3</v>
      </c>
      <c r="E37" s="10" t="s">
        <v>45</v>
      </c>
      <c r="F37" s="10" t="s">
        <v>45</v>
      </c>
      <c r="G37" s="10">
        <v>498</v>
      </c>
      <c r="H37" s="10">
        <v>0</v>
      </c>
      <c r="I37" s="89" t="s">
        <v>45</v>
      </c>
      <c r="J37" s="89" t="s">
        <v>45</v>
      </c>
      <c r="K37" s="89">
        <v>3190</v>
      </c>
      <c r="L37" s="89">
        <v>0</v>
      </c>
      <c r="M37" s="108">
        <v>3023</v>
      </c>
      <c r="N37" s="108">
        <v>0</v>
      </c>
      <c r="O37" s="108">
        <v>3251</v>
      </c>
      <c r="P37" s="108">
        <v>0</v>
      </c>
      <c r="Q37" s="110">
        <v>6021</v>
      </c>
      <c r="R37" s="110">
        <v>0</v>
      </c>
      <c r="S37" s="110">
        <v>12447</v>
      </c>
      <c r="T37" s="110">
        <v>88</v>
      </c>
      <c r="U37" s="110">
        <v>12237</v>
      </c>
      <c r="V37" s="110">
        <v>48</v>
      </c>
    </row>
    <row r="38" spans="1:22" x14ac:dyDescent="0.25">
      <c r="A38" s="100">
        <v>34</v>
      </c>
      <c r="B38" s="84" t="s">
        <v>82</v>
      </c>
      <c r="C38" s="10">
        <v>688</v>
      </c>
      <c r="D38" s="10">
        <v>0</v>
      </c>
      <c r="E38" s="10">
        <v>1541</v>
      </c>
      <c r="F38" s="10">
        <v>0</v>
      </c>
      <c r="G38" s="10">
        <v>2653</v>
      </c>
      <c r="H38" s="10">
        <v>0</v>
      </c>
      <c r="I38" s="89">
        <v>2221</v>
      </c>
      <c r="J38" s="89">
        <v>0</v>
      </c>
      <c r="K38" s="89">
        <v>2269</v>
      </c>
      <c r="L38" s="89">
        <v>0</v>
      </c>
      <c r="M38" s="108">
        <v>2559</v>
      </c>
      <c r="N38" s="108">
        <v>0</v>
      </c>
      <c r="O38" s="108">
        <v>4323</v>
      </c>
      <c r="P38" s="108">
        <v>0</v>
      </c>
      <c r="Q38" s="91">
        <v>2439</v>
      </c>
      <c r="R38" s="91">
        <v>0</v>
      </c>
      <c r="S38" s="91">
        <v>1406</v>
      </c>
      <c r="T38" s="91">
        <v>0</v>
      </c>
      <c r="U38" s="91">
        <v>4420</v>
      </c>
      <c r="V38" s="91">
        <v>1</v>
      </c>
    </row>
    <row r="39" spans="1:22" x14ac:dyDescent="0.25">
      <c r="A39" s="100">
        <v>35</v>
      </c>
      <c r="B39" s="84" t="s">
        <v>67</v>
      </c>
      <c r="C39" s="10">
        <v>50</v>
      </c>
      <c r="D39" s="10">
        <v>0</v>
      </c>
      <c r="E39" s="10">
        <v>486</v>
      </c>
      <c r="F39" s="10">
        <v>0</v>
      </c>
      <c r="G39" s="10">
        <v>920</v>
      </c>
      <c r="H39" s="10">
        <v>0</v>
      </c>
      <c r="I39" s="89">
        <v>1652</v>
      </c>
      <c r="J39" s="89">
        <v>0</v>
      </c>
      <c r="K39" s="89">
        <v>964</v>
      </c>
      <c r="L39" s="89">
        <v>0</v>
      </c>
      <c r="M39" s="108">
        <v>1265</v>
      </c>
      <c r="N39" s="108">
        <v>0</v>
      </c>
      <c r="O39" s="108">
        <v>888</v>
      </c>
      <c r="P39" s="108">
        <v>0</v>
      </c>
      <c r="Q39" s="91">
        <v>167</v>
      </c>
      <c r="R39" s="91">
        <v>0</v>
      </c>
      <c r="S39" s="91">
        <v>165</v>
      </c>
      <c r="T39" s="91">
        <v>0</v>
      </c>
      <c r="U39" s="91">
        <v>197</v>
      </c>
      <c r="V39" s="91">
        <v>0</v>
      </c>
    </row>
    <row r="40" spans="1:22" x14ac:dyDescent="0.25">
      <c r="A40" s="99">
        <v>36</v>
      </c>
      <c r="B40" s="84" t="s">
        <v>49</v>
      </c>
      <c r="C40" s="10">
        <v>2</v>
      </c>
      <c r="D40" s="10">
        <v>0</v>
      </c>
      <c r="E40" s="10">
        <v>11</v>
      </c>
      <c r="F40" s="10">
        <v>0</v>
      </c>
      <c r="G40" s="10">
        <v>4</v>
      </c>
      <c r="H40" s="10">
        <v>0</v>
      </c>
      <c r="I40" s="89">
        <v>13</v>
      </c>
      <c r="J40" s="89">
        <v>0</v>
      </c>
      <c r="K40" s="89">
        <v>14</v>
      </c>
      <c r="L40" s="89">
        <v>0</v>
      </c>
      <c r="M40" s="108">
        <v>5</v>
      </c>
      <c r="N40" s="108">
        <v>0</v>
      </c>
      <c r="O40" s="108">
        <v>3</v>
      </c>
      <c r="P40" s="108">
        <v>0</v>
      </c>
      <c r="Q40" s="91">
        <v>3</v>
      </c>
      <c r="R40" s="91">
        <v>0</v>
      </c>
      <c r="S40" s="91">
        <v>77</v>
      </c>
      <c r="T40" s="91">
        <v>0</v>
      </c>
      <c r="U40" s="91">
        <v>50</v>
      </c>
      <c r="V40" s="91">
        <v>0</v>
      </c>
    </row>
    <row r="41" spans="1:22" x14ac:dyDescent="0.25">
      <c r="A41" s="18"/>
      <c r="B41" s="96" t="s">
        <v>20</v>
      </c>
      <c r="C41" s="7">
        <v>820360</v>
      </c>
      <c r="D41" s="7">
        <v>452</v>
      </c>
      <c r="E41" s="7">
        <v>934469</v>
      </c>
      <c r="F41" s="7">
        <v>366</v>
      </c>
      <c r="G41" s="7">
        <v>1099331</v>
      </c>
      <c r="H41" s="7">
        <v>436</v>
      </c>
      <c r="I41" s="92">
        <f>SUM(I4:I40)</f>
        <v>1084885</v>
      </c>
      <c r="J41" s="92">
        <f t="shared" ref="J41:V41" si="0">SUM(J4:J40)</f>
        <v>440</v>
      </c>
      <c r="K41" s="92">
        <f t="shared" si="0"/>
        <v>1062446</v>
      </c>
      <c r="L41" s="92">
        <f t="shared" si="0"/>
        <v>346</v>
      </c>
      <c r="M41" s="92">
        <f t="shared" si="0"/>
        <v>1477699</v>
      </c>
      <c r="N41" s="92">
        <f t="shared" si="0"/>
        <v>428</v>
      </c>
      <c r="O41" s="92">
        <f t="shared" si="0"/>
        <v>1650145</v>
      </c>
      <c r="P41" s="92">
        <f t="shared" si="0"/>
        <v>387</v>
      </c>
      <c r="Q41" s="92">
        <f t="shared" si="0"/>
        <v>1736687</v>
      </c>
      <c r="R41" s="92">
        <f t="shared" si="0"/>
        <v>425</v>
      </c>
      <c r="S41" s="92">
        <f t="shared" si="0"/>
        <v>1937413</v>
      </c>
      <c r="T41" s="92">
        <f t="shared" si="0"/>
        <v>452</v>
      </c>
      <c r="U41" s="92">
        <f t="shared" si="0"/>
        <v>2222695</v>
      </c>
      <c r="V41" s="92">
        <f t="shared" si="0"/>
        <v>512</v>
      </c>
    </row>
    <row r="42" spans="1:22" x14ac:dyDescent="0.25">
      <c r="A42" s="6" t="s">
        <v>86</v>
      </c>
      <c r="B42" s="6"/>
      <c r="C42" s="6"/>
      <c r="D42" s="6"/>
      <c r="E42" s="6"/>
      <c r="F42" s="6"/>
      <c r="G42" s="6"/>
      <c r="H42" s="6"/>
      <c r="I42" s="6"/>
      <c r="J42" s="6"/>
      <c r="K42" s="6"/>
      <c r="L42" s="6"/>
      <c r="M42" s="6"/>
      <c r="N42" s="6"/>
      <c r="O42" s="6"/>
      <c r="P42" s="6"/>
      <c r="Q42" s="6"/>
      <c r="R42" s="6"/>
      <c r="S42" s="6"/>
      <c r="T42" s="6"/>
      <c r="U42" s="6"/>
      <c r="V42" s="6"/>
    </row>
    <row r="43" spans="1:22" x14ac:dyDescent="0.25">
      <c r="A43" s="11" t="s">
        <v>99</v>
      </c>
      <c r="B43" s="14"/>
      <c r="C43" s="14"/>
      <c r="D43" s="14"/>
      <c r="E43" s="14"/>
      <c r="F43" s="14"/>
      <c r="G43" s="14"/>
      <c r="H43" s="14"/>
      <c r="K43" s="12"/>
      <c r="L43" s="6"/>
      <c r="M43" s="6"/>
      <c r="N43" s="6"/>
      <c r="O43" s="6"/>
      <c r="P43" s="6"/>
      <c r="Q43" s="6"/>
      <c r="S43" s="6"/>
      <c r="T43" s="6"/>
      <c r="U43" s="6"/>
      <c r="V43" s="6"/>
    </row>
    <row r="44" spans="1:22" x14ac:dyDescent="0.25">
      <c r="A44" s="13" t="s">
        <v>100</v>
      </c>
      <c r="C44" s="9"/>
      <c r="D44" s="9"/>
      <c r="E44" s="9"/>
      <c r="F44" s="9"/>
      <c r="G44" s="9"/>
      <c r="H44" s="9"/>
      <c r="I44" s="6"/>
      <c r="J44" s="6"/>
      <c r="K44" s="6"/>
      <c r="L44" s="6"/>
      <c r="M44" s="6"/>
      <c r="N44" s="6"/>
      <c r="O44" s="6"/>
      <c r="P44" s="6"/>
      <c r="Q44" s="6"/>
      <c r="R44" s="6" t="s">
        <v>101</v>
      </c>
      <c r="S44" s="6"/>
      <c r="T44" s="6"/>
      <c r="U44" s="6"/>
      <c r="V44" s="6"/>
    </row>
    <row r="45" spans="1:22" x14ac:dyDescent="0.25">
      <c r="A45" s="6" t="s">
        <v>102</v>
      </c>
    </row>
  </sheetData>
  <mergeCells count="13">
    <mergeCell ref="S2:T2"/>
    <mergeCell ref="U2:V2"/>
    <mergeCell ref="A1:V1"/>
    <mergeCell ref="A2:A3"/>
    <mergeCell ref="C2:D2"/>
    <mergeCell ref="E2:F2"/>
    <mergeCell ref="G2:H2"/>
    <mergeCell ref="I2:J2"/>
    <mergeCell ref="K2:L2"/>
    <mergeCell ref="M2:N2"/>
    <mergeCell ref="O2:P2"/>
    <mergeCell ref="Q2:R2"/>
    <mergeCell ref="B2:B3"/>
  </mergeCells>
  <printOptions horizontalCentered="1" verticalCentered="1"/>
  <pageMargins left="0.6692913385826772" right="0.39370078740157483" top="0.43307086614173229" bottom="0.35433070866141736" header="0.31496062992125984" footer="0.31496062992125984"/>
  <pageSetup paperSize="9" scale="76"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4"/>
  <sheetViews>
    <sheetView view="pageBreakPreview" zoomScaleSheetLayoutView="100" workbookViewId="0">
      <selection activeCell="P41" sqref="P41"/>
    </sheetView>
  </sheetViews>
  <sheetFormatPr defaultRowHeight="15" x14ac:dyDescent="0.25"/>
  <cols>
    <col min="1" max="1" width="6.42578125" style="5" customWidth="1"/>
    <col min="2" max="2" width="16.85546875" style="5" customWidth="1"/>
    <col min="3" max="6" width="9.140625" style="5"/>
    <col min="7" max="7" width="10.5703125" style="5" bestFit="1" customWidth="1"/>
    <col min="8" max="8" width="9.140625" style="5"/>
    <col min="9" max="9" width="10.5703125" style="5" bestFit="1" customWidth="1"/>
    <col min="10" max="10" width="9.140625" style="5"/>
    <col min="11" max="11" width="10.5703125" style="5" bestFit="1" customWidth="1"/>
    <col min="12" max="12" width="9.140625" style="5"/>
    <col min="13" max="13" width="10.5703125" style="5" bestFit="1" customWidth="1"/>
    <col min="14" max="14" width="9.140625" style="5"/>
    <col min="15" max="15" width="10.5703125" style="5" bestFit="1" customWidth="1"/>
    <col min="16" max="16384" width="9.140625" style="5"/>
  </cols>
  <sheetData>
    <row r="1" spans="1:16" ht="17.25" x14ac:dyDescent="0.3">
      <c r="A1" s="206" t="s">
        <v>88</v>
      </c>
      <c r="B1" s="206"/>
      <c r="C1" s="206"/>
      <c r="D1" s="206"/>
      <c r="E1" s="206"/>
      <c r="F1" s="206"/>
      <c r="G1" s="206"/>
      <c r="H1" s="206"/>
      <c r="I1" s="206"/>
      <c r="J1" s="206"/>
      <c r="K1" s="206"/>
      <c r="L1" s="206"/>
      <c r="M1" s="206"/>
      <c r="N1" s="206"/>
      <c r="O1" s="206"/>
      <c r="P1" s="206"/>
    </row>
    <row r="2" spans="1:16" s="8" customFormat="1" ht="15.75" x14ac:dyDescent="0.25">
      <c r="A2" s="207" t="s">
        <v>1</v>
      </c>
      <c r="B2" s="204" t="s">
        <v>89</v>
      </c>
      <c r="C2" s="208">
        <v>2010</v>
      </c>
      <c r="D2" s="208"/>
      <c r="E2" s="208">
        <v>2011</v>
      </c>
      <c r="F2" s="208"/>
      <c r="G2" s="208">
        <v>2012</v>
      </c>
      <c r="H2" s="208"/>
      <c r="I2" s="208">
        <v>2013</v>
      </c>
      <c r="J2" s="208"/>
      <c r="K2" s="208">
        <v>2014</v>
      </c>
      <c r="L2" s="208"/>
      <c r="M2" s="208">
        <v>2015</v>
      </c>
      <c r="N2" s="208"/>
      <c r="O2" s="208" t="s">
        <v>77</v>
      </c>
      <c r="P2" s="208"/>
    </row>
    <row r="3" spans="1:16" s="8" customFormat="1" ht="15.75" x14ac:dyDescent="0.25">
      <c r="A3" s="207"/>
      <c r="B3" s="205"/>
      <c r="C3" s="88" t="s">
        <v>5</v>
      </c>
      <c r="D3" s="88" t="s">
        <v>6</v>
      </c>
      <c r="E3" s="88" t="s">
        <v>5</v>
      </c>
      <c r="F3" s="88" t="s">
        <v>6</v>
      </c>
      <c r="G3" s="88" t="s">
        <v>5</v>
      </c>
      <c r="H3" s="88" t="s">
        <v>6</v>
      </c>
      <c r="I3" s="88" t="s">
        <v>5</v>
      </c>
      <c r="J3" s="88" t="s">
        <v>6</v>
      </c>
      <c r="K3" s="88" t="s">
        <v>5</v>
      </c>
      <c r="L3" s="88" t="s">
        <v>6</v>
      </c>
      <c r="M3" s="88" t="s">
        <v>5</v>
      </c>
      <c r="N3" s="88" t="s">
        <v>6</v>
      </c>
      <c r="O3" s="88" t="s">
        <v>5</v>
      </c>
      <c r="P3" s="88" t="s">
        <v>6</v>
      </c>
    </row>
    <row r="4" spans="1:16" x14ac:dyDescent="0.25">
      <c r="A4" s="94">
        <v>1</v>
      </c>
      <c r="B4" s="83" t="s">
        <v>26</v>
      </c>
      <c r="C4" s="89">
        <v>9949</v>
      </c>
      <c r="D4" s="89">
        <v>60</v>
      </c>
      <c r="E4" s="89">
        <v>11050</v>
      </c>
      <c r="F4" s="89">
        <v>61</v>
      </c>
      <c r="G4" s="89">
        <v>7955</v>
      </c>
      <c r="H4" s="89">
        <v>84</v>
      </c>
      <c r="I4" s="89">
        <v>8739</v>
      </c>
      <c r="J4" s="89">
        <v>34</v>
      </c>
      <c r="K4" s="89">
        <v>3716</v>
      </c>
      <c r="L4" s="89">
        <v>1</v>
      </c>
      <c r="M4" s="89">
        <v>3358</v>
      </c>
      <c r="N4" s="89">
        <v>12</v>
      </c>
      <c r="O4" s="89">
        <v>2662</v>
      </c>
      <c r="P4" s="89">
        <v>1</v>
      </c>
    </row>
    <row r="5" spans="1:16" ht="30" x14ac:dyDescent="0.25">
      <c r="A5" s="94">
        <v>2</v>
      </c>
      <c r="B5" s="83" t="s">
        <v>27</v>
      </c>
      <c r="C5" s="89">
        <v>219</v>
      </c>
      <c r="D5" s="89">
        <v>6</v>
      </c>
      <c r="E5" s="89">
        <v>636</v>
      </c>
      <c r="F5" s="89">
        <v>4</v>
      </c>
      <c r="G5" s="89">
        <v>1520</v>
      </c>
      <c r="H5" s="89">
        <v>4</v>
      </c>
      <c r="I5" s="89">
        <v>588</v>
      </c>
      <c r="J5" s="89">
        <v>0</v>
      </c>
      <c r="K5" s="89">
        <v>378</v>
      </c>
      <c r="L5" s="89">
        <v>6</v>
      </c>
      <c r="M5" s="89">
        <v>292</v>
      </c>
      <c r="N5" s="89">
        <v>1</v>
      </c>
      <c r="O5" s="89">
        <v>271</v>
      </c>
      <c r="P5" s="89">
        <v>4</v>
      </c>
    </row>
    <row r="6" spans="1:16" x14ac:dyDescent="0.25">
      <c r="A6" s="94">
        <v>3</v>
      </c>
      <c r="B6" s="83" t="s">
        <v>7</v>
      </c>
      <c r="C6" s="89">
        <v>312</v>
      </c>
      <c r="D6" s="89">
        <v>0</v>
      </c>
      <c r="E6" s="89">
        <v>2557</v>
      </c>
      <c r="F6" s="89">
        <v>25</v>
      </c>
      <c r="G6" s="89">
        <v>419</v>
      </c>
      <c r="H6" s="89">
        <v>0</v>
      </c>
      <c r="I6" s="89">
        <v>466</v>
      </c>
      <c r="J6" s="89">
        <v>0</v>
      </c>
      <c r="K6" s="89">
        <v>1994</v>
      </c>
      <c r="L6" s="89">
        <v>13</v>
      </c>
      <c r="M6" s="89">
        <v>809</v>
      </c>
      <c r="N6" s="89">
        <v>9</v>
      </c>
      <c r="O6" s="89">
        <v>2688</v>
      </c>
      <c r="P6" s="89">
        <v>14</v>
      </c>
    </row>
    <row r="7" spans="1:16" x14ac:dyDescent="0.25">
      <c r="A7" s="94">
        <v>4</v>
      </c>
      <c r="B7" s="83" t="s">
        <v>8</v>
      </c>
      <c r="C7" s="89" t="s">
        <v>90</v>
      </c>
      <c r="D7" s="89" t="s">
        <v>90</v>
      </c>
      <c r="E7" s="89">
        <v>202</v>
      </c>
      <c r="F7" s="89">
        <v>0</v>
      </c>
      <c r="G7" s="89">
        <v>3094</v>
      </c>
      <c r="H7" s="89">
        <v>2</v>
      </c>
      <c r="I7" s="89">
        <v>6736</v>
      </c>
      <c r="J7" s="89">
        <v>2</v>
      </c>
      <c r="K7" s="89">
        <v>20670</v>
      </c>
      <c r="L7" s="89">
        <v>3</v>
      </c>
      <c r="M7" s="89">
        <v>26729</v>
      </c>
      <c r="N7" s="89">
        <v>2</v>
      </c>
      <c r="O7" s="89">
        <v>28578</v>
      </c>
      <c r="P7" s="89">
        <v>0</v>
      </c>
    </row>
    <row r="8" spans="1:16" x14ac:dyDescent="0.25">
      <c r="A8" s="94">
        <v>5</v>
      </c>
      <c r="B8" s="83" t="s">
        <v>57</v>
      </c>
      <c r="C8" s="89">
        <v>287</v>
      </c>
      <c r="D8" s="89">
        <v>4</v>
      </c>
      <c r="E8" s="89">
        <v>139</v>
      </c>
      <c r="F8" s="89">
        <v>1</v>
      </c>
      <c r="G8" s="89">
        <v>914</v>
      </c>
      <c r="H8" s="89">
        <v>5</v>
      </c>
      <c r="I8" s="89">
        <v>670</v>
      </c>
      <c r="J8" s="89">
        <v>5</v>
      </c>
      <c r="K8" s="89">
        <v>533</v>
      </c>
      <c r="L8" s="89">
        <v>4</v>
      </c>
      <c r="M8" s="89">
        <v>532</v>
      </c>
      <c r="N8" s="89">
        <v>6</v>
      </c>
      <c r="O8" s="89">
        <v>547</v>
      </c>
      <c r="P8" s="89">
        <v>15</v>
      </c>
    </row>
    <row r="9" spans="1:16" x14ac:dyDescent="0.25">
      <c r="A9" s="94">
        <v>6</v>
      </c>
      <c r="B9" s="83" t="s">
        <v>28</v>
      </c>
      <c r="C9" s="89">
        <v>6510</v>
      </c>
      <c r="D9" s="89">
        <v>61</v>
      </c>
      <c r="E9" s="89">
        <v>8347</v>
      </c>
      <c r="F9" s="89">
        <v>68</v>
      </c>
      <c r="G9" s="89">
        <v>8184</v>
      </c>
      <c r="H9" s="89">
        <v>66</v>
      </c>
      <c r="I9" s="89">
        <v>8290</v>
      </c>
      <c r="J9" s="89">
        <v>131</v>
      </c>
      <c r="K9" s="89">
        <v>6425</v>
      </c>
      <c r="L9" s="89">
        <v>95</v>
      </c>
      <c r="M9" s="89">
        <v>9145</v>
      </c>
      <c r="N9" s="89">
        <v>87</v>
      </c>
      <c r="O9" s="89">
        <v>10281</v>
      </c>
      <c r="P9" s="89">
        <v>100</v>
      </c>
    </row>
    <row r="10" spans="1:16" x14ac:dyDescent="0.25">
      <c r="A10" s="94">
        <v>7</v>
      </c>
      <c r="B10" s="83" t="s">
        <v>91</v>
      </c>
      <c r="C10" s="89">
        <v>71</v>
      </c>
      <c r="D10" s="89">
        <v>0</v>
      </c>
      <c r="E10" s="89">
        <v>118</v>
      </c>
      <c r="F10" s="89">
        <v>0</v>
      </c>
      <c r="G10" s="89">
        <v>92</v>
      </c>
      <c r="H10" s="89">
        <v>0</v>
      </c>
      <c r="I10" s="89">
        <v>173</v>
      </c>
      <c r="J10" s="89">
        <v>0</v>
      </c>
      <c r="K10" s="89">
        <v>182</v>
      </c>
      <c r="L10" s="89">
        <v>0</v>
      </c>
      <c r="M10" s="89">
        <v>162</v>
      </c>
      <c r="N10" s="89">
        <v>0</v>
      </c>
      <c r="O10" s="89">
        <v>121</v>
      </c>
      <c r="P10" s="89">
        <v>0</v>
      </c>
    </row>
    <row r="11" spans="1:16" x14ac:dyDescent="0.25">
      <c r="A11" s="94">
        <v>8</v>
      </c>
      <c r="B11" s="83" t="s">
        <v>44</v>
      </c>
      <c r="C11" s="89">
        <v>3190</v>
      </c>
      <c r="D11" s="89">
        <v>0</v>
      </c>
      <c r="E11" s="89">
        <v>4328</v>
      </c>
      <c r="F11" s="89">
        <v>0</v>
      </c>
      <c r="G11" s="89">
        <v>4763</v>
      </c>
      <c r="H11" s="89">
        <v>6</v>
      </c>
      <c r="I11" s="89">
        <v>3676</v>
      </c>
      <c r="J11" s="89">
        <v>6</v>
      </c>
      <c r="K11" s="89">
        <v>4808</v>
      </c>
      <c r="L11" s="89">
        <v>7</v>
      </c>
      <c r="M11" s="89">
        <v>3736</v>
      </c>
      <c r="N11" s="89">
        <v>0</v>
      </c>
      <c r="O11" s="89">
        <v>3573</v>
      </c>
      <c r="P11" s="89">
        <v>2</v>
      </c>
    </row>
    <row r="12" spans="1:16" x14ac:dyDescent="0.25">
      <c r="A12" s="94">
        <v>9</v>
      </c>
      <c r="B12" s="83" t="s">
        <v>30</v>
      </c>
      <c r="C12" s="89">
        <v>1583</v>
      </c>
      <c r="D12" s="89">
        <v>4</v>
      </c>
      <c r="E12" s="89">
        <v>2557</v>
      </c>
      <c r="F12" s="89">
        <v>2</v>
      </c>
      <c r="G12" s="89">
        <v>2686</v>
      </c>
      <c r="H12" s="89">
        <v>1</v>
      </c>
      <c r="I12" s="89">
        <v>1307</v>
      </c>
      <c r="J12" s="89">
        <v>1</v>
      </c>
      <c r="K12" s="89">
        <v>2717</v>
      </c>
      <c r="L12" s="89">
        <v>4</v>
      </c>
      <c r="M12" s="89">
        <v>5184</v>
      </c>
      <c r="N12" s="89">
        <v>3</v>
      </c>
      <c r="O12" s="89">
        <v>2274</v>
      </c>
      <c r="P12" s="89">
        <v>0</v>
      </c>
    </row>
    <row r="13" spans="1:16" x14ac:dyDescent="0.25">
      <c r="A13" s="94">
        <v>10</v>
      </c>
      <c r="B13" s="83" t="s">
        <v>11</v>
      </c>
      <c r="C13" s="89">
        <v>2566</v>
      </c>
      <c r="D13" s="89">
        <v>13</v>
      </c>
      <c r="E13" s="89">
        <v>1248</v>
      </c>
      <c r="F13" s="89">
        <v>10</v>
      </c>
      <c r="G13" s="89">
        <v>1310</v>
      </c>
      <c r="H13" s="89">
        <v>17</v>
      </c>
      <c r="I13" s="89">
        <v>2023</v>
      </c>
      <c r="J13" s="89">
        <v>14</v>
      </c>
      <c r="K13" s="89">
        <v>2808</v>
      </c>
      <c r="L13" s="89">
        <v>9</v>
      </c>
      <c r="M13" s="89">
        <v>1739</v>
      </c>
      <c r="N13" s="89">
        <v>1</v>
      </c>
      <c r="O13" s="89">
        <v>2716</v>
      </c>
      <c r="P13" s="89">
        <v>18</v>
      </c>
    </row>
    <row r="14" spans="1:16" x14ac:dyDescent="0.25">
      <c r="A14" s="94">
        <v>11</v>
      </c>
      <c r="B14" s="83" t="s">
        <v>79</v>
      </c>
      <c r="C14" s="89">
        <v>3024</v>
      </c>
      <c r="D14" s="89">
        <v>0</v>
      </c>
      <c r="E14" s="89">
        <v>2177</v>
      </c>
      <c r="F14" s="89">
        <v>0</v>
      </c>
      <c r="G14" s="89">
        <v>3080</v>
      </c>
      <c r="H14" s="89">
        <v>0</v>
      </c>
      <c r="I14" s="89">
        <v>3557</v>
      </c>
      <c r="J14" s="89">
        <v>0</v>
      </c>
      <c r="K14" s="89">
        <v>2628</v>
      </c>
      <c r="L14" s="89">
        <v>0</v>
      </c>
      <c r="M14" s="89">
        <v>1528</v>
      </c>
      <c r="N14" s="89">
        <v>0</v>
      </c>
      <c r="O14" s="89">
        <v>1704</v>
      </c>
      <c r="P14" s="89">
        <v>0</v>
      </c>
    </row>
    <row r="15" spans="1:16" x14ac:dyDescent="0.25">
      <c r="A15" s="95"/>
      <c r="B15" s="83" t="s">
        <v>80</v>
      </c>
      <c r="C15" s="108">
        <v>966</v>
      </c>
      <c r="D15" s="108">
        <v>0</v>
      </c>
      <c r="E15" s="108">
        <v>2952</v>
      </c>
      <c r="F15" s="108">
        <v>2</v>
      </c>
      <c r="G15" s="108">
        <v>2887</v>
      </c>
      <c r="H15" s="108">
        <v>0</v>
      </c>
      <c r="I15" s="108">
        <v>2750</v>
      </c>
      <c r="J15" s="108">
        <v>0</v>
      </c>
      <c r="K15" s="108">
        <v>2482</v>
      </c>
      <c r="L15" s="108">
        <v>0</v>
      </c>
      <c r="M15" s="108">
        <v>2500</v>
      </c>
      <c r="N15" s="108">
        <v>0</v>
      </c>
      <c r="O15" s="108">
        <v>1877</v>
      </c>
      <c r="P15" s="108">
        <v>0</v>
      </c>
    </row>
    <row r="16" spans="1:16" x14ac:dyDescent="0.25">
      <c r="A16" s="111">
        <v>12</v>
      </c>
      <c r="B16" s="83" t="s">
        <v>12</v>
      </c>
      <c r="C16" s="89">
        <v>358</v>
      </c>
      <c r="D16" s="89">
        <v>0</v>
      </c>
      <c r="E16" s="89">
        <v>384</v>
      </c>
      <c r="F16" s="89">
        <v>2</v>
      </c>
      <c r="G16" s="89">
        <v>983</v>
      </c>
      <c r="H16" s="89">
        <v>0</v>
      </c>
      <c r="I16" s="89">
        <v>1444</v>
      </c>
      <c r="J16" s="89">
        <v>65</v>
      </c>
      <c r="K16" s="89">
        <v>972</v>
      </c>
      <c r="L16" s="89">
        <v>20</v>
      </c>
      <c r="M16" s="89">
        <v>1258</v>
      </c>
      <c r="N16" s="89">
        <v>1</v>
      </c>
      <c r="O16" s="89">
        <v>1406</v>
      </c>
      <c r="P16" s="89">
        <v>0</v>
      </c>
    </row>
    <row r="17" spans="1:16" x14ac:dyDescent="0.25">
      <c r="A17" s="111">
        <v>13</v>
      </c>
      <c r="B17" s="83" t="s">
        <v>31</v>
      </c>
      <c r="C17" s="89">
        <v>8872</v>
      </c>
      <c r="D17" s="89">
        <v>16</v>
      </c>
      <c r="E17" s="89">
        <v>6049</v>
      </c>
      <c r="F17" s="89">
        <v>8</v>
      </c>
      <c r="G17" s="89">
        <v>10789</v>
      </c>
      <c r="H17" s="89">
        <v>26</v>
      </c>
      <c r="I17" s="89">
        <v>5415</v>
      </c>
      <c r="J17" s="89">
        <v>16</v>
      </c>
      <c r="K17" s="89">
        <v>6613</v>
      </c>
      <c r="L17" s="89">
        <v>9</v>
      </c>
      <c r="M17" s="89">
        <v>6026</v>
      </c>
      <c r="N17" s="89">
        <v>21</v>
      </c>
      <c r="O17" s="89">
        <v>6013</v>
      </c>
      <c r="P17" s="89">
        <v>17</v>
      </c>
    </row>
    <row r="18" spans="1:16" x14ac:dyDescent="0.25">
      <c r="A18" s="111">
        <v>14</v>
      </c>
      <c r="B18" s="83" t="s">
        <v>13</v>
      </c>
      <c r="C18" s="89">
        <v>5353</v>
      </c>
      <c r="D18" s="89">
        <v>6</v>
      </c>
      <c r="E18" s="89">
        <v>5336</v>
      </c>
      <c r="F18" s="89">
        <v>7</v>
      </c>
      <c r="G18" s="89">
        <v>8212</v>
      </c>
      <c r="H18" s="89">
        <v>18</v>
      </c>
      <c r="I18" s="89">
        <v>7034</v>
      </c>
      <c r="J18" s="89">
        <v>8</v>
      </c>
      <c r="K18" s="89">
        <v>5567</v>
      </c>
      <c r="L18" s="89">
        <v>4</v>
      </c>
      <c r="M18" s="89">
        <v>3965</v>
      </c>
      <c r="N18" s="89">
        <v>7</v>
      </c>
      <c r="O18" s="89">
        <v>5327</v>
      </c>
      <c r="P18" s="89">
        <v>18</v>
      </c>
    </row>
    <row r="19" spans="1:16" x14ac:dyDescent="0.25">
      <c r="A19" s="111">
        <v>15</v>
      </c>
      <c r="B19" s="83" t="s">
        <v>14</v>
      </c>
      <c r="C19" s="89">
        <v>5168</v>
      </c>
      <c r="D19" s="89">
        <v>15</v>
      </c>
      <c r="E19" s="89">
        <v>3851</v>
      </c>
      <c r="F19" s="89">
        <v>12</v>
      </c>
      <c r="G19" s="89">
        <v>12325</v>
      </c>
      <c r="H19" s="89">
        <v>4</v>
      </c>
      <c r="I19" s="89">
        <v>14055</v>
      </c>
      <c r="J19" s="89">
        <v>11</v>
      </c>
      <c r="K19" s="89">
        <v>16141</v>
      </c>
      <c r="L19" s="89">
        <v>18</v>
      </c>
      <c r="M19" s="89">
        <v>14030</v>
      </c>
      <c r="N19" s="89">
        <v>25</v>
      </c>
      <c r="O19" s="89">
        <v>12158</v>
      </c>
      <c r="P19" s="89">
        <v>22</v>
      </c>
    </row>
    <row r="20" spans="1:16" x14ac:dyDescent="0.25">
      <c r="A20" s="111">
        <v>16</v>
      </c>
      <c r="B20" s="83" t="s">
        <v>32</v>
      </c>
      <c r="C20" s="89">
        <v>5446</v>
      </c>
      <c r="D20" s="89">
        <v>36</v>
      </c>
      <c r="E20" s="89">
        <v>5994</v>
      </c>
      <c r="F20" s="89">
        <v>30</v>
      </c>
      <c r="G20" s="89">
        <v>6175</v>
      </c>
      <c r="H20" s="89">
        <v>21</v>
      </c>
      <c r="I20" s="89">
        <v>5851</v>
      </c>
      <c r="J20" s="89">
        <v>13</v>
      </c>
      <c r="K20" s="89">
        <v>5985</v>
      </c>
      <c r="L20" s="89">
        <v>13</v>
      </c>
      <c r="M20" s="89">
        <v>9738</v>
      </c>
      <c r="N20" s="89">
        <v>10</v>
      </c>
      <c r="O20" s="89">
        <v>12156</v>
      </c>
      <c r="P20" s="89">
        <v>6</v>
      </c>
    </row>
    <row r="21" spans="1:16" x14ac:dyDescent="0.25">
      <c r="A21" s="111">
        <v>17</v>
      </c>
      <c r="B21" s="83" t="s">
        <v>33</v>
      </c>
      <c r="C21" s="89">
        <v>320</v>
      </c>
      <c r="D21" s="89">
        <v>0</v>
      </c>
      <c r="E21" s="89">
        <v>229</v>
      </c>
      <c r="F21" s="89">
        <v>0</v>
      </c>
      <c r="G21" s="89">
        <v>229</v>
      </c>
      <c r="H21" s="89">
        <v>4</v>
      </c>
      <c r="I21" s="89">
        <v>258</v>
      </c>
      <c r="J21" s="89">
        <v>0</v>
      </c>
      <c r="K21" s="89">
        <v>443</v>
      </c>
      <c r="L21" s="89">
        <v>0</v>
      </c>
      <c r="M21" s="89">
        <v>88</v>
      </c>
      <c r="N21" s="89">
        <v>0</v>
      </c>
      <c r="O21" s="89">
        <v>182</v>
      </c>
      <c r="P21" s="89">
        <v>1</v>
      </c>
    </row>
    <row r="22" spans="1:16" x14ac:dyDescent="0.25">
      <c r="A22" s="111">
        <v>18</v>
      </c>
      <c r="B22" s="83" t="s">
        <v>34</v>
      </c>
      <c r="C22" s="89">
        <v>438</v>
      </c>
      <c r="D22" s="89">
        <v>1</v>
      </c>
      <c r="E22" s="89">
        <v>87</v>
      </c>
      <c r="F22" s="89">
        <v>3</v>
      </c>
      <c r="G22" s="89">
        <v>221</v>
      </c>
      <c r="H22" s="89">
        <v>1</v>
      </c>
      <c r="I22" s="89">
        <v>518</v>
      </c>
      <c r="J22" s="89">
        <v>0</v>
      </c>
      <c r="K22" s="89">
        <v>609</v>
      </c>
      <c r="L22" s="89">
        <v>0</v>
      </c>
      <c r="M22" s="89">
        <v>299</v>
      </c>
      <c r="N22" s="89">
        <v>0</v>
      </c>
      <c r="O22" s="89">
        <v>236</v>
      </c>
      <c r="P22" s="89">
        <v>2</v>
      </c>
    </row>
    <row r="23" spans="1:16" x14ac:dyDescent="0.25">
      <c r="A23" s="111">
        <v>19</v>
      </c>
      <c r="B23" s="83" t="s">
        <v>58</v>
      </c>
      <c r="C23" s="89">
        <v>571</v>
      </c>
      <c r="D23" s="89">
        <v>12</v>
      </c>
      <c r="E23" s="89">
        <v>812</v>
      </c>
      <c r="F23" s="89">
        <v>14</v>
      </c>
      <c r="G23" s="89">
        <v>914</v>
      </c>
      <c r="H23" s="89">
        <v>15</v>
      </c>
      <c r="I23" s="89">
        <v>419</v>
      </c>
      <c r="J23" s="89">
        <v>10</v>
      </c>
      <c r="K23" s="89">
        <v>194</v>
      </c>
      <c r="L23" s="89">
        <v>0</v>
      </c>
      <c r="M23" s="89">
        <v>209</v>
      </c>
      <c r="N23" s="89">
        <v>4</v>
      </c>
      <c r="O23" s="89">
        <v>276</v>
      </c>
      <c r="P23" s="89">
        <v>1</v>
      </c>
    </row>
    <row r="24" spans="1:16" x14ac:dyDescent="0.25">
      <c r="A24" s="111">
        <v>20</v>
      </c>
      <c r="B24" s="83" t="s">
        <v>35</v>
      </c>
      <c r="C24" s="89">
        <v>119</v>
      </c>
      <c r="D24" s="89">
        <v>0</v>
      </c>
      <c r="E24" s="89">
        <v>64</v>
      </c>
      <c r="F24" s="89">
        <v>0</v>
      </c>
      <c r="G24" s="89">
        <v>284</v>
      </c>
      <c r="H24" s="89">
        <v>0</v>
      </c>
      <c r="I24" s="89">
        <v>119</v>
      </c>
      <c r="J24" s="89">
        <v>0</v>
      </c>
      <c r="K24" s="89">
        <v>88</v>
      </c>
      <c r="L24" s="89">
        <v>0</v>
      </c>
      <c r="M24" s="89">
        <v>76</v>
      </c>
      <c r="N24" s="89">
        <v>0</v>
      </c>
      <c r="O24" s="89">
        <v>86</v>
      </c>
      <c r="P24" s="89">
        <v>0</v>
      </c>
    </row>
    <row r="25" spans="1:16" x14ac:dyDescent="0.25">
      <c r="A25" s="111">
        <v>21</v>
      </c>
      <c r="B25" s="83" t="s">
        <v>36</v>
      </c>
      <c r="C25" s="89">
        <v>3328</v>
      </c>
      <c r="D25" s="89">
        <v>62</v>
      </c>
      <c r="E25" s="89">
        <v>3272</v>
      </c>
      <c r="F25" s="89">
        <v>89</v>
      </c>
      <c r="G25" s="89">
        <v>5372</v>
      </c>
      <c r="H25" s="89">
        <v>100</v>
      </c>
      <c r="I25" s="89">
        <v>3743</v>
      </c>
      <c r="J25" s="89">
        <v>90</v>
      </c>
      <c r="K25" s="89">
        <v>4910</v>
      </c>
      <c r="L25" s="89">
        <v>38</v>
      </c>
      <c r="M25" s="89">
        <v>5146</v>
      </c>
      <c r="N25" s="89">
        <v>24</v>
      </c>
      <c r="O25" s="89">
        <v>3481</v>
      </c>
      <c r="P25" s="89">
        <v>19</v>
      </c>
    </row>
    <row r="26" spans="1:16" x14ac:dyDescent="0.25">
      <c r="A26" s="111">
        <v>22</v>
      </c>
      <c r="B26" s="83" t="s">
        <v>37</v>
      </c>
      <c r="C26" s="89">
        <v>6546</v>
      </c>
      <c r="D26" s="89">
        <v>21</v>
      </c>
      <c r="E26" s="89">
        <v>5041</v>
      </c>
      <c r="F26" s="89">
        <v>12</v>
      </c>
      <c r="G26" s="89">
        <v>3323</v>
      </c>
      <c r="H26" s="89">
        <v>0</v>
      </c>
      <c r="I26" s="89">
        <v>3099</v>
      </c>
      <c r="J26" s="89">
        <v>6</v>
      </c>
      <c r="K26" s="89">
        <v>4525</v>
      </c>
      <c r="L26" s="89">
        <v>4</v>
      </c>
      <c r="M26" s="89">
        <v>9330</v>
      </c>
      <c r="N26" s="89">
        <v>8</v>
      </c>
      <c r="O26" s="89">
        <v>8833</v>
      </c>
      <c r="P26" s="89">
        <v>7</v>
      </c>
    </row>
    <row r="27" spans="1:16" x14ac:dyDescent="0.25">
      <c r="A27" s="111">
        <v>23</v>
      </c>
      <c r="B27" s="83" t="s">
        <v>50</v>
      </c>
      <c r="C27" s="89">
        <v>650</v>
      </c>
      <c r="D27" s="89">
        <v>2</v>
      </c>
      <c r="E27" s="89">
        <v>520</v>
      </c>
      <c r="F27" s="89">
        <v>12</v>
      </c>
      <c r="G27" s="89">
        <v>755</v>
      </c>
      <c r="H27" s="89">
        <v>19</v>
      </c>
      <c r="I27" s="89">
        <v>447</v>
      </c>
      <c r="J27" s="89">
        <v>10</v>
      </c>
      <c r="K27" s="89">
        <v>299</v>
      </c>
      <c r="L27" s="89">
        <v>3</v>
      </c>
      <c r="M27" s="89">
        <v>520</v>
      </c>
      <c r="N27" s="89">
        <v>4</v>
      </c>
      <c r="O27" s="89">
        <v>416</v>
      </c>
      <c r="P27" s="89">
        <v>7</v>
      </c>
    </row>
    <row r="28" spans="1:16" x14ac:dyDescent="0.25">
      <c r="A28" s="111">
        <v>24</v>
      </c>
      <c r="B28" s="83" t="s">
        <v>46</v>
      </c>
      <c r="C28" s="89">
        <v>1356</v>
      </c>
      <c r="D28" s="89">
        <v>1</v>
      </c>
      <c r="E28" s="89">
        <v>967</v>
      </c>
      <c r="F28" s="89">
        <v>0</v>
      </c>
      <c r="G28" s="89">
        <v>1595</v>
      </c>
      <c r="H28" s="89">
        <v>7</v>
      </c>
      <c r="I28" s="89">
        <v>2384</v>
      </c>
      <c r="J28" s="89">
        <v>10</v>
      </c>
      <c r="K28" s="89">
        <v>9719</v>
      </c>
      <c r="L28" s="89">
        <v>3</v>
      </c>
      <c r="M28" s="89">
        <v>3247</v>
      </c>
      <c r="N28" s="89">
        <v>0</v>
      </c>
      <c r="O28" s="89">
        <v>2471</v>
      </c>
      <c r="P28" s="89">
        <v>1</v>
      </c>
    </row>
    <row r="29" spans="1:16" x14ac:dyDescent="0.25">
      <c r="A29" s="111">
        <v>25</v>
      </c>
      <c r="B29" s="83" t="s">
        <v>16</v>
      </c>
      <c r="C29" s="89">
        <v>1180</v>
      </c>
      <c r="D29" s="89">
        <v>2</v>
      </c>
      <c r="E29" s="89">
        <v>484</v>
      </c>
      <c r="F29" s="89">
        <v>0</v>
      </c>
      <c r="G29" s="89">
        <v>667</v>
      </c>
      <c r="H29" s="89">
        <v>6</v>
      </c>
      <c r="I29" s="89">
        <v>692</v>
      </c>
      <c r="J29" s="89">
        <v>1</v>
      </c>
      <c r="K29" s="89">
        <v>554</v>
      </c>
      <c r="L29" s="89">
        <v>0</v>
      </c>
      <c r="M29" s="89">
        <v>1344</v>
      </c>
      <c r="N29" s="89">
        <v>0</v>
      </c>
      <c r="O29" s="89">
        <v>800</v>
      </c>
      <c r="P29" s="89">
        <v>0</v>
      </c>
    </row>
    <row r="30" spans="1:16" x14ac:dyDescent="0.25">
      <c r="A30" s="111">
        <v>26</v>
      </c>
      <c r="B30" s="83" t="s">
        <v>38</v>
      </c>
      <c r="C30" s="89">
        <v>5732</v>
      </c>
      <c r="D30" s="89">
        <v>3</v>
      </c>
      <c r="E30" s="89">
        <v>5940</v>
      </c>
      <c r="F30" s="89">
        <v>0</v>
      </c>
      <c r="G30" s="89">
        <v>10628</v>
      </c>
      <c r="H30" s="89">
        <v>0</v>
      </c>
      <c r="I30" s="89">
        <v>1868</v>
      </c>
      <c r="J30" s="89">
        <v>0</v>
      </c>
      <c r="K30" s="89">
        <v>2671</v>
      </c>
      <c r="L30" s="89">
        <v>0</v>
      </c>
      <c r="M30" s="89">
        <v>1066</v>
      </c>
      <c r="N30" s="89">
        <v>1</v>
      </c>
      <c r="O30" s="89">
        <v>715</v>
      </c>
      <c r="P30" s="89">
        <v>0</v>
      </c>
    </row>
    <row r="31" spans="1:16" x14ac:dyDescent="0.25">
      <c r="A31" s="111">
        <v>27</v>
      </c>
      <c r="B31" s="83" t="s">
        <v>47</v>
      </c>
      <c r="C31" s="89"/>
      <c r="D31" s="89"/>
      <c r="E31" s="89"/>
      <c r="F31" s="89"/>
      <c r="G31" s="89"/>
      <c r="H31" s="89"/>
      <c r="I31" s="89"/>
      <c r="J31" s="89"/>
      <c r="K31" s="89"/>
      <c r="L31" s="89"/>
      <c r="M31" s="89">
        <v>1735</v>
      </c>
      <c r="N31" s="89">
        <v>1</v>
      </c>
      <c r="O31" s="89">
        <v>2175</v>
      </c>
      <c r="P31" s="89">
        <v>0</v>
      </c>
    </row>
    <row r="32" spans="1:16" x14ac:dyDescent="0.25">
      <c r="A32" s="111">
        <v>28</v>
      </c>
      <c r="B32" s="83" t="s">
        <v>40</v>
      </c>
      <c r="C32" s="89">
        <v>717</v>
      </c>
      <c r="D32" s="89">
        <v>8</v>
      </c>
      <c r="E32" s="89">
        <v>404</v>
      </c>
      <c r="F32" s="89">
        <v>0</v>
      </c>
      <c r="G32" s="89">
        <v>272</v>
      </c>
      <c r="H32" s="89">
        <v>2</v>
      </c>
      <c r="I32" s="89">
        <v>205</v>
      </c>
      <c r="J32" s="89">
        <v>1</v>
      </c>
      <c r="K32" s="89">
        <v>177</v>
      </c>
      <c r="L32" s="89">
        <v>1</v>
      </c>
      <c r="M32" s="89">
        <v>183</v>
      </c>
      <c r="N32" s="89">
        <v>1</v>
      </c>
      <c r="O32" s="89">
        <v>363</v>
      </c>
      <c r="P32" s="89">
        <v>4</v>
      </c>
    </row>
    <row r="33" spans="1:16" x14ac:dyDescent="0.25">
      <c r="A33" s="111">
        <v>29</v>
      </c>
      <c r="B33" s="83" t="s">
        <v>41</v>
      </c>
      <c r="C33" s="89">
        <v>6645</v>
      </c>
      <c r="D33" s="89">
        <v>12</v>
      </c>
      <c r="E33" s="89">
        <v>3143</v>
      </c>
      <c r="F33" s="89">
        <v>19</v>
      </c>
      <c r="G33" s="89">
        <v>6499</v>
      </c>
      <c r="H33" s="89">
        <v>16</v>
      </c>
      <c r="I33" s="89">
        <v>8619</v>
      </c>
      <c r="J33" s="89">
        <v>11</v>
      </c>
      <c r="K33" s="89">
        <v>9243</v>
      </c>
      <c r="L33" s="89">
        <v>9</v>
      </c>
      <c r="M33" s="89">
        <v>10242</v>
      </c>
      <c r="N33" s="89">
        <v>15</v>
      </c>
      <c r="O33" s="89">
        <v>10930</v>
      </c>
      <c r="P33" s="89">
        <v>16</v>
      </c>
    </row>
    <row r="34" spans="1:16" x14ac:dyDescent="0.25">
      <c r="A34" s="111">
        <v>30</v>
      </c>
      <c r="B34" s="83" t="s">
        <v>18</v>
      </c>
      <c r="C34" s="89">
        <v>2203</v>
      </c>
      <c r="D34" s="89">
        <v>9</v>
      </c>
      <c r="E34" s="89">
        <v>7749</v>
      </c>
      <c r="F34" s="89">
        <v>28</v>
      </c>
      <c r="G34" s="89">
        <v>6345</v>
      </c>
      <c r="H34" s="89">
        <v>12</v>
      </c>
      <c r="I34" s="89">
        <v>9079</v>
      </c>
      <c r="J34" s="89">
        <v>17</v>
      </c>
      <c r="K34" s="89">
        <v>16026</v>
      </c>
      <c r="L34" s="89">
        <v>50</v>
      </c>
      <c r="M34" s="89">
        <v>11188</v>
      </c>
      <c r="N34" s="89">
        <v>73</v>
      </c>
      <c r="O34" s="89">
        <v>12530</v>
      </c>
      <c r="P34" s="89">
        <v>47</v>
      </c>
    </row>
    <row r="35" spans="1:16" x14ac:dyDescent="0.25">
      <c r="A35" s="111">
        <v>31</v>
      </c>
      <c r="B35" s="83" t="s">
        <v>19</v>
      </c>
      <c r="C35" s="89">
        <v>4779</v>
      </c>
      <c r="D35" s="89">
        <v>68</v>
      </c>
      <c r="E35" s="89">
        <v>5480</v>
      </c>
      <c r="F35" s="89">
        <v>105</v>
      </c>
      <c r="G35" s="89">
        <v>4097</v>
      </c>
      <c r="H35" s="89">
        <v>102</v>
      </c>
      <c r="I35" s="89">
        <v>4967</v>
      </c>
      <c r="J35" s="89">
        <v>91</v>
      </c>
      <c r="K35" s="89">
        <v>4444</v>
      </c>
      <c r="L35" s="89">
        <v>63</v>
      </c>
      <c r="M35" s="89">
        <v>3948</v>
      </c>
      <c r="N35" s="89">
        <v>83</v>
      </c>
      <c r="O35" s="89">
        <v>2898</v>
      </c>
      <c r="P35" s="89">
        <v>115</v>
      </c>
    </row>
    <row r="36" spans="1:16" x14ac:dyDescent="0.25">
      <c r="A36" s="111">
        <v>32</v>
      </c>
      <c r="B36" s="83" t="s">
        <v>81</v>
      </c>
      <c r="C36" s="89">
        <v>255</v>
      </c>
      <c r="D36" s="89">
        <v>6</v>
      </c>
      <c r="E36" s="89">
        <v>208</v>
      </c>
      <c r="F36" s="89">
        <v>5</v>
      </c>
      <c r="G36" s="89">
        <v>172</v>
      </c>
      <c r="H36" s="89">
        <v>9</v>
      </c>
      <c r="I36" s="89">
        <v>231</v>
      </c>
      <c r="J36" s="89">
        <v>11</v>
      </c>
      <c r="K36" s="89">
        <v>262</v>
      </c>
      <c r="L36" s="89">
        <v>9</v>
      </c>
      <c r="M36" s="89">
        <v>123</v>
      </c>
      <c r="N36" s="89">
        <v>1</v>
      </c>
      <c r="O36" s="89">
        <v>177</v>
      </c>
      <c r="P36" s="89">
        <v>0</v>
      </c>
    </row>
    <row r="37" spans="1:16" x14ac:dyDescent="0.25">
      <c r="A37" s="111">
        <v>33</v>
      </c>
      <c r="B37" s="83" t="s">
        <v>48</v>
      </c>
      <c r="C37" s="89" t="s">
        <v>78</v>
      </c>
      <c r="D37" s="89" t="s">
        <v>78</v>
      </c>
      <c r="E37" s="89">
        <v>1309</v>
      </c>
      <c r="F37" s="89">
        <v>0</v>
      </c>
      <c r="G37" s="89">
        <v>1751</v>
      </c>
      <c r="H37" s="89">
        <v>0</v>
      </c>
      <c r="I37" s="89">
        <v>424</v>
      </c>
      <c r="J37" s="89">
        <v>1</v>
      </c>
      <c r="K37" s="89">
        <v>766</v>
      </c>
      <c r="L37" s="89">
        <v>21</v>
      </c>
      <c r="M37" s="89">
        <v>1249</v>
      </c>
      <c r="N37" s="89">
        <v>27</v>
      </c>
      <c r="O37" s="89">
        <v>1179</v>
      </c>
      <c r="P37" s="89">
        <v>7</v>
      </c>
    </row>
    <row r="38" spans="1:16" x14ac:dyDescent="0.25">
      <c r="A38" s="112">
        <v>34</v>
      </c>
      <c r="B38" s="83" t="s">
        <v>82</v>
      </c>
      <c r="C38" s="89">
        <v>314</v>
      </c>
      <c r="D38" s="89">
        <v>2</v>
      </c>
      <c r="E38" s="89">
        <v>269</v>
      </c>
      <c r="F38" s="89">
        <v>0</v>
      </c>
      <c r="G38" s="89">
        <v>159</v>
      </c>
      <c r="H38" s="89">
        <v>0</v>
      </c>
      <c r="I38" s="89">
        <v>90</v>
      </c>
      <c r="J38" s="89">
        <v>2</v>
      </c>
      <c r="K38" s="89">
        <v>32</v>
      </c>
      <c r="L38" s="89">
        <v>0</v>
      </c>
      <c r="M38" s="89">
        <v>48</v>
      </c>
      <c r="N38" s="89">
        <v>6</v>
      </c>
      <c r="O38" s="89">
        <v>7</v>
      </c>
      <c r="P38" s="89">
        <v>2</v>
      </c>
    </row>
    <row r="39" spans="1:16" x14ac:dyDescent="0.25">
      <c r="A39" s="112">
        <v>35</v>
      </c>
      <c r="B39" s="83" t="s">
        <v>67</v>
      </c>
      <c r="C39" s="89">
        <v>103</v>
      </c>
      <c r="D39" s="89">
        <v>0</v>
      </c>
      <c r="E39" s="89">
        <v>484</v>
      </c>
      <c r="F39" s="89">
        <v>0</v>
      </c>
      <c r="G39" s="89">
        <v>192</v>
      </c>
      <c r="H39" s="89">
        <v>4</v>
      </c>
      <c r="I39" s="89">
        <v>184</v>
      </c>
      <c r="J39" s="89">
        <v>7</v>
      </c>
      <c r="K39" s="89">
        <v>65</v>
      </c>
      <c r="L39" s="89">
        <v>0</v>
      </c>
      <c r="M39" s="89">
        <v>77</v>
      </c>
      <c r="N39" s="89">
        <v>2</v>
      </c>
      <c r="O39" s="89">
        <v>31</v>
      </c>
      <c r="P39" s="89">
        <v>0</v>
      </c>
    </row>
    <row r="40" spans="1:16" x14ac:dyDescent="0.25">
      <c r="A40" s="111">
        <v>36</v>
      </c>
      <c r="B40" s="83" t="s">
        <v>49</v>
      </c>
      <c r="C40" s="89">
        <v>20</v>
      </c>
      <c r="D40" s="89">
        <v>0</v>
      </c>
      <c r="E40" s="89">
        <v>15</v>
      </c>
      <c r="F40" s="89">
        <v>1</v>
      </c>
      <c r="G40" s="89">
        <v>17</v>
      </c>
      <c r="H40" s="89">
        <v>0</v>
      </c>
      <c r="I40" s="89">
        <v>5</v>
      </c>
      <c r="J40" s="89">
        <v>0</v>
      </c>
      <c r="K40" s="89">
        <v>16</v>
      </c>
      <c r="L40" s="89">
        <v>0</v>
      </c>
      <c r="M40" s="89">
        <v>12</v>
      </c>
      <c r="N40" s="89">
        <v>0</v>
      </c>
      <c r="O40" s="89">
        <v>10</v>
      </c>
      <c r="P40" s="89">
        <v>0</v>
      </c>
    </row>
    <row r="41" spans="1:16" x14ac:dyDescent="0.25">
      <c r="A41" s="18"/>
      <c r="B41" s="96" t="s">
        <v>20</v>
      </c>
      <c r="C41" s="92">
        <f t="shared" ref="C41:P41" si="0">SUM(C4:C40)</f>
        <v>89150</v>
      </c>
      <c r="D41" s="92">
        <f t="shared" si="0"/>
        <v>430</v>
      </c>
      <c r="E41" s="92">
        <f t="shared" si="0"/>
        <v>94402</v>
      </c>
      <c r="F41" s="92">
        <f t="shared" si="0"/>
        <v>520</v>
      </c>
      <c r="G41" s="92">
        <f t="shared" si="0"/>
        <v>118880</v>
      </c>
      <c r="H41" s="92">
        <f t="shared" si="0"/>
        <v>551</v>
      </c>
      <c r="I41" s="92">
        <f t="shared" si="0"/>
        <v>110125</v>
      </c>
      <c r="J41" s="92">
        <f t="shared" si="0"/>
        <v>574</v>
      </c>
      <c r="K41" s="92">
        <f t="shared" si="0"/>
        <v>139662</v>
      </c>
      <c r="L41" s="92">
        <f t="shared" si="0"/>
        <v>407</v>
      </c>
      <c r="M41" s="92">
        <f t="shared" si="0"/>
        <v>140861</v>
      </c>
      <c r="N41" s="92">
        <f t="shared" si="0"/>
        <v>435</v>
      </c>
      <c r="O41" s="92">
        <f t="shared" si="0"/>
        <v>142148</v>
      </c>
      <c r="P41" s="92">
        <f t="shared" si="0"/>
        <v>446</v>
      </c>
    </row>
    <row r="42" spans="1:16" x14ac:dyDescent="0.25">
      <c r="A42" s="6" t="s">
        <v>86</v>
      </c>
      <c r="B42" s="6"/>
      <c r="C42" s="6"/>
      <c r="D42" s="6"/>
      <c r="E42" s="6"/>
      <c r="F42" s="6"/>
      <c r="G42" s="6"/>
      <c r="H42" s="6"/>
      <c r="I42" s="6"/>
      <c r="J42" s="6"/>
      <c r="K42" s="6"/>
      <c r="L42" s="6"/>
      <c r="M42" s="6"/>
      <c r="N42" s="6"/>
      <c r="O42" s="6"/>
      <c r="P42" s="6"/>
    </row>
    <row r="43" spans="1:16" x14ac:dyDescent="0.25">
      <c r="A43" t="s">
        <v>93</v>
      </c>
      <c r="H43" s="5" t="s">
        <v>92</v>
      </c>
    </row>
    <row r="44" spans="1:16" x14ac:dyDescent="0.25">
      <c r="A44" s="6" t="s">
        <v>102</v>
      </c>
    </row>
  </sheetData>
  <mergeCells count="10">
    <mergeCell ref="A1:P1"/>
    <mergeCell ref="A2:A3"/>
    <mergeCell ref="C2:D2"/>
    <mergeCell ref="E2:F2"/>
    <mergeCell ref="G2:H2"/>
    <mergeCell ref="I2:J2"/>
    <mergeCell ref="K2:L2"/>
    <mergeCell ref="M2:N2"/>
    <mergeCell ref="O2:P2"/>
    <mergeCell ref="B2:B3"/>
  </mergeCells>
  <printOptions horizontalCentered="1" verticalCentered="1"/>
  <pageMargins left="0.62992125984251968" right="0.70866141732283472" top="0.47244094488188981" bottom="0.31" header="0.31496062992125984" footer="0.31496062992125984"/>
  <pageSetup paperSize="9" scale="82"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4"/>
  <sheetViews>
    <sheetView view="pageBreakPreview" zoomScaleSheetLayoutView="100" workbookViewId="0">
      <selection activeCell="A47" sqref="A47"/>
    </sheetView>
  </sheetViews>
  <sheetFormatPr defaultRowHeight="12.75" x14ac:dyDescent="0.2"/>
  <cols>
    <col min="1" max="1" width="5.42578125" style="6" customWidth="1"/>
    <col min="2" max="2" width="16.85546875" style="6" bestFit="1" customWidth="1"/>
    <col min="3" max="3" width="13.42578125" style="6" bestFit="1" customWidth="1"/>
    <col min="4" max="4" width="9.28515625" style="6" bestFit="1" customWidth="1"/>
    <col min="5" max="5" width="13.42578125" style="6" bestFit="1" customWidth="1"/>
    <col min="6" max="6" width="9.28515625" style="6" bestFit="1" customWidth="1"/>
    <col min="7" max="7" width="13.42578125" style="6" bestFit="1" customWidth="1"/>
    <col min="8" max="8" width="9.28515625" style="6" bestFit="1" customWidth="1"/>
    <col min="9" max="9" width="13.42578125" style="6" bestFit="1" customWidth="1"/>
    <col min="10" max="10" width="9.28515625" style="6" bestFit="1" customWidth="1"/>
    <col min="11" max="11" width="13.42578125" style="6" bestFit="1" customWidth="1"/>
    <col min="12" max="12" width="9.28515625" style="6" bestFit="1" customWidth="1"/>
    <col min="13" max="13" width="13.42578125" style="6" bestFit="1" customWidth="1"/>
    <col min="14" max="14" width="9.28515625" style="6" bestFit="1" customWidth="1"/>
    <col min="15" max="15" width="13.42578125" style="6" bestFit="1" customWidth="1"/>
    <col min="16" max="16" width="9.28515625" style="6" bestFit="1" customWidth="1"/>
    <col min="17" max="16384" width="9.140625" style="6"/>
  </cols>
  <sheetData>
    <row r="1" spans="1:16" ht="17.25" x14ac:dyDescent="0.3">
      <c r="A1" s="206" t="s">
        <v>75</v>
      </c>
      <c r="B1" s="206"/>
      <c r="C1" s="206"/>
      <c r="D1" s="206"/>
      <c r="E1" s="206"/>
      <c r="F1" s="206"/>
      <c r="G1" s="206"/>
      <c r="H1" s="206"/>
      <c r="I1" s="206"/>
      <c r="J1" s="206"/>
      <c r="K1" s="206"/>
      <c r="L1" s="206"/>
      <c r="M1" s="206"/>
      <c r="N1" s="206"/>
      <c r="O1" s="206"/>
      <c r="P1" s="206"/>
    </row>
    <row r="2" spans="1:16" s="8" customFormat="1" ht="15.75" x14ac:dyDescent="0.25">
      <c r="A2" s="207" t="s">
        <v>1</v>
      </c>
      <c r="B2" s="211" t="s">
        <v>76</v>
      </c>
      <c r="C2" s="208">
        <v>2010</v>
      </c>
      <c r="D2" s="208"/>
      <c r="E2" s="208">
        <v>2011</v>
      </c>
      <c r="F2" s="208"/>
      <c r="G2" s="208">
        <v>2012</v>
      </c>
      <c r="H2" s="208"/>
      <c r="I2" s="208">
        <v>2013</v>
      </c>
      <c r="J2" s="208"/>
      <c r="K2" s="208">
        <v>2014</v>
      </c>
      <c r="L2" s="208"/>
      <c r="M2" s="208">
        <v>2015</v>
      </c>
      <c r="N2" s="208"/>
      <c r="O2" s="208" t="s">
        <v>77</v>
      </c>
      <c r="P2" s="208"/>
    </row>
    <row r="3" spans="1:16" s="8" customFormat="1" ht="15.75" x14ac:dyDescent="0.25">
      <c r="A3" s="207"/>
      <c r="B3" s="211"/>
      <c r="C3" s="88" t="s">
        <v>5</v>
      </c>
      <c r="D3" s="88" t="s">
        <v>6</v>
      </c>
      <c r="E3" s="88" t="s">
        <v>5</v>
      </c>
      <c r="F3" s="88" t="s">
        <v>6</v>
      </c>
      <c r="G3" s="88" t="s">
        <v>5</v>
      </c>
      <c r="H3" s="88" t="s">
        <v>6</v>
      </c>
      <c r="I3" s="88" t="s">
        <v>5</v>
      </c>
      <c r="J3" s="88" t="s">
        <v>6</v>
      </c>
      <c r="K3" s="88" t="s">
        <v>5</v>
      </c>
      <c r="L3" s="88" t="s">
        <v>6</v>
      </c>
      <c r="M3" s="88" t="s">
        <v>5</v>
      </c>
      <c r="N3" s="88" t="s">
        <v>6</v>
      </c>
      <c r="O3" s="88" t="s">
        <v>5</v>
      </c>
      <c r="P3" s="88" t="s">
        <v>6</v>
      </c>
    </row>
    <row r="4" spans="1:16" ht="15" x14ac:dyDescent="0.25">
      <c r="A4" s="99">
        <v>1</v>
      </c>
      <c r="B4" s="84" t="s">
        <v>26</v>
      </c>
      <c r="C4" s="89">
        <v>3117568</v>
      </c>
      <c r="D4" s="89">
        <v>275</v>
      </c>
      <c r="E4" s="89">
        <v>3089290</v>
      </c>
      <c r="F4" s="89">
        <v>236</v>
      </c>
      <c r="G4" s="89">
        <v>3077530</v>
      </c>
      <c r="H4" s="89">
        <v>501</v>
      </c>
      <c r="I4" s="89">
        <v>3110536</v>
      </c>
      <c r="J4" s="89">
        <v>372</v>
      </c>
      <c r="K4" s="89">
        <v>2413509</v>
      </c>
      <c r="L4" s="89">
        <v>144</v>
      </c>
      <c r="M4" s="89">
        <v>2311538</v>
      </c>
      <c r="N4" s="89">
        <v>133</v>
      </c>
      <c r="O4" s="89">
        <v>3049810</v>
      </c>
      <c r="P4" s="89">
        <v>95</v>
      </c>
    </row>
    <row r="5" spans="1:16" ht="30" x14ac:dyDescent="0.25">
      <c r="A5" s="99">
        <v>2</v>
      </c>
      <c r="B5" s="84" t="s">
        <v>27</v>
      </c>
      <c r="C5" s="89">
        <v>35804</v>
      </c>
      <c r="D5" s="89">
        <v>4</v>
      </c>
      <c r="E5" s="89">
        <v>48602</v>
      </c>
      <c r="F5" s="89">
        <v>9</v>
      </c>
      <c r="G5" s="89">
        <v>57088</v>
      </c>
      <c r="H5" s="89">
        <v>7</v>
      </c>
      <c r="I5" s="89">
        <v>46643</v>
      </c>
      <c r="J5" s="89">
        <v>4</v>
      </c>
      <c r="K5" s="89">
        <v>17887</v>
      </c>
      <c r="L5" s="89">
        <v>3</v>
      </c>
      <c r="M5" s="89">
        <v>15840</v>
      </c>
      <c r="N5" s="89">
        <v>7</v>
      </c>
      <c r="O5" s="89">
        <v>19537</v>
      </c>
      <c r="P5" s="89">
        <v>3</v>
      </c>
    </row>
    <row r="6" spans="1:16" ht="15" x14ac:dyDescent="0.25">
      <c r="A6" s="99">
        <v>3</v>
      </c>
      <c r="B6" s="84" t="s">
        <v>7</v>
      </c>
      <c r="C6" s="89">
        <v>56547</v>
      </c>
      <c r="D6" s="89">
        <v>0</v>
      </c>
      <c r="E6" s="89">
        <v>314824</v>
      </c>
      <c r="F6" s="89">
        <v>0</v>
      </c>
      <c r="G6" s="89">
        <v>217805</v>
      </c>
      <c r="H6" s="89">
        <v>481</v>
      </c>
      <c r="I6" s="89">
        <v>145047</v>
      </c>
      <c r="J6" s="89">
        <v>232</v>
      </c>
      <c r="K6" s="89">
        <v>68334</v>
      </c>
      <c r="L6" s="89">
        <v>72</v>
      </c>
      <c r="M6" s="89">
        <v>20456</v>
      </c>
      <c r="N6" s="89">
        <v>81</v>
      </c>
      <c r="O6" s="89">
        <v>20667</v>
      </c>
      <c r="P6" s="89">
        <v>200</v>
      </c>
    </row>
    <row r="7" spans="1:16" ht="15" x14ac:dyDescent="0.25">
      <c r="A7" s="99">
        <v>4</v>
      </c>
      <c r="B7" s="84" t="s">
        <v>8</v>
      </c>
      <c r="C7" s="89" t="s">
        <v>78</v>
      </c>
      <c r="D7" s="89" t="s">
        <v>78</v>
      </c>
      <c r="E7" s="89">
        <v>87486</v>
      </c>
      <c r="F7" s="89">
        <v>0</v>
      </c>
      <c r="G7" s="89">
        <v>1558212</v>
      </c>
      <c r="H7" s="89">
        <v>10</v>
      </c>
      <c r="I7" s="89">
        <v>1758655</v>
      </c>
      <c r="J7" s="89">
        <v>20</v>
      </c>
      <c r="K7" s="89">
        <v>1488744</v>
      </c>
      <c r="L7" s="89">
        <v>53</v>
      </c>
      <c r="M7" s="89">
        <v>1223078</v>
      </c>
      <c r="N7" s="89">
        <v>40</v>
      </c>
      <c r="O7" s="89">
        <v>1073140</v>
      </c>
      <c r="P7" s="89">
        <v>17</v>
      </c>
    </row>
    <row r="8" spans="1:16" ht="15" x14ac:dyDescent="0.25">
      <c r="A8" s="99">
        <v>5</v>
      </c>
      <c r="B8" s="84" t="s">
        <v>57</v>
      </c>
      <c r="C8" s="89">
        <v>107827</v>
      </c>
      <c r="D8" s="89">
        <v>7</v>
      </c>
      <c r="E8" s="89">
        <v>155743</v>
      </c>
      <c r="F8" s="89">
        <v>18</v>
      </c>
      <c r="G8" s="89">
        <v>279103</v>
      </c>
      <c r="H8" s="89">
        <v>39</v>
      </c>
      <c r="I8" s="89">
        <v>287771</v>
      </c>
      <c r="J8" s="89">
        <v>30</v>
      </c>
      <c r="K8" s="89">
        <v>363570</v>
      </c>
      <c r="L8" s="89">
        <v>73</v>
      </c>
      <c r="M8" s="89">
        <v>376493</v>
      </c>
      <c r="N8" s="89">
        <v>62</v>
      </c>
      <c r="O8" s="89">
        <v>452269</v>
      </c>
      <c r="P8" s="89">
        <v>19</v>
      </c>
    </row>
    <row r="9" spans="1:16" ht="15" x14ac:dyDescent="0.25">
      <c r="A9" s="99">
        <v>6</v>
      </c>
      <c r="B9" s="84" t="s">
        <v>28</v>
      </c>
      <c r="C9" s="89">
        <v>249463</v>
      </c>
      <c r="D9" s="89">
        <v>182</v>
      </c>
      <c r="E9" s="89">
        <v>198541</v>
      </c>
      <c r="F9" s="89">
        <v>102</v>
      </c>
      <c r="G9" s="89">
        <v>290841</v>
      </c>
      <c r="H9" s="89">
        <v>232</v>
      </c>
      <c r="I9" s="89">
        <v>390170</v>
      </c>
      <c r="J9" s="89">
        <v>175</v>
      </c>
      <c r="K9" s="89">
        <v>369406</v>
      </c>
      <c r="L9" s="89">
        <v>106</v>
      </c>
      <c r="M9" s="89">
        <v>330643</v>
      </c>
      <c r="N9" s="89">
        <v>133</v>
      </c>
      <c r="O9" s="89">
        <v>351072</v>
      </c>
      <c r="P9" s="89">
        <v>207</v>
      </c>
    </row>
    <row r="10" spans="1:16" ht="15" x14ac:dyDescent="0.25">
      <c r="A10" s="99">
        <v>7</v>
      </c>
      <c r="B10" s="84" t="s">
        <v>29</v>
      </c>
      <c r="C10" s="89">
        <v>71344</v>
      </c>
      <c r="D10" s="89">
        <v>8</v>
      </c>
      <c r="E10" s="89">
        <v>61029</v>
      </c>
      <c r="F10" s="89">
        <v>6</v>
      </c>
      <c r="G10" s="89">
        <v>53843</v>
      </c>
      <c r="H10" s="89">
        <v>1</v>
      </c>
      <c r="I10" s="89">
        <v>59590</v>
      </c>
      <c r="J10" s="89">
        <v>0</v>
      </c>
      <c r="K10" s="89">
        <v>67720</v>
      </c>
      <c r="L10" s="89">
        <v>1</v>
      </c>
      <c r="M10" s="89">
        <v>60998</v>
      </c>
      <c r="N10" s="89">
        <v>0</v>
      </c>
      <c r="O10" s="89">
        <v>57638</v>
      </c>
      <c r="P10" s="89">
        <v>4</v>
      </c>
    </row>
    <row r="11" spans="1:16" ht="15" x14ac:dyDescent="0.25">
      <c r="A11" s="99">
        <v>8</v>
      </c>
      <c r="B11" s="84" t="s">
        <v>44</v>
      </c>
      <c r="C11" s="89">
        <v>603281</v>
      </c>
      <c r="D11" s="89">
        <v>0</v>
      </c>
      <c r="E11" s="89">
        <v>604076</v>
      </c>
      <c r="F11" s="89">
        <v>0</v>
      </c>
      <c r="G11" s="89">
        <v>832190</v>
      </c>
      <c r="H11" s="89">
        <v>8</v>
      </c>
      <c r="I11" s="89">
        <v>1041042</v>
      </c>
      <c r="J11" s="89">
        <v>40</v>
      </c>
      <c r="K11" s="89">
        <v>1249351</v>
      </c>
      <c r="L11" s="89">
        <v>0</v>
      </c>
      <c r="M11" s="89">
        <v>1578815</v>
      </c>
      <c r="N11" s="89">
        <v>27</v>
      </c>
      <c r="O11" s="89">
        <v>1841945</v>
      </c>
      <c r="P11" s="89">
        <v>16</v>
      </c>
    </row>
    <row r="12" spans="1:16" ht="15" x14ac:dyDescent="0.25">
      <c r="A12" s="99">
        <v>9</v>
      </c>
      <c r="B12" s="84" t="s">
        <v>30</v>
      </c>
      <c r="C12" s="89">
        <v>1043021</v>
      </c>
      <c r="D12" s="89">
        <v>65</v>
      </c>
      <c r="E12" s="89">
        <v>1275035</v>
      </c>
      <c r="F12" s="89">
        <v>48</v>
      </c>
      <c r="G12" s="89">
        <v>1212678</v>
      </c>
      <c r="H12" s="89">
        <v>36</v>
      </c>
      <c r="I12" s="89">
        <v>1003454</v>
      </c>
      <c r="J12" s="89">
        <v>35</v>
      </c>
      <c r="K12" s="89">
        <v>1123370</v>
      </c>
      <c r="L12" s="89">
        <v>18</v>
      </c>
      <c r="M12" s="89">
        <v>1173106</v>
      </c>
      <c r="N12" s="89">
        <v>36</v>
      </c>
      <c r="O12" s="89">
        <v>1162451</v>
      </c>
      <c r="P12" s="89">
        <v>35</v>
      </c>
    </row>
    <row r="13" spans="1:16" ht="15" x14ac:dyDescent="0.25">
      <c r="A13" s="99">
        <v>10</v>
      </c>
      <c r="B13" s="84" t="s">
        <v>11</v>
      </c>
      <c r="C13" s="89">
        <v>1364166</v>
      </c>
      <c r="D13" s="89">
        <v>188</v>
      </c>
      <c r="E13" s="89">
        <v>1484149</v>
      </c>
      <c r="F13" s="89">
        <v>154</v>
      </c>
      <c r="G13" s="89">
        <v>1484315</v>
      </c>
      <c r="H13" s="89">
        <v>136</v>
      </c>
      <c r="I13" s="89">
        <v>1631779</v>
      </c>
      <c r="J13" s="89">
        <v>164</v>
      </c>
      <c r="K13" s="89">
        <v>1523572</v>
      </c>
      <c r="L13" s="89">
        <v>226</v>
      </c>
      <c r="M13" s="89">
        <v>1591505</v>
      </c>
      <c r="N13" s="89">
        <v>205</v>
      </c>
      <c r="O13" s="89">
        <v>1649023</v>
      </c>
      <c r="P13" s="89">
        <v>166</v>
      </c>
    </row>
    <row r="14" spans="1:16" ht="15" x14ac:dyDescent="0.25">
      <c r="A14" s="209">
        <v>11</v>
      </c>
      <c r="B14" s="84" t="s">
        <v>79</v>
      </c>
      <c r="C14" s="89">
        <v>162290</v>
      </c>
      <c r="D14" s="89">
        <v>1</v>
      </c>
      <c r="E14" s="89">
        <v>185551</v>
      </c>
      <c r="F14" s="89">
        <v>6</v>
      </c>
      <c r="G14" s="89">
        <v>208813</v>
      </c>
      <c r="H14" s="89">
        <v>3</v>
      </c>
      <c r="I14" s="89">
        <v>236452</v>
      </c>
      <c r="J14" s="89">
        <v>0</v>
      </c>
      <c r="K14" s="89">
        <v>222649</v>
      </c>
      <c r="L14" s="89">
        <v>0</v>
      </c>
      <c r="M14" s="89">
        <v>225817</v>
      </c>
      <c r="N14" s="89">
        <v>5</v>
      </c>
      <c r="O14" s="89">
        <v>275525</v>
      </c>
      <c r="P14" s="89">
        <v>3</v>
      </c>
    </row>
    <row r="15" spans="1:16" ht="15" x14ac:dyDescent="0.25">
      <c r="A15" s="210"/>
      <c r="B15" s="84" t="s">
        <v>80</v>
      </c>
      <c r="C15" s="108">
        <v>315383</v>
      </c>
      <c r="D15" s="108">
        <v>0</v>
      </c>
      <c r="E15" s="108">
        <v>342858</v>
      </c>
      <c r="F15" s="108">
        <v>0</v>
      </c>
      <c r="G15" s="108">
        <v>425565</v>
      </c>
      <c r="H15" s="108">
        <v>0</v>
      </c>
      <c r="I15" s="108">
        <v>553262</v>
      </c>
      <c r="J15" s="108">
        <v>0</v>
      </c>
      <c r="K15" s="108">
        <v>523573</v>
      </c>
      <c r="L15" s="108">
        <v>0</v>
      </c>
      <c r="M15" s="108">
        <v>536208</v>
      </c>
      <c r="N15" s="108">
        <v>0</v>
      </c>
      <c r="O15" s="108">
        <v>487651</v>
      </c>
      <c r="P15" s="108">
        <v>0</v>
      </c>
    </row>
    <row r="16" spans="1:16" ht="15" x14ac:dyDescent="0.25">
      <c r="A16" s="113">
        <v>12</v>
      </c>
      <c r="B16" s="84" t="s">
        <v>12</v>
      </c>
      <c r="C16" s="89">
        <v>96775</v>
      </c>
      <c r="D16" s="89">
        <v>0</v>
      </c>
      <c r="E16" s="89">
        <v>205496</v>
      </c>
      <c r="F16" s="89">
        <v>5</v>
      </c>
      <c r="G16" s="89">
        <v>235447</v>
      </c>
      <c r="H16" s="89">
        <v>63</v>
      </c>
      <c r="I16" s="89">
        <v>238206</v>
      </c>
      <c r="J16" s="89">
        <v>113</v>
      </c>
      <c r="K16" s="89">
        <v>224576</v>
      </c>
      <c r="L16" s="89">
        <v>3</v>
      </c>
      <c r="M16" s="89">
        <v>206843</v>
      </c>
      <c r="N16" s="89">
        <v>1</v>
      </c>
      <c r="O16" s="89">
        <v>271492</v>
      </c>
      <c r="P16" s="89">
        <v>0</v>
      </c>
    </row>
    <row r="17" spans="1:16" ht="15" x14ac:dyDescent="0.25">
      <c r="A17" s="113">
        <v>13</v>
      </c>
      <c r="B17" s="84" t="s">
        <v>31</v>
      </c>
      <c r="C17" s="89">
        <v>1593903</v>
      </c>
      <c r="D17" s="89">
        <v>200</v>
      </c>
      <c r="E17" s="89">
        <v>1629997</v>
      </c>
      <c r="F17" s="89">
        <v>182</v>
      </c>
      <c r="G17" s="89">
        <v>1501726</v>
      </c>
      <c r="H17" s="89">
        <v>329</v>
      </c>
      <c r="I17" s="89">
        <v>1577354</v>
      </c>
      <c r="J17" s="89">
        <v>256</v>
      </c>
      <c r="K17" s="89">
        <v>2213159</v>
      </c>
      <c r="L17" s="89">
        <v>39</v>
      </c>
      <c r="M17" s="89">
        <v>2128318</v>
      </c>
      <c r="N17" s="89">
        <v>16</v>
      </c>
      <c r="O17" s="89">
        <v>2072421</v>
      </c>
      <c r="P17" s="89">
        <v>99</v>
      </c>
    </row>
    <row r="18" spans="1:16" ht="15" x14ac:dyDescent="0.25">
      <c r="A18" s="113">
        <v>14</v>
      </c>
      <c r="B18" s="84" t="s">
        <v>13</v>
      </c>
      <c r="C18" s="89">
        <v>6035129</v>
      </c>
      <c r="D18" s="89">
        <v>122</v>
      </c>
      <c r="E18" s="89">
        <v>5034506</v>
      </c>
      <c r="F18" s="89">
        <v>128</v>
      </c>
      <c r="G18" s="89">
        <v>5685603</v>
      </c>
      <c r="H18" s="89">
        <v>47</v>
      </c>
      <c r="I18" s="89">
        <v>6233391</v>
      </c>
      <c r="J18" s="89">
        <v>62</v>
      </c>
      <c r="K18" s="89">
        <v>6042825</v>
      </c>
      <c r="L18" s="89">
        <v>27</v>
      </c>
      <c r="M18" s="89">
        <v>5879901</v>
      </c>
      <c r="N18" s="89">
        <v>38</v>
      </c>
      <c r="O18" s="89">
        <v>5600975</v>
      </c>
      <c r="P18" s="89">
        <v>14</v>
      </c>
    </row>
    <row r="19" spans="1:16" ht="15" x14ac:dyDescent="0.25">
      <c r="A19" s="113">
        <v>15</v>
      </c>
      <c r="B19" s="84" t="s">
        <v>14</v>
      </c>
      <c r="C19" s="89">
        <v>578177</v>
      </c>
      <c r="D19" s="89">
        <v>238</v>
      </c>
      <c r="E19" s="89">
        <v>578783</v>
      </c>
      <c r="F19" s="89">
        <v>182</v>
      </c>
      <c r="G19" s="89">
        <v>902708</v>
      </c>
      <c r="H19" s="89">
        <v>313</v>
      </c>
      <c r="I19" s="89">
        <v>1276515</v>
      </c>
      <c r="J19" s="89">
        <v>213</v>
      </c>
      <c r="K19" s="89">
        <v>1529711</v>
      </c>
      <c r="L19" s="89">
        <v>195</v>
      </c>
      <c r="M19" s="89">
        <v>1733489</v>
      </c>
      <c r="N19" s="89">
        <v>161</v>
      </c>
      <c r="O19" s="89">
        <v>1668782</v>
      </c>
      <c r="P19" s="89">
        <v>185</v>
      </c>
    </row>
    <row r="20" spans="1:16" ht="15" x14ac:dyDescent="0.25">
      <c r="A20" s="113">
        <v>16</v>
      </c>
      <c r="B20" s="84" t="s">
        <v>32</v>
      </c>
      <c r="C20" s="89">
        <v>796617</v>
      </c>
      <c r="D20" s="89">
        <v>88</v>
      </c>
      <c r="E20" s="89">
        <v>571947</v>
      </c>
      <c r="F20" s="89">
        <v>28</v>
      </c>
      <c r="G20" s="89">
        <v>690695</v>
      </c>
      <c r="H20" s="89">
        <v>5</v>
      </c>
      <c r="I20" s="89">
        <v>896949</v>
      </c>
      <c r="J20" s="89">
        <v>1</v>
      </c>
      <c r="K20" s="89">
        <v>1146185</v>
      </c>
      <c r="L20" s="89">
        <v>1</v>
      </c>
      <c r="M20" s="89">
        <v>1568270</v>
      </c>
      <c r="N20" s="89">
        <v>18</v>
      </c>
      <c r="O20" s="89">
        <v>1959700</v>
      </c>
      <c r="P20" s="89">
        <v>20</v>
      </c>
    </row>
    <row r="21" spans="1:16" ht="15" x14ac:dyDescent="0.25">
      <c r="A21" s="113">
        <v>17</v>
      </c>
      <c r="B21" s="84" t="s">
        <v>33</v>
      </c>
      <c r="C21" s="89">
        <v>19172</v>
      </c>
      <c r="D21" s="89">
        <v>15</v>
      </c>
      <c r="E21" s="89">
        <v>25441</v>
      </c>
      <c r="F21" s="89">
        <v>55</v>
      </c>
      <c r="G21" s="89">
        <v>39479</v>
      </c>
      <c r="H21" s="89">
        <v>51</v>
      </c>
      <c r="I21" s="89">
        <v>31468</v>
      </c>
      <c r="J21" s="89">
        <v>36</v>
      </c>
      <c r="K21" s="89">
        <v>33470</v>
      </c>
      <c r="L21" s="89">
        <v>24</v>
      </c>
      <c r="M21" s="89">
        <v>37477</v>
      </c>
      <c r="N21" s="89">
        <v>22</v>
      </c>
      <c r="O21" s="89">
        <v>46272</v>
      </c>
      <c r="P21" s="89">
        <v>21</v>
      </c>
    </row>
    <row r="22" spans="1:16" ht="15" x14ac:dyDescent="0.25">
      <c r="A22" s="113">
        <v>18</v>
      </c>
      <c r="B22" s="84" t="s">
        <v>34</v>
      </c>
      <c r="C22" s="89">
        <v>318124</v>
      </c>
      <c r="D22" s="89">
        <v>0</v>
      </c>
      <c r="E22" s="89">
        <v>295146</v>
      </c>
      <c r="F22" s="89">
        <v>5</v>
      </c>
      <c r="G22" s="89">
        <v>310278</v>
      </c>
      <c r="H22" s="89">
        <v>4</v>
      </c>
      <c r="I22" s="89">
        <v>329019</v>
      </c>
      <c r="J22" s="89">
        <v>2</v>
      </c>
      <c r="K22" s="89">
        <v>375220</v>
      </c>
      <c r="L22" s="89">
        <v>5</v>
      </c>
      <c r="M22" s="89">
        <v>408938</v>
      </c>
      <c r="N22" s="89">
        <v>7</v>
      </c>
      <c r="O22" s="89">
        <v>430119</v>
      </c>
      <c r="P22" s="89">
        <v>2</v>
      </c>
    </row>
    <row r="23" spans="1:16" ht="15" x14ac:dyDescent="0.25">
      <c r="A23" s="113">
        <v>19</v>
      </c>
      <c r="B23" s="84" t="s">
        <v>58</v>
      </c>
      <c r="C23" s="89">
        <v>25665</v>
      </c>
      <c r="D23" s="89">
        <v>18</v>
      </c>
      <c r="E23" s="89">
        <v>26817</v>
      </c>
      <c r="F23" s="89">
        <v>33</v>
      </c>
      <c r="G23" s="89">
        <v>26789</v>
      </c>
      <c r="H23" s="89">
        <v>40</v>
      </c>
      <c r="I23" s="89">
        <v>33807</v>
      </c>
      <c r="J23" s="89">
        <v>23</v>
      </c>
      <c r="K23" s="89">
        <v>28790</v>
      </c>
      <c r="L23" s="89">
        <v>43</v>
      </c>
      <c r="M23" s="89">
        <v>33169</v>
      </c>
      <c r="N23" s="89">
        <v>59</v>
      </c>
      <c r="O23" s="89">
        <v>40346</v>
      </c>
      <c r="P23" s="89">
        <v>52</v>
      </c>
    </row>
    <row r="24" spans="1:16" ht="15" x14ac:dyDescent="0.25">
      <c r="A24" s="113">
        <v>20</v>
      </c>
      <c r="B24" s="84" t="s">
        <v>35</v>
      </c>
      <c r="C24" s="89">
        <v>64220</v>
      </c>
      <c r="D24" s="89">
        <v>0</v>
      </c>
      <c r="E24" s="89">
        <v>48566</v>
      </c>
      <c r="F24" s="89">
        <v>0</v>
      </c>
      <c r="G24" s="89">
        <v>36344</v>
      </c>
      <c r="H24" s="89">
        <v>7</v>
      </c>
      <c r="I24" s="89">
        <v>37664</v>
      </c>
      <c r="J24" s="89">
        <v>3</v>
      </c>
      <c r="K24" s="89">
        <v>38312</v>
      </c>
      <c r="L24" s="89">
        <v>0</v>
      </c>
      <c r="M24" s="89">
        <v>29289</v>
      </c>
      <c r="N24" s="89">
        <v>1</v>
      </c>
      <c r="O24" s="89">
        <v>29996</v>
      </c>
      <c r="P24" s="89">
        <v>0</v>
      </c>
    </row>
    <row r="25" spans="1:16" ht="15" x14ac:dyDescent="0.25">
      <c r="A25" s="113">
        <v>21</v>
      </c>
      <c r="B25" s="84" t="s">
        <v>36</v>
      </c>
      <c r="C25" s="89">
        <v>1354442</v>
      </c>
      <c r="D25" s="89">
        <v>188</v>
      </c>
      <c r="E25" s="89">
        <v>1372208</v>
      </c>
      <c r="F25" s="89">
        <v>269</v>
      </c>
      <c r="G25" s="89">
        <v>1598711</v>
      </c>
      <c r="H25" s="89">
        <v>293</v>
      </c>
      <c r="I25" s="89">
        <v>1599506</v>
      </c>
      <c r="J25" s="89">
        <v>235</v>
      </c>
      <c r="K25" s="89">
        <v>2125240</v>
      </c>
      <c r="L25" s="89">
        <v>131</v>
      </c>
      <c r="M25" s="89">
        <v>2384544</v>
      </c>
      <c r="N25" s="89">
        <v>127</v>
      </c>
      <c r="O25" s="89">
        <v>2498828</v>
      </c>
      <c r="P25" s="89">
        <v>88</v>
      </c>
    </row>
    <row r="26" spans="1:16" ht="15" x14ac:dyDescent="0.25">
      <c r="A26" s="113">
        <v>22</v>
      </c>
      <c r="B26" s="84" t="s">
        <v>37</v>
      </c>
      <c r="C26" s="89">
        <v>642862</v>
      </c>
      <c r="D26" s="89">
        <v>15</v>
      </c>
      <c r="E26" s="89">
        <v>656544</v>
      </c>
      <c r="F26" s="89">
        <v>10</v>
      </c>
      <c r="G26" s="89">
        <v>645612</v>
      </c>
      <c r="H26" s="89">
        <v>11</v>
      </c>
      <c r="I26" s="89">
        <v>692618</v>
      </c>
      <c r="J26" s="89">
        <v>9</v>
      </c>
      <c r="K26" s="89">
        <v>638908</v>
      </c>
      <c r="L26" s="89">
        <v>35</v>
      </c>
      <c r="M26" s="89">
        <v>612122</v>
      </c>
      <c r="N26" s="89">
        <v>71</v>
      </c>
      <c r="O26" s="89">
        <v>639631</v>
      </c>
      <c r="P26" s="89">
        <v>24</v>
      </c>
    </row>
    <row r="27" spans="1:16" ht="15" x14ac:dyDescent="0.25">
      <c r="A27" s="113">
        <v>23</v>
      </c>
      <c r="B27" s="84" t="s">
        <v>50</v>
      </c>
      <c r="C27" s="89">
        <v>628586</v>
      </c>
      <c r="D27" s="89">
        <v>0</v>
      </c>
      <c r="E27" s="89">
        <v>654884</v>
      </c>
      <c r="F27" s="89">
        <v>2</v>
      </c>
      <c r="G27" s="89">
        <v>703476</v>
      </c>
      <c r="H27" s="89">
        <v>87</v>
      </c>
      <c r="I27" s="89">
        <v>731148</v>
      </c>
      <c r="J27" s="89">
        <v>11</v>
      </c>
      <c r="K27" s="89">
        <v>772188</v>
      </c>
      <c r="L27" s="89">
        <v>2</v>
      </c>
      <c r="M27" s="89">
        <v>895610</v>
      </c>
      <c r="N27" s="89">
        <v>26</v>
      </c>
      <c r="O27" s="89">
        <v>900460</v>
      </c>
      <c r="P27" s="89">
        <v>15</v>
      </c>
    </row>
    <row r="28" spans="1:16" ht="15" x14ac:dyDescent="0.25">
      <c r="A28" s="113">
        <v>24</v>
      </c>
      <c r="B28" s="84" t="s">
        <v>46</v>
      </c>
      <c r="C28" s="89">
        <v>823014</v>
      </c>
      <c r="D28" s="89">
        <v>32</v>
      </c>
      <c r="E28" s="89">
        <v>1089640</v>
      </c>
      <c r="F28" s="89">
        <v>62</v>
      </c>
      <c r="G28" s="89">
        <v>2001465</v>
      </c>
      <c r="H28" s="89">
        <v>208</v>
      </c>
      <c r="I28" s="89">
        <v>2515972</v>
      </c>
      <c r="J28" s="89">
        <v>77</v>
      </c>
      <c r="K28" s="89">
        <v>3038583</v>
      </c>
      <c r="L28" s="89">
        <v>108</v>
      </c>
      <c r="M28" s="89">
        <v>3153098</v>
      </c>
      <c r="N28" s="89">
        <v>96</v>
      </c>
      <c r="O28" s="89">
        <v>3797814</v>
      </c>
      <c r="P28" s="89">
        <v>63</v>
      </c>
    </row>
    <row r="29" spans="1:16" ht="15" x14ac:dyDescent="0.25">
      <c r="A29" s="113">
        <v>25</v>
      </c>
      <c r="B29" s="84" t="s">
        <v>16</v>
      </c>
      <c r="C29" s="89">
        <v>106815</v>
      </c>
      <c r="D29" s="89">
        <v>9</v>
      </c>
      <c r="E29" s="89">
        <v>92736</v>
      </c>
      <c r="F29" s="89">
        <v>12</v>
      </c>
      <c r="G29" s="89">
        <v>111771</v>
      </c>
      <c r="H29" s="89">
        <v>7</v>
      </c>
      <c r="I29" s="89">
        <v>93726</v>
      </c>
      <c r="J29" s="89">
        <v>14</v>
      </c>
      <c r="K29" s="89">
        <v>83893</v>
      </c>
      <c r="L29" s="89">
        <v>7</v>
      </c>
      <c r="M29" s="89">
        <v>104346</v>
      </c>
      <c r="N29" s="89">
        <v>36</v>
      </c>
      <c r="O29" s="89">
        <v>111044</v>
      </c>
      <c r="P29" s="89">
        <v>36</v>
      </c>
    </row>
    <row r="30" spans="1:16" ht="15" x14ac:dyDescent="0.25">
      <c r="A30" s="113">
        <v>26</v>
      </c>
      <c r="B30" s="84" t="s">
        <v>38</v>
      </c>
      <c r="C30" s="89">
        <v>2430169</v>
      </c>
      <c r="D30" s="89">
        <v>242</v>
      </c>
      <c r="E30" s="89">
        <v>2410214</v>
      </c>
      <c r="F30" s="89">
        <v>22</v>
      </c>
      <c r="G30" s="89">
        <v>2737294</v>
      </c>
      <c r="H30" s="89">
        <v>21</v>
      </c>
      <c r="I30" s="89">
        <v>1944280</v>
      </c>
      <c r="J30" s="89">
        <v>4</v>
      </c>
      <c r="K30" s="89">
        <v>1904592</v>
      </c>
      <c r="L30" s="89">
        <v>14</v>
      </c>
      <c r="M30" s="89">
        <v>1956864</v>
      </c>
      <c r="N30" s="89">
        <v>2</v>
      </c>
      <c r="O30" s="89">
        <v>2135806</v>
      </c>
      <c r="P30" s="89">
        <v>1</v>
      </c>
    </row>
    <row r="31" spans="1:16" ht="15" x14ac:dyDescent="0.25">
      <c r="A31" s="113">
        <v>27</v>
      </c>
      <c r="B31" s="84" t="s">
        <v>47</v>
      </c>
      <c r="C31" s="89"/>
      <c r="D31" s="89"/>
      <c r="E31" s="89"/>
      <c r="F31" s="89"/>
      <c r="G31" s="89"/>
      <c r="H31" s="89"/>
      <c r="I31" s="89"/>
      <c r="J31" s="89"/>
      <c r="K31" s="89"/>
      <c r="L31" s="89"/>
      <c r="M31" s="89">
        <v>1137894</v>
      </c>
      <c r="N31" s="89">
        <v>123</v>
      </c>
      <c r="O31" s="89">
        <v>965642</v>
      </c>
      <c r="P31" s="89">
        <v>77</v>
      </c>
    </row>
    <row r="32" spans="1:16" ht="15" x14ac:dyDescent="0.25">
      <c r="A32" s="113">
        <v>28</v>
      </c>
      <c r="B32" s="84" t="s">
        <v>40</v>
      </c>
      <c r="C32" s="89">
        <v>177411</v>
      </c>
      <c r="D32" s="89">
        <v>188</v>
      </c>
      <c r="E32" s="89">
        <v>160438</v>
      </c>
      <c r="F32" s="89">
        <v>135</v>
      </c>
      <c r="G32" s="89">
        <v>159949</v>
      </c>
      <c r="H32" s="89">
        <v>131</v>
      </c>
      <c r="I32" s="89">
        <v>158988</v>
      </c>
      <c r="J32" s="89">
        <v>131</v>
      </c>
      <c r="K32" s="89">
        <v>154227</v>
      </c>
      <c r="L32" s="89">
        <v>51</v>
      </c>
      <c r="M32" s="89">
        <v>167058</v>
      </c>
      <c r="N32" s="89">
        <v>4</v>
      </c>
      <c r="O32" s="89">
        <v>170115</v>
      </c>
      <c r="P32" s="89">
        <v>7</v>
      </c>
    </row>
    <row r="33" spans="1:16" ht="15" x14ac:dyDescent="0.25">
      <c r="A33" s="113">
        <v>29</v>
      </c>
      <c r="B33" s="84" t="s">
        <v>41</v>
      </c>
      <c r="C33" s="89">
        <v>132998</v>
      </c>
      <c r="D33" s="89">
        <v>92</v>
      </c>
      <c r="E33" s="89">
        <v>130283</v>
      </c>
      <c r="F33" s="89">
        <v>56</v>
      </c>
      <c r="G33" s="89">
        <v>205681</v>
      </c>
      <c r="H33" s="89">
        <v>94</v>
      </c>
      <c r="I33" s="89">
        <v>185034</v>
      </c>
      <c r="J33" s="89">
        <v>113</v>
      </c>
      <c r="K33" s="89">
        <v>211385</v>
      </c>
      <c r="L33" s="89">
        <v>89</v>
      </c>
      <c r="M33" s="89">
        <v>253292</v>
      </c>
      <c r="N33" s="89">
        <v>77</v>
      </c>
      <c r="O33" s="89">
        <v>261603</v>
      </c>
      <c r="P33" s="89">
        <v>73</v>
      </c>
    </row>
    <row r="34" spans="1:16" ht="15" x14ac:dyDescent="0.25">
      <c r="A34" s="113">
        <v>30</v>
      </c>
      <c r="B34" s="84" t="s">
        <v>18</v>
      </c>
      <c r="C34" s="89">
        <v>963261</v>
      </c>
      <c r="D34" s="89">
        <v>166</v>
      </c>
      <c r="E34" s="89">
        <v>1183992</v>
      </c>
      <c r="F34" s="89">
        <v>196</v>
      </c>
      <c r="G34" s="89">
        <v>1552436</v>
      </c>
      <c r="H34" s="89">
        <v>226</v>
      </c>
      <c r="I34" s="89">
        <v>1720714</v>
      </c>
      <c r="J34" s="89">
        <v>377</v>
      </c>
      <c r="K34" s="89">
        <v>1627509</v>
      </c>
      <c r="L34" s="89">
        <v>619</v>
      </c>
      <c r="M34" s="89">
        <v>1811808</v>
      </c>
      <c r="N34" s="89">
        <v>665</v>
      </c>
      <c r="O34" s="89">
        <v>2302147</v>
      </c>
      <c r="P34" s="89">
        <v>822</v>
      </c>
    </row>
    <row r="35" spans="1:16" ht="15" x14ac:dyDescent="0.25">
      <c r="A35" s="113">
        <v>31</v>
      </c>
      <c r="B35" s="84" t="s">
        <v>19</v>
      </c>
      <c r="C35" s="89">
        <v>1980448</v>
      </c>
      <c r="D35" s="89">
        <v>451</v>
      </c>
      <c r="E35" s="89">
        <v>1991660</v>
      </c>
      <c r="F35" s="89">
        <v>528</v>
      </c>
      <c r="G35" s="89">
        <v>2550319</v>
      </c>
      <c r="H35" s="89">
        <v>755</v>
      </c>
      <c r="I35" s="89">
        <v>2514606</v>
      </c>
      <c r="J35" s="89">
        <v>753</v>
      </c>
      <c r="K35" s="89">
        <v>2831623</v>
      </c>
      <c r="L35" s="89">
        <v>625</v>
      </c>
      <c r="M35" s="89">
        <v>3193209</v>
      </c>
      <c r="N35" s="89">
        <v>554</v>
      </c>
      <c r="O35" s="89">
        <v>3537353</v>
      </c>
      <c r="P35" s="89">
        <v>635</v>
      </c>
    </row>
    <row r="36" spans="1:16" ht="15" x14ac:dyDescent="0.25">
      <c r="A36" s="113">
        <v>32</v>
      </c>
      <c r="B36" s="84" t="s">
        <v>81</v>
      </c>
      <c r="C36" s="89">
        <v>66991</v>
      </c>
      <c r="D36" s="89">
        <v>3</v>
      </c>
      <c r="E36" s="89">
        <v>69151</v>
      </c>
      <c r="F36" s="89">
        <v>3</v>
      </c>
      <c r="G36" s="89">
        <v>77320</v>
      </c>
      <c r="H36" s="89">
        <v>5</v>
      </c>
      <c r="I36" s="89">
        <v>58307</v>
      </c>
      <c r="J36" s="89">
        <v>0</v>
      </c>
      <c r="K36" s="89">
        <v>61716</v>
      </c>
      <c r="L36" s="89">
        <v>0</v>
      </c>
      <c r="M36" s="89">
        <v>48254</v>
      </c>
      <c r="N36" s="89">
        <v>4</v>
      </c>
      <c r="O36" s="89">
        <v>57220</v>
      </c>
      <c r="P36" s="89">
        <v>4</v>
      </c>
    </row>
    <row r="37" spans="1:16" ht="15" x14ac:dyDescent="0.25">
      <c r="A37" s="113">
        <v>33</v>
      </c>
      <c r="B37" s="84" t="s">
        <v>48</v>
      </c>
      <c r="C37" s="89" t="s">
        <v>78</v>
      </c>
      <c r="D37" s="89" t="s">
        <v>78</v>
      </c>
      <c r="E37" s="89">
        <v>49649</v>
      </c>
      <c r="F37" s="89">
        <v>0</v>
      </c>
      <c r="G37" s="89">
        <v>35346</v>
      </c>
      <c r="H37" s="89">
        <v>0</v>
      </c>
      <c r="I37" s="89">
        <v>100541</v>
      </c>
      <c r="J37" s="89">
        <v>0</v>
      </c>
      <c r="K37" s="89">
        <v>109081</v>
      </c>
      <c r="L37" s="89">
        <v>8</v>
      </c>
      <c r="M37" s="89">
        <v>127479</v>
      </c>
      <c r="N37" s="89">
        <v>36</v>
      </c>
      <c r="O37" s="89">
        <v>171977</v>
      </c>
      <c r="P37" s="89">
        <v>27</v>
      </c>
    </row>
    <row r="38" spans="1:16" ht="15" x14ac:dyDescent="0.25">
      <c r="A38" s="114">
        <v>34</v>
      </c>
      <c r="B38" s="84" t="s">
        <v>82</v>
      </c>
      <c r="C38" s="89">
        <v>112471</v>
      </c>
      <c r="D38" s="89">
        <v>0</v>
      </c>
      <c r="E38" s="89">
        <v>104447</v>
      </c>
      <c r="F38" s="89">
        <v>0</v>
      </c>
      <c r="G38" s="89">
        <v>92668</v>
      </c>
      <c r="H38" s="89">
        <v>0</v>
      </c>
      <c r="I38" s="89">
        <v>96346</v>
      </c>
      <c r="J38" s="89">
        <v>0</v>
      </c>
      <c r="K38" s="89">
        <v>102487</v>
      </c>
      <c r="L38" s="89">
        <v>3</v>
      </c>
      <c r="M38" s="89">
        <v>61639</v>
      </c>
      <c r="N38" s="89">
        <v>12</v>
      </c>
      <c r="O38" s="89">
        <v>84301</v>
      </c>
      <c r="P38" s="89">
        <v>13</v>
      </c>
    </row>
    <row r="39" spans="1:16" ht="15" x14ac:dyDescent="0.25">
      <c r="A39" s="114">
        <v>35</v>
      </c>
      <c r="B39" s="84" t="s">
        <v>67</v>
      </c>
      <c r="C39" s="89">
        <v>48839</v>
      </c>
      <c r="D39" s="89">
        <v>0</v>
      </c>
      <c r="E39" s="89">
        <v>42350</v>
      </c>
      <c r="F39" s="89">
        <v>0</v>
      </c>
      <c r="G39" s="89">
        <v>39872</v>
      </c>
      <c r="H39" s="89">
        <v>4</v>
      </c>
      <c r="I39" s="89">
        <v>48603</v>
      </c>
      <c r="J39" s="89">
        <v>8</v>
      </c>
      <c r="K39" s="89">
        <v>60571</v>
      </c>
      <c r="L39" s="89">
        <v>4</v>
      </c>
      <c r="M39" s="89">
        <v>66031</v>
      </c>
      <c r="N39" s="89">
        <v>8</v>
      </c>
      <c r="O39" s="89">
        <v>73171</v>
      </c>
      <c r="P39" s="89">
        <v>0</v>
      </c>
    </row>
    <row r="40" spans="1:16" ht="15" x14ac:dyDescent="0.25">
      <c r="A40" s="113">
        <v>36</v>
      </c>
      <c r="B40" s="84" t="s">
        <v>49</v>
      </c>
      <c r="C40" s="89">
        <v>17263</v>
      </c>
      <c r="D40" s="89">
        <v>0</v>
      </c>
      <c r="E40" s="89">
        <v>28129</v>
      </c>
      <c r="F40" s="89">
        <v>0</v>
      </c>
      <c r="G40" s="89">
        <v>45656</v>
      </c>
      <c r="H40" s="89">
        <v>0</v>
      </c>
      <c r="I40" s="89">
        <v>43944</v>
      </c>
      <c r="J40" s="89">
        <v>0</v>
      </c>
      <c r="K40" s="89">
        <v>49807</v>
      </c>
      <c r="L40" s="89">
        <v>0</v>
      </c>
      <c r="M40" s="89">
        <v>42274</v>
      </c>
      <c r="N40" s="89">
        <v>0</v>
      </c>
      <c r="O40" s="89">
        <v>35198</v>
      </c>
      <c r="P40" s="89">
        <v>0</v>
      </c>
    </row>
    <row r="41" spans="1:16" ht="15" x14ac:dyDescent="0.25">
      <c r="A41" s="22"/>
      <c r="B41" s="101" t="s">
        <v>20</v>
      </c>
      <c r="C41" s="92">
        <f t="shared" ref="C41:P41" si="0">SUM(C4:C40)</f>
        <v>26140046</v>
      </c>
      <c r="D41" s="92">
        <f t="shared" si="0"/>
        <v>2797</v>
      </c>
      <c r="E41" s="92">
        <f t="shared" si="0"/>
        <v>26300208</v>
      </c>
      <c r="F41" s="92">
        <f t="shared" si="0"/>
        <v>2492</v>
      </c>
      <c r="G41" s="92">
        <f t="shared" si="0"/>
        <v>31684628</v>
      </c>
      <c r="H41" s="92">
        <f t="shared" si="0"/>
        <v>4155</v>
      </c>
      <c r="I41" s="92">
        <f t="shared" si="0"/>
        <v>33423107</v>
      </c>
      <c r="J41" s="92">
        <f t="shared" si="0"/>
        <v>3513</v>
      </c>
      <c r="K41" s="92">
        <f t="shared" si="0"/>
        <v>34835743</v>
      </c>
      <c r="L41" s="92">
        <f t="shared" si="0"/>
        <v>2729</v>
      </c>
      <c r="M41" s="92">
        <f t="shared" si="0"/>
        <v>37485713</v>
      </c>
      <c r="N41" s="92">
        <f t="shared" si="0"/>
        <v>2893</v>
      </c>
      <c r="O41" s="92">
        <f t="shared" si="0"/>
        <v>40303141</v>
      </c>
      <c r="P41" s="92">
        <f t="shared" si="0"/>
        <v>3043</v>
      </c>
    </row>
    <row r="42" spans="1:16" ht="15" x14ac:dyDescent="0.25">
      <c r="A42" s="115" t="s">
        <v>84</v>
      </c>
      <c r="B42" s="116" t="s">
        <v>85</v>
      </c>
      <c r="C42" s="9"/>
      <c r="D42" s="9"/>
      <c r="E42" s="9"/>
      <c r="F42" s="9"/>
      <c r="G42" s="9"/>
      <c r="H42" s="9"/>
      <c r="I42" s="9"/>
      <c r="J42" s="9"/>
      <c r="K42" s="9"/>
      <c r="L42" s="9"/>
      <c r="M42" s="9"/>
      <c r="N42" s="9"/>
      <c r="O42" s="9"/>
      <c r="P42" s="9"/>
    </row>
    <row r="43" spans="1:16" ht="15" x14ac:dyDescent="0.25">
      <c r="A43" s="5" t="s">
        <v>86</v>
      </c>
      <c r="B43" s="5"/>
    </row>
    <row r="44" spans="1:16" ht="15" x14ac:dyDescent="0.25">
      <c r="A44" s="5" t="s">
        <v>102</v>
      </c>
      <c r="B44" s="5"/>
    </row>
  </sheetData>
  <mergeCells count="11">
    <mergeCell ref="A14:A15"/>
    <mergeCell ref="A1:P1"/>
    <mergeCell ref="A2:A3"/>
    <mergeCell ref="B2:B3"/>
    <mergeCell ref="C2:D2"/>
    <mergeCell ref="E2:F2"/>
    <mergeCell ref="G2:H2"/>
    <mergeCell ref="I2:J2"/>
    <mergeCell ref="K2:L2"/>
    <mergeCell ref="M2:N2"/>
    <mergeCell ref="O2:P2"/>
  </mergeCells>
  <pageMargins left="0.55000000000000004" right="0.39" top="0.55000000000000004" bottom="0.46" header="0.3" footer="0.3"/>
  <pageSetup paperSize="9" scale="7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4"/>
  <sheetViews>
    <sheetView view="pageBreakPreview" topLeftCell="N18" zoomScaleSheetLayoutView="100" workbookViewId="0">
      <selection activeCell="AB43" sqref="AB43"/>
    </sheetView>
  </sheetViews>
  <sheetFormatPr defaultColWidth="12.42578125" defaultRowHeight="15" x14ac:dyDescent="0.25"/>
  <cols>
    <col min="1" max="1" width="28.42578125" style="5" customWidth="1"/>
    <col min="2" max="2" width="13.5703125" style="5" customWidth="1"/>
    <col min="3" max="16" width="12.42578125" style="5"/>
    <col min="17" max="17" width="19.7109375" style="5" hidden="1" customWidth="1"/>
    <col min="18" max="16384" width="12.42578125" style="5"/>
  </cols>
  <sheetData>
    <row r="1" spans="1:26" ht="22.5" customHeight="1" x14ac:dyDescent="0.25">
      <c r="A1" s="190" t="s">
        <v>279</v>
      </c>
      <c r="B1" s="190"/>
      <c r="C1" s="190"/>
      <c r="D1" s="190"/>
      <c r="E1" s="190"/>
      <c r="F1" s="190"/>
      <c r="G1" s="190"/>
      <c r="H1" s="190"/>
      <c r="I1" s="190"/>
      <c r="J1" s="190"/>
      <c r="K1" s="190"/>
      <c r="L1" s="190"/>
      <c r="M1" s="190"/>
      <c r="N1" s="190"/>
      <c r="O1" s="190"/>
      <c r="P1" s="190"/>
      <c r="Q1" s="190" t="s">
        <v>279</v>
      </c>
      <c r="R1" s="190"/>
      <c r="S1" s="190"/>
      <c r="T1" s="190"/>
      <c r="U1" s="190"/>
      <c r="V1" s="190"/>
      <c r="W1" s="190"/>
      <c r="X1" s="190"/>
      <c r="Y1" s="190"/>
      <c r="Z1" s="190"/>
    </row>
    <row r="2" spans="1:26" s="64" customFormat="1" ht="15" customHeight="1" x14ac:dyDescent="0.25">
      <c r="A2" s="212" t="s">
        <v>68</v>
      </c>
      <c r="B2" s="214">
        <v>2010</v>
      </c>
      <c r="C2" s="214"/>
      <c r="D2" s="214"/>
      <c r="E2" s="214">
        <v>2011</v>
      </c>
      <c r="F2" s="214"/>
      <c r="G2" s="214"/>
      <c r="H2" s="214">
        <v>2012</v>
      </c>
      <c r="I2" s="214"/>
      <c r="J2" s="214"/>
      <c r="K2" s="185">
        <v>2013</v>
      </c>
      <c r="L2" s="185"/>
      <c r="M2" s="185"/>
      <c r="N2" s="214">
        <v>2014</v>
      </c>
      <c r="O2" s="214"/>
      <c r="P2" s="214"/>
      <c r="Q2" s="212" t="s">
        <v>68</v>
      </c>
      <c r="R2" s="215">
        <v>2015</v>
      </c>
      <c r="S2" s="216"/>
      <c r="T2" s="217"/>
      <c r="U2" s="215">
        <v>2016</v>
      </c>
      <c r="V2" s="216"/>
      <c r="W2" s="217"/>
      <c r="X2" s="215" t="s">
        <v>43</v>
      </c>
      <c r="Y2" s="216"/>
      <c r="Z2" s="217"/>
    </row>
    <row r="3" spans="1:26" s="117" customFormat="1" ht="15.75" x14ac:dyDescent="0.25">
      <c r="A3" s="213"/>
      <c r="B3" s="218" t="s">
        <v>69</v>
      </c>
      <c r="C3" s="218" t="s">
        <v>70</v>
      </c>
      <c r="D3" s="218" t="s">
        <v>6</v>
      </c>
      <c r="E3" s="218" t="s">
        <v>69</v>
      </c>
      <c r="F3" s="218" t="s">
        <v>70</v>
      </c>
      <c r="G3" s="218" t="s">
        <v>6</v>
      </c>
      <c r="H3" s="218" t="s">
        <v>69</v>
      </c>
      <c r="I3" s="218" t="s">
        <v>70</v>
      </c>
      <c r="J3" s="218" t="s">
        <v>6</v>
      </c>
      <c r="K3" s="218" t="s">
        <v>69</v>
      </c>
      <c r="L3" s="218" t="s">
        <v>70</v>
      </c>
      <c r="M3" s="218" t="s">
        <v>6</v>
      </c>
      <c r="N3" s="218" t="s">
        <v>69</v>
      </c>
      <c r="O3" s="218" t="s">
        <v>70</v>
      </c>
      <c r="P3" s="218" t="s">
        <v>6</v>
      </c>
      <c r="Q3" s="213"/>
      <c r="R3" s="219" t="s">
        <v>69</v>
      </c>
      <c r="S3" s="219" t="s">
        <v>70</v>
      </c>
      <c r="T3" s="219" t="s">
        <v>6</v>
      </c>
      <c r="U3" s="219" t="s">
        <v>69</v>
      </c>
      <c r="V3" s="219" t="s">
        <v>70</v>
      </c>
      <c r="W3" s="219" t="s">
        <v>6</v>
      </c>
      <c r="X3" s="219" t="s">
        <v>69</v>
      </c>
      <c r="Y3" s="219" t="s">
        <v>70</v>
      </c>
      <c r="Z3" s="219" t="s">
        <v>6</v>
      </c>
    </row>
    <row r="4" spans="1:26" s="117" customFormat="1" ht="15.75" x14ac:dyDescent="0.25">
      <c r="A4" s="213"/>
      <c r="B4" s="214" t="s">
        <v>71</v>
      </c>
      <c r="C4" s="218"/>
      <c r="D4" s="214"/>
      <c r="E4" s="214" t="s">
        <v>71</v>
      </c>
      <c r="F4" s="218"/>
      <c r="G4" s="214"/>
      <c r="H4" s="214" t="s">
        <v>71</v>
      </c>
      <c r="I4" s="218"/>
      <c r="J4" s="214"/>
      <c r="K4" s="214" t="s">
        <v>71</v>
      </c>
      <c r="L4" s="218"/>
      <c r="M4" s="214"/>
      <c r="N4" s="214" t="s">
        <v>71</v>
      </c>
      <c r="O4" s="218"/>
      <c r="P4" s="214"/>
      <c r="Q4" s="213"/>
      <c r="R4" s="220"/>
      <c r="S4" s="220"/>
      <c r="T4" s="220"/>
      <c r="U4" s="220"/>
      <c r="V4" s="220"/>
      <c r="W4" s="220"/>
      <c r="X4" s="220"/>
      <c r="Y4" s="220"/>
      <c r="Z4" s="220"/>
    </row>
    <row r="5" spans="1:26" s="49" customFormat="1" x14ac:dyDescent="0.25">
      <c r="A5" s="118" t="s">
        <v>26</v>
      </c>
      <c r="B5" s="119">
        <v>33393</v>
      </c>
      <c r="C5" s="119">
        <v>23259</v>
      </c>
      <c r="D5" s="119">
        <v>20</v>
      </c>
      <c r="E5" s="119">
        <v>34949</v>
      </c>
      <c r="F5" s="119">
        <v>24089</v>
      </c>
      <c r="G5" s="119">
        <v>5</v>
      </c>
      <c r="H5" s="119">
        <v>24699</v>
      </c>
      <c r="I5" s="119">
        <v>15695</v>
      </c>
      <c r="J5" s="119">
        <v>2</v>
      </c>
      <c r="K5" s="119">
        <v>19787</v>
      </c>
      <c r="L5" s="119">
        <v>13385</v>
      </c>
      <c r="M5" s="119">
        <v>0</v>
      </c>
      <c r="N5" s="119">
        <v>21077</v>
      </c>
      <c r="O5" s="119">
        <v>15511</v>
      </c>
      <c r="P5" s="119">
        <v>0</v>
      </c>
      <c r="Q5" s="118" t="s">
        <v>26</v>
      </c>
      <c r="R5" s="47">
        <v>25042</v>
      </c>
      <c r="S5" s="47">
        <v>18709</v>
      </c>
      <c r="T5" s="47">
        <v>0</v>
      </c>
      <c r="U5" s="47">
        <v>23613</v>
      </c>
      <c r="V5" s="47">
        <v>17443</v>
      </c>
      <c r="W5" s="47">
        <v>0</v>
      </c>
      <c r="X5" s="47">
        <v>16913</v>
      </c>
      <c r="Y5" s="47">
        <v>11944</v>
      </c>
      <c r="Z5" s="47">
        <v>0</v>
      </c>
    </row>
    <row r="6" spans="1:26" s="49" customFormat="1" x14ac:dyDescent="0.25">
      <c r="A6" s="118" t="s">
        <v>27</v>
      </c>
      <c r="B6" s="119">
        <v>17944</v>
      </c>
      <c r="C6" s="119">
        <v>5412</v>
      </c>
      <c r="D6" s="119">
        <v>103</v>
      </c>
      <c r="E6" s="119">
        <v>13950</v>
      </c>
      <c r="F6" s="119">
        <v>4856</v>
      </c>
      <c r="G6" s="119">
        <v>17</v>
      </c>
      <c r="H6" s="119">
        <v>8368</v>
      </c>
      <c r="I6" s="119">
        <v>2789</v>
      </c>
      <c r="J6" s="119">
        <v>15</v>
      </c>
      <c r="K6" s="119">
        <v>6398</v>
      </c>
      <c r="L6" s="119">
        <v>2181</v>
      </c>
      <c r="M6" s="119">
        <v>21</v>
      </c>
      <c r="N6" s="119">
        <v>6082</v>
      </c>
      <c r="O6" s="119">
        <v>2338</v>
      </c>
      <c r="P6" s="119">
        <v>9</v>
      </c>
      <c r="Q6" s="118" t="s">
        <v>27</v>
      </c>
      <c r="R6" s="47">
        <v>5088</v>
      </c>
      <c r="S6" s="47">
        <v>1714</v>
      </c>
      <c r="T6" s="47">
        <v>7</v>
      </c>
      <c r="U6" s="47">
        <v>3144</v>
      </c>
      <c r="V6" s="47">
        <v>911</v>
      </c>
      <c r="W6" s="47">
        <v>2</v>
      </c>
      <c r="X6" s="47">
        <v>1538</v>
      </c>
      <c r="Y6" s="47">
        <v>487</v>
      </c>
      <c r="Z6" s="47">
        <v>0</v>
      </c>
    </row>
    <row r="7" spans="1:26" s="49" customFormat="1" x14ac:dyDescent="0.25">
      <c r="A7" s="118" t="s">
        <v>7</v>
      </c>
      <c r="B7" s="119">
        <v>68353</v>
      </c>
      <c r="C7" s="119">
        <v>48330</v>
      </c>
      <c r="D7" s="119">
        <v>36</v>
      </c>
      <c r="E7" s="119">
        <v>47397</v>
      </c>
      <c r="F7" s="119">
        <v>34707</v>
      </c>
      <c r="G7" s="119">
        <v>45</v>
      </c>
      <c r="H7" s="119">
        <v>29999</v>
      </c>
      <c r="I7" s="119">
        <v>20579</v>
      </c>
      <c r="J7" s="119">
        <v>13</v>
      </c>
      <c r="K7" s="119">
        <v>19542</v>
      </c>
      <c r="L7" s="119">
        <v>14969</v>
      </c>
      <c r="M7" s="119">
        <v>7</v>
      </c>
      <c r="N7" s="119">
        <v>14540</v>
      </c>
      <c r="O7" s="119">
        <v>11210</v>
      </c>
      <c r="P7" s="119">
        <v>11</v>
      </c>
      <c r="Q7" s="118" t="s">
        <v>7</v>
      </c>
      <c r="R7" s="47">
        <v>15557</v>
      </c>
      <c r="S7" s="47">
        <v>11675</v>
      </c>
      <c r="T7" s="47">
        <v>4</v>
      </c>
      <c r="U7" s="47">
        <v>7826</v>
      </c>
      <c r="V7" s="47">
        <v>5686</v>
      </c>
      <c r="W7" s="47">
        <v>6</v>
      </c>
      <c r="X7" s="47">
        <v>5473</v>
      </c>
      <c r="Y7" s="47">
        <v>4131</v>
      </c>
      <c r="Z7" s="47">
        <v>0</v>
      </c>
    </row>
    <row r="8" spans="1:26" s="49" customFormat="1" x14ac:dyDescent="0.25">
      <c r="A8" s="118" t="s">
        <v>8</v>
      </c>
      <c r="B8" s="119">
        <v>1908</v>
      </c>
      <c r="C8" s="119">
        <v>933</v>
      </c>
      <c r="D8" s="119">
        <v>1</v>
      </c>
      <c r="E8" s="119">
        <v>2643</v>
      </c>
      <c r="F8" s="119">
        <v>1273</v>
      </c>
      <c r="G8" s="119">
        <v>0</v>
      </c>
      <c r="H8" s="119">
        <v>2605</v>
      </c>
      <c r="I8" s="119">
        <v>838</v>
      </c>
      <c r="J8" s="119">
        <v>0</v>
      </c>
      <c r="K8" s="119">
        <v>2693</v>
      </c>
      <c r="L8" s="119">
        <v>715</v>
      </c>
      <c r="M8" s="119">
        <v>1</v>
      </c>
      <c r="N8" s="119">
        <v>2043</v>
      </c>
      <c r="O8" s="119">
        <v>699</v>
      </c>
      <c r="P8" s="119">
        <v>0</v>
      </c>
      <c r="Q8" s="118" t="s">
        <v>8</v>
      </c>
      <c r="R8" s="47">
        <v>4006</v>
      </c>
      <c r="S8" s="47">
        <v>1286</v>
      </c>
      <c r="T8" s="47">
        <v>1</v>
      </c>
      <c r="U8" s="47">
        <v>5205</v>
      </c>
      <c r="V8" s="47">
        <v>895</v>
      </c>
      <c r="W8" s="47">
        <v>0</v>
      </c>
      <c r="X8" s="47">
        <v>3175</v>
      </c>
      <c r="Y8" s="47">
        <v>356</v>
      </c>
      <c r="Z8" s="47">
        <v>2</v>
      </c>
    </row>
    <row r="9" spans="1:26" s="49" customFormat="1" x14ac:dyDescent="0.25">
      <c r="A9" s="118" t="s">
        <v>57</v>
      </c>
      <c r="B9" s="119">
        <v>152209</v>
      </c>
      <c r="C9" s="119">
        <v>120080</v>
      </c>
      <c r="D9" s="119">
        <v>47</v>
      </c>
      <c r="E9" s="119">
        <v>136899</v>
      </c>
      <c r="F9" s="119">
        <v>107472</v>
      </c>
      <c r="G9" s="119">
        <v>42</v>
      </c>
      <c r="H9" s="119">
        <v>124006</v>
      </c>
      <c r="I9" s="119">
        <v>96924</v>
      </c>
      <c r="J9" s="119">
        <v>90</v>
      </c>
      <c r="K9" s="119">
        <v>110145</v>
      </c>
      <c r="L9" s="119">
        <v>89418</v>
      </c>
      <c r="M9" s="119">
        <v>43</v>
      </c>
      <c r="N9" s="119">
        <v>128993</v>
      </c>
      <c r="O9" s="119">
        <v>108874</v>
      </c>
      <c r="P9" s="119">
        <v>53</v>
      </c>
      <c r="Q9" s="118" t="s">
        <v>57</v>
      </c>
      <c r="R9" s="47">
        <v>144886</v>
      </c>
      <c r="S9" s="47">
        <v>123839</v>
      </c>
      <c r="T9" s="47">
        <v>21</v>
      </c>
      <c r="U9" s="47">
        <v>148220</v>
      </c>
      <c r="V9" s="47">
        <v>121503</v>
      </c>
      <c r="W9" s="47">
        <v>61</v>
      </c>
      <c r="X9" s="47">
        <v>141310</v>
      </c>
      <c r="Y9" s="47">
        <v>115153</v>
      </c>
      <c r="Z9" s="47">
        <v>0</v>
      </c>
    </row>
    <row r="10" spans="1:26" s="49" customFormat="1" x14ac:dyDescent="0.25">
      <c r="A10" s="118" t="s">
        <v>28</v>
      </c>
      <c r="B10" s="119">
        <v>251</v>
      </c>
      <c r="C10" s="119">
        <v>1</v>
      </c>
      <c r="D10" s="119">
        <v>0</v>
      </c>
      <c r="E10" s="119">
        <v>413</v>
      </c>
      <c r="F10" s="119">
        <v>1</v>
      </c>
      <c r="G10" s="119">
        <v>0</v>
      </c>
      <c r="H10" s="119">
        <v>382</v>
      </c>
      <c r="I10" s="119">
        <v>1</v>
      </c>
      <c r="J10" s="119">
        <v>0</v>
      </c>
      <c r="K10" s="119">
        <v>353</v>
      </c>
      <c r="L10" s="119">
        <v>8</v>
      </c>
      <c r="M10" s="119">
        <v>0</v>
      </c>
      <c r="N10" s="119">
        <v>98</v>
      </c>
      <c r="O10" s="119">
        <v>0</v>
      </c>
      <c r="P10" s="119">
        <v>0</v>
      </c>
      <c r="Q10" s="118" t="s">
        <v>28</v>
      </c>
      <c r="R10" s="47">
        <v>54</v>
      </c>
      <c r="S10" s="47">
        <v>0</v>
      </c>
      <c r="T10" s="47">
        <v>0</v>
      </c>
      <c r="U10" s="47">
        <v>31</v>
      </c>
      <c r="V10" s="47">
        <v>0</v>
      </c>
      <c r="W10" s="47">
        <v>0</v>
      </c>
      <c r="X10" s="47">
        <v>577</v>
      </c>
      <c r="Y10" s="47">
        <v>2</v>
      </c>
      <c r="Z10" s="47">
        <v>0</v>
      </c>
    </row>
    <row r="11" spans="1:26" s="49" customFormat="1" x14ac:dyDescent="0.25">
      <c r="A11" s="118" t="s">
        <v>29</v>
      </c>
      <c r="B11" s="119">
        <v>2368</v>
      </c>
      <c r="C11" s="119">
        <v>275</v>
      </c>
      <c r="D11" s="119">
        <v>1</v>
      </c>
      <c r="E11" s="119">
        <v>1187</v>
      </c>
      <c r="F11" s="119">
        <v>135</v>
      </c>
      <c r="G11" s="119">
        <v>3</v>
      </c>
      <c r="H11" s="119">
        <v>1714</v>
      </c>
      <c r="I11" s="119">
        <v>170</v>
      </c>
      <c r="J11" s="119">
        <v>0</v>
      </c>
      <c r="K11" s="119">
        <v>1530</v>
      </c>
      <c r="L11" s="119">
        <v>131</v>
      </c>
      <c r="M11" s="119">
        <v>0</v>
      </c>
      <c r="N11" s="119">
        <v>824</v>
      </c>
      <c r="O11" s="119">
        <v>42</v>
      </c>
      <c r="P11" s="119">
        <v>0</v>
      </c>
      <c r="Q11" s="118" t="s">
        <v>29</v>
      </c>
      <c r="R11" s="47">
        <v>651</v>
      </c>
      <c r="S11" s="47">
        <v>75</v>
      </c>
      <c r="T11" s="47">
        <v>1</v>
      </c>
      <c r="U11" s="47">
        <v>742</v>
      </c>
      <c r="V11" s="47">
        <v>130</v>
      </c>
      <c r="W11" s="47">
        <v>0</v>
      </c>
      <c r="X11" s="47">
        <v>653</v>
      </c>
      <c r="Y11" s="47">
        <v>75</v>
      </c>
      <c r="Z11" s="47">
        <v>2</v>
      </c>
    </row>
    <row r="12" spans="1:26" s="49" customFormat="1" x14ac:dyDescent="0.25">
      <c r="A12" s="118" t="s">
        <v>44</v>
      </c>
      <c r="B12" s="119">
        <v>66501</v>
      </c>
      <c r="C12" s="119">
        <v>13729</v>
      </c>
      <c r="D12" s="119">
        <v>71</v>
      </c>
      <c r="E12" s="119">
        <v>89764</v>
      </c>
      <c r="F12" s="119">
        <v>16112</v>
      </c>
      <c r="G12" s="119">
        <v>127</v>
      </c>
      <c r="H12" s="119">
        <v>76246</v>
      </c>
      <c r="I12" s="119">
        <v>10483</v>
      </c>
      <c r="J12" s="119">
        <v>29</v>
      </c>
      <c r="K12" s="119">
        <v>58513</v>
      </c>
      <c r="L12" s="119">
        <v>9122</v>
      </c>
      <c r="M12" s="119">
        <v>38</v>
      </c>
      <c r="N12" s="119">
        <v>41608</v>
      </c>
      <c r="O12" s="119">
        <v>6253</v>
      </c>
      <c r="P12" s="119">
        <v>16</v>
      </c>
      <c r="Q12" s="118" t="s">
        <v>44</v>
      </c>
      <c r="R12" s="47">
        <v>41566</v>
      </c>
      <c r="S12" s="47">
        <v>7232</v>
      </c>
      <c r="T12" s="47">
        <v>7</v>
      </c>
      <c r="U12" s="47">
        <v>44783</v>
      </c>
      <c r="V12" s="47">
        <v>6298</v>
      </c>
      <c r="W12" s="47">
        <v>6</v>
      </c>
      <c r="X12" s="47">
        <v>37801</v>
      </c>
      <c r="Y12" s="47">
        <v>3502</v>
      </c>
      <c r="Z12" s="47">
        <v>2</v>
      </c>
    </row>
    <row r="13" spans="1:26" s="49" customFormat="1" x14ac:dyDescent="0.25">
      <c r="A13" s="118" t="s">
        <v>30</v>
      </c>
      <c r="B13" s="119">
        <v>18921</v>
      </c>
      <c r="C13" s="119">
        <v>764</v>
      </c>
      <c r="D13" s="119">
        <v>0</v>
      </c>
      <c r="E13" s="119">
        <v>33401</v>
      </c>
      <c r="F13" s="119">
        <v>1133</v>
      </c>
      <c r="G13" s="119">
        <v>1</v>
      </c>
      <c r="H13" s="119">
        <v>26819</v>
      </c>
      <c r="I13" s="119">
        <v>569</v>
      </c>
      <c r="J13" s="119">
        <v>1</v>
      </c>
      <c r="K13" s="119">
        <v>14471</v>
      </c>
      <c r="L13" s="119">
        <v>247</v>
      </c>
      <c r="M13" s="119">
        <v>3</v>
      </c>
      <c r="N13" s="119">
        <v>4485</v>
      </c>
      <c r="O13" s="119">
        <v>45</v>
      </c>
      <c r="P13" s="119">
        <v>1</v>
      </c>
      <c r="Q13" s="118" t="s">
        <v>30</v>
      </c>
      <c r="R13" s="47">
        <v>9308</v>
      </c>
      <c r="S13" s="47">
        <v>726</v>
      </c>
      <c r="T13" s="47">
        <v>3</v>
      </c>
      <c r="U13" s="47">
        <v>7866</v>
      </c>
      <c r="V13" s="47">
        <v>552</v>
      </c>
      <c r="W13" s="47">
        <v>0</v>
      </c>
      <c r="X13" s="47">
        <v>6887</v>
      </c>
      <c r="Y13" s="47">
        <v>904</v>
      </c>
      <c r="Z13" s="47">
        <v>0</v>
      </c>
    </row>
    <row r="14" spans="1:26" s="49" customFormat="1" x14ac:dyDescent="0.25">
      <c r="A14" s="118" t="s">
        <v>11</v>
      </c>
      <c r="B14" s="119">
        <v>210</v>
      </c>
      <c r="C14" s="119">
        <v>2</v>
      </c>
      <c r="D14" s="119">
        <v>0</v>
      </c>
      <c r="E14" s="119">
        <v>247</v>
      </c>
      <c r="F14" s="119">
        <v>2</v>
      </c>
      <c r="G14" s="119">
        <v>0</v>
      </c>
      <c r="H14" s="119">
        <v>216</v>
      </c>
      <c r="I14" s="119">
        <v>3</v>
      </c>
      <c r="J14" s="119">
        <v>0</v>
      </c>
      <c r="K14" s="119">
        <v>141</v>
      </c>
      <c r="L14" s="119">
        <v>0</v>
      </c>
      <c r="M14" s="119">
        <v>0</v>
      </c>
      <c r="N14" s="119">
        <v>102</v>
      </c>
      <c r="O14" s="119">
        <v>1</v>
      </c>
      <c r="P14" s="119">
        <v>0</v>
      </c>
      <c r="Q14" s="118" t="s">
        <v>11</v>
      </c>
      <c r="R14" s="47">
        <v>60</v>
      </c>
      <c r="S14" s="47">
        <v>1</v>
      </c>
      <c r="T14" s="47">
        <v>0</v>
      </c>
      <c r="U14" s="47">
        <v>121</v>
      </c>
      <c r="V14" s="47">
        <v>19</v>
      </c>
      <c r="W14" s="47">
        <v>0</v>
      </c>
      <c r="X14" s="47">
        <v>95</v>
      </c>
      <c r="Y14" s="47">
        <v>9</v>
      </c>
      <c r="Z14" s="47">
        <v>0</v>
      </c>
    </row>
    <row r="15" spans="1:26" s="49" customFormat="1" x14ac:dyDescent="0.25">
      <c r="A15" s="118" t="s">
        <v>52</v>
      </c>
      <c r="B15" s="119">
        <v>802</v>
      </c>
      <c r="C15" s="119">
        <v>43</v>
      </c>
      <c r="D15" s="119">
        <v>0</v>
      </c>
      <c r="E15" s="119">
        <v>1091</v>
      </c>
      <c r="F15" s="119">
        <v>45</v>
      </c>
      <c r="G15" s="119">
        <v>0</v>
      </c>
      <c r="H15" s="119">
        <v>864</v>
      </c>
      <c r="I15" s="119">
        <v>34</v>
      </c>
      <c r="J15" s="119">
        <v>0</v>
      </c>
      <c r="K15" s="119">
        <v>698</v>
      </c>
      <c r="L15" s="119">
        <v>24</v>
      </c>
      <c r="M15" s="119">
        <v>0</v>
      </c>
      <c r="N15" s="119">
        <v>291</v>
      </c>
      <c r="O15" s="119">
        <v>21</v>
      </c>
      <c r="P15" s="119">
        <v>0</v>
      </c>
      <c r="Q15" s="118" t="s">
        <v>52</v>
      </c>
      <c r="R15" s="47">
        <v>216</v>
      </c>
      <c r="S15" s="47">
        <v>8</v>
      </c>
      <c r="T15" s="47">
        <v>0</v>
      </c>
      <c r="U15" s="47">
        <v>242</v>
      </c>
      <c r="V15" s="47">
        <v>11</v>
      </c>
      <c r="W15" s="47">
        <v>0</v>
      </c>
      <c r="X15" s="47">
        <v>226</v>
      </c>
      <c r="Y15" s="47">
        <v>0</v>
      </c>
      <c r="Z15" s="47">
        <v>0</v>
      </c>
    </row>
    <row r="16" spans="1:26" s="49" customFormat="1" x14ac:dyDescent="0.25">
      <c r="A16" s="118" t="s">
        <v>12</v>
      </c>
      <c r="B16" s="119">
        <v>199842</v>
      </c>
      <c r="C16" s="119">
        <v>89357</v>
      </c>
      <c r="D16" s="119">
        <v>16</v>
      </c>
      <c r="E16" s="119">
        <v>160653</v>
      </c>
      <c r="F16" s="119">
        <v>70302</v>
      </c>
      <c r="G16" s="119">
        <v>17</v>
      </c>
      <c r="H16" s="119">
        <v>131476</v>
      </c>
      <c r="I16" s="119">
        <v>48188</v>
      </c>
      <c r="J16" s="119">
        <v>10</v>
      </c>
      <c r="K16" s="119">
        <v>97786</v>
      </c>
      <c r="L16" s="119">
        <v>38263</v>
      </c>
      <c r="M16" s="119">
        <v>8</v>
      </c>
      <c r="N16" s="119">
        <v>103735</v>
      </c>
      <c r="O16" s="119">
        <v>46448</v>
      </c>
      <c r="P16" s="119">
        <v>8</v>
      </c>
      <c r="Q16" s="118" t="s">
        <v>12</v>
      </c>
      <c r="R16" s="47">
        <v>104800</v>
      </c>
      <c r="S16" s="47">
        <v>54993</v>
      </c>
      <c r="T16" s="47">
        <v>6</v>
      </c>
      <c r="U16" s="47">
        <v>141414</v>
      </c>
      <c r="V16" s="47">
        <v>83232</v>
      </c>
      <c r="W16" s="47">
        <v>15</v>
      </c>
      <c r="X16" s="47">
        <v>92770</v>
      </c>
      <c r="Y16" s="47">
        <v>42047</v>
      </c>
      <c r="Z16" s="47">
        <v>1</v>
      </c>
    </row>
    <row r="17" spans="1:26" s="49" customFormat="1" x14ac:dyDescent="0.25">
      <c r="A17" s="118" t="s">
        <v>31</v>
      </c>
      <c r="B17" s="119">
        <v>44319</v>
      </c>
      <c r="C17" s="119">
        <v>7936</v>
      </c>
      <c r="D17" s="119">
        <v>11</v>
      </c>
      <c r="E17" s="119">
        <v>24237</v>
      </c>
      <c r="F17" s="119">
        <v>2648</v>
      </c>
      <c r="G17" s="119">
        <v>0</v>
      </c>
      <c r="H17" s="119">
        <v>16466</v>
      </c>
      <c r="I17" s="119">
        <v>1278</v>
      </c>
      <c r="J17" s="119">
        <v>0</v>
      </c>
      <c r="K17" s="119">
        <v>13302</v>
      </c>
      <c r="L17" s="119">
        <v>967</v>
      </c>
      <c r="M17" s="119">
        <v>0</v>
      </c>
      <c r="N17" s="119">
        <v>14794</v>
      </c>
      <c r="O17" s="119">
        <v>1329</v>
      </c>
      <c r="P17" s="119">
        <v>2</v>
      </c>
      <c r="Q17" s="118" t="s">
        <v>31</v>
      </c>
      <c r="R17" s="47">
        <v>12445</v>
      </c>
      <c r="S17" s="47">
        <v>1598</v>
      </c>
      <c r="T17" s="47">
        <v>0</v>
      </c>
      <c r="U17" s="47">
        <v>11078</v>
      </c>
      <c r="V17" s="47">
        <v>1746</v>
      </c>
      <c r="W17" s="47">
        <v>0</v>
      </c>
      <c r="X17" s="47">
        <v>6529</v>
      </c>
      <c r="Y17" s="47">
        <v>1118</v>
      </c>
      <c r="Z17" s="47">
        <v>0</v>
      </c>
    </row>
    <row r="18" spans="1:26" s="49" customFormat="1" x14ac:dyDescent="0.25">
      <c r="A18" s="118" t="s">
        <v>13</v>
      </c>
      <c r="B18" s="119">
        <v>2299</v>
      </c>
      <c r="C18" s="119">
        <v>271</v>
      </c>
      <c r="D18" s="119">
        <v>7</v>
      </c>
      <c r="E18" s="119">
        <v>1993</v>
      </c>
      <c r="F18" s="119">
        <v>271</v>
      </c>
      <c r="G18" s="119">
        <v>2</v>
      </c>
      <c r="H18" s="119">
        <v>2036</v>
      </c>
      <c r="I18" s="119">
        <v>236</v>
      </c>
      <c r="J18" s="119">
        <v>3</v>
      </c>
      <c r="K18" s="119">
        <v>1634</v>
      </c>
      <c r="L18" s="119">
        <v>243</v>
      </c>
      <c r="M18" s="119">
        <v>0</v>
      </c>
      <c r="N18" s="119">
        <v>1751</v>
      </c>
      <c r="O18" s="119">
        <v>305</v>
      </c>
      <c r="P18" s="119">
        <v>6</v>
      </c>
      <c r="Q18" s="118" t="s">
        <v>13</v>
      </c>
      <c r="R18" s="47">
        <v>1549</v>
      </c>
      <c r="S18" s="47">
        <v>400</v>
      </c>
      <c r="T18" s="47">
        <v>4</v>
      </c>
      <c r="U18" s="47">
        <v>1547</v>
      </c>
      <c r="V18" s="47">
        <v>419</v>
      </c>
      <c r="W18" s="47">
        <v>2</v>
      </c>
      <c r="X18" s="47">
        <v>1194</v>
      </c>
      <c r="Y18" s="47">
        <v>317</v>
      </c>
      <c r="Z18" s="47">
        <v>2</v>
      </c>
    </row>
    <row r="19" spans="1:26" s="49" customFormat="1" x14ac:dyDescent="0.25">
      <c r="A19" s="118" t="s">
        <v>14</v>
      </c>
      <c r="B19" s="119">
        <v>87165</v>
      </c>
      <c r="C19" s="119">
        <v>31092</v>
      </c>
      <c r="D19" s="119">
        <v>31</v>
      </c>
      <c r="E19" s="119">
        <v>91851</v>
      </c>
      <c r="F19" s="119">
        <v>31940</v>
      </c>
      <c r="G19" s="119">
        <v>109</v>
      </c>
      <c r="H19" s="119">
        <v>76538</v>
      </c>
      <c r="I19" s="119">
        <v>24039</v>
      </c>
      <c r="J19" s="119">
        <v>43</v>
      </c>
      <c r="K19" s="119">
        <v>78260</v>
      </c>
      <c r="L19" s="119">
        <v>28775</v>
      </c>
      <c r="M19" s="119">
        <v>49</v>
      </c>
      <c r="N19" s="119">
        <v>96879</v>
      </c>
      <c r="O19" s="119">
        <v>41638</v>
      </c>
      <c r="P19" s="119">
        <v>26</v>
      </c>
      <c r="Q19" s="118" t="s">
        <v>14</v>
      </c>
      <c r="R19" s="47">
        <v>100597</v>
      </c>
      <c r="S19" s="47">
        <v>39125</v>
      </c>
      <c r="T19" s="47">
        <v>24</v>
      </c>
      <c r="U19" s="47">
        <v>69106</v>
      </c>
      <c r="V19" s="47">
        <v>22304</v>
      </c>
      <c r="W19" s="47">
        <v>3</v>
      </c>
      <c r="X19" s="47">
        <v>46176</v>
      </c>
      <c r="Y19" s="47">
        <v>15554</v>
      </c>
      <c r="Z19" s="47">
        <v>3</v>
      </c>
    </row>
    <row r="20" spans="1:26" s="49" customFormat="1" x14ac:dyDescent="0.25">
      <c r="A20" s="118" t="s">
        <v>32</v>
      </c>
      <c r="B20" s="119">
        <v>139198</v>
      </c>
      <c r="C20" s="119">
        <v>32387</v>
      </c>
      <c r="D20" s="119">
        <v>200</v>
      </c>
      <c r="E20" s="119">
        <v>96577</v>
      </c>
      <c r="F20" s="119">
        <v>21401</v>
      </c>
      <c r="G20" s="119">
        <v>118</v>
      </c>
      <c r="H20" s="119">
        <v>58517</v>
      </c>
      <c r="I20" s="119">
        <v>11875</v>
      </c>
      <c r="J20" s="119">
        <v>96</v>
      </c>
      <c r="K20" s="119">
        <v>43677</v>
      </c>
      <c r="L20" s="119">
        <v>9198</v>
      </c>
      <c r="M20" s="119">
        <v>80</v>
      </c>
      <c r="N20" s="119">
        <v>53385</v>
      </c>
      <c r="O20" s="119">
        <v>25770</v>
      </c>
      <c r="P20" s="119">
        <v>68</v>
      </c>
      <c r="Q20" s="118" t="s">
        <v>32</v>
      </c>
      <c r="R20" s="47">
        <v>56603</v>
      </c>
      <c r="S20" s="47">
        <v>31139</v>
      </c>
      <c r="T20" s="47">
        <v>59</v>
      </c>
      <c r="U20" s="47">
        <v>23983</v>
      </c>
      <c r="V20" s="47">
        <v>7815</v>
      </c>
      <c r="W20" s="47">
        <v>26</v>
      </c>
      <c r="X20" s="47">
        <v>18133</v>
      </c>
      <c r="Y20" s="47">
        <v>5929</v>
      </c>
      <c r="Z20" s="47">
        <v>19</v>
      </c>
    </row>
    <row r="21" spans="1:26" s="49" customFormat="1" x14ac:dyDescent="0.25">
      <c r="A21" s="118" t="s">
        <v>33</v>
      </c>
      <c r="B21" s="119">
        <v>947</v>
      </c>
      <c r="C21" s="119">
        <v>487</v>
      </c>
      <c r="D21" s="119">
        <v>4</v>
      </c>
      <c r="E21" s="119">
        <v>714</v>
      </c>
      <c r="F21" s="119">
        <v>314</v>
      </c>
      <c r="G21" s="119">
        <v>1</v>
      </c>
      <c r="H21" s="119">
        <v>255</v>
      </c>
      <c r="I21" s="119">
        <v>83</v>
      </c>
      <c r="J21" s="119">
        <v>0</v>
      </c>
      <c r="K21" s="119">
        <v>120</v>
      </c>
      <c r="L21" s="119">
        <v>42</v>
      </c>
      <c r="M21" s="119">
        <v>0</v>
      </c>
      <c r="N21" s="119">
        <v>145</v>
      </c>
      <c r="O21" s="119">
        <v>72</v>
      </c>
      <c r="P21" s="119">
        <v>0</v>
      </c>
      <c r="Q21" s="118" t="s">
        <v>33</v>
      </c>
      <c r="R21" s="47">
        <v>216</v>
      </c>
      <c r="S21" s="47">
        <v>119</v>
      </c>
      <c r="T21" s="47">
        <v>0</v>
      </c>
      <c r="U21" s="47">
        <v>122</v>
      </c>
      <c r="V21" s="47">
        <v>58</v>
      </c>
      <c r="W21" s="47">
        <v>0</v>
      </c>
      <c r="X21" s="47">
        <v>80</v>
      </c>
      <c r="Y21" s="47">
        <v>22</v>
      </c>
      <c r="Z21" s="47">
        <v>0</v>
      </c>
    </row>
    <row r="22" spans="1:26" s="49" customFormat="1" x14ac:dyDescent="0.25">
      <c r="A22" s="118" t="s">
        <v>34</v>
      </c>
      <c r="B22" s="119">
        <v>41642</v>
      </c>
      <c r="C22" s="119">
        <v>39374</v>
      </c>
      <c r="D22" s="119">
        <v>87</v>
      </c>
      <c r="E22" s="119">
        <v>25143</v>
      </c>
      <c r="F22" s="119">
        <v>24018</v>
      </c>
      <c r="G22" s="119">
        <v>53</v>
      </c>
      <c r="H22" s="119">
        <v>20834</v>
      </c>
      <c r="I22" s="119">
        <v>19805</v>
      </c>
      <c r="J22" s="119">
        <v>52</v>
      </c>
      <c r="K22" s="119">
        <v>24727</v>
      </c>
      <c r="L22" s="119">
        <v>22885</v>
      </c>
      <c r="M22" s="119">
        <v>62</v>
      </c>
      <c r="N22" s="119">
        <v>39168</v>
      </c>
      <c r="O22" s="119">
        <v>37149</v>
      </c>
      <c r="P22" s="119">
        <v>73</v>
      </c>
      <c r="Q22" s="118" t="s">
        <v>34</v>
      </c>
      <c r="R22" s="47">
        <v>48603</v>
      </c>
      <c r="S22" s="47">
        <v>43828</v>
      </c>
      <c r="T22" s="47">
        <v>79</v>
      </c>
      <c r="U22" s="47">
        <v>35147</v>
      </c>
      <c r="V22" s="47">
        <v>31867</v>
      </c>
      <c r="W22" s="47">
        <v>45</v>
      </c>
      <c r="X22" s="47">
        <v>16433</v>
      </c>
      <c r="Y22" s="47">
        <v>14974</v>
      </c>
      <c r="Z22" s="47">
        <v>11</v>
      </c>
    </row>
    <row r="23" spans="1:26" s="49" customFormat="1" x14ac:dyDescent="0.25">
      <c r="A23" s="118" t="s">
        <v>58</v>
      </c>
      <c r="B23" s="119">
        <v>15594</v>
      </c>
      <c r="C23" s="119">
        <v>14664</v>
      </c>
      <c r="D23" s="119">
        <v>31</v>
      </c>
      <c r="E23" s="119">
        <v>8861</v>
      </c>
      <c r="F23" s="119">
        <v>8373</v>
      </c>
      <c r="G23" s="119">
        <v>30</v>
      </c>
      <c r="H23" s="119">
        <v>9883</v>
      </c>
      <c r="I23" s="119">
        <v>9437</v>
      </c>
      <c r="J23" s="119">
        <v>25</v>
      </c>
      <c r="K23" s="119">
        <v>11747</v>
      </c>
      <c r="L23" s="119">
        <v>10340</v>
      </c>
      <c r="M23" s="119">
        <v>21</v>
      </c>
      <c r="N23" s="119">
        <v>23145</v>
      </c>
      <c r="O23" s="119">
        <v>21083</v>
      </c>
      <c r="P23" s="119">
        <v>31</v>
      </c>
      <c r="Q23" s="118" t="s">
        <v>58</v>
      </c>
      <c r="R23" s="47">
        <v>28593</v>
      </c>
      <c r="S23" s="47">
        <v>24602</v>
      </c>
      <c r="T23" s="47">
        <v>21</v>
      </c>
      <c r="U23" s="47">
        <v>7583</v>
      </c>
      <c r="V23" s="47">
        <v>5907</v>
      </c>
      <c r="W23" s="47">
        <v>9</v>
      </c>
      <c r="X23" s="47">
        <v>5710</v>
      </c>
      <c r="Y23" s="47">
        <v>4978</v>
      </c>
      <c r="Z23" s="47">
        <v>0</v>
      </c>
    </row>
    <row r="24" spans="1:26" s="49" customFormat="1" x14ac:dyDescent="0.25">
      <c r="A24" s="118" t="s">
        <v>35</v>
      </c>
      <c r="B24" s="119">
        <v>4959</v>
      </c>
      <c r="C24" s="119">
        <v>1877</v>
      </c>
      <c r="D24" s="119">
        <v>14</v>
      </c>
      <c r="E24" s="119">
        <v>3363</v>
      </c>
      <c r="F24" s="119">
        <v>950</v>
      </c>
      <c r="G24" s="119">
        <v>4</v>
      </c>
      <c r="H24" s="119">
        <v>2891</v>
      </c>
      <c r="I24" s="119">
        <v>821</v>
      </c>
      <c r="J24" s="119">
        <v>1</v>
      </c>
      <c r="K24" s="119">
        <v>2285</v>
      </c>
      <c r="L24" s="119">
        <v>519</v>
      </c>
      <c r="M24" s="119">
        <v>1</v>
      </c>
      <c r="N24" s="119">
        <v>1936</v>
      </c>
      <c r="O24" s="119">
        <v>647</v>
      </c>
      <c r="P24" s="119">
        <v>2</v>
      </c>
      <c r="Q24" s="118" t="s">
        <v>35</v>
      </c>
      <c r="R24" s="47">
        <v>1527</v>
      </c>
      <c r="S24" s="47">
        <v>532</v>
      </c>
      <c r="T24" s="47">
        <v>3</v>
      </c>
      <c r="U24" s="47">
        <v>828</v>
      </c>
      <c r="V24" s="47">
        <v>316</v>
      </c>
      <c r="W24" s="47">
        <v>0</v>
      </c>
      <c r="X24" s="47">
        <v>394</v>
      </c>
      <c r="Y24" s="47">
        <v>188</v>
      </c>
      <c r="Z24" s="47">
        <v>1</v>
      </c>
    </row>
    <row r="25" spans="1:26" s="49" customFormat="1" x14ac:dyDescent="0.25">
      <c r="A25" s="118" t="s">
        <v>36</v>
      </c>
      <c r="B25" s="119">
        <v>395651</v>
      </c>
      <c r="C25" s="119">
        <v>350428</v>
      </c>
      <c r="D25" s="119">
        <v>247</v>
      </c>
      <c r="E25" s="119">
        <v>308968</v>
      </c>
      <c r="F25" s="119">
        <v>281577</v>
      </c>
      <c r="G25" s="119">
        <v>99</v>
      </c>
      <c r="H25" s="119">
        <v>262842</v>
      </c>
      <c r="I25" s="119">
        <v>244503</v>
      </c>
      <c r="J25" s="119">
        <v>79</v>
      </c>
      <c r="K25" s="119">
        <v>228858</v>
      </c>
      <c r="L25" s="119">
        <v>208488</v>
      </c>
      <c r="M25" s="119">
        <v>67</v>
      </c>
      <c r="N25" s="119">
        <v>395035</v>
      </c>
      <c r="O25" s="119">
        <v>342280</v>
      </c>
      <c r="P25" s="119">
        <v>89</v>
      </c>
      <c r="Q25" s="118" t="s">
        <v>36</v>
      </c>
      <c r="R25" s="47">
        <v>436850</v>
      </c>
      <c r="S25" s="47">
        <v>369533</v>
      </c>
      <c r="T25" s="47">
        <v>80</v>
      </c>
      <c r="U25" s="47">
        <v>449697</v>
      </c>
      <c r="V25" s="47">
        <v>389332</v>
      </c>
      <c r="W25" s="47">
        <v>77</v>
      </c>
      <c r="X25" s="47">
        <v>352140</v>
      </c>
      <c r="Y25" s="47">
        <v>297554</v>
      </c>
      <c r="Z25" s="47">
        <v>25</v>
      </c>
    </row>
    <row r="26" spans="1:26" s="49" customFormat="1" x14ac:dyDescent="0.25">
      <c r="A26" s="118" t="s">
        <v>37</v>
      </c>
      <c r="B26" s="119">
        <v>3477</v>
      </c>
      <c r="C26" s="119">
        <v>71</v>
      </c>
      <c r="D26" s="119">
        <v>0</v>
      </c>
      <c r="E26" s="119">
        <v>2693</v>
      </c>
      <c r="F26" s="119">
        <v>64</v>
      </c>
      <c r="G26" s="119">
        <v>3</v>
      </c>
      <c r="H26" s="119">
        <v>1689</v>
      </c>
      <c r="I26" s="119">
        <v>43</v>
      </c>
      <c r="J26" s="119">
        <v>0</v>
      </c>
      <c r="K26" s="119">
        <v>1760</v>
      </c>
      <c r="L26" s="119">
        <v>31</v>
      </c>
      <c r="M26" s="119">
        <v>0</v>
      </c>
      <c r="N26" s="119">
        <v>1036</v>
      </c>
      <c r="O26" s="119">
        <v>14</v>
      </c>
      <c r="P26" s="119">
        <v>0</v>
      </c>
      <c r="Q26" s="118" t="s">
        <v>37</v>
      </c>
      <c r="R26" s="47">
        <v>596</v>
      </c>
      <c r="S26" s="47">
        <v>13</v>
      </c>
      <c r="T26" s="47">
        <v>0</v>
      </c>
      <c r="U26" s="47">
        <v>693</v>
      </c>
      <c r="V26" s="47">
        <v>8</v>
      </c>
      <c r="W26" s="47">
        <v>0</v>
      </c>
      <c r="X26" s="47">
        <v>808</v>
      </c>
      <c r="Y26" s="47">
        <v>12</v>
      </c>
      <c r="Z26" s="47">
        <v>0</v>
      </c>
    </row>
    <row r="27" spans="1:26" s="49" customFormat="1" x14ac:dyDescent="0.25">
      <c r="A27" s="118" t="s">
        <v>50</v>
      </c>
      <c r="B27" s="119">
        <v>175</v>
      </c>
      <c r="C27" s="119">
        <v>0</v>
      </c>
      <c r="D27" s="119">
        <v>0</v>
      </c>
      <c r="E27" s="119">
        <v>196</v>
      </c>
      <c r="F27" s="119">
        <v>6</v>
      </c>
      <c r="G27" s="119">
        <v>1</v>
      </c>
      <c r="H27" s="119">
        <v>143</v>
      </c>
      <c r="I27" s="119">
        <v>2</v>
      </c>
      <c r="J27" s="119">
        <v>0</v>
      </c>
      <c r="K27" s="119">
        <v>127</v>
      </c>
      <c r="L27" s="119">
        <v>2</v>
      </c>
      <c r="M27" s="119">
        <v>0</v>
      </c>
      <c r="N27" s="47">
        <v>79</v>
      </c>
      <c r="O27" s="119">
        <v>3</v>
      </c>
      <c r="P27" s="47">
        <v>0</v>
      </c>
      <c r="Q27" s="118" t="s">
        <v>50</v>
      </c>
      <c r="R27" s="47">
        <v>54</v>
      </c>
      <c r="S27" s="47">
        <v>5</v>
      </c>
      <c r="T27" s="47">
        <v>1</v>
      </c>
      <c r="U27" s="47">
        <v>76</v>
      </c>
      <c r="V27" s="47">
        <v>11</v>
      </c>
      <c r="W27" s="47">
        <v>0</v>
      </c>
      <c r="X27" s="47">
        <v>59</v>
      </c>
      <c r="Y27" s="47">
        <v>13</v>
      </c>
      <c r="Z27" s="47">
        <v>0</v>
      </c>
    </row>
    <row r="28" spans="1:26" s="49" customFormat="1" x14ac:dyDescent="0.25">
      <c r="A28" s="118" t="s">
        <v>46</v>
      </c>
      <c r="B28" s="119">
        <v>50963</v>
      </c>
      <c r="C28" s="119">
        <v>2331</v>
      </c>
      <c r="D28" s="119">
        <v>26</v>
      </c>
      <c r="E28" s="119">
        <v>54294</v>
      </c>
      <c r="F28" s="119">
        <v>2973</v>
      </c>
      <c r="G28" s="119">
        <v>45</v>
      </c>
      <c r="H28" s="119">
        <v>45809</v>
      </c>
      <c r="I28" s="119">
        <v>1394</v>
      </c>
      <c r="J28" s="119">
        <v>22</v>
      </c>
      <c r="K28" s="119">
        <v>33139</v>
      </c>
      <c r="L28" s="119">
        <v>1086</v>
      </c>
      <c r="M28" s="119">
        <v>15</v>
      </c>
      <c r="N28" s="119">
        <v>15118</v>
      </c>
      <c r="O28" s="119">
        <v>603</v>
      </c>
      <c r="P28" s="119">
        <v>4</v>
      </c>
      <c r="Q28" s="118" t="s">
        <v>46</v>
      </c>
      <c r="R28" s="47">
        <v>11796</v>
      </c>
      <c r="S28" s="47">
        <v>662</v>
      </c>
      <c r="T28" s="47">
        <v>3</v>
      </c>
      <c r="U28" s="47">
        <v>12741</v>
      </c>
      <c r="V28" s="47">
        <v>1031</v>
      </c>
      <c r="W28" s="47">
        <v>5</v>
      </c>
      <c r="X28" s="47">
        <v>6837</v>
      </c>
      <c r="Y28" s="47">
        <v>377</v>
      </c>
      <c r="Z28" s="47">
        <v>0</v>
      </c>
    </row>
    <row r="29" spans="1:26" s="49" customFormat="1" x14ac:dyDescent="0.25">
      <c r="A29" s="118" t="s">
        <v>16</v>
      </c>
      <c r="B29" s="119">
        <v>49</v>
      </c>
      <c r="C29" s="119">
        <v>14</v>
      </c>
      <c r="D29" s="119">
        <v>0</v>
      </c>
      <c r="E29" s="119">
        <v>51</v>
      </c>
      <c r="F29" s="119">
        <v>14</v>
      </c>
      <c r="G29" s="119">
        <v>0</v>
      </c>
      <c r="H29" s="119">
        <v>77</v>
      </c>
      <c r="I29" s="119">
        <v>14</v>
      </c>
      <c r="J29" s="119">
        <v>0</v>
      </c>
      <c r="K29" s="119">
        <v>39</v>
      </c>
      <c r="L29" s="119">
        <v>13</v>
      </c>
      <c r="M29" s="119">
        <v>0</v>
      </c>
      <c r="N29" s="119">
        <v>35</v>
      </c>
      <c r="O29" s="119">
        <v>18</v>
      </c>
      <c r="P29" s="119">
        <v>0</v>
      </c>
      <c r="Q29" s="118" t="s">
        <v>16</v>
      </c>
      <c r="R29" s="47">
        <v>27</v>
      </c>
      <c r="S29" s="47">
        <v>11</v>
      </c>
      <c r="T29" s="47">
        <v>0</v>
      </c>
      <c r="U29" s="47">
        <v>15</v>
      </c>
      <c r="V29" s="47">
        <v>5</v>
      </c>
      <c r="W29" s="47">
        <v>0</v>
      </c>
      <c r="X29" s="47">
        <v>12</v>
      </c>
      <c r="Y29" s="47">
        <v>3</v>
      </c>
      <c r="Z29" s="47">
        <v>0</v>
      </c>
    </row>
    <row r="30" spans="1:26" s="49" customFormat="1" x14ac:dyDescent="0.25">
      <c r="A30" s="118" t="s">
        <v>38</v>
      </c>
      <c r="B30" s="119">
        <v>17086</v>
      </c>
      <c r="C30" s="119">
        <v>623</v>
      </c>
      <c r="D30" s="119">
        <v>3</v>
      </c>
      <c r="E30" s="119">
        <v>22171</v>
      </c>
      <c r="F30" s="119">
        <v>925</v>
      </c>
      <c r="G30" s="119">
        <v>0</v>
      </c>
      <c r="H30" s="119">
        <v>18869</v>
      </c>
      <c r="I30" s="119">
        <v>576</v>
      </c>
      <c r="J30" s="119">
        <v>0</v>
      </c>
      <c r="K30" s="119">
        <v>15081</v>
      </c>
      <c r="L30" s="119">
        <v>539</v>
      </c>
      <c r="M30" s="119">
        <v>0</v>
      </c>
      <c r="N30" s="119">
        <v>8729</v>
      </c>
      <c r="O30" s="119">
        <v>339</v>
      </c>
      <c r="P30" s="119">
        <v>0</v>
      </c>
      <c r="Q30" s="118" t="s">
        <v>38</v>
      </c>
      <c r="R30" s="47">
        <v>5587</v>
      </c>
      <c r="S30" s="47">
        <v>355</v>
      </c>
      <c r="T30" s="47">
        <v>0</v>
      </c>
      <c r="U30" s="47">
        <v>4341</v>
      </c>
      <c r="V30" s="47">
        <v>242</v>
      </c>
      <c r="W30" s="47">
        <v>0</v>
      </c>
      <c r="X30" s="47">
        <v>5449</v>
      </c>
      <c r="Y30" s="47">
        <v>197</v>
      </c>
      <c r="Z30" s="47">
        <v>0</v>
      </c>
    </row>
    <row r="31" spans="1:26" s="49" customFormat="1" x14ac:dyDescent="0.25">
      <c r="A31" s="118" t="s">
        <v>47</v>
      </c>
      <c r="B31" s="119"/>
      <c r="C31" s="119"/>
      <c r="D31" s="119"/>
      <c r="E31" s="119"/>
      <c r="F31" s="119"/>
      <c r="G31" s="119"/>
      <c r="H31" s="119"/>
      <c r="I31" s="119"/>
      <c r="J31" s="119"/>
      <c r="K31" s="119"/>
      <c r="L31" s="119"/>
      <c r="M31" s="119"/>
      <c r="N31" s="119">
        <v>5189</v>
      </c>
      <c r="O31" s="119">
        <v>4602</v>
      </c>
      <c r="P31" s="119">
        <v>0</v>
      </c>
      <c r="Q31" s="118" t="s">
        <v>47</v>
      </c>
      <c r="R31" s="47">
        <v>10951</v>
      </c>
      <c r="S31" s="47">
        <v>10206</v>
      </c>
      <c r="T31" s="47">
        <v>4</v>
      </c>
      <c r="U31" s="47">
        <v>3512</v>
      </c>
      <c r="V31" s="47">
        <v>2617</v>
      </c>
      <c r="W31" s="47">
        <v>1</v>
      </c>
      <c r="X31" s="47">
        <v>2688</v>
      </c>
      <c r="Y31" s="47">
        <v>2170</v>
      </c>
      <c r="Z31" s="47">
        <v>0</v>
      </c>
    </row>
    <row r="32" spans="1:26" s="49" customFormat="1" x14ac:dyDescent="0.25">
      <c r="A32" s="118" t="s">
        <v>40</v>
      </c>
      <c r="B32" s="119">
        <v>23939</v>
      </c>
      <c r="C32" s="119">
        <v>21254</v>
      </c>
      <c r="D32" s="119">
        <v>15</v>
      </c>
      <c r="E32" s="119">
        <v>14417</v>
      </c>
      <c r="F32" s="119">
        <v>13812</v>
      </c>
      <c r="G32" s="119">
        <v>12</v>
      </c>
      <c r="H32" s="119">
        <v>11565</v>
      </c>
      <c r="I32" s="119">
        <v>10915</v>
      </c>
      <c r="J32" s="119">
        <v>7</v>
      </c>
      <c r="K32" s="119">
        <v>7396</v>
      </c>
      <c r="L32" s="119">
        <v>6998</v>
      </c>
      <c r="M32" s="119">
        <v>7</v>
      </c>
      <c r="N32" s="119">
        <v>51240</v>
      </c>
      <c r="O32" s="119">
        <v>49653</v>
      </c>
      <c r="P32" s="119">
        <v>96</v>
      </c>
      <c r="Q32" s="118" t="s">
        <v>40</v>
      </c>
      <c r="R32" s="47">
        <v>32525</v>
      </c>
      <c r="S32" s="47">
        <v>30074</v>
      </c>
      <c r="T32" s="47">
        <v>21</v>
      </c>
      <c r="U32" s="47">
        <v>10546</v>
      </c>
      <c r="V32" s="47">
        <v>9545</v>
      </c>
      <c r="W32" s="47">
        <v>14</v>
      </c>
      <c r="X32" s="47">
        <v>7040</v>
      </c>
      <c r="Y32" s="47">
        <v>6572</v>
      </c>
      <c r="Z32" s="47">
        <v>6</v>
      </c>
    </row>
    <row r="33" spans="1:26" s="49" customFormat="1" x14ac:dyDescent="0.25">
      <c r="A33" s="118" t="s">
        <v>41</v>
      </c>
      <c r="B33" s="119">
        <v>1672</v>
      </c>
      <c r="C33" s="119">
        <v>183</v>
      </c>
      <c r="D33" s="119">
        <v>0</v>
      </c>
      <c r="E33" s="119">
        <v>1277</v>
      </c>
      <c r="F33" s="119">
        <v>123</v>
      </c>
      <c r="G33" s="119">
        <v>1</v>
      </c>
      <c r="H33" s="119">
        <v>1948</v>
      </c>
      <c r="I33" s="119">
        <v>111</v>
      </c>
      <c r="J33" s="119">
        <v>0</v>
      </c>
      <c r="K33" s="119">
        <v>1426</v>
      </c>
      <c r="L33" s="119">
        <v>108</v>
      </c>
      <c r="M33" s="119">
        <v>0</v>
      </c>
      <c r="N33" s="119">
        <v>1171</v>
      </c>
      <c r="O33" s="119">
        <v>89</v>
      </c>
      <c r="P33" s="119">
        <v>0</v>
      </c>
      <c r="Q33" s="118" t="s">
        <v>41</v>
      </c>
      <c r="R33" s="47">
        <v>1466</v>
      </c>
      <c r="S33" s="47">
        <v>73</v>
      </c>
      <c r="T33" s="47">
        <v>0</v>
      </c>
      <c r="U33" s="47">
        <v>961</v>
      </c>
      <c r="V33" s="47">
        <v>47</v>
      </c>
      <c r="W33" s="47">
        <v>0</v>
      </c>
      <c r="X33" s="47">
        <v>532</v>
      </c>
      <c r="Y33" s="47">
        <v>14</v>
      </c>
      <c r="Z33" s="47">
        <v>0</v>
      </c>
    </row>
    <row r="34" spans="1:26" s="49" customFormat="1" x14ac:dyDescent="0.25">
      <c r="A34" s="118" t="s">
        <v>18</v>
      </c>
      <c r="B34" s="119">
        <v>64606</v>
      </c>
      <c r="C34" s="119">
        <v>1382</v>
      </c>
      <c r="D34" s="119">
        <v>0</v>
      </c>
      <c r="E34" s="119">
        <v>56968</v>
      </c>
      <c r="F34" s="119">
        <v>1857</v>
      </c>
      <c r="G34" s="119">
        <v>0</v>
      </c>
      <c r="H34" s="119">
        <v>47400</v>
      </c>
      <c r="I34" s="119">
        <v>740</v>
      </c>
      <c r="J34" s="119">
        <v>0</v>
      </c>
      <c r="K34" s="119">
        <v>48346</v>
      </c>
      <c r="L34" s="119">
        <v>590</v>
      </c>
      <c r="M34" s="119">
        <v>0</v>
      </c>
      <c r="N34" s="119">
        <v>41612</v>
      </c>
      <c r="O34" s="119">
        <v>326</v>
      </c>
      <c r="P34" s="119">
        <v>0</v>
      </c>
      <c r="Q34" s="118" t="s">
        <v>18</v>
      </c>
      <c r="R34" s="47">
        <v>42767</v>
      </c>
      <c r="S34" s="47">
        <v>371</v>
      </c>
      <c r="T34" s="47">
        <v>0</v>
      </c>
      <c r="U34" s="47">
        <v>39238</v>
      </c>
      <c r="V34" s="47">
        <v>158</v>
      </c>
      <c r="W34" s="47">
        <v>0</v>
      </c>
      <c r="X34" s="47">
        <v>32345</v>
      </c>
      <c r="Y34" s="47">
        <v>159</v>
      </c>
      <c r="Z34" s="47">
        <v>0</v>
      </c>
    </row>
    <row r="35" spans="1:26" s="49" customFormat="1" x14ac:dyDescent="0.25">
      <c r="A35" s="118" t="s">
        <v>19</v>
      </c>
      <c r="B35" s="119">
        <v>134795</v>
      </c>
      <c r="C35" s="119">
        <v>24693</v>
      </c>
      <c r="D35" s="119">
        <v>47</v>
      </c>
      <c r="E35" s="119">
        <v>66368</v>
      </c>
      <c r="F35" s="119">
        <v>10858</v>
      </c>
      <c r="G35" s="119">
        <v>19</v>
      </c>
      <c r="H35" s="119">
        <v>55793</v>
      </c>
      <c r="I35" s="119">
        <v>8669</v>
      </c>
      <c r="J35" s="119">
        <v>30</v>
      </c>
      <c r="K35" s="119">
        <v>34717</v>
      </c>
      <c r="L35" s="119">
        <v>3705</v>
      </c>
      <c r="M35" s="119">
        <v>17</v>
      </c>
      <c r="N35" s="119">
        <v>26484</v>
      </c>
      <c r="O35" s="119">
        <v>4981</v>
      </c>
      <c r="P35" s="119">
        <v>66</v>
      </c>
      <c r="Q35" s="118" t="s">
        <v>19</v>
      </c>
      <c r="R35" s="47">
        <v>24208</v>
      </c>
      <c r="S35" s="47">
        <v>5775</v>
      </c>
      <c r="T35" s="47">
        <v>34</v>
      </c>
      <c r="U35" s="47">
        <v>35236</v>
      </c>
      <c r="V35" s="47">
        <v>5928</v>
      </c>
      <c r="W35" s="47">
        <v>59</v>
      </c>
      <c r="X35" s="47">
        <v>30008</v>
      </c>
      <c r="Y35" s="47">
        <v>4632</v>
      </c>
      <c r="Z35" s="47">
        <v>29</v>
      </c>
    </row>
    <row r="36" spans="1:26" s="49" customFormat="1" ht="19.5" customHeight="1" x14ac:dyDescent="0.25">
      <c r="A36" s="120" t="s">
        <v>53</v>
      </c>
      <c r="B36" s="119">
        <v>2484</v>
      </c>
      <c r="C36" s="119">
        <v>803</v>
      </c>
      <c r="D36" s="119">
        <v>0</v>
      </c>
      <c r="E36" s="119">
        <v>1918</v>
      </c>
      <c r="F36" s="119">
        <v>607</v>
      </c>
      <c r="G36" s="119">
        <v>0</v>
      </c>
      <c r="H36" s="119">
        <v>1539</v>
      </c>
      <c r="I36" s="119">
        <v>696</v>
      </c>
      <c r="J36" s="119">
        <v>0</v>
      </c>
      <c r="K36" s="119">
        <v>1005</v>
      </c>
      <c r="L36" s="119">
        <v>334</v>
      </c>
      <c r="M36" s="119">
        <v>0</v>
      </c>
      <c r="N36" s="119">
        <v>557</v>
      </c>
      <c r="O36" s="119">
        <v>109</v>
      </c>
      <c r="P36" s="119">
        <v>0</v>
      </c>
      <c r="Q36" s="123" t="s">
        <v>53</v>
      </c>
      <c r="R36" s="47">
        <v>409</v>
      </c>
      <c r="S36" s="47">
        <v>77</v>
      </c>
      <c r="T36" s="47">
        <v>0</v>
      </c>
      <c r="U36" s="47">
        <v>485</v>
      </c>
      <c r="V36" s="47">
        <v>140</v>
      </c>
      <c r="W36" s="47">
        <v>0</v>
      </c>
      <c r="X36" s="47">
        <v>404</v>
      </c>
      <c r="Y36" s="47">
        <v>67</v>
      </c>
      <c r="Z36" s="47">
        <v>0</v>
      </c>
    </row>
    <row r="37" spans="1:26" s="49" customFormat="1" x14ac:dyDescent="0.25">
      <c r="A37" s="118" t="s">
        <v>48</v>
      </c>
      <c r="B37" s="119">
        <v>351</v>
      </c>
      <c r="C37" s="119">
        <v>6</v>
      </c>
      <c r="D37" s="119">
        <v>0</v>
      </c>
      <c r="E37" s="119">
        <v>582</v>
      </c>
      <c r="F37" s="119">
        <v>9</v>
      </c>
      <c r="G37" s="119">
        <v>0</v>
      </c>
      <c r="H37" s="119">
        <v>201</v>
      </c>
      <c r="I37" s="119">
        <v>3</v>
      </c>
      <c r="J37" s="119">
        <v>0</v>
      </c>
      <c r="K37" s="119">
        <v>150</v>
      </c>
      <c r="L37" s="119">
        <v>2</v>
      </c>
      <c r="M37" s="119">
        <v>0</v>
      </c>
      <c r="N37" s="119">
        <v>114</v>
      </c>
      <c r="O37" s="119">
        <v>0</v>
      </c>
      <c r="P37" s="119">
        <v>0</v>
      </c>
      <c r="Q37" s="118" t="s">
        <v>48</v>
      </c>
      <c r="R37" s="47">
        <v>152</v>
      </c>
      <c r="S37" s="47">
        <v>1</v>
      </c>
      <c r="T37" s="47">
        <v>1</v>
      </c>
      <c r="U37" s="47">
        <v>157</v>
      </c>
      <c r="V37" s="47">
        <v>0</v>
      </c>
      <c r="W37" s="47">
        <v>0</v>
      </c>
      <c r="X37" s="47">
        <v>114</v>
      </c>
      <c r="Y37" s="47">
        <v>1</v>
      </c>
      <c r="Z37" s="47">
        <v>0</v>
      </c>
    </row>
    <row r="38" spans="1:26" s="49" customFormat="1" x14ac:dyDescent="0.25">
      <c r="A38" s="118" t="s">
        <v>54</v>
      </c>
      <c r="B38" s="119">
        <v>5703</v>
      </c>
      <c r="C38" s="119">
        <v>2243</v>
      </c>
      <c r="D38" s="119">
        <v>0</v>
      </c>
      <c r="E38" s="119">
        <v>5150</v>
      </c>
      <c r="F38" s="119">
        <v>2082</v>
      </c>
      <c r="G38" s="119">
        <v>0</v>
      </c>
      <c r="H38" s="119">
        <v>4940</v>
      </c>
      <c r="I38" s="119">
        <v>2149</v>
      </c>
      <c r="J38" s="119">
        <v>1</v>
      </c>
      <c r="K38" s="119">
        <v>1778</v>
      </c>
      <c r="L38" s="119">
        <v>513</v>
      </c>
      <c r="M38" s="119">
        <v>0</v>
      </c>
      <c r="N38" s="119">
        <v>669</v>
      </c>
      <c r="O38" s="119">
        <v>90</v>
      </c>
      <c r="P38" s="119">
        <v>1</v>
      </c>
      <c r="Q38" s="118" t="s">
        <v>54</v>
      </c>
      <c r="R38" s="47">
        <v>418</v>
      </c>
      <c r="S38" s="47">
        <v>46</v>
      </c>
      <c r="T38" s="47">
        <v>0</v>
      </c>
      <c r="U38" s="47">
        <v>375</v>
      </c>
      <c r="V38" s="47">
        <v>30</v>
      </c>
      <c r="W38" s="47">
        <v>0</v>
      </c>
      <c r="X38" s="47">
        <v>297</v>
      </c>
      <c r="Y38" s="47">
        <v>16</v>
      </c>
      <c r="Z38" s="47">
        <v>0</v>
      </c>
    </row>
    <row r="39" spans="1:26" s="49" customFormat="1" x14ac:dyDescent="0.25">
      <c r="A39" s="118" t="s">
        <v>67</v>
      </c>
      <c r="B39" s="119">
        <v>204</v>
      </c>
      <c r="C39" s="119">
        <v>60</v>
      </c>
      <c r="D39" s="119">
        <v>0</v>
      </c>
      <c r="E39" s="119">
        <v>262</v>
      </c>
      <c r="F39" s="119">
        <v>55</v>
      </c>
      <c r="G39" s="119">
        <v>0</v>
      </c>
      <c r="H39" s="119">
        <v>186</v>
      </c>
      <c r="I39" s="119">
        <v>33</v>
      </c>
      <c r="J39" s="119">
        <v>0</v>
      </c>
      <c r="K39" s="119">
        <v>91</v>
      </c>
      <c r="L39" s="119">
        <v>5</v>
      </c>
      <c r="M39" s="119">
        <v>0</v>
      </c>
      <c r="N39" s="119">
        <v>56</v>
      </c>
      <c r="O39" s="119">
        <v>4</v>
      </c>
      <c r="P39" s="119">
        <v>0</v>
      </c>
      <c r="Q39" s="118" t="s">
        <v>67</v>
      </c>
      <c r="R39" s="47">
        <v>84</v>
      </c>
      <c r="S39" s="47">
        <v>18</v>
      </c>
      <c r="T39" s="47">
        <v>0</v>
      </c>
      <c r="U39" s="47">
        <v>48</v>
      </c>
      <c r="V39" s="47">
        <v>7</v>
      </c>
      <c r="W39" s="47">
        <v>0</v>
      </c>
      <c r="X39" s="47">
        <v>37</v>
      </c>
      <c r="Y39" s="47">
        <v>4</v>
      </c>
      <c r="Z39" s="47">
        <v>0</v>
      </c>
    </row>
    <row r="40" spans="1:26" s="49" customFormat="1" x14ac:dyDescent="0.25">
      <c r="A40" s="118" t="s">
        <v>49</v>
      </c>
      <c r="B40" s="119">
        <v>6</v>
      </c>
      <c r="C40" s="119">
        <v>0</v>
      </c>
      <c r="D40" s="119">
        <v>0</v>
      </c>
      <c r="E40" s="119">
        <v>8</v>
      </c>
      <c r="F40" s="119">
        <v>0</v>
      </c>
      <c r="G40" s="119">
        <v>0</v>
      </c>
      <c r="H40" s="119">
        <v>9</v>
      </c>
      <c r="I40" s="119">
        <v>0</v>
      </c>
      <c r="J40" s="119">
        <v>0</v>
      </c>
      <c r="K40" s="119">
        <v>8</v>
      </c>
      <c r="L40" s="119">
        <v>0</v>
      </c>
      <c r="M40" s="119">
        <v>0</v>
      </c>
      <c r="N40" s="119">
        <v>0</v>
      </c>
      <c r="O40" s="119">
        <v>0</v>
      </c>
      <c r="P40" s="119">
        <v>0</v>
      </c>
      <c r="Q40" s="118" t="s">
        <v>49</v>
      </c>
      <c r="R40" s="47">
        <v>4</v>
      </c>
      <c r="S40" s="47">
        <v>0</v>
      </c>
      <c r="T40" s="47">
        <v>0</v>
      </c>
      <c r="U40" s="47">
        <v>2</v>
      </c>
      <c r="V40" s="47">
        <v>0</v>
      </c>
      <c r="W40" s="47">
        <v>0</v>
      </c>
      <c r="X40" s="47">
        <v>1</v>
      </c>
      <c r="Y40" s="47">
        <v>0</v>
      </c>
      <c r="Z40" s="47">
        <v>0</v>
      </c>
    </row>
    <row r="41" spans="1:26" s="103" customFormat="1" x14ac:dyDescent="0.25">
      <c r="A41" s="124" t="s">
        <v>72</v>
      </c>
      <c r="B41" s="121">
        <f>SUM(B5:B40)</f>
        <v>1599986</v>
      </c>
      <c r="C41" s="121">
        <f t="shared" ref="C41:Z41" si="0">SUM(C5:C40)</f>
        <v>834364</v>
      </c>
      <c r="D41" s="121">
        <f t="shared" si="0"/>
        <v>1018</v>
      </c>
      <c r="E41" s="121">
        <f t="shared" si="0"/>
        <v>1310656</v>
      </c>
      <c r="F41" s="121">
        <f t="shared" si="0"/>
        <v>665004</v>
      </c>
      <c r="G41" s="121">
        <f t="shared" si="0"/>
        <v>754</v>
      </c>
      <c r="H41" s="121">
        <f t="shared" si="0"/>
        <v>1067824</v>
      </c>
      <c r="I41" s="121">
        <f t="shared" si="0"/>
        <v>533695</v>
      </c>
      <c r="J41" s="121">
        <f t="shared" si="0"/>
        <v>519</v>
      </c>
      <c r="K41" s="121">
        <f t="shared" si="0"/>
        <v>881730</v>
      </c>
      <c r="L41" s="121">
        <f t="shared" si="0"/>
        <v>463846</v>
      </c>
      <c r="M41" s="121">
        <f t="shared" si="0"/>
        <v>440</v>
      </c>
      <c r="N41" s="121">
        <f t="shared" si="0"/>
        <v>1102205</v>
      </c>
      <c r="O41" s="121">
        <f t="shared" si="0"/>
        <v>722546</v>
      </c>
      <c r="P41" s="121">
        <f t="shared" si="0"/>
        <v>562</v>
      </c>
      <c r="Q41" s="121">
        <f t="shared" si="0"/>
        <v>0</v>
      </c>
      <c r="R41" s="121">
        <f t="shared" si="0"/>
        <v>1169261</v>
      </c>
      <c r="S41" s="121">
        <f t="shared" si="0"/>
        <v>778821</v>
      </c>
      <c r="T41" s="121">
        <f t="shared" si="0"/>
        <v>384</v>
      </c>
      <c r="U41" s="121">
        <f t="shared" si="0"/>
        <v>1090724</v>
      </c>
      <c r="V41" s="121">
        <f t="shared" si="0"/>
        <v>716213</v>
      </c>
      <c r="W41" s="121">
        <f t="shared" si="0"/>
        <v>331</v>
      </c>
      <c r="X41" s="121">
        <f t="shared" si="0"/>
        <v>840838</v>
      </c>
      <c r="Y41" s="121">
        <f t="shared" si="0"/>
        <v>533481</v>
      </c>
      <c r="Z41" s="121">
        <f t="shared" si="0"/>
        <v>103</v>
      </c>
    </row>
    <row r="42" spans="1:26" s="122" customFormat="1" ht="12.75" x14ac:dyDescent="0.25">
      <c r="A42" s="122" t="s">
        <v>283</v>
      </c>
      <c r="L42" s="122" t="s">
        <v>74</v>
      </c>
      <c r="N42" s="122" t="s">
        <v>283</v>
      </c>
      <c r="Y42" s="122" t="s">
        <v>74</v>
      </c>
    </row>
    <row r="43" spans="1:26" s="122" customFormat="1" ht="12.75" x14ac:dyDescent="0.25">
      <c r="A43" s="122" t="s">
        <v>73</v>
      </c>
      <c r="N43" s="122" t="s">
        <v>73</v>
      </c>
      <c r="Q43" s="122" t="s">
        <v>73</v>
      </c>
    </row>
    <row r="44" spans="1:26" s="122" customFormat="1" ht="12.75" x14ac:dyDescent="0.25">
      <c r="A44" s="103" t="s">
        <v>102</v>
      </c>
      <c r="N44" s="103" t="s">
        <v>102</v>
      </c>
      <c r="Q44" s="103" t="s">
        <v>102</v>
      </c>
    </row>
  </sheetData>
  <mergeCells count="36">
    <mergeCell ref="W3:W4"/>
    <mergeCell ref="Y3:Y4"/>
    <mergeCell ref="Z3:Z4"/>
    <mergeCell ref="P3:P4"/>
    <mergeCell ref="S3:S4"/>
    <mergeCell ref="T3:T4"/>
    <mergeCell ref="V3:V4"/>
    <mergeCell ref="R3:R4"/>
    <mergeCell ref="U3:U4"/>
    <mergeCell ref="X3:X4"/>
    <mergeCell ref="J3:J4"/>
    <mergeCell ref="K3:K4"/>
    <mergeCell ref="L3:L4"/>
    <mergeCell ref="M3:M4"/>
    <mergeCell ref="N3:N4"/>
    <mergeCell ref="E3:E4"/>
    <mergeCell ref="F3:F4"/>
    <mergeCell ref="G3:G4"/>
    <mergeCell ref="H3:H4"/>
    <mergeCell ref="I3:I4"/>
    <mergeCell ref="A1:P1"/>
    <mergeCell ref="Q1:Z1"/>
    <mergeCell ref="A2:A4"/>
    <mergeCell ref="B2:D2"/>
    <mergeCell ref="E2:G2"/>
    <mergeCell ref="H2:J2"/>
    <mergeCell ref="K2:M2"/>
    <mergeCell ref="N2:P2"/>
    <mergeCell ref="Q2:Q4"/>
    <mergeCell ref="R2:T2"/>
    <mergeCell ref="O3:O4"/>
    <mergeCell ref="U2:W2"/>
    <mergeCell ref="X2:Z2"/>
    <mergeCell ref="B3:B4"/>
    <mergeCell ref="C3:C4"/>
    <mergeCell ref="D3:D4"/>
  </mergeCells>
  <printOptions horizontalCentered="1" verticalCentered="1"/>
  <pageMargins left="0.70866141732283472" right="0.70866141732283472" top="0.51181102362204722" bottom="0.43307086614173229" header="0.31496062992125984" footer="0.31496062992125984"/>
  <pageSetup paperSize="9" scale="73" fitToWidth="0" orientation="landscape" r:id="rId1"/>
  <colBreaks count="1" manualBreakCount="1">
    <brk id="13"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43"/>
  <sheetViews>
    <sheetView view="pageBreakPreview" topLeftCell="K22" zoomScaleSheetLayoutView="100" workbookViewId="0">
      <selection activeCell="AA4" sqref="AA4"/>
    </sheetView>
  </sheetViews>
  <sheetFormatPr defaultRowHeight="15" x14ac:dyDescent="0.25"/>
  <cols>
    <col min="1" max="1" width="5.5703125" style="126" customWidth="1"/>
    <col min="2" max="2" width="19.140625" style="127" customWidth="1"/>
    <col min="3" max="3" width="6.7109375" style="49" hidden="1" customWidth="1"/>
    <col min="4" max="4" width="7.7109375" style="49" hidden="1" customWidth="1"/>
    <col min="5" max="5" width="6.7109375" style="49" hidden="1" customWidth="1"/>
    <col min="6" max="6" width="8.140625" style="49" hidden="1" customWidth="1"/>
    <col min="7" max="7" width="6.7109375" style="49" hidden="1" customWidth="1"/>
    <col min="8" max="8" width="7" style="49" hidden="1" customWidth="1"/>
    <col min="9" max="9" width="9.7109375" style="49" bestFit="1" customWidth="1"/>
    <col min="10" max="10" width="10.5703125" style="49" bestFit="1" customWidth="1"/>
    <col min="11" max="11" width="9.7109375" style="49" bestFit="1" customWidth="1"/>
    <col min="12" max="12" width="10.5703125" style="49" bestFit="1" customWidth="1"/>
    <col min="13" max="13" width="9.7109375" style="49" bestFit="1" customWidth="1"/>
    <col min="14" max="14" width="10.5703125" style="49" bestFit="1" customWidth="1"/>
    <col min="15" max="15" width="9.7109375" style="49" bestFit="1" customWidth="1"/>
    <col min="16" max="16" width="10.5703125" style="49" bestFit="1" customWidth="1"/>
    <col min="17" max="17" width="9.28515625" style="49" customWidth="1"/>
    <col min="18" max="18" width="10.5703125" style="49" bestFit="1" customWidth="1"/>
    <col min="19" max="19" width="9.7109375" style="49" bestFit="1" customWidth="1"/>
    <col min="20" max="24" width="10.5703125" style="49" bestFit="1" customWidth="1"/>
    <col min="25" max="16384" width="9.140625" style="49"/>
  </cols>
  <sheetData>
    <row r="1" spans="1:24" ht="23.25" customHeight="1" x14ac:dyDescent="0.25">
      <c r="A1" s="190" t="s">
        <v>55</v>
      </c>
      <c r="B1" s="190"/>
      <c r="C1" s="190"/>
      <c r="D1" s="190"/>
      <c r="E1" s="190"/>
      <c r="F1" s="190"/>
      <c r="G1" s="190"/>
      <c r="H1" s="190"/>
      <c r="I1" s="190"/>
      <c r="J1" s="190"/>
      <c r="K1" s="190"/>
      <c r="L1" s="190"/>
      <c r="M1" s="190"/>
      <c r="N1" s="190"/>
      <c r="O1" s="190"/>
      <c r="P1" s="190"/>
      <c r="Q1" s="190"/>
      <c r="R1" s="190"/>
      <c r="S1" s="190"/>
      <c r="T1" s="190"/>
      <c r="U1" s="190"/>
      <c r="V1" s="190"/>
      <c r="W1" s="190"/>
      <c r="X1" s="190"/>
    </row>
    <row r="2" spans="1:24" s="64" customFormat="1" ht="15.75" x14ac:dyDescent="0.25">
      <c r="A2" s="203" t="s">
        <v>1</v>
      </c>
      <c r="B2" s="201" t="s">
        <v>2</v>
      </c>
      <c r="C2" s="203">
        <v>2007</v>
      </c>
      <c r="D2" s="203"/>
      <c r="E2" s="203">
        <v>2008</v>
      </c>
      <c r="F2" s="203"/>
      <c r="G2" s="203">
        <v>2009</v>
      </c>
      <c r="H2" s="203"/>
      <c r="I2" s="203">
        <v>2010</v>
      </c>
      <c r="J2" s="203"/>
      <c r="K2" s="203">
        <v>2011</v>
      </c>
      <c r="L2" s="203"/>
      <c r="M2" s="203">
        <v>2012</v>
      </c>
      <c r="N2" s="203"/>
      <c r="O2" s="203">
        <v>2013</v>
      </c>
      <c r="P2" s="203"/>
      <c r="Q2" s="203">
        <v>2014</v>
      </c>
      <c r="R2" s="203"/>
      <c r="S2" s="203">
        <v>2015</v>
      </c>
      <c r="T2" s="203"/>
      <c r="U2" s="203">
        <v>2016</v>
      </c>
      <c r="V2" s="203"/>
      <c r="W2" s="203" t="s">
        <v>56</v>
      </c>
      <c r="X2" s="203"/>
    </row>
    <row r="3" spans="1:24" s="64" customFormat="1" ht="22.5" customHeight="1" x14ac:dyDescent="0.25">
      <c r="A3" s="203"/>
      <c r="B3" s="201"/>
      <c r="C3" s="128" t="s">
        <v>5</v>
      </c>
      <c r="D3" s="128" t="s">
        <v>6</v>
      </c>
      <c r="E3" s="128" t="s">
        <v>5</v>
      </c>
      <c r="F3" s="128" t="s">
        <v>6</v>
      </c>
      <c r="G3" s="128" t="s">
        <v>5</v>
      </c>
      <c r="H3" s="128" t="s">
        <v>6</v>
      </c>
      <c r="I3" s="128" t="s">
        <v>5</v>
      </c>
      <c r="J3" s="128" t="s">
        <v>6</v>
      </c>
      <c r="K3" s="128" t="s">
        <v>5</v>
      </c>
      <c r="L3" s="128" t="s">
        <v>6</v>
      </c>
      <c r="M3" s="128" t="s">
        <v>5</v>
      </c>
      <c r="N3" s="128" t="s">
        <v>6</v>
      </c>
      <c r="O3" s="128" t="s">
        <v>5</v>
      </c>
      <c r="P3" s="128" t="s">
        <v>6</v>
      </c>
      <c r="Q3" s="128" t="s">
        <v>5</v>
      </c>
      <c r="R3" s="128" t="s">
        <v>6</v>
      </c>
      <c r="S3" s="128" t="s">
        <v>5</v>
      </c>
      <c r="T3" s="128" t="s">
        <v>6</v>
      </c>
      <c r="U3" s="128" t="s">
        <v>5</v>
      </c>
      <c r="V3" s="128" t="s">
        <v>6</v>
      </c>
      <c r="W3" s="128" t="s">
        <v>5</v>
      </c>
      <c r="X3" s="128" t="s">
        <v>6</v>
      </c>
    </row>
    <row r="4" spans="1:24" ht="15.75" x14ac:dyDescent="0.25">
      <c r="A4" s="129">
        <v>1</v>
      </c>
      <c r="B4" s="130" t="s">
        <v>26</v>
      </c>
      <c r="C4" s="131">
        <v>587</v>
      </c>
      <c r="D4" s="131">
        <v>2</v>
      </c>
      <c r="E4" s="131">
        <v>313</v>
      </c>
      <c r="F4" s="131">
        <v>2</v>
      </c>
      <c r="G4" s="131">
        <v>1190</v>
      </c>
      <c r="H4" s="131">
        <v>11</v>
      </c>
      <c r="I4" s="131">
        <v>776</v>
      </c>
      <c r="J4" s="131">
        <v>3</v>
      </c>
      <c r="K4" s="131">
        <v>1209</v>
      </c>
      <c r="L4" s="131">
        <v>6</v>
      </c>
      <c r="M4" s="131">
        <v>2299</v>
      </c>
      <c r="N4" s="131">
        <v>2</v>
      </c>
      <c r="O4" s="39">
        <v>910</v>
      </c>
      <c r="P4" s="39">
        <v>1</v>
      </c>
      <c r="Q4" s="39">
        <v>1262</v>
      </c>
      <c r="R4" s="39">
        <v>5</v>
      </c>
      <c r="S4" s="39">
        <v>3159</v>
      </c>
      <c r="T4" s="39">
        <v>2</v>
      </c>
      <c r="U4" s="39">
        <v>3417</v>
      </c>
      <c r="V4" s="39">
        <v>2</v>
      </c>
      <c r="W4" s="39">
        <v>4776</v>
      </c>
      <c r="X4" s="39">
        <v>0</v>
      </c>
    </row>
    <row r="5" spans="1:24" ht="15.75" x14ac:dyDescent="0.25">
      <c r="A5" s="129">
        <v>2</v>
      </c>
      <c r="B5" s="130" t="s">
        <v>27</v>
      </c>
      <c r="C5" s="131">
        <v>0</v>
      </c>
      <c r="D5" s="131">
        <v>0</v>
      </c>
      <c r="E5" s="131">
        <v>0</v>
      </c>
      <c r="F5" s="131">
        <v>0</v>
      </c>
      <c r="G5" s="131">
        <v>0</v>
      </c>
      <c r="H5" s="131">
        <v>0</v>
      </c>
      <c r="I5" s="131">
        <v>0</v>
      </c>
      <c r="J5" s="131">
        <v>0</v>
      </c>
      <c r="K5" s="131">
        <v>0</v>
      </c>
      <c r="L5" s="131">
        <v>0</v>
      </c>
      <c r="M5" s="131">
        <v>346</v>
      </c>
      <c r="N5" s="131">
        <v>0</v>
      </c>
      <c r="O5" s="39">
        <v>0</v>
      </c>
      <c r="P5" s="39">
        <v>0</v>
      </c>
      <c r="Q5" s="39">
        <v>27</v>
      </c>
      <c r="R5" s="39">
        <v>0</v>
      </c>
      <c r="S5" s="39">
        <v>1933</v>
      </c>
      <c r="T5" s="39">
        <v>1</v>
      </c>
      <c r="U5" s="39">
        <v>13</v>
      </c>
      <c r="V5" s="39">
        <v>0</v>
      </c>
      <c r="W5" s="39">
        <v>15</v>
      </c>
      <c r="X5" s="39">
        <v>0</v>
      </c>
    </row>
    <row r="6" spans="1:24" ht="15.75" x14ac:dyDescent="0.25">
      <c r="A6" s="129">
        <v>3</v>
      </c>
      <c r="B6" s="130" t="s">
        <v>7</v>
      </c>
      <c r="C6" s="131">
        <v>0</v>
      </c>
      <c r="D6" s="131">
        <v>0</v>
      </c>
      <c r="E6" s="131">
        <v>0</v>
      </c>
      <c r="F6" s="131">
        <v>0</v>
      </c>
      <c r="G6" s="131">
        <v>0</v>
      </c>
      <c r="H6" s="131">
        <v>0</v>
      </c>
      <c r="I6" s="131">
        <v>237</v>
      </c>
      <c r="J6" s="131">
        <v>2</v>
      </c>
      <c r="K6" s="131">
        <v>0</v>
      </c>
      <c r="L6" s="131">
        <v>0</v>
      </c>
      <c r="M6" s="131">
        <v>1058</v>
      </c>
      <c r="N6" s="131">
        <v>5</v>
      </c>
      <c r="O6" s="39">
        <v>4526</v>
      </c>
      <c r="P6" s="39">
        <v>2</v>
      </c>
      <c r="Q6" s="39">
        <v>85</v>
      </c>
      <c r="R6" s="39">
        <v>0</v>
      </c>
      <c r="S6" s="39">
        <v>1076</v>
      </c>
      <c r="T6" s="39">
        <v>1</v>
      </c>
      <c r="U6" s="39">
        <v>6157</v>
      </c>
      <c r="V6" s="39">
        <v>4</v>
      </c>
      <c r="W6" s="39">
        <v>5016</v>
      </c>
      <c r="X6" s="39">
        <v>2</v>
      </c>
    </row>
    <row r="7" spans="1:24" ht="15.75" x14ac:dyDescent="0.25">
      <c r="A7" s="129">
        <v>4</v>
      </c>
      <c r="B7" s="130" t="s">
        <v>8</v>
      </c>
      <c r="C7" s="131">
        <v>0</v>
      </c>
      <c r="D7" s="131">
        <v>0</v>
      </c>
      <c r="E7" s="131">
        <v>1</v>
      </c>
      <c r="F7" s="131">
        <v>0</v>
      </c>
      <c r="G7" s="131">
        <v>1</v>
      </c>
      <c r="H7" s="131">
        <v>0</v>
      </c>
      <c r="I7" s="131">
        <v>510</v>
      </c>
      <c r="J7" s="131">
        <v>0</v>
      </c>
      <c r="K7" s="131">
        <v>21</v>
      </c>
      <c r="L7" s="131">
        <v>0</v>
      </c>
      <c r="M7" s="131">
        <v>872</v>
      </c>
      <c r="N7" s="131">
        <v>3</v>
      </c>
      <c r="O7" s="39">
        <v>1246</v>
      </c>
      <c r="P7" s="39">
        <v>5</v>
      </c>
      <c r="Q7" s="39">
        <v>297</v>
      </c>
      <c r="R7" s="39">
        <v>0</v>
      </c>
      <c r="S7" s="39">
        <v>1771</v>
      </c>
      <c r="T7" s="39">
        <v>0</v>
      </c>
      <c r="U7" s="39">
        <v>1912</v>
      </c>
      <c r="V7" s="39">
        <v>0</v>
      </c>
      <c r="W7" s="39">
        <v>1875</v>
      </c>
      <c r="X7" s="39">
        <v>0</v>
      </c>
    </row>
    <row r="8" spans="1:24" ht="15.75" x14ac:dyDescent="0.25">
      <c r="A8" s="129">
        <v>5</v>
      </c>
      <c r="B8" s="130" t="s">
        <v>57</v>
      </c>
      <c r="C8" s="131">
        <v>0</v>
      </c>
      <c r="D8" s="131">
        <v>0</v>
      </c>
      <c r="E8" s="131">
        <v>0</v>
      </c>
      <c r="F8" s="131">
        <v>0</v>
      </c>
      <c r="G8" s="131">
        <v>26</v>
      </c>
      <c r="H8" s="131">
        <v>7</v>
      </c>
      <c r="I8" s="131">
        <v>4</v>
      </c>
      <c r="J8" s="131">
        <v>0</v>
      </c>
      <c r="K8" s="131">
        <v>313</v>
      </c>
      <c r="L8" s="131">
        <v>11</v>
      </c>
      <c r="M8" s="131">
        <v>45</v>
      </c>
      <c r="N8" s="131">
        <v>0</v>
      </c>
      <c r="O8" s="39">
        <v>83</v>
      </c>
      <c r="P8" s="39">
        <v>2</v>
      </c>
      <c r="Q8" s="39">
        <v>440</v>
      </c>
      <c r="R8" s="39">
        <v>9</v>
      </c>
      <c r="S8" s="39">
        <v>384</v>
      </c>
      <c r="T8" s="39">
        <v>1</v>
      </c>
      <c r="U8" s="39">
        <v>356</v>
      </c>
      <c r="V8" s="39">
        <v>0</v>
      </c>
      <c r="W8" s="39">
        <v>433</v>
      </c>
      <c r="X8" s="39">
        <v>0</v>
      </c>
    </row>
    <row r="9" spans="1:24" ht="15.75" x14ac:dyDescent="0.25">
      <c r="A9" s="129">
        <v>6</v>
      </c>
      <c r="B9" s="130" t="s">
        <v>28</v>
      </c>
      <c r="C9" s="131">
        <v>548</v>
      </c>
      <c r="D9" s="131">
        <v>1</v>
      </c>
      <c r="E9" s="131">
        <v>1312</v>
      </c>
      <c r="F9" s="131">
        <v>2</v>
      </c>
      <c r="G9" s="131">
        <v>1153</v>
      </c>
      <c r="H9" s="131">
        <v>3</v>
      </c>
      <c r="I9" s="131">
        <v>6259</v>
      </c>
      <c r="J9" s="131">
        <v>8</v>
      </c>
      <c r="K9" s="131">
        <v>1131</v>
      </c>
      <c r="L9" s="131">
        <v>8</v>
      </c>
      <c r="M9" s="131">
        <v>2093</v>
      </c>
      <c r="N9" s="131">
        <v>4</v>
      </c>
      <c r="O9" s="39">
        <v>5574</v>
      </c>
      <c r="P9" s="39">
        <v>6</v>
      </c>
      <c r="Q9" s="39">
        <v>995</v>
      </c>
      <c r="R9" s="39">
        <v>3</v>
      </c>
      <c r="S9" s="39">
        <v>15867</v>
      </c>
      <c r="T9" s="39">
        <v>60</v>
      </c>
      <c r="U9" s="39">
        <v>4431</v>
      </c>
      <c r="V9" s="39">
        <v>10</v>
      </c>
      <c r="W9" s="39">
        <v>9232</v>
      </c>
      <c r="X9" s="39">
        <v>9</v>
      </c>
    </row>
    <row r="10" spans="1:24" ht="15.75" x14ac:dyDescent="0.25">
      <c r="A10" s="129">
        <v>7</v>
      </c>
      <c r="B10" s="130" t="s">
        <v>29</v>
      </c>
      <c r="C10" s="131">
        <v>36</v>
      </c>
      <c r="D10" s="131">
        <v>0</v>
      </c>
      <c r="E10" s="131">
        <v>43</v>
      </c>
      <c r="F10" s="131">
        <v>0</v>
      </c>
      <c r="G10" s="131">
        <v>277</v>
      </c>
      <c r="H10" s="131">
        <v>5</v>
      </c>
      <c r="I10" s="131">
        <v>242</v>
      </c>
      <c r="J10" s="131">
        <v>0</v>
      </c>
      <c r="K10" s="131">
        <v>26</v>
      </c>
      <c r="L10" s="131">
        <v>0</v>
      </c>
      <c r="M10" s="131">
        <v>39</v>
      </c>
      <c r="N10" s="131">
        <v>0</v>
      </c>
      <c r="O10" s="39">
        <v>198</v>
      </c>
      <c r="P10" s="39">
        <v>2</v>
      </c>
      <c r="Q10" s="39">
        <v>168</v>
      </c>
      <c r="R10" s="39">
        <v>1</v>
      </c>
      <c r="S10" s="39">
        <v>293</v>
      </c>
      <c r="T10" s="39">
        <v>0</v>
      </c>
      <c r="U10" s="39">
        <v>150</v>
      </c>
      <c r="V10" s="39">
        <v>0</v>
      </c>
      <c r="W10" s="39">
        <v>257</v>
      </c>
      <c r="X10" s="39">
        <v>0</v>
      </c>
    </row>
    <row r="11" spans="1:24" ht="15.75" x14ac:dyDescent="0.25">
      <c r="A11" s="129">
        <v>8</v>
      </c>
      <c r="B11" s="130" t="s">
        <v>44</v>
      </c>
      <c r="C11" s="131">
        <v>570</v>
      </c>
      <c r="D11" s="131">
        <v>2</v>
      </c>
      <c r="E11" s="131">
        <v>1065</v>
      </c>
      <c r="F11" s="131">
        <v>2</v>
      </c>
      <c r="G11" s="131">
        <v>2461</v>
      </c>
      <c r="H11" s="131">
        <v>2</v>
      </c>
      <c r="I11" s="131">
        <v>2568</v>
      </c>
      <c r="J11" s="131">
        <v>1</v>
      </c>
      <c r="K11" s="131">
        <v>1693</v>
      </c>
      <c r="L11" s="131">
        <v>9</v>
      </c>
      <c r="M11" s="131">
        <v>3067</v>
      </c>
      <c r="N11" s="131">
        <v>6</v>
      </c>
      <c r="O11" s="39">
        <v>6272</v>
      </c>
      <c r="P11" s="39">
        <v>15</v>
      </c>
      <c r="Q11" s="39">
        <v>2320</v>
      </c>
      <c r="R11" s="39">
        <v>3</v>
      </c>
      <c r="S11" s="39">
        <v>5590</v>
      </c>
      <c r="T11" s="39">
        <v>9</v>
      </c>
      <c r="U11" s="39">
        <v>8028</v>
      </c>
      <c r="V11" s="39">
        <v>14</v>
      </c>
      <c r="W11" s="39">
        <v>4564</v>
      </c>
      <c r="X11" s="39">
        <v>4</v>
      </c>
    </row>
    <row r="12" spans="1:24" ht="15.75" x14ac:dyDescent="0.25">
      <c r="A12" s="129">
        <v>9</v>
      </c>
      <c r="B12" s="130" t="s">
        <v>30</v>
      </c>
      <c r="C12" s="131">
        <v>365</v>
      </c>
      <c r="D12" s="131">
        <v>11</v>
      </c>
      <c r="E12" s="131">
        <v>1137</v>
      </c>
      <c r="F12" s="131">
        <v>9</v>
      </c>
      <c r="G12" s="131">
        <v>125</v>
      </c>
      <c r="H12" s="131">
        <v>1</v>
      </c>
      <c r="I12" s="131">
        <v>866</v>
      </c>
      <c r="J12" s="131">
        <v>20</v>
      </c>
      <c r="K12" s="131">
        <v>267</v>
      </c>
      <c r="L12" s="131">
        <v>3</v>
      </c>
      <c r="M12" s="131">
        <v>768</v>
      </c>
      <c r="N12" s="131">
        <v>2</v>
      </c>
      <c r="O12" s="39">
        <v>1784</v>
      </c>
      <c r="P12" s="39">
        <v>5</v>
      </c>
      <c r="Q12" s="39">
        <v>214</v>
      </c>
      <c r="R12" s="39">
        <v>2</v>
      </c>
      <c r="S12" s="39">
        <v>9921</v>
      </c>
      <c r="T12" s="39">
        <v>13</v>
      </c>
      <c r="U12" s="39">
        <v>2493</v>
      </c>
      <c r="V12" s="39">
        <v>0</v>
      </c>
      <c r="W12" s="39">
        <v>4411</v>
      </c>
      <c r="X12" s="39">
        <v>1</v>
      </c>
    </row>
    <row r="13" spans="1:24" ht="15.75" x14ac:dyDescent="0.25">
      <c r="A13" s="129">
        <v>10</v>
      </c>
      <c r="B13" s="130" t="s">
        <v>11</v>
      </c>
      <c r="C13" s="131">
        <v>0</v>
      </c>
      <c r="D13" s="131">
        <v>0</v>
      </c>
      <c r="E13" s="131">
        <v>0</v>
      </c>
      <c r="F13" s="131">
        <v>0</v>
      </c>
      <c r="G13" s="131">
        <v>0</v>
      </c>
      <c r="H13" s="131">
        <v>0</v>
      </c>
      <c r="I13" s="131">
        <v>3</v>
      </c>
      <c r="J13" s="131">
        <v>0</v>
      </c>
      <c r="K13" s="131">
        <v>0</v>
      </c>
      <c r="L13" s="131">
        <v>0</v>
      </c>
      <c r="M13" s="131">
        <v>73</v>
      </c>
      <c r="N13" s="131">
        <v>0</v>
      </c>
      <c r="O13" s="39">
        <v>89</v>
      </c>
      <c r="P13" s="39">
        <v>2</v>
      </c>
      <c r="Q13" s="39">
        <v>2</v>
      </c>
      <c r="R13" s="39">
        <v>0</v>
      </c>
      <c r="S13" s="39">
        <v>19</v>
      </c>
      <c r="T13" s="39">
        <v>1</v>
      </c>
      <c r="U13" s="39">
        <v>322</v>
      </c>
      <c r="V13" s="39">
        <v>0</v>
      </c>
      <c r="W13" s="39">
        <v>453</v>
      </c>
      <c r="X13" s="39">
        <v>0</v>
      </c>
    </row>
    <row r="14" spans="1:24" ht="15.75" x14ac:dyDescent="0.25">
      <c r="A14" s="129">
        <v>11</v>
      </c>
      <c r="B14" s="130" t="s">
        <v>52</v>
      </c>
      <c r="C14" s="131">
        <v>0</v>
      </c>
      <c r="D14" s="131">
        <v>0</v>
      </c>
      <c r="E14" s="131">
        <v>0</v>
      </c>
      <c r="F14" s="131">
        <v>0</v>
      </c>
      <c r="G14" s="131">
        <v>2</v>
      </c>
      <c r="H14" s="131">
        <v>0</v>
      </c>
      <c r="I14" s="131">
        <v>0</v>
      </c>
      <c r="J14" s="131">
        <v>0</v>
      </c>
      <c r="K14" s="131">
        <v>3</v>
      </c>
      <c r="L14" s="131">
        <v>0</v>
      </c>
      <c r="M14" s="131">
        <v>17</v>
      </c>
      <c r="N14" s="131">
        <v>1</v>
      </c>
      <c r="O14" s="39">
        <v>1837</v>
      </c>
      <c r="P14" s="39">
        <v>3</v>
      </c>
      <c r="Q14" s="39">
        <v>1</v>
      </c>
      <c r="R14" s="39">
        <v>0</v>
      </c>
      <c r="S14" s="39">
        <v>153</v>
      </c>
      <c r="T14" s="39">
        <v>0</v>
      </c>
      <c r="U14" s="39">
        <v>79</v>
      </c>
      <c r="V14" s="39">
        <v>1</v>
      </c>
      <c r="W14" s="39">
        <v>485</v>
      </c>
      <c r="X14" s="39">
        <v>0</v>
      </c>
    </row>
    <row r="15" spans="1:24" ht="15.75" x14ac:dyDescent="0.25">
      <c r="A15" s="129">
        <v>12</v>
      </c>
      <c r="B15" s="130" t="s">
        <v>12</v>
      </c>
      <c r="C15" s="131">
        <v>0</v>
      </c>
      <c r="D15" s="131">
        <v>0</v>
      </c>
      <c r="E15" s="131">
        <v>0</v>
      </c>
      <c r="F15" s="131">
        <v>0</v>
      </c>
      <c r="G15" s="131">
        <v>0</v>
      </c>
      <c r="H15" s="131">
        <v>0</v>
      </c>
      <c r="I15" s="131">
        <v>27</v>
      </c>
      <c r="J15" s="131">
        <v>0</v>
      </c>
      <c r="K15" s="131">
        <v>36</v>
      </c>
      <c r="L15" s="131">
        <v>0</v>
      </c>
      <c r="M15" s="131">
        <v>42</v>
      </c>
      <c r="N15" s="131">
        <v>0</v>
      </c>
      <c r="O15" s="39">
        <v>161</v>
      </c>
      <c r="P15" s="39">
        <v>0</v>
      </c>
      <c r="Q15" s="39">
        <v>36</v>
      </c>
      <c r="R15" s="39">
        <v>0</v>
      </c>
      <c r="S15" s="39">
        <v>102</v>
      </c>
      <c r="T15" s="39">
        <v>0</v>
      </c>
      <c r="U15" s="39">
        <v>414</v>
      </c>
      <c r="V15" s="39">
        <v>1</v>
      </c>
      <c r="W15" s="39">
        <v>703</v>
      </c>
      <c r="X15" s="39">
        <v>5</v>
      </c>
    </row>
    <row r="16" spans="1:24" ht="15.75" x14ac:dyDescent="0.25">
      <c r="A16" s="129">
        <v>13</v>
      </c>
      <c r="B16" s="130" t="s">
        <v>31</v>
      </c>
      <c r="C16" s="131">
        <v>230</v>
      </c>
      <c r="D16" s="131">
        <v>0</v>
      </c>
      <c r="E16" s="131">
        <v>339</v>
      </c>
      <c r="F16" s="131">
        <v>3</v>
      </c>
      <c r="G16" s="131">
        <v>1764</v>
      </c>
      <c r="H16" s="131">
        <v>8</v>
      </c>
      <c r="I16" s="131">
        <v>2285</v>
      </c>
      <c r="J16" s="131">
        <v>7</v>
      </c>
      <c r="K16" s="131">
        <v>405</v>
      </c>
      <c r="L16" s="131">
        <v>5</v>
      </c>
      <c r="M16" s="131">
        <v>3924</v>
      </c>
      <c r="N16" s="131">
        <v>21</v>
      </c>
      <c r="O16" s="39">
        <v>6408</v>
      </c>
      <c r="P16" s="39">
        <v>12</v>
      </c>
      <c r="Q16" s="39">
        <v>3358</v>
      </c>
      <c r="R16" s="39">
        <v>2</v>
      </c>
      <c r="S16" s="39">
        <v>5077</v>
      </c>
      <c r="T16" s="39">
        <v>9</v>
      </c>
      <c r="U16" s="39">
        <v>6083</v>
      </c>
      <c r="V16" s="39">
        <v>8</v>
      </c>
      <c r="W16" s="39">
        <v>17018</v>
      </c>
      <c r="X16" s="39">
        <v>5</v>
      </c>
    </row>
    <row r="17" spans="1:24" ht="15.75" x14ac:dyDescent="0.25">
      <c r="A17" s="129">
        <v>14</v>
      </c>
      <c r="B17" s="130" t="s">
        <v>13</v>
      </c>
      <c r="C17" s="131">
        <v>603</v>
      </c>
      <c r="D17" s="131">
        <v>11</v>
      </c>
      <c r="E17" s="131">
        <v>733</v>
      </c>
      <c r="F17" s="131">
        <v>3</v>
      </c>
      <c r="G17" s="131">
        <v>1425</v>
      </c>
      <c r="H17" s="131">
        <v>6</v>
      </c>
      <c r="I17" s="131">
        <v>2597</v>
      </c>
      <c r="J17" s="131">
        <v>17</v>
      </c>
      <c r="K17" s="131">
        <v>1304</v>
      </c>
      <c r="L17" s="131">
        <v>10</v>
      </c>
      <c r="M17" s="131">
        <v>4172</v>
      </c>
      <c r="N17" s="131">
        <v>15</v>
      </c>
      <c r="O17" s="39">
        <v>7938</v>
      </c>
      <c r="P17" s="39">
        <v>29</v>
      </c>
      <c r="Q17" s="39">
        <v>2575</v>
      </c>
      <c r="R17" s="39">
        <v>11</v>
      </c>
      <c r="S17" s="39">
        <v>4075</v>
      </c>
      <c r="T17" s="39">
        <v>25</v>
      </c>
      <c r="U17" s="39">
        <v>7439</v>
      </c>
      <c r="V17" s="39">
        <v>13</v>
      </c>
      <c r="W17" s="39">
        <v>19912</v>
      </c>
      <c r="X17" s="39">
        <v>37</v>
      </c>
    </row>
    <row r="18" spans="1:24" ht="15.75" x14ac:dyDescent="0.25">
      <c r="A18" s="129">
        <v>15</v>
      </c>
      <c r="B18" s="130" t="s">
        <v>14</v>
      </c>
      <c r="C18" s="131">
        <v>51</v>
      </c>
      <c r="D18" s="131">
        <v>2</v>
      </c>
      <c r="E18" s="131">
        <v>3</v>
      </c>
      <c r="F18" s="131">
        <v>0</v>
      </c>
      <c r="G18" s="131">
        <v>1467</v>
      </c>
      <c r="H18" s="131">
        <v>5</v>
      </c>
      <c r="I18" s="131">
        <v>175</v>
      </c>
      <c r="J18" s="131">
        <v>1</v>
      </c>
      <c r="K18" s="131">
        <v>50</v>
      </c>
      <c r="L18" s="131">
        <v>0</v>
      </c>
      <c r="M18" s="131">
        <v>239</v>
      </c>
      <c r="N18" s="131">
        <v>6</v>
      </c>
      <c r="O18" s="39">
        <v>1255</v>
      </c>
      <c r="P18" s="39">
        <v>9</v>
      </c>
      <c r="Q18" s="39">
        <v>2131</v>
      </c>
      <c r="R18" s="39">
        <v>13</v>
      </c>
      <c r="S18" s="39">
        <v>2108</v>
      </c>
      <c r="T18" s="39">
        <v>8</v>
      </c>
      <c r="U18" s="39">
        <v>3150</v>
      </c>
      <c r="V18" s="39">
        <v>12</v>
      </c>
      <c r="W18" s="39">
        <v>2585</v>
      </c>
      <c r="X18" s="39">
        <v>6</v>
      </c>
    </row>
    <row r="19" spans="1:24" ht="15.75" x14ac:dyDescent="0.25">
      <c r="A19" s="129">
        <v>16</v>
      </c>
      <c r="B19" s="130" t="s">
        <v>34</v>
      </c>
      <c r="C19" s="131">
        <v>0</v>
      </c>
      <c r="D19" s="131">
        <v>0</v>
      </c>
      <c r="E19" s="131">
        <v>0</v>
      </c>
      <c r="F19" s="131">
        <v>0</v>
      </c>
      <c r="G19" s="131">
        <v>0</v>
      </c>
      <c r="H19" s="131">
        <v>0</v>
      </c>
      <c r="I19" s="131">
        <v>1</v>
      </c>
      <c r="J19" s="131">
        <v>0</v>
      </c>
      <c r="K19" s="131">
        <v>0</v>
      </c>
      <c r="L19" s="131">
        <v>0</v>
      </c>
      <c r="M19" s="131">
        <v>27</v>
      </c>
      <c r="N19" s="131">
        <v>2</v>
      </c>
      <c r="O19" s="39">
        <v>43</v>
      </c>
      <c r="P19" s="39">
        <v>0</v>
      </c>
      <c r="Q19" s="39">
        <v>0</v>
      </c>
      <c r="R19" s="39">
        <v>0</v>
      </c>
      <c r="S19" s="39">
        <v>13</v>
      </c>
      <c r="T19" s="39">
        <v>0</v>
      </c>
      <c r="U19" s="39">
        <v>172</v>
      </c>
      <c r="V19" s="39">
        <v>0</v>
      </c>
      <c r="W19" s="39">
        <v>42</v>
      </c>
      <c r="X19" s="39">
        <v>0</v>
      </c>
    </row>
    <row r="20" spans="1:24" ht="15.75" x14ac:dyDescent="0.25">
      <c r="A20" s="129">
        <v>17</v>
      </c>
      <c r="B20" s="130" t="s">
        <v>32</v>
      </c>
      <c r="C20" s="131">
        <v>614</v>
      </c>
      <c r="D20" s="131">
        <v>21</v>
      </c>
      <c r="E20" s="131">
        <v>743</v>
      </c>
      <c r="F20" s="131">
        <v>22</v>
      </c>
      <c r="G20" s="131">
        <v>2255</v>
      </c>
      <c r="H20" s="131">
        <v>20</v>
      </c>
      <c r="I20" s="131">
        <v>1489</v>
      </c>
      <c r="J20" s="131">
        <v>5</v>
      </c>
      <c r="K20" s="131">
        <v>1138</v>
      </c>
      <c r="L20" s="131">
        <v>25</v>
      </c>
      <c r="M20" s="131">
        <v>2931</v>
      </c>
      <c r="N20" s="131">
        <v>59</v>
      </c>
      <c r="O20" s="39">
        <v>5610</v>
      </c>
      <c r="P20" s="39">
        <v>48</v>
      </c>
      <c r="Q20" s="39">
        <v>8573</v>
      </c>
      <c r="R20" s="39">
        <v>54</v>
      </c>
      <c r="S20" s="39">
        <v>4936</v>
      </c>
      <c r="T20" s="39">
        <v>23</v>
      </c>
      <c r="U20" s="39">
        <v>6792</v>
      </c>
      <c r="V20" s="39">
        <v>33</v>
      </c>
      <c r="W20" s="39">
        <v>7442</v>
      </c>
      <c r="X20" s="39">
        <v>41</v>
      </c>
    </row>
    <row r="21" spans="1:24" ht="15.75" x14ac:dyDescent="0.25">
      <c r="A21" s="129">
        <v>18</v>
      </c>
      <c r="B21" s="130" t="s">
        <v>33</v>
      </c>
      <c r="C21" s="131">
        <v>51</v>
      </c>
      <c r="D21" s="131">
        <v>1</v>
      </c>
      <c r="E21" s="131">
        <v>0</v>
      </c>
      <c r="F21" s="131">
        <v>0</v>
      </c>
      <c r="G21" s="131">
        <v>0</v>
      </c>
      <c r="H21" s="131">
        <v>0</v>
      </c>
      <c r="I21" s="131">
        <v>7</v>
      </c>
      <c r="J21" s="131">
        <v>0</v>
      </c>
      <c r="K21" s="131">
        <v>220</v>
      </c>
      <c r="L21" s="131">
        <v>0</v>
      </c>
      <c r="M21" s="131">
        <v>6</v>
      </c>
      <c r="N21" s="131">
        <v>0</v>
      </c>
      <c r="O21" s="39">
        <v>9</v>
      </c>
      <c r="P21" s="39">
        <v>0</v>
      </c>
      <c r="Q21" s="39">
        <v>0</v>
      </c>
      <c r="R21" s="39">
        <v>0</v>
      </c>
      <c r="S21" s="39">
        <v>52</v>
      </c>
      <c r="T21" s="39">
        <v>0</v>
      </c>
      <c r="U21" s="39">
        <v>51</v>
      </c>
      <c r="V21" s="39">
        <v>1</v>
      </c>
      <c r="W21" s="39">
        <v>187</v>
      </c>
      <c r="X21" s="39">
        <v>1</v>
      </c>
    </row>
    <row r="22" spans="1:24" ht="15.75" x14ac:dyDescent="0.25">
      <c r="A22" s="129">
        <v>19</v>
      </c>
      <c r="B22" s="130" t="s">
        <v>58</v>
      </c>
      <c r="C22" s="131">
        <v>0</v>
      </c>
      <c r="D22" s="131">
        <v>0</v>
      </c>
      <c r="E22" s="131">
        <v>0</v>
      </c>
      <c r="F22" s="131">
        <v>0</v>
      </c>
      <c r="G22" s="131">
        <v>0</v>
      </c>
      <c r="H22" s="131">
        <v>0</v>
      </c>
      <c r="I22" s="131">
        <v>0</v>
      </c>
      <c r="J22" s="131">
        <v>0</v>
      </c>
      <c r="K22" s="131">
        <v>0</v>
      </c>
      <c r="L22" s="131">
        <v>0</v>
      </c>
      <c r="M22" s="131">
        <v>6</v>
      </c>
      <c r="N22" s="131">
        <v>0</v>
      </c>
      <c r="O22" s="39">
        <v>7</v>
      </c>
      <c r="P22" s="39">
        <v>0</v>
      </c>
      <c r="Q22" s="39">
        <v>19</v>
      </c>
      <c r="R22" s="39">
        <v>0</v>
      </c>
      <c r="S22" s="39">
        <v>43</v>
      </c>
      <c r="T22" s="39">
        <v>0</v>
      </c>
      <c r="U22" s="39">
        <v>580</v>
      </c>
      <c r="V22" s="39">
        <v>0</v>
      </c>
      <c r="W22" s="39">
        <v>107</v>
      </c>
      <c r="X22" s="39">
        <v>0</v>
      </c>
    </row>
    <row r="23" spans="1:24" ht="15.75" x14ac:dyDescent="0.25">
      <c r="A23" s="129">
        <v>20</v>
      </c>
      <c r="B23" s="130" t="s">
        <v>35</v>
      </c>
      <c r="C23" s="131">
        <v>0</v>
      </c>
      <c r="D23" s="131">
        <v>0</v>
      </c>
      <c r="E23" s="131">
        <v>0</v>
      </c>
      <c r="F23" s="131">
        <v>0</v>
      </c>
      <c r="G23" s="131">
        <v>25</v>
      </c>
      <c r="H23" s="131">
        <v>0</v>
      </c>
      <c r="I23" s="131">
        <v>0</v>
      </c>
      <c r="J23" s="131">
        <v>0</v>
      </c>
      <c r="K23" s="131">
        <v>3</v>
      </c>
      <c r="L23" s="131">
        <v>0</v>
      </c>
      <c r="M23" s="131">
        <v>0</v>
      </c>
      <c r="N23" s="131">
        <v>0</v>
      </c>
      <c r="O23" s="39">
        <v>0</v>
      </c>
      <c r="P23" s="39">
        <v>0</v>
      </c>
      <c r="Q23" s="39">
        <v>0</v>
      </c>
      <c r="R23" s="39">
        <v>0</v>
      </c>
      <c r="S23" s="39">
        <v>21</v>
      </c>
      <c r="T23" s="39">
        <v>1</v>
      </c>
      <c r="U23" s="39">
        <v>142</v>
      </c>
      <c r="V23" s="39">
        <v>0</v>
      </c>
      <c r="W23" s="39">
        <v>357</v>
      </c>
      <c r="X23" s="39">
        <v>0</v>
      </c>
    </row>
    <row r="24" spans="1:24" ht="15.75" x14ac:dyDescent="0.25">
      <c r="A24" s="129">
        <v>21</v>
      </c>
      <c r="B24" s="130" t="s">
        <v>36</v>
      </c>
      <c r="C24" s="131">
        <v>4</v>
      </c>
      <c r="D24" s="131">
        <v>0</v>
      </c>
      <c r="E24" s="131">
        <v>0</v>
      </c>
      <c r="F24" s="131">
        <v>0</v>
      </c>
      <c r="G24" s="131">
        <v>0</v>
      </c>
      <c r="H24" s="131">
        <v>0</v>
      </c>
      <c r="I24" s="131">
        <v>29</v>
      </c>
      <c r="J24" s="131">
        <v>5</v>
      </c>
      <c r="K24" s="131">
        <v>1816</v>
      </c>
      <c r="L24" s="131">
        <v>33</v>
      </c>
      <c r="M24" s="131">
        <v>2255</v>
      </c>
      <c r="N24" s="131">
        <v>6</v>
      </c>
      <c r="O24" s="39">
        <v>7132</v>
      </c>
      <c r="P24" s="39">
        <v>6</v>
      </c>
      <c r="Q24" s="39">
        <v>6433</v>
      </c>
      <c r="R24" s="39">
        <v>9</v>
      </c>
      <c r="S24" s="39">
        <v>2450</v>
      </c>
      <c r="T24" s="39">
        <v>2</v>
      </c>
      <c r="U24" s="39">
        <v>8380</v>
      </c>
      <c r="V24" s="39">
        <v>11</v>
      </c>
      <c r="W24" s="39">
        <v>4155</v>
      </c>
      <c r="X24" s="39">
        <v>6</v>
      </c>
    </row>
    <row r="25" spans="1:24" ht="15.75" x14ac:dyDescent="0.25">
      <c r="A25" s="129">
        <v>22</v>
      </c>
      <c r="B25" s="130" t="s">
        <v>37</v>
      </c>
      <c r="C25" s="131">
        <v>28</v>
      </c>
      <c r="D25" s="131">
        <v>0</v>
      </c>
      <c r="E25" s="131">
        <v>4349</v>
      </c>
      <c r="F25" s="131">
        <v>21</v>
      </c>
      <c r="G25" s="131">
        <v>245</v>
      </c>
      <c r="H25" s="131">
        <v>1</v>
      </c>
      <c r="I25" s="131">
        <v>4012</v>
      </c>
      <c r="J25" s="131">
        <v>15</v>
      </c>
      <c r="K25" s="131">
        <v>3921</v>
      </c>
      <c r="L25" s="131">
        <v>33</v>
      </c>
      <c r="M25" s="131">
        <v>770</v>
      </c>
      <c r="N25" s="131">
        <v>9</v>
      </c>
      <c r="O25" s="39">
        <v>4117</v>
      </c>
      <c r="P25" s="39">
        <v>25</v>
      </c>
      <c r="Q25" s="39">
        <v>472</v>
      </c>
      <c r="R25" s="39">
        <v>8</v>
      </c>
      <c r="S25" s="39">
        <v>14128</v>
      </c>
      <c r="T25" s="39">
        <v>18</v>
      </c>
      <c r="U25" s="39">
        <v>10439</v>
      </c>
      <c r="V25" s="39">
        <v>15</v>
      </c>
      <c r="W25" s="39">
        <v>15318</v>
      </c>
      <c r="X25" s="39">
        <v>0</v>
      </c>
    </row>
    <row r="26" spans="1:24" ht="15.75" x14ac:dyDescent="0.25">
      <c r="A26" s="129">
        <v>23</v>
      </c>
      <c r="B26" s="130" t="s">
        <v>50</v>
      </c>
      <c r="C26" s="131">
        <v>274</v>
      </c>
      <c r="D26" s="131">
        <v>0</v>
      </c>
      <c r="E26" s="131">
        <v>35</v>
      </c>
      <c r="F26" s="131">
        <v>0</v>
      </c>
      <c r="G26" s="131">
        <v>66</v>
      </c>
      <c r="H26" s="131">
        <v>0</v>
      </c>
      <c r="I26" s="131">
        <v>96</v>
      </c>
      <c r="J26" s="131">
        <v>0</v>
      </c>
      <c r="K26" s="131">
        <v>463</v>
      </c>
      <c r="L26" s="131">
        <v>3</v>
      </c>
      <c r="M26" s="131">
        <v>3506</v>
      </c>
      <c r="N26" s="131">
        <v>5</v>
      </c>
      <c r="O26" s="39">
        <v>2215</v>
      </c>
      <c r="P26" s="39">
        <v>0</v>
      </c>
      <c r="Q26" s="39">
        <v>1322</v>
      </c>
      <c r="R26" s="39">
        <v>1</v>
      </c>
      <c r="S26" s="39">
        <v>771</v>
      </c>
      <c r="T26" s="39">
        <v>0</v>
      </c>
      <c r="U26" s="39">
        <v>490</v>
      </c>
      <c r="V26" s="39">
        <v>2</v>
      </c>
      <c r="W26" s="39">
        <v>4746</v>
      </c>
      <c r="X26" s="39">
        <v>7</v>
      </c>
    </row>
    <row r="27" spans="1:24" ht="15.75" x14ac:dyDescent="0.25">
      <c r="A27" s="129">
        <v>24</v>
      </c>
      <c r="B27" s="130" t="s">
        <v>46</v>
      </c>
      <c r="C27" s="131">
        <v>540</v>
      </c>
      <c r="D27" s="131">
        <v>10</v>
      </c>
      <c r="E27" s="131">
        <v>682</v>
      </c>
      <c r="F27" s="131">
        <v>4</v>
      </c>
      <c r="G27" s="131">
        <v>1389</v>
      </c>
      <c r="H27" s="131">
        <v>18</v>
      </c>
      <c r="I27" s="131">
        <v>1823</v>
      </c>
      <c r="J27" s="131">
        <v>9</v>
      </c>
      <c r="K27" s="131">
        <v>1072</v>
      </c>
      <c r="L27" s="131">
        <v>4</v>
      </c>
      <c r="M27" s="131">
        <v>1295</v>
      </c>
      <c r="N27" s="131">
        <v>10</v>
      </c>
      <c r="O27" s="39">
        <v>4413</v>
      </c>
      <c r="P27" s="39">
        <v>10</v>
      </c>
      <c r="Q27" s="39">
        <v>1243</v>
      </c>
      <c r="R27" s="39">
        <v>7</v>
      </c>
      <c r="S27" s="39">
        <v>4043</v>
      </c>
      <c r="T27" s="39">
        <v>7</v>
      </c>
      <c r="U27" s="39">
        <v>5292</v>
      </c>
      <c r="V27" s="39">
        <v>16</v>
      </c>
      <c r="W27" s="39">
        <v>8387</v>
      </c>
      <c r="X27" s="39">
        <v>16</v>
      </c>
    </row>
    <row r="28" spans="1:24" ht="15.75" x14ac:dyDescent="0.25">
      <c r="A28" s="129">
        <v>25</v>
      </c>
      <c r="B28" s="130" t="s">
        <v>16</v>
      </c>
      <c r="C28" s="131">
        <v>0</v>
      </c>
      <c r="D28" s="131">
        <v>0</v>
      </c>
      <c r="E28" s="131">
        <v>0</v>
      </c>
      <c r="F28" s="131">
        <v>0</v>
      </c>
      <c r="G28" s="131">
        <v>0</v>
      </c>
      <c r="H28" s="131">
        <v>0</v>
      </c>
      <c r="I28" s="131">
        <v>0</v>
      </c>
      <c r="J28" s="131">
        <v>0</v>
      </c>
      <c r="K28" s="131">
        <v>2</v>
      </c>
      <c r="L28" s="131">
        <v>0</v>
      </c>
      <c r="M28" s="131">
        <v>2</v>
      </c>
      <c r="N28" s="131">
        <v>0</v>
      </c>
      <c r="O28" s="39">
        <v>38</v>
      </c>
      <c r="P28" s="39">
        <v>0</v>
      </c>
      <c r="Q28" s="39">
        <v>5</v>
      </c>
      <c r="R28" s="39">
        <v>0</v>
      </c>
      <c r="S28" s="39">
        <v>21</v>
      </c>
      <c r="T28" s="39">
        <v>0</v>
      </c>
      <c r="U28" s="39">
        <v>82</v>
      </c>
      <c r="V28" s="39">
        <v>0</v>
      </c>
      <c r="W28" s="39">
        <v>659</v>
      </c>
      <c r="X28" s="39">
        <v>0</v>
      </c>
    </row>
    <row r="29" spans="1:24" ht="15.75" x14ac:dyDescent="0.25">
      <c r="A29" s="129">
        <v>26</v>
      </c>
      <c r="B29" s="130" t="s">
        <v>38</v>
      </c>
      <c r="C29" s="131">
        <v>707</v>
      </c>
      <c r="D29" s="131">
        <v>2</v>
      </c>
      <c r="E29" s="131">
        <v>530</v>
      </c>
      <c r="F29" s="131">
        <v>3</v>
      </c>
      <c r="G29" s="131">
        <v>1072</v>
      </c>
      <c r="H29" s="131">
        <v>7</v>
      </c>
      <c r="I29" s="131">
        <v>2051</v>
      </c>
      <c r="J29" s="131">
        <v>8</v>
      </c>
      <c r="K29" s="131">
        <v>2501</v>
      </c>
      <c r="L29" s="131">
        <v>9</v>
      </c>
      <c r="M29" s="131">
        <v>12826</v>
      </c>
      <c r="N29" s="131">
        <v>66</v>
      </c>
      <c r="O29" s="39">
        <v>6122</v>
      </c>
      <c r="P29" s="39">
        <v>0</v>
      </c>
      <c r="Q29" s="39">
        <v>2804</v>
      </c>
      <c r="R29" s="39">
        <v>3</v>
      </c>
      <c r="S29" s="39">
        <v>4535</v>
      </c>
      <c r="T29" s="39">
        <v>12</v>
      </c>
      <c r="U29" s="39">
        <v>2531</v>
      </c>
      <c r="V29" s="39">
        <v>5</v>
      </c>
      <c r="W29" s="39">
        <v>23035</v>
      </c>
      <c r="X29" s="39">
        <v>63</v>
      </c>
    </row>
    <row r="30" spans="1:24" ht="15.75" x14ac:dyDescent="0.25">
      <c r="A30" s="129">
        <v>27</v>
      </c>
      <c r="B30" s="130" t="s">
        <v>40</v>
      </c>
      <c r="C30" s="131">
        <v>0</v>
      </c>
      <c r="D30" s="131">
        <v>0</v>
      </c>
      <c r="E30" s="131">
        <v>0</v>
      </c>
      <c r="F30" s="131">
        <v>0</v>
      </c>
      <c r="G30" s="131">
        <v>0</v>
      </c>
      <c r="H30" s="131">
        <v>0</v>
      </c>
      <c r="I30" s="131">
        <v>0</v>
      </c>
      <c r="J30" s="131">
        <v>0</v>
      </c>
      <c r="K30" s="131">
        <v>0</v>
      </c>
      <c r="L30" s="131">
        <v>0</v>
      </c>
      <c r="M30" s="131">
        <v>9</v>
      </c>
      <c r="N30" s="131">
        <v>0</v>
      </c>
      <c r="O30" s="39">
        <v>8</v>
      </c>
      <c r="P30" s="39">
        <v>0</v>
      </c>
      <c r="Q30" s="39">
        <v>6</v>
      </c>
      <c r="R30" s="39">
        <v>0</v>
      </c>
      <c r="S30" s="39">
        <v>40</v>
      </c>
      <c r="T30" s="39">
        <v>0</v>
      </c>
      <c r="U30" s="39">
        <v>102</v>
      </c>
      <c r="V30" s="39">
        <v>0</v>
      </c>
      <c r="W30" s="39">
        <v>123</v>
      </c>
      <c r="X30" s="39">
        <v>0</v>
      </c>
    </row>
    <row r="31" spans="1:24" ht="15.75" x14ac:dyDescent="0.25">
      <c r="A31" s="129">
        <v>28</v>
      </c>
      <c r="B31" s="130" t="s">
        <v>47</v>
      </c>
      <c r="C31" s="131"/>
      <c r="D31" s="131"/>
      <c r="E31" s="131"/>
      <c r="F31" s="131"/>
      <c r="G31" s="131"/>
      <c r="H31" s="131"/>
      <c r="I31" s="131"/>
      <c r="J31" s="131"/>
      <c r="K31" s="131"/>
      <c r="L31" s="131"/>
      <c r="M31" s="131"/>
      <c r="N31" s="131"/>
      <c r="O31" s="39">
        <v>0</v>
      </c>
      <c r="P31" s="39">
        <v>0</v>
      </c>
      <c r="Q31" s="39">
        <v>704</v>
      </c>
      <c r="R31" s="39">
        <v>1</v>
      </c>
      <c r="S31" s="39">
        <v>1831</v>
      </c>
      <c r="T31" s="39">
        <v>2</v>
      </c>
      <c r="U31" s="39">
        <v>4037</v>
      </c>
      <c r="V31" s="39">
        <v>4</v>
      </c>
      <c r="W31" s="39">
        <v>3061</v>
      </c>
      <c r="X31" s="39">
        <v>0</v>
      </c>
    </row>
    <row r="32" spans="1:24" ht="15.75" x14ac:dyDescent="0.25">
      <c r="A32" s="129">
        <v>29</v>
      </c>
      <c r="B32" s="130" t="s">
        <v>18</v>
      </c>
      <c r="C32" s="131">
        <v>132</v>
      </c>
      <c r="D32" s="131">
        <v>2</v>
      </c>
      <c r="E32" s="131">
        <v>51</v>
      </c>
      <c r="F32" s="131">
        <v>2</v>
      </c>
      <c r="G32" s="131">
        <v>168</v>
      </c>
      <c r="H32" s="131">
        <v>2</v>
      </c>
      <c r="I32" s="131">
        <v>960</v>
      </c>
      <c r="J32" s="131">
        <v>8</v>
      </c>
      <c r="K32" s="131">
        <v>155</v>
      </c>
      <c r="L32" s="131">
        <v>5</v>
      </c>
      <c r="M32" s="131">
        <v>342</v>
      </c>
      <c r="N32" s="131">
        <v>4</v>
      </c>
      <c r="O32" s="39">
        <v>1414</v>
      </c>
      <c r="P32" s="39">
        <v>5</v>
      </c>
      <c r="Q32" s="39">
        <v>200</v>
      </c>
      <c r="R32" s="39">
        <v>0</v>
      </c>
      <c r="S32" s="39">
        <v>2892</v>
      </c>
      <c r="T32" s="39">
        <v>9</v>
      </c>
      <c r="U32" s="39">
        <v>15033</v>
      </c>
      <c r="V32" s="39">
        <v>42</v>
      </c>
      <c r="W32" s="39">
        <v>3032</v>
      </c>
      <c r="X32" s="39">
        <v>28</v>
      </c>
    </row>
    <row r="33" spans="1:24" ht="15.75" x14ac:dyDescent="0.25">
      <c r="A33" s="129">
        <v>30</v>
      </c>
      <c r="B33" s="130" t="s">
        <v>41</v>
      </c>
      <c r="C33" s="131">
        <v>0</v>
      </c>
      <c r="D33" s="131">
        <v>0</v>
      </c>
      <c r="E33" s="131">
        <v>20</v>
      </c>
      <c r="F33" s="131">
        <v>0</v>
      </c>
      <c r="G33" s="131">
        <v>0</v>
      </c>
      <c r="H33" s="131">
        <v>0</v>
      </c>
      <c r="I33" s="131">
        <v>178</v>
      </c>
      <c r="J33" s="131">
        <v>0</v>
      </c>
      <c r="K33" s="131">
        <v>454</v>
      </c>
      <c r="L33" s="131">
        <v>5</v>
      </c>
      <c r="M33" s="131">
        <v>110</v>
      </c>
      <c r="N33" s="131">
        <v>2</v>
      </c>
      <c r="O33" s="39">
        <v>54</v>
      </c>
      <c r="P33" s="39">
        <v>0</v>
      </c>
      <c r="Q33" s="39">
        <v>106</v>
      </c>
      <c r="R33" s="39">
        <v>0</v>
      </c>
      <c r="S33" s="39">
        <v>1655</v>
      </c>
      <c r="T33" s="39">
        <v>1</v>
      </c>
      <c r="U33" s="39">
        <v>2146</v>
      </c>
      <c r="V33" s="39">
        <v>4</v>
      </c>
      <c r="W33" s="39">
        <v>971</v>
      </c>
      <c r="X33" s="39">
        <v>0</v>
      </c>
    </row>
    <row r="34" spans="1:24" ht="15.75" x14ac:dyDescent="0.25">
      <c r="A34" s="129">
        <v>31</v>
      </c>
      <c r="B34" s="130" t="s">
        <v>19</v>
      </c>
      <c r="C34" s="131">
        <v>95</v>
      </c>
      <c r="D34" s="131">
        <v>4</v>
      </c>
      <c r="E34" s="131">
        <v>1038</v>
      </c>
      <c r="F34" s="131">
        <v>7</v>
      </c>
      <c r="G34" s="131">
        <v>399</v>
      </c>
      <c r="H34" s="131">
        <v>0</v>
      </c>
      <c r="I34" s="131">
        <v>805</v>
      </c>
      <c r="J34" s="131">
        <v>1</v>
      </c>
      <c r="K34" s="131">
        <v>510</v>
      </c>
      <c r="L34" s="131">
        <v>0</v>
      </c>
      <c r="M34" s="131">
        <v>6456</v>
      </c>
      <c r="N34" s="131">
        <v>11</v>
      </c>
      <c r="O34" s="39">
        <v>5920</v>
      </c>
      <c r="P34" s="39">
        <v>6</v>
      </c>
      <c r="Q34" s="39">
        <v>3934</v>
      </c>
      <c r="R34" s="39">
        <v>4</v>
      </c>
      <c r="S34" s="39">
        <v>8516</v>
      </c>
      <c r="T34" s="39">
        <v>14</v>
      </c>
      <c r="U34" s="171" t="s">
        <v>59</v>
      </c>
      <c r="V34" s="171" t="s">
        <v>60</v>
      </c>
      <c r="W34" s="171" t="s">
        <v>61</v>
      </c>
      <c r="X34" s="171" t="s">
        <v>62</v>
      </c>
    </row>
    <row r="35" spans="1:24" ht="31.5" x14ac:dyDescent="0.25">
      <c r="A35" s="129">
        <v>32</v>
      </c>
      <c r="B35" s="130" t="s">
        <v>53</v>
      </c>
      <c r="C35" s="131">
        <v>0</v>
      </c>
      <c r="D35" s="131">
        <v>0</v>
      </c>
      <c r="E35" s="131">
        <v>0</v>
      </c>
      <c r="F35" s="131">
        <v>0</v>
      </c>
      <c r="G35" s="131">
        <v>0</v>
      </c>
      <c r="H35" s="131">
        <v>0</v>
      </c>
      <c r="I35" s="131">
        <v>25</v>
      </c>
      <c r="J35" s="131">
        <v>0</v>
      </c>
      <c r="K35" s="131">
        <v>6</v>
      </c>
      <c r="L35" s="131">
        <v>0</v>
      </c>
      <c r="M35" s="131">
        <v>24</v>
      </c>
      <c r="N35" s="131">
        <v>0</v>
      </c>
      <c r="O35" s="39">
        <v>67</v>
      </c>
      <c r="P35" s="39">
        <v>0</v>
      </c>
      <c r="Q35" s="39">
        <v>139</v>
      </c>
      <c r="R35" s="39">
        <v>0</v>
      </c>
      <c r="S35" s="39">
        <v>153</v>
      </c>
      <c r="T35" s="39">
        <v>0</v>
      </c>
      <c r="U35" s="39">
        <v>92</v>
      </c>
      <c r="V35" s="39">
        <v>0</v>
      </c>
      <c r="W35" s="39">
        <v>17</v>
      </c>
      <c r="X35" s="39">
        <v>0</v>
      </c>
    </row>
    <row r="36" spans="1:24" ht="15.75" x14ac:dyDescent="0.25">
      <c r="A36" s="129">
        <v>33</v>
      </c>
      <c r="B36" s="130" t="s">
        <v>48</v>
      </c>
      <c r="C36" s="131">
        <v>99</v>
      </c>
      <c r="D36" s="131">
        <v>0</v>
      </c>
      <c r="E36" s="131">
        <v>167</v>
      </c>
      <c r="F36" s="131">
        <v>0</v>
      </c>
      <c r="G36" s="131">
        <v>25</v>
      </c>
      <c r="H36" s="131">
        <v>0</v>
      </c>
      <c r="I36" s="131">
        <v>221</v>
      </c>
      <c r="J36" s="131">
        <v>0</v>
      </c>
      <c r="K36" s="131">
        <v>73</v>
      </c>
      <c r="L36" s="131">
        <v>0</v>
      </c>
      <c r="M36" s="131">
        <v>351</v>
      </c>
      <c r="N36" s="131">
        <v>2</v>
      </c>
      <c r="O36" s="39">
        <v>107</v>
      </c>
      <c r="P36" s="39">
        <v>0</v>
      </c>
      <c r="Q36" s="39">
        <v>13</v>
      </c>
      <c r="R36" s="39">
        <v>0</v>
      </c>
      <c r="S36" s="39">
        <v>966</v>
      </c>
      <c r="T36" s="39">
        <v>1</v>
      </c>
      <c r="U36" s="39">
        <v>1246</v>
      </c>
      <c r="V36" s="39">
        <v>0</v>
      </c>
      <c r="W36" s="39">
        <v>1094</v>
      </c>
      <c r="X36" s="39">
        <v>0</v>
      </c>
    </row>
    <row r="37" spans="1:24" ht="31.5" x14ac:dyDescent="0.25">
      <c r="A37" s="129">
        <v>34</v>
      </c>
      <c r="B37" s="130" t="s">
        <v>66</v>
      </c>
      <c r="C37" s="131">
        <v>0</v>
      </c>
      <c r="D37" s="131">
        <v>0</v>
      </c>
      <c r="E37" s="131">
        <v>0</v>
      </c>
      <c r="F37" s="131">
        <v>0</v>
      </c>
      <c r="G37" s="131">
        <v>0</v>
      </c>
      <c r="H37" s="131">
        <v>0</v>
      </c>
      <c r="I37" s="131">
        <v>46</v>
      </c>
      <c r="J37" s="131">
        <v>0</v>
      </c>
      <c r="K37" s="131">
        <v>68</v>
      </c>
      <c r="L37" s="131">
        <v>0</v>
      </c>
      <c r="M37" s="131">
        <v>156</v>
      </c>
      <c r="N37" s="131">
        <v>1</v>
      </c>
      <c r="O37" s="39">
        <v>190</v>
      </c>
      <c r="P37" s="39">
        <v>0</v>
      </c>
      <c r="Q37" s="39">
        <v>641</v>
      </c>
      <c r="R37" s="39">
        <v>1</v>
      </c>
      <c r="S37" s="39">
        <v>1154</v>
      </c>
      <c r="T37" s="39">
        <v>0</v>
      </c>
      <c r="U37" s="39">
        <v>4161</v>
      </c>
      <c r="V37" s="39">
        <v>2</v>
      </c>
      <c r="W37" s="39">
        <v>1996</v>
      </c>
      <c r="X37" s="39">
        <v>0</v>
      </c>
    </row>
    <row r="38" spans="1:24" ht="15.75" x14ac:dyDescent="0.25">
      <c r="A38" s="129">
        <v>35</v>
      </c>
      <c r="B38" s="130" t="s">
        <v>67</v>
      </c>
      <c r="C38" s="131">
        <v>0</v>
      </c>
      <c r="D38" s="131">
        <v>0</v>
      </c>
      <c r="E38" s="131">
        <v>0</v>
      </c>
      <c r="F38" s="131">
        <v>0</v>
      </c>
      <c r="G38" s="131">
        <v>0</v>
      </c>
      <c r="H38" s="131">
        <v>0</v>
      </c>
      <c r="I38" s="131">
        <v>0</v>
      </c>
      <c r="J38" s="131">
        <v>0</v>
      </c>
      <c r="K38" s="131">
        <v>0</v>
      </c>
      <c r="L38" s="131">
        <v>0</v>
      </c>
      <c r="M38" s="131">
        <v>96</v>
      </c>
      <c r="N38" s="131">
        <v>0</v>
      </c>
      <c r="O38" s="39">
        <v>61</v>
      </c>
      <c r="P38" s="39">
        <v>0</v>
      </c>
      <c r="Q38" s="39">
        <v>46</v>
      </c>
      <c r="R38" s="39">
        <v>0</v>
      </c>
      <c r="S38" s="39">
        <v>165</v>
      </c>
      <c r="T38" s="39">
        <v>0</v>
      </c>
      <c r="U38" s="39">
        <v>89</v>
      </c>
      <c r="V38" s="39">
        <v>0</v>
      </c>
      <c r="W38" s="39">
        <v>59</v>
      </c>
      <c r="X38" s="39">
        <v>0</v>
      </c>
    </row>
    <row r="39" spans="1:24" ht="15.75" x14ac:dyDescent="0.25">
      <c r="A39" s="129"/>
      <c r="B39" s="132" t="s">
        <v>20</v>
      </c>
      <c r="C39" s="133">
        <v>5534</v>
      </c>
      <c r="D39" s="133">
        <v>69</v>
      </c>
      <c r="E39" s="133">
        <v>12561</v>
      </c>
      <c r="F39" s="133">
        <v>80</v>
      </c>
      <c r="G39" s="133">
        <v>15535</v>
      </c>
      <c r="H39" s="133">
        <v>96</v>
      </c>
      <c r="I39" s="133">
        <f>SUM(I4:I38)</f>
        <v>28292</v>
      </c>
      <c r="J39" s="133">
        <f t="shared" ref="J39:T39" si="0">SUM(J4:J38)</f>
        <v>110</v>
      </c>
      <c r="K39" s="133">
        <f t="shared" si="0"/>
        <v>18860</v>
      </c>
      <c r="L39" s="133">
        <f t="shared" si="0"/>
        <v>169</v>
      </c>
      <c r="M39" s="133">
        <f t="shared" si="0"/>
        <v>50222</v>
      </c>
      <c r="N39" s="133">
        <f t="shared" si="0"/>
        <v>242</v>
      </c>
      <c r="O39" s="133">
        <f t="shared" si="0"/>
        <v>75808</v>
      </c>
      <c r="P39" s="133">
        <f t="shared" si="0"/>
        <v>193</v>
      </c>
      <c r="Q39" s="133">
        <f t="shared" si="0"/>
        <v>40571</v>
      </c>
      <c r="R39" s="133">
        <f t="shared" si="0"/>
        <v>137</v>
      </c>
      <c r="S39" s="133">
        <f t="shared" si="0"/>
        <v>99913</v>
      </c>
      <c r="T39" s="133">
        <f t="shared" si="0"/>
        <v>220</v>
      </c>
      <c r="U39" s="133">
        <f>SUM(U4:U38)+22865</f>
        <v>129166</v>
      </c>
      <c r="V39" s="133">
        <f>SUM(V4:V38)+45</f>
        <v>245</v>
      </c>
      <c r="W39" s="133">
        <f>SUM(W4:W38)+10697</f>
        <v>157220</v>
      </c>
      <c r="X39" s="133">
        <f>SUM(X4:X38)+19</f>
        <v>250</v>
      </c>
    </row>
    <row r="40" spans="1:24" ht="15" customHeight="1" x14ac:dyDescent="0.25">
      <c r="A40" s="221" t="s">
        <v>284</v>
      </c>
      <c r="B40" s="222"/>
      <c r="C40" s="222"/>
      <c r="D40" s="222"/>
      <c r="E40" s="222"/>
      <c r="F40" s="222"/>
      <c r="G40" s="222"/>
      <c r="H40" s="222"/>
      <c r="I40" s="222"/>
      <c r="J40" s="222"/>
      <c r="K40" s="222"/>
      <c r="L40" s="222"/>
      <c r="M40" s="222"/>
      <c r="N40" s="222"/>
      <c r="O40" s="222"/>
      <c r="P40" s="222"/>
      <c r="Q40" s="222"/>
      <c r="R40" s="222"/>
      <c r="S40" s="222"/>
      <c r="T40" s="222"/>
      <c r="U40" s="222"/>
      <c r="V40" s="222"/>
      <c r="W40" s="222"/>
      <c r="X40" s="222"/>
    </row>
    <row r="41" spans="1:24" x14ac:dyDescent="0.25">
      <c r="A41" s="223" t="s">
        <v>63</v>
      </c>
      <c r="B41" s="223"/>
      <c r="C41" s="223"/>
      <c r="E41" s="125"/>
      <c r="F41" s="125"/>
      <c r="G41" s="125"/>
      <c r="H41" s="125"/>
      <c r="I41" s="125"/>
      <c r="J41" s="125"/>
      <c r="K41" s="125"/>
      <c r="L41" s="125"/>
      <c r="M41" s="125"/>
      <c r="N41" s="125"/>
      <c r="O41" s="125"/>
      <c r="P41" s="125"/>
      <c r="Q41" s="125"/>
      <c r="R41" s="125"/>
      <c r="S41" s="125"/>
      <c r="T41" s="125"/>
    </row>
    <row r="42" spans="1:24" x14ac:dyDescent="0.25">
      <c r="A42" s="103" t="s">
        <v>64</v>
      </c>
      <c r="B42" s="103"/>
      <c r="M42" s="103" t="s">
        <v>65</v>
      </c>
    </row>
    <row r="43" spans="1:24" x14ac:dyDescent="0.2">
      <c r="A43" s="6" t="s">
        <v>102</v>
      </c>
      <c r="B43" s="103"/>
      <c r="C43" s="103"/>
      <c r="D43" s="103"/>
      <c r="E43" s="103"/>
      <c r="F43" s="103"/>
      <c r="G43" s="103"/>
      <c r="H43" s="103"/>
      <c r="I43" s="103"/>
    </row>
  </sheetData>
  <mergeCells count="16">
    <mergeCell ref="A40:X40"/>
    <mergeCell ref="A1:X1"/>
    <mergeCell ref="U2:V2"/>
    <mergeCell ref="W2:X2"/>
    <mergeCell ref="A41:C41"/>
    <mergeCell ref="A2:A3"/>
    <mergeCell ref="B2:B3"/>
    <mergeCell ref="C2:D2"/>
    <mergeCell ref="E2:F2"/>
    <mergeCell ref="G2:H2"/>
    <mergeCell ref="I2:J2"/>
    <mergeCell ref="K2:L2"/>
    <mergeCell ref="M2:N2"/>
    <mergeCell ref="O2:P2"/>
    <mergeCell ref="Q2:R2"/>
    <mergeCell ref="S2:T2"/>
  </mergeCells>
  <pageMargins left="0.49" right="0.41" top="0.63" bottom="0.49" header="0.3" footer="0.3"/>
  <pageSetup paperSize="9" scale="73"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8"/>
  <sheetViews>
    <sheetView view="pageBreakPreview" topLeftCell="A19" zoomScaleSheetLayoutView="100" workbookViewId="0">
      <selection activeCell="J33" sqref="J33"/>
    </sheetView>
  </sheetViews>
  <sheetFormatPr defaultRowHeight="15" x14ac:dyDescent="0.25"/>
  <cols>
    <col min="1" max="1" width="9.140625" style="141" customWidth="1"/>
    <col min="2" max="2" width="21.28515625" style="140" customWidth="1"/>
    <col min="3" max="7" width="8.85546875" style="134"/>
    <col min="8" max="8" width="11.5703125" style="134" customWidth="1"/>
    <col min="9" max="10" width="8.85546875" style="134"/>
    <col min="11" max="16384" width="9.140625" style="134"/>
  </cols>
  <sheetData>
    <row r="1" spans="1:10" ht="27" customHeight="1" x14ac:dyDescent="0.25">
      <c r="A1" s="225" t="s">
        <v>42</v>
      </c>
      <c r="B1" s="225"/>
      <c r="C1" s="225"/>
      <c r="D1" s="225"/>
      <c r="E1" s="225"/>
      <c r="F1" s="225"/>
      <c r="G1" s="225"/>
      <c r="H1" s="225"/>
      <c r="I1" s="225"/>
      <c r="J1" s="225"/>
    </row>
    <row r="2" spans="1:10" s="151" customFormat="1" ht="24" customHeight="1" x14ac:dyDescent="0.25">
      <c r="A2" s="149" t="s">
        <v>1</v>
      </c>
      <c r="B2" s="150" t="s">
        <v>2</v>
      </c>
      <c r="C2" s="149">
        <v>2010</v>
      </c>
      <c r="D2" s="149">
        <v>2011</v>
      </c>
      <c r="E2" s="149">
        <v>2012</v>
      </c>
      <c r="F2" s="149">
        <v>2013</v>
      </c>
      <c r="G2" s="149">
        <v>2014</v>
      </c>
      <c r="H2" s="149">
        <v>2015</v>
      </c>
      <c r="I2" s="149">
        <v>2016</v>
      </c>
      <c r="J2" s="149" t="s">
        <v>43</v>
      </c>
    </row>
    <row r="3" spans="1:10" ht="21.75" customHeight="1" x14ac:dyDescent="0.25">
      <c r="A3" s="145">
        <v>1</v>
      </c>
      <c r="B3" s="146" t="s">
        <v>26</v>
      </c>
      <c r="C3" s="142">
        <v>116</v>
      </c>
      <c r="D3" s="142">
        <v>99</v>
      </c>
      <c r="E3" s="142">
        <v>2827</v>
      </c>
      <c r="F3" s="142">
        <v>4827</v>
      </c>
      <c r="G3" s="142">
        <v>1359</v>
      </c>
      <c r="H3" s="142">
        <v>817</v>
      </c>
      <c r="I3" s="142">
        <v>960</v>
      </c>
      <c r="J3" s="143">
        <v>1140</v>
      </c>
    </row>
    <row r="4" spans="1:10" ht="21.75" customHeight="1" x14ac:dyDescent="0.25">
      <c r="A4" s="145">
        <v>2</v>
      </c>
      <c r="B4" s="146" t="s">
        <v>27</v>
      </c>
      <c r="C4" s="142">
        <v>0</v>
      </c>
      <c r="D4" s="142">
        <v>0</v>
      </c>
      <c r="E4" s="142">
        <v>0</v>
      </c>
      <c r="F4" s="142">
        <v>0</v>
      </c>
      <c r="G4" s="142">
        <v>0</v>
      </c>
      <c r="H4" s="142">
        <v>35</v>
      </c>
      <c r="I4" s="142">
        <v>239</v>
      </c>
      <c r="J4" s="143">
        <v>15</v>
      </c>
    </row>
    <row r="5" spans="1:10" ht="21.75" customHeight="1" x14ac:dyDescent="0.25">
      <c r="A5" s="145">
        <v>3</v>
      </c>
      <c r="B5" s="146" t="s">
        <v>7</v>
      </c>
      <c r="C5" s="142">
        <v>0</v>
      </c>
      <c r="D5" s="142">
        <v>0</v>
      </c>
      <c r="E5" s="142">
        <v>0</v>
      </c>
      <c r="F5" s="142">
        <v>742</v>
      </c>
      <c r="G5" s="142">
        <v>0</v>
      </c>
      <c r="H5" s="142">
        <v>0</v>
      </c>
      <c r="I5" s="142">
        <v>40</v>
      </c>
      <c r="J5" s="143">
        <v>41</v>
      </c>
    </row>
    <row r="6" spans="1:10" ht="21.75" customHeight="1" x14ac:dyDescent="0.25">
      <c r="A6" s="145">
        <v>4</v>
      </c>
      <c r="B6" s="146" t="s">
        <v>8</v>
      </c>
      <c r="C6" s="142">
        <v>0</v>
      </c>
      <c r="D6" s="142">
        <v>91</v>
      </c>
      <c r="E6" s="142">
        <v>34</v>
      </c>
      <c r="F6" s="142">
        <v>0</v>
      </c>
      <c r="G6" s="142">
        <v>0</v>
      </c>
      <c r="H6" s="142">
        <v>3</v>
      </c>
      <c r="I6" s="142">
        <v>566</v>
      </c>
      <c r="J6" s="143">
        <v>1244</v>
      </c>
    </row>
    <row r="7" spans="1:10" ht="21.75" customHeight="1" x14ac:dyDescent="0.25">
      <c r="A7" s="145">
        <v>5</v>
      </c>
      <c r="B7" s="146" t="s">
        <v>28</v>
      </c>
      <c r="C7" s="142">
        <v>120</v>
      </c>
      <c r="D7" s="142">
        <v>110</v>
      </c>
      <c r="E7" s="142">
        <v>6</v>
      </c>
      <c r="F7" s="142">
        <v>18</v>
      </c>
      <c r="G7" s="142">
        <v>8</v>
      </c>
      <c r="H7" s="142">
        <v>64</v>
      </c>
      <c r="I7" s="142">
        <v>12279</v>
      </c>
      <c r="J7" s="143">
        <v>934</v>
      </c>
    </row>
    <row r="8" spans="1:10" ht="21.75" customHeight="1" x14ac:dyDescent="0.25">
      <c r="A8" s="145">
        <v>6</v>
      </c>
      <c r="B8" s="146" t="s">
        <v>29</v>
      </c>
      <c r="C8" s="142">
        <v>1429</v>
      </c>
      <c r="D8" s="142">
        <v>664</v>
      </c>
      <c r="E8" s="142">
        <v>571</v>
      </c>
      <c r="F8" s="142">
        <v>1049</v>
      </c>
      <c r="G8" s="142">
        <v>1205</v>
      </c>
      <c r="H8" s="142">
        <v>561</v>
      </c>
      <c r="I8" s="142">
        <v>337</v>
      </c>
      <c r="J8" s="143">
        <v>489</v>
      </c>
    </row>
    <row r="9" spans="1:10" ht="21.75" customHeight="1" x14ac:dyDescent="0.25">
      <c r="A9" s="145">
        <v>7</v>
      </c>
      <c r="B9" s="146" t="s">
        <v>44</v>
      </c>
      <c r="C9" s="142">
        <v>1709</v>
      </c>
      <c r="D9" s="142">
        <v>1042</v>
      </c>
      <c r="E9" s="142">
        <v>1317</v>
      </c>
      <c r="F9" s="142">
        <v>2890</v>
      </c>
      <c r="G9" s="142">
        <v>574</v>
      </c>
      <c r="H9" s="142">
        <v>406</v>
      </c>
      <c r="I9" s="142">
        <v>3285</v>
      </c>
      <c r="J9" s="143">
        <v>7670</v>
      </c>
    </row>
    <row r="10" spans="1:10" ht="21.75" customHeight="1" x14ac:dyDescent="0.25">
      <c r="A10" s="145">
        <v>8</v>
      </c>
      <c r="B10" s="146" t="s">
        <v>30</v>
      </c>
      <c r="C10" s="142">
        <v>26</v>
      </c>
      <c r="D10" s="142">
        <v>215</v>
      </c>
      <c r="E10" s="142">
        <v>9</v>
      </c>
      <c r="F10" s="142">
        <v>1</v>
      </c>
      <c r="G10" s="142">
        <v>3</v>
      </c>
      <c r="H10" s="142">
        <v>1</v>
      </c>
      <c r="I10" s="142">
        <v>5394</v>
      </c>
      <c r="J10" s="143">
        <v>240</v>
      </c>
    </row>
    <row r="11" spans="1:10" ht="21.75" customHeight="1" x14ac:dyDescent="0.25">
      <c r="A11" s="145">
        <v>9</v>
      </c>
      <c r="B11" s="146" t="s">
        <v>52</v>
      </c>
      <c r="C11" s="142" t="s">
        <v>45</v>
      </c>
      <c r="D11" s="142" t="s">
        <v>45</v>
      </c>
      <c r="E11" s="142" t="s">
        <v>45</v>
      </c>
      <c r="F11" s="142" t="s">
        <v>45</v>
      </c>
      <c r="G11" s="142" t="s">
        <v>45</v>
      </c>
      <c r="H11" s="142" t="s">
        <v>45</v>
      </c>
      <c r="I11" s="142">
        <v>1</v>
      </c>
      <c r="J11" s="143">
        <v>0</v>
      </c>
    </row>
    <row r="12" spans="1:10" ht="21.75" customHeight="1" x14ac:dyDescent="0.25">
      <c r="A12" s="145">
        <v>10</v>
      </c>
      <c r="B12" s="146" t="s">
        <v>12</v>
      </c>
      <c r="C12" s="142">
        <v>0</v>
      </c>
      <c r="D12" s="142">
        <v>816</v>
      </c>
      <c r="E12" s="142">
        <v>86</v>
      </c>
      <c r="F12" s="142">
        <v>61</v>
      </c>
      <c r="G12" s="142">
        <v>11</v>
      </c>
      <c r="H12" s="142">
        <v>21</v>
      </c>
      <c r="I12" s="142">
        <v>47</v>
      </c>
      <c r="J12" s="143">
        <v>268</v>
      </c>
    </row>
    <row r="13" spans="1:10" ht="21.75" customHeight="1" x14ac:dyDescent="0.25">
      <c r="A13" s="145">
        <v>11</v>
      </c>
      <c r="B13" s="146" t="s">
        <v>31</v>
      </c>
      <c r="C13" s="142">
        <v>8740</v>
      </c>
      <c r="D13" s="142">
        <v>1941</v>
      </c>
      <c r="E13" s="142">
        <v>2382</v>
      </c>
      <c r="F13" s="142">
        <v>5295</v>
      </c>
      <c r="G13" s="142">
        <v>6962</v>
      </c>
      <c r="H13" s="142">
        <v>20763</v>
      </c>
      <c r="I13" s="142">
        <v>15666</v>
      </c>
      <c r="J13" s="143">
        <v>31644</v>
      </c>
    </row>
    <row r="14" spans="1:10" ht="21.75" customHeight="1" x14ac:dyDescent="0.25">
      <c r="A14" s="145">
        <v>12</v>
      </c>
      <c r="B14" s="146" t="s">
        <v>13</v>
      </c>
      <c r="C14" s="142">
        <v>1708</v>
      </c>
      <c r="D14" s="142">
        <v>183</v>
      </c>
      <c r="E14" s="142">
        <v>66</v>
      </c>
      <c r="F14" s="142">
        <v>273</v>
      </c>
      <c r="G14" s="142">
        <v>272</v>
      </c>
      <c r="H14" s="142">
        <v>175</v>
      </c>
      <c r="I14" s="142">
        <v>129</v>
      </c>
      <c r="J14" s="143">
        <v>78</v>
      </c>
    </row>
    <row r="15" spans="1:10" ht="21.75" customHeight="1" x14ac:dyDescent="0.25">
      <c r="A15" s="145">
        <v>13</v>
      </c>
      <c r="B15" s="146" t="s">
        <v>14</v>
      </c>
      <c r="C15" s="142">
        <v>113</v>
      </c>
      <c r="D15" s="142">
        <v>280</v>
      </c>
      <c r="E15" s="142">
        <v>20</v>
      </c>
      <c r="F15" s="142">
        <v>139</v>
      </c>
      <c r="G15" s="142">
        <v>161</v>
      </c>
      <c r="H15" s="142">
        <v>67</v>
      </c>
      <c r="I15" s="142">
        <v>2280</v>
      </c>
      <c r="J15" s="143">
        <v>2257</v>
      </c>
    </row>
    <row r="16" spans="1:10" ht="21.75" customHeight="1" x14ac:dyDescent="0.25">
      <c r="A16" s="145">
        <v>14</v>
      </c>
      <c r="B16" s="146" t="s">
        <v>34</v>
      </c>
      <c r="C16" s="142">
        <v>16</v>
      </c>
      <c r="D16" s="142">
        <v>168</v>
      </c>
      <c r="E16" s="142">
        <v>0</v>
      </c>
      <c r="F16" s="142">
        <v>0</v>
      </c>
      <c r="G16" s="142">
        <v>0</v>
      </c>
      <c r="H16" s="142">
        <v>78</v>
      </c>
      <c r="I16" s="142">
        <v>360</v>
      </c>
      <c r="J16" s="143">
        <v>200</v>
      </c>
    </row>
    <row r="17" spans="1:10" ht="21.75" customHeight="1" x14ac:dyDescent="0.25">
      <c r="A17" s="145">
        <v>15</v>
      </c>
      <c r="B17" s="146" t="s">
        <v>32</v>
      </c>
      <c r="C17" s="142">
        <v>7431</v>
      </c>
      <c r="D17" s="142">
        <v>5113</v>
      </c>
      <c r="E17" s="142">
        <v>1544</v>
      </c>
      <c r="F17" s="142">
        <v>1578</v>
      </c>
      <c r="G17" s="142">
        <v>1572</v>
      </c>
      <c r="H17" s="142">
        <v>391</v>
      </c>
      <c r="I17" s="142">
        <v>7570</v>
      </c>
      <c r="J17" s="143">
        <v>7639</v>
      </c>
    </row>
    <row r="18" spans="1:10" ht="21.75" customHeight="1" x14ac:dyDescent="0.25">
      <c r="A18" s="145">
        <v>16</v>
      </c>
      <c r="B18" s="146" t="s">
        <v>36</v>
      </c>
      <c r="C18" s="142">
        <v>544</v>
      </c>
      <c r="D18" s="142">
        <v>236</v>
      </c>
      <c r="E18" s="142">
        <v>129</v>
      </c>
      <c r="F18" s="142">
        <v>35</v>
      </c>
      <c r="G18" s="142">
        <v>10</v>
      </c>
      <c r="H18" s="142">
        <v>81</v>
      </c>
      <c r="I18" s="142">
        <v>51</v>
      </c>
      <c r="J18" s="143">
        <v>0</v>
      </c>
    </row>
    <row r="19" spans="1:10" ht="21.75" customHeight="1" x14ac:dyDescent="0.25">
      <c r="A19" s="145">
        <v>17</v>
      </c>
      <c r="B19" s="146" t="s">
        <v>37</v>
      </c>
      <c r="C19" s="142">
        <v>1</v>
      </c>
      <c r="D19" s="142">
        <v>0</v>
      </c>
      <c r="E19" s="142">
        <v>1</v>
      </c>
      <c r="F19" s="142">
        <v>0</v>
      </c>
      <c r="G19" s="142">
        <v>2</v>
      </c>
      <c r="H19" s="142">
        <v>180</v>
      </c>
      <c r="I19" s="142">
        <v>4407</v>
      </c>
      <c r="J19" s="143">
        <v>2472</v>
      </c>
    </row>
    <row r="20" spans="1:10" ht="21.75" customHeight="1" x14ac:dyDescent="0.25">
      <c r="A20" s="145">
        <v>18</v>
      </c>
      <c r="B20" s="146" t="s">
        <v>50</v>
      </c>
      <c r="C20" s="142">
        <v>11</v>
      </c>
      <c r="D20" s="142">
        <v>42</v>
      </c>
      <c r="E20" s="142">
        <v>45</v>
      </c>
      <c r="F20" s="142">
        <v>146</v>
      </c>
      <c r="G20" s="142">
        <v>399</v>
      </c>
      <c r="H20" s="142">
        <v>245</v>
      </c>
      <c r="I20" s="142">
        <v>463</v>
      </c>
      <c r="J20" s="143">
        <v>115</v>
      </c>
    </row>
    <row r="21" spans="1:10" ht="21.75" customHeight="1" x14ac:dyDescent="0.25">
      <c r="A21" s="145">
        <v>19</v>
      </c>
      <c r="B21" s="146" t="s">
        <v>46</v>
      </c>
      <c r="C21" s="142">
        <v>1326</v>
      </c>
      <c r="D21" s="142">
        <v>608</v>
      </c>
      <c r="E21" s="142">
        <v>172</v>
      </c>
      <c r="F21" s="142">
        <v>76</v>
      </c>
      <c r="G21" s="142">
        <v>50</v>
      </c>
      <c r="H21" s="142">
        <v>7</v>
      </c>
      <c r="I21" s="142">
        <v>2506</v>
      </c>
      <c r="J21" s="143">
        <v>1593</v>
      </c>
    </row>
    <row r="22" spans="1:10" ht="21.75" customHeight="1" x14ac:dyDescent="0.25">
      <c r="A22" s="145">
        <v>20</v>
      </c>
      <c r="B22" s="146" t="s">
        <v>16</v>
      </c>
      <c r="C22" s="142"/>
      <c r="D22" s="142"/>
      <c r="E22" s="142"/>
      <c r="F22" s="142"/>
      <c r="G22" s="142"/>
      <c r="H22" s="142"/>
      <c r="I22" s="142">
        <v>30</v>
      </c>
      <c r="J22" s="143">
        <v>83</v>
      </c>
    </row>
    <row r="23" spans="1:10" ht="21.75" customHeight="1" x14ac:dyDescent="0.25">
      <c r="A23" s="145">
        <v>21</v>
      </c>
      <c r="B23" s="146" t="s">
        <v>38</v>
      </c>
      <c r="C23" s="142">
        <v>4319</v>
      </c>
      <c r="D23" s="142">
        <v>4194</v>
      </c>
      <c r="E23" s="142">
        <v>5018</v>
      </c>
      <c r="F23" s="142">
        <v>859</v>
      </c>
      <c r="G23" s="142">
        <v>543</v>
      </c>
      <c r="H23" s="142">
        <v>329</v>
      </c>
      <c r="I23" s="142">
        <v>86</v>
      </c>
      <c r="J23" s="143">
        <v>113</v>
      </c>
    </row>
    <row r="24" spans="1:10" ht="21.75" customHeight="1" x14ac:dyDescent="0.25">
      <c r="A24" s="145">
        <v>22</v>
      </c>
      <c r="B24" s="146" t="s">
        <v>47</v>
      </c>
      <c r="C24" s="142">
        <v>0</v>
      </c>
      <c r="D24" s="142">
        <v>0</v>
      </c>
      <c r="E24" s="142">
        <v>0</v>
      </c>
      <c r="F24" s="142">
        <v>0</v>
      </c>
      <c r="G24" s="142">
        <v>1687</v>
      </c>
      <c r="H24" s="142">
        <v>2067</v>
      </c>
      <c r="I24" s="142">
        <v>611</v>
      </c>
      <c r="J24" s="143">
        <v>663</v>
      </c>
    </row>
    <row r="25" spans="1:10" ht="21.75" customHeight="1" x14ac:dyDescent="0.25">
      <c r="A25" s="145">
        <v>23</v>
      </c>
      <c r="B25" s="146" t="s">
        <v>40</v>
      </c>
      <c r="C25" s="142">
        <v>0</v>
      </c>
      <c r="D25" s="142">
        <v>0</v>
      </c>
      <c r="E25" s="142">
        <v>0</v>
      </c>
      <c r="F25" s="142">
        <v>0</v>
      </c>
      <c r="G25" s="142">
        <v>34</v>
      </c>
      <c r="H25" s="142">
        <v>180</v>
      </c>
      <c r="I25" s="142">
        <v>311</v>
      </c>
      <c r="J25" s="143">
        <v>468</v>
      </c>
    </row>
    <row r="26" spans="1:10" ht="21.75" customHeight="1" x14ac:dyDescent="0.25">
      <c r="A26" s="145">
        <v>24</v>
      </c>
      <c r="B26" s="146" t="s">
        <v>18</v>
      </c>
      <c r="C26" s="142">
        <v>5</v>
      </c>
      <c r="D26" s="142">
        <v>3</v>
      </c>
      <c r="E26" s="142">
        <v>13</v>
      </c>
      <c r="F26" s="142">
        <v>0</v>
      </c>
      <c r="G26" s="142">
        <v>4</v>
      </c>
      <c r="H26" s="142">
        <v>0</v>
      </c>
      <c r="I26" s="142">
        <v>2458</v>
      </c>
      <c r="J26" s="143">
        <v>94</v>
      </c>
    </row>
    <row r="27" spans="1:10" ht="21.75" customHeight="1" x14ac:dyDescent="0.25">
      <c r="A27" s="145">
        <v>25</v>
      </c>
      <c r="B27" s="146" t="s">
        <v>41</v>
      </c>
      <c r="C27" s="142">
        <v>0</v>
      </c>
      <c r="D27" s="142">
        <v>18</v>
      </c>
      <c r="E27" s="142">
        <v>0</v>
      </c>
      <c r="F27" s="142">
        <v>0</v>
      </c>
      <c r="G27" s="142">
        <v>0</v>
      </c>
      <c r="H27" s="142">
        <v>0</v>
      </c>
      <c r="I27" s="142">
        <v>35</v>
      </c>
      <c r="J27" s="143">
        <v>0</v>
      </c>
    </row>
    <row r="28" spans="1:10" ht="21.75" customHeight="1" x14ac:dyDescent="0.25">
      <c r="A28" s="145">
        <v>26</v>
      </c>
      <c r="B28" s="146" t="s">
        <v>19</v>
      </c>
      <c r="C28" s="142">
        <v>20503</v>
      </c>
      <c r="D28" s="142">
        <v>4482</v>
      </c>
      <c r="E28" s="142">
        <v>1381</v>
      </c>
      <c r="F28" s="142">
        <v>646</v>
      </c>
      <c r="G28" s="142">
        <v>1032</v>
      </c>
      <c r="H28" s="142">
        <v>1013</v>
      </c>
      <c r="I28" s="142">
        <v>1071</v>
      </c>
      <c r="J28" s="143">
        <v>1024</v>
      </c>
    </row>
    <row r="29" spans="1:10" ht="31.5" x14ac:dyDescent="0.25">
      <c r="A29" s="145">
        <v>27</v>
      </c>
      <c r="B29" s="146" t="s">
        <v>53</v>
      </c>
      <c r="C29" s="142">
        <v>59</v>
      </c>
      <c r="D29" s="142">
        <v>96</v>
      </c>
      <c r="E29" s="142">
        <v>256</v>
      </c>
      <c r="F29" s="142">
        <v>202</v>
      </c>
      <c r="G29" s="142">
        <v>161</v>
      </c>
      <c r="H29" s="142">
        <v>68</v>
      </c>
      <c r="I29" s="142">
        <v>18</v>
      </c>
      <c r="J29" s="143">
        <v>132</v>
      </c>
    </row>
    <row r="30" spans="1:10" ht="21.75" customHeight="1" x14ac:dyDescent="0.25">
      <c r="A30" s="145">
        <v>28</v>
      </c>
      <c r="B30" s="146" t="s">
        <v>48</v>
      </c>
      <c r="C30" s="142">
        <v>0</v>
      </c>
      <c r="D30" s="142">
        <v>1</v>
      </c>
      <c r="E30" s="142">
        <v>0</v>
      </c>
      <c r="F30" s="142">
        <v>1</v>
      </c>
      <c r="G30" s="142">
        <v>0</v>
      </c>
      <c r="H30" s="142">
        <v>1</v>
      </c>
      <c r="I30" s="142">
        <v>2857</v>
      </c>
      <c r="J30" s="143">
        <v>1652</v>
      </c>
    </row>
    <row r="31" spans="1:10" ht="21.75" customHeight="1" x14ac:dyDescent="0.25">
      <c r="A31" s="145">
        <v>29</v>
      </c>
      <c r="B31" s="146" t="s">
        <v>54</v>
      </c>
      <c r="C31" s="142">
        <v>0</v>
      </c>
      <c r="D31" s="142">
        <v>0</v>
      </c>
      <c r="E31" s="142">
        <v>100</v>
      </c>
      <c r="F31" s="142">
        <v>2</v>
      </c>
      <c r="G31" s="142">
        <v>0</v>
      </c>
      <c r="H31" s="142">
        <v>0</v>
      </c>
      <c r="I31" s="142">
        <v>0</v>
      </c>
      <c r="J31" s="143">
        <v>0</v>
      </c>
    </row>
    <row r="32" spans="1:10" ht="21.75" customHeight="1" x14ac:dyDescent="0.25">
      <c r="A32" s="145">
        <v>30</v>
      </c>
      <c r="B32" s="146" t="s">
        <v>49</v>
      </c>
      <c r="C32" s="142">
        <v>0</v>
      </c>
      <c r="D32" s="142">
        <v>0</v>
      </c>
      <c r="E32" s="142">
        <v>0</v>
      </c>
      <c r="F32" s="142">
        <v>0</v>
      </c>
      <c r="G32" s="142">
        <v>0</v>
      </c>
      <c r="H32" s="142">
        <v>0</v>
      </c>
      <c r="I32" s="142">
        <v>0</v>
      </c>
      <c r="J32" s="143">
        <v>0</v>
      </c>
    </row>
    <row r="33" spans="1:10" ht="21.75" customHeight="1" x14ac:dyDescent="0.25">
      <c r="A33" s="147"/>
      <c r="B33" s="148" t="s">
        <v>20</v>
      </c>
      <c r="C33" s="144">
        <f t="shared" ref="C33:J33" si="0">SUM(C3:C32)</f>
        <v>48176</v>
      </c>
      <c r="D33" s="144">
        <f t="shared" si="0"/>
        <v>20402</v>
      </c>
      <c r="E33" s="144">
        <f t="shared" si="0"/>
        <v>15977</v>
      </c>
      <c r="F33" s="144">
        <f t="shared" si="0"/>
        <v>18840</v>
      </c>
      <c r="G33" s="144">
        <f t="shared" si="0"/>
        <v>16049</v>
      </c>
      <c r="H33" s="144">
        <f t="shared" si="0"/>
        <v>27553</v>
      </c>
      <c r="I33" s="144">
        <f t="shared" si="0"/>
        <v>64057</v>
      </c>
      <c r="J33" s="144">
        <f t="shared" si="0"/>
        <v>62268</v>
      </c>
    </row>
    <row r="34" spans="1:10" s="138" customFormat="1" ht="12.75" customHeight="1" x14ac:dyDescent="0.25">
      <c r="A34" s="226" t="s">
        <v>285</v>
      </c>
      <c r="B34" s="226"/>
      <c r="C34" s="226"/>
      <c r="D34" s="226"/>
      <c r="E34" s="226"/>
      <c r="F34" s="226"/>
      <c r="G34" s="226"/>
      <c r="H34" s="226"/>
      <c r="I34" s="226"/>
      <c r="J34" s="226"/>
    </row>
    <row r="35" spans="1:10" s="138" customFormat="1" ht="12.75" x14ac:dyDescent="0.25">
      <c r="A35" s="227"/>
      <c r="B35" s="227"/>
      <c r="C35" s="227"/>
      <c r="D35" s="227"/>
      <c r="E35" s="227"/>
      <c r="F35" s="227"/>
      <c r="G35" s="227"/>
      <c r="H35" s="227"/>
      <c r="I35" s="227"/>
      <c r="J35" s="227"/>
    </row>
    <row r="36" spans="1:10" s="138" customFormat="1" ht="12.75" x14ac:dyDescent="0.25">
      <c r="A36" s="139" t="s">
        <v>51</v>
      </c>
      <c r="B36" s="139"/>
      <c r="C36" s="139"/>
      <c r="D36" s="139"/>
      <c r="E36" s="139"/>
      <c r="F36" s="139"/>
      <c r="G36" s="139"/>
      <c r="I36" s="139"/>
      <c r="J36" s="139"/>
    </row>
    <row r="37" spans="1:10" s="138" customFormat="1" ht="12.75" x14ac:dyDescent="0.25">
      <c r="A37" s="224" t="s">
        <v>87</v>
      </c>
      <c r="B37" s="224"/>
      <c r="C37" s="224"/>
      <c r="D37" s="224"/>
      <c r="E37" s="224"/>
      <c r="F37" s="224"/>
      <c r="G37" s="224"/>
      <c r="H37" s="224"/>
      <c r="I37" s="224"/>
    </row>
    <row r="38" spans="1:10" x14ac:dyDescent="0.25">
      <c r="A38" s="5" t="s">
        <v>103</v>
      </c>
    </row>
  </sheetData>
  <mergeCells count="3">
    <mergeCell ref="A37:I37"/>
    <mergeCell ref="A1:J1"/>
    <mergeCell ref="A34:J35"/>
  </mergeCells>
  <pageMargins left="0.7" right="0.7" top="0.75" bottom="0.75" header="0.3" footer="0.3"/>
  <pageSetup scale="86"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29"/>
  <sheetViews>
    <sheetView view="pageBreakPreview" topLeftCell="T1" zoomScaleSheetLayoutView="100" workbookViewId="0">
      <selection activeCell="AS3" sqref="AS3"/>
    </sheetView>
  </sheetViews>
  <sheetFormatPr defaultRowHeight="15" x14ac:dyDescent="0.25"/>
  <cols>
    <col min="1" max="1" width="6.28515625" style="5" customWidth="1"/>
    <col min="2" max="2" width="20.5703125" style="5" customWidth="1"/>
    <col min="3" max="9" width="6.28515625" style="5" hidden="1" customWidth="1"/>
    <col min="10" max="10" width="7.42578125" style="5" hidden="1" customWidth="1"/>
    <col min="11" max="15" width="6.28515625" style="5" customWidth="1"/>
    <col min="16" max="16" width="9" style="5" customWidth="1"/>
    <col min="17" max="27" width="6.28515625" style="5" customWidth="1"/>
    <col min="28" max="28" width="19.28515625" style="5" customWidth="1"/>
    <col min="29" max="29" width="6.5703125" style="5" hidden="1" customWidth="1"/>
    <col min="30" max="30" width="6.85546875" style="5" hidden="1" customWidth="1"/>
    <col min="31" max="32" width="6.5703125" style="5" hidden="1" customWidth="1"/>
    <col min="33" max="33" width="7.140625" style="5" customWidth="1"/>
    <col min="34" max="34" width="6.7109375" style="5" customWidth="1"/>
    <col min="35" max="35" width="6.85546875" style="5" customWidth="1"/>
    <col min="36" max="38" width="6.7109375" style="5" customWidth="1"/>
    <col min="39" max="39" width="5.5703125" style="5" customWidth="1"/>
    <col min="40" max="40" width="5.28515625" style="5" customWidth="1"/>
    <col min="41" max="41" width="7.5703125" style="5" bestFit="1" customWidth="1"/>
    <col min="42" max="42" width="5.85546875" style="5" customWidth="1"/>
    <col min="43" max="43" width="6.28515625" style="5" customWidth="1"/>
    <col min="44" max="44" width="6" style="5" customWidth="1"/>
    <col min="45" max="45" width="6.42578125" style="5" customWidth="1"/>
    <col min="46" max="46" width="5.85546875" style="5" customWidth="1"/>
    <col min="47" max="47" width="6" style="5" customWidth="1"/>
    <col min="48" max="48" width="6.5703125" style="5" customWidth="1"/>
    <col min="49" max="16384" width="9.140625" style="5"/>
  </cols>
  <sheetData>
    <row r="1" spans="1:48" ht="31.5" customHeight="1" x14ac:dyDescent="0.25">
      <c r="A1" s="233" t="s">
        <v>23</v>
      </c>
      <c r="B1" s="233"/>
      <c r="C1" s="233"/>
      <c r="D1" s="233"/>
      <c r="E1" s="233"/>
      <c r="F1" s="233"/>
      <c r="G1" s="233"/>
      <c r="H1" s="233"/>
      <c r="I1" s="233"/>
      <c r="J1" s="233"/>
      <c r="K1" s="233"/>
      <c r="L1" s="233"/>
      <c r="M1" s="233"/>
      <c r="N1" s="233"/>
      <c r="O1" s="233"/>
      <c r="P1" s="233"/>
      <c r="Q1" s="233"/>
      <c r="R1" s="233"/>
      <c r="S1" s="233"/>
      <c r="T1" s="233"/>
      <c r="U1" s="233"/>
      <c r="V1" s="233"/>
      <c r="W1" s="233"/>
      <c r="X1" s="233"/>
      <c r="Y1" s="233"/>
      <c r="Z1" s="233"/>
      <c r="AA1" s="233" t="s">
        <v>23</v>
      </c>
      <c r="AB1" s="233"/>
      <c r="AC1" s="233"/>
      <c r="AD1" s="233"/>
      <c r="AE1" s="233"/>
      <c r="AF1" s="233"/>
      <c r="AG1" s="233"/>
      <c r="AH1" s="233"/>
      <c r="AI1" s="233"/>
      <c r="AJ1" s="233"/>
      <c r="AK1" s="233"/>
      <c r="AL1" s="233"/>
      <c r="AM1" s="233"/>
      <c r="AN1" s="233"/>
      <c r="AO1" s="233"/>
      <c r="AP1" s="233"/>
      <c r="AQ1" s="233"/>
      <c r="AR1" s="233"/>
      <c r="AS1" s="233"/>
      <c r="AT1" s="233"/>
      <c r="AU1" s="233"/>
      <c r="AV1" s="233"/>
    </row>
    <row r="2" spans="1:48" s="49" customFormat="1" ht="15" customHeight="1" x14ac:dyDescent="0.25">
      <c r="A2" s="228" t="s">
        <v>1</v>
      </c>
      <c r="B2" s="234" t="s">
        <v>2</v>
      </c>
      <c r="C2" s="235">
        <v>2008</v>
      </c>
      <c r="D2" s="236"/>
      <c r="E2" s="236"/>
      <c r="F2" s="236"/>
      <c r="G2" s="235">
        <v>2009</v>
      </c>
      <c r="H2" s="236"/>
      <c r="I2" s="236"/>
      <c r="J2" s="236"/>
      <c r="K2" s="228">
        <v>2010</v>
      </c>
      <c r="L2" s="229"/>
      <c r="M2" s="229"/>
      <c r="N2" s="229"/>
      <c r="O2" s="228">
        <v>2011</v>
      </c>
      <c r="P2" s="229"/>
      <c r="Q2" s="229"/>
      <c r="R2" s="229"/>
      <c r="S2" s="228">
        <v>2012</v>
      </c>
      <c r="T2" s="229"/>
      <c r="U2" s="229"/>
      <c r="V2" s="229"/>
      <c r="W2" s="230">
        <v>2013</v>
      </c>
      <c r="X2" s="231"/>
      <c r="Y2" s="231"/>
      <c r="Z2" s="232"/>
      <c r="AA2" s="228" t="s">
        <v>1</v>
      </c>
      <c r="AB2" s="234" t="s">
        <v>2</v>
      </c>
      <c r="AC2" s="235">
        <v>2013</v>
      </c>
      <c r="AD2" s="236"/>
      <c r="AE2" s="236"/>
      <c r="AF2" s="236"/>
      <c r="AG2" s="228">
        <v>2014</v>
      </c>
      <c r="AH2" s="229"/>
      <c r="AI2" s="229"/>
      <c r="AJ2" s="229"/>
      <c r="AK2" s="228">
        <v>2015</v>
      </c>
      <c r="AL2" s="229"/>
      <c r="AM2" s="229"/>
      <c r="AN2" s="229"/>
      <c r="AO2" s="228">
        <v>2016</v>
      </c>
      <c r="AP2" s="229"/>
      <c r="AQ2" s="229"/>
      <c r="AR2" s="229"/>
      <c r="AS2" s="228" t="s">
        <v>295</v>
      </c>
      <c r="AT2" s="229"/>
      <c r="AU2" s="229"/>
      <c r="AV2" s="229"/>
    </row>
    <row r="3" spans="1:48" s="126" customFormat="1" ht="26.25" x14ac:dyDescent="0.25">
      <c r="A3" s="228"/>
      <c r="B3" s="234"/>
      <c r="C3" s="159" t="s">
        <v>24</v>
      </c>
      <c r="D3" s="159" t="s">
        <v>6</v>
      </c>
      <c r="E3" s="159" t="s">
        <v>25</v>
      </c>
      <c r="F3" s="159" t="s">
        <v>6</v>
      </c>
      <c r="G3" s="159" t="s">
        <v>24</v>
      </c>
      <c r="H3" s="159" t="s">
        <v>6</v>
      </c>
      <c r="I3" s="159" t="s">
        <v>25</v>
      </c>
      <c r="J3" s="159" t="s">
        <v>6</v>
      </c>
      <c r="K3" s="160" t="s">
        <v>24</v>
      </c>
      <c r="L3" s="160" t="s">
        <v>6</v>
      </c>
      <c r="M3" s="160" t="s">
        <v>25</v>
      </c>
      <c r="N3" s="160" t="s">
        <v>6</v>
      </c>
      <c r="O3" s="160" t="s">
        <v>24</v>
      </c>
      <c r="P3" s="160" t="s">
        <v>6</v>
      </c>
      <c r="Q3" s="160" t="s">
        <v>25</v>
      </c>
      <c r="R3" s="160" t="s">
        <v>6</v>
      </c>
      <c r="S3" s="160" t="s">
        <v>24</v>
      </c>
      <c r="T3" s="160" t="s">
        <v>6</v>
      </c>
      <c r="U3" s="160" t="s">
        <v>25</v>
      </c>
      <c r="V3" s="160" t="s">
        <v>6</v>
      </c>
      <c r="W3" s="160" t="s">
        <v>24</v>
      </c>
      <c r="X3" s="160" t="s">
        <v>6</v>
      </c>
      <c r="Y3" s="160" t="s">
        <v>25</v>
      </c>
      <c r="Z3" s="160" t="s">
        <v>6</v>
      </c>
      <c r="AA3" s="228"/>
      <c r="AB3" s="234"/>
      <c r="AG3" s="160" t="s">
        <v>24</v>
      </c>
      <c r="AH3" s="160" t="s">
        <v>6</v>
      </c>
      <c r="AI3" s="160" t="s">
        <v>25</v>
      </c>
      <c r="AJ3" s="160" t="s">
        <v>6</v>
      </c>
      <c r="AK3" s="160" t="s">
        <v>24</v>
      </c>
      <c r="AL3" s="160" t="s">
        <v>6</v>
      </c>
      <c r="AM3" s="160" t="s">
        <v>25</v>
      </c>
      <c r="AN3" s="160" t="s">
        <v>6</v>
      </c>
      <c r="AO3" s="160" t="s">
        <v>24</v>
      </c>
      <c r="AP3" s="160" t="s">
        <v>6</v>
      </c>
      <c r="AQ3" s="160" t="s">
        <v>25</v>
      </c>
      <c r="AR3" s="160" t="s">
        <v>6</v>
      </c>
      <c r="AS3" s="160" t="s">
        <v>24</v>
      </c>
      <c r="AT3" s="160" t="s">
        <v>6</v>
      </c>
      <c r="AU3" s="160" t="s">
        <v>25</v>
      </c>
      <c r="AV3" s="160" t="s">
        <v>6</v>
      </c>
    </row>
    <row r="4" spans="1:48" ht="15.75" customHeight="1" x14ac:dyDescent="0.25">
      <c r="A4" s="152">
        <v>1</v>
      </c>
      <c r="B4" s="153" t="s">
        <v>26</v>
      </c>
      <c r="C4" s="154">
        <v>22</v>
      </c>
      <c r="D4" s="154">
        <v>0</v>
      </c>
      <c r="E4" s="154">
        <v>16</v>
      </c>
      <c r="F4" s="154">
        <v>0</v>
      </c>
      <c r="G4" s="154">
        <v>49</v>
      </c>
      <c r="H4" s="154">
        <v>0</v>
      </c>
      <c r="I4" s="154">
        <v>35</v>
      </c>
      <c r="J4" s="154">
        <v>0</v>
      </c>
      <c r="K4" s="154">
        <v>139</v>
      </c>
      <c r="L4" s="154">
        <v>7</v>
      </c>
      <c r="M4" s="154">
        <v>7</v>
      </c>
      <c r="N4" s="154">
        <v>5</v>
      </c>
      <c r="O4" s="155">
        <v>73</v>
      </c>
      <c r="P4" s="155">
        <v>1</v>
      </c>
      <c r="Q4" s="155">
        <v>4</v>
      </c>
      <c r="R4" s="155">
        <v>1</v>
      </c>
      <c r="S4" s="155">
        <v>64</v>
      </c>
      <c r="T4" s="155">
        <v>0</v>
      </c>
      <c r="U4" s="155">
        <v>3</v>
      </c>
      <c r="V4" s="155">
        <v>0</v>
      </c>
      <c r="W4" s="155">
        <v>345</v>
      </c>
      <c r="X4" s="91">
        <v>3</v>
      </c>
      <c r="Y4" s="155">
        <v>7</v>
      </c>
      <c r="Z4" s="155">
        <v>3</v>
      </c>
      <c r="AA4" s="152">
        <v>1</v>
      </c>
      <c r="AB4" s="153" t="s">
        <v>26</v>
      </c>
      <c r="AC4" s="156"/>
      <c r="AD4" s="156"/>
      <c r="AE4" s="156"/>
      <c r="AF4" s="156"/>
      <c r="AG4" s="91">
        <v>31</v>
      </c>
      <c r="AH4" s="91">
        <v>0</v>
      </c>
      <c r="AI4" s="91">
        <v>0</v>
      </c>
      <c r="AJ4" s="91">
        <v>0</v>
      </c>
      <c r="AK4" s="91">
        <v>50</v>
      </c>
      <c r="AL4" s="91">
        <v>0</v>
      </c>
      <c r="AM4" s="91">
        <v>0</v>
      </c>
      <c r="AN4" s="91">
        <v>0</v>
      </c>
      <c r="AO4" s="109">
        <v>4</v>
      </c>
      <c r="AP4" s="109">
        <v>0</v>
      </c>
      <c r="AQ4" s="109">
        <v>0</v>
      </c>
      <c r="AR4" s="109">
        <v>0</v>
      </c>
      <c r="AS4" s="91">
        <v>34</v>
      </c>
      <c r="AT4" s="91">
        <v>0</v>
      </c>
      <c r="AU4" s="91">
        <v>0</v>
      </c>
      <c r="AV4" s="91">
        <v>0</v>
      </c>
    </row>
    <row r="5" spans="1:48" ht="15.75" customHeight="1" x14ac:dyDescent="0.25">
      <c r="A5" s="152">
        <v>2</v>
      </c>
      <c r="B5" s="153" t="s">
        <v>27</v>
      </c>
      <c r="C5" s="154">
        <v>0</v>
      </c>
      <c r="D5" s="154">
        <v>0</v>
      </c>
      <c r="E5" s="154">
        <v>0</v>
      </c>
      <c r="F5" s="154">
        <v>0</v>
      </c>
      <c r="G5" s="154">
        <v>0</v>
      </c>
      <c r="H5" s="154">
        <v>0</v>
      </c>
      <c r="I5" s="154">
        <v>0</v>
      </c>
      <c r="J5" s="154">
        <v>0</v>
      </c>
      <c r="K5" s="154">
        <v>0</v>
      </c>
      <c r="L5" s="154">
        <v>0</v>
      </c>
      <c r="M5" s="154">
        <v>0</v>
      </c>
      <c r="N5" s="154">
        <v>0</v>
      </c>
      <c r="O5" s="154">
        <v>0</v>
      </c>
      <c r="P5" s="154">
        <v>0</v>
      </c>
      <c r="Q5" s="154">
        <v>0</v>
      </c>
      <c r="R5" s="154">
        <v>0</v>
      </c>
      <c r="S5" s="154">
        <v>0</v>
      </c>
      <c r="T5" s="154">
        <v>0</v>
      </c>
      <c r="U5" s="154">
        <v>0</v>
      </c>
      <c r="V5" s="154">
        <v>0</v>
      </c>
      <c r="W5" s="155">
        <v>0</v>
      </c>
      <c r="X5" s="91"/>
      <c r="Y5" s="154">
        <v>0</v>
      </c>
      <c r="Z5" s="154">
        <v>0</v>
      </c>
      <c r="AA5" s="152">
        <v>2</v>
      </c>
      <c r="AB5" s="153" t="s">
        <v>27</v>
      </c>
      <c r="AC5" s="156"/>
      <c r="AD5" s="156"/>
      <c r="AE5" s="156"/>
      <c r="AF5" s="156"/>
      <c r="AG5" s="154">
        <v>102</v>
      </c>
      <c r="AH5" s="154">
        <v>11</v>
      </c>
      <c r="AI5" s="154">
        <v>32</v>
      </c>
      <c r="AJ5" s="154">
        <v>3</v>
      </c>
      <c r="AK5" s="91">
        <v>73</v>
      </c>
      <c r="AL5" s="91">
        <v>2</v>
      </c>
      <c r="AM5" s="91">
        <v>32</v>
      </c>
      <c r="AN5" s="91">
        <v>2</v>
      </c>
      <c r="AO5" s="109">
        <v>1</v>
      </c>
      <c r="AP5" s="109">
        <v>0</v>
      </c>
      <c r="AQ5" s="109">
        <v>0</v>
      </c>
      <c r="AR5" s="109">
        <v>0</v>
      </c>
      <c r="AS5" s="91">
        <v>0</v>
      </c>
      <c r="AT5" s="91">
        <v>0</v>
      </c>
      <c r="AU5" s="91">
        <v>0</v>
      </c>
      <c r="AV5" s="91">
        <v>0</v>
      </c>
    </row>
    <row r="6" spans="1:48" ht="15.75" customHeight="1" x14ac:dyDescent="0.25">
      <c r="A6" s="152">
        <v>3</v>
      </c>
      <c r="B6" s="153" t="s">
        <v>7</v>
      </c>
      <c r="C6" s="154">
        <v>319</v>
      </c>
      <c r="D6" s="154">
        <v>99</v>
      </c>
      <c r="E6" s="154">
        <v>157</v>
      </c>
      <c r="F6" s="154">
        <v>33</v>
      </c>
      <c r="G6" s="154">
        <v>462</v>
      </c>
      <c r="H6" s="154">
        <v>92</v>
      </c>
      <c r="I6" s="154">
        <v>218</v>
      </c>
      <c r="J6" s="154">
        <v>46</v>
      </c>
      <c r="K6" s="154">
        <v>469</v>
      </c>
      <c r="L6" s="154">
        <v>117</v>
      </c>
      <c r="M6" s="154">
        <v>142</v>
      </c>
      <c r="N6" s="154">
        <v>40</v>
      </c>
      <c r="O6" s="155">
        <v>1319</v>
      </c>
      <c r="P6" s="155">
        <v>250</v>
      </c>
      <c r="Q6" s="155">
        <v>489</v>
      </c>
      <c r="R6" s="155">
        <v>113</v>
      </c>
      <c r="S6" s="155">
        <v>1343</v>
      </c>
      <c r="T6" s="155">
        <v>229</v>
      </c>
      <c r="U6" s="155">
        <v>463</v>
      </c>
      <c r="V6" s="155">
        <v>100</v>
      </c>
      <c r="W6" s="91">
        <v>1388</v>
      </c>
      <c r="X6" s="91">
        <v>272</v>
      </c>
      <c r="Y6" s="155">
        <v>495</v>
      </c>
      <c r="Z6" s="155">
        <v>134</v>
      </c>
      <c r="AA6" s="152">
        <v>3</v>
      </c>
      <c r="AB6" s="153" t="s">
        <v>7</v>
      </c>
      <c r="AC6" s="156"/>
      <c r="AD6" s="156"/>
      <c r="AE6" s="156"/>
      <c r="AF6" s="156"/>
      <c r="AG6" s="155">
        <v>2194</v>
      </c>
      <c r="AH6" s="155">
        <v>360</v>
      </c>
      <c r="AI6" s="155">
        <v>761</v>
      </c>
      <c r="AJ6" s="155">
        <v>165</v>
      </c>
      <c r="AK6" s="155">
        <v>1409</v>
      </c>
      <c r="AL6" s="155">
        <v>260</v>
      </c>
      <c r="AM6" s="155">
        <v>614</v>
      </c>
      <c r="AN6" s="155">
        <v>135</v>
      </c>
      <c r="AO6" s="155">
        <v>1713</v>
      </c>
      <c r="AP6" s="155">
        <v>187</v>
      </c>
      <c r="AQ6" s="155">
        <v>427</v>
      </c>
      <c r="AR6" s="155">
        <v>92</v>
      </c>
      <c r="AS6" s="155">
        <v>2077</v>
      </c>
      <c r="AT6" s="155">
        <v>178</v>
      </c>
      <c r="AU6" s="155">
        <v>612</v>
      </c>
      <c r="AV6" s="155">
        <v>88</v>
      </c>
    </row>
    <row r="7" spans="1:48" ht="15.75" customHeight="1" x14ac:dyDescent="0.25">
      <c r="A7" s="152">
        <v>4</v>
      </c>
      <c r="B7" s="153" t="s">
        <v>8</v>
      </c>
      <c r="C7" s="154">
        <v>203</v>
      </c>
      <c r="D7" s="154">
        <v>45</v>
      </c>
      <c r="E7" s="154">
        <v>0</v>
      </c>
      <c r="F7" s="154">
        <v>0</v>
      </c>
      <c r="G7" s="154">
        <v>325</v>
      </c>
      <c r="H7" s="154">
        <v>95</v>
      </c>
      <c r="I7" s="154">
        <v>0</v>
      </c>
      <c r="J7" s="154">
        <v>0</v>
      </c>
      <c r="K7" s="154">
        <v>50</v>
      </c>
      <c r="L7" s="154">
        <v>7</v>
      </c>
      <c r="M7" s="154">
        <v>0</v>
      </c>
      <c r="N7" s="154">
        <v>0</v>
      </c>
      <c r="O7" s="155">
        <v>821</v>
      </c>
      <c r="P7" s="155">
        <v>197</v>
      </c>
      <c r="Q7" s="155">
        <v>145</v>
      </c>
      <c r="R7" s="155">
        <v>18</v>
      </c>
      <c r="S7" s="155">
        <v>745</v>
      </c>
      <c r="T7" s="155">
        <v>275</v>
      </c>
      <c r="U7" s="155">
        <v>8</v>
      </c>
      <c r="V7" s="155">
        <v>0</v>
      </c>
      <c r="W7" s="91">
        <v>417</v>
      </c>
      <c r="X7" s="91">
        <v>143</v>
      </c>
      <c r="Y7" s="155">
        <v>14</v>
      </c>
      <c r="Z7" s="155">
        <v>0</v>
      </c>
      <c r="AA7" s="152">
        <v>4</v>
      </c>
      <c r="AB7" s="153" t="s">
        <v>8</v>
      </c>
      <c r="AC7" s="156"/>
      <c r="AD7" s="156"/>
      <c r="AE7" s="156"/>
      <c r="AF7" s="156"/>
      <c r="AG7" s="155">
        <v>1358</v>
      </c>
      <c r="AH7" s="155">
        <v>355</v>
      </c>
      <c r="AI7" s="155">
        <v>20</v>
      </c>
      <c r="AJ7" s="155">
        <v>2</v>
      </c>
      <c r="AK7" s="155">
        <v>285</v>
      </c>
      <c r="AL7" s="155">
        <v>90</v>
      </c>
      <c r="AM7" s="155">
        <v>66</v>
      </c>
      <c r="AN7" s="155">
        <v>12</v>
      </c>
      <c r="AO7" s="155">
        <v>324</v>
      </c>
      <c r="AP7" s="155">
        <v>102</v>
      </c>
      <c r="AQ7" s="155">
        <v>100</v>
      </c>
      <c r="AR7" s="155">
        <v>25</v>
      </c>
      <c r="AS7" s="91">
        <v>170</v>
      </c>
      <c r="AT7" s="91">
        <v>47</v>
      </c>
      <c r="AU7" s="91">
        <v>69</v>
      </c>
      <c r="AV7" s="91">
        <v>10</v>
      </c>
    </row>
    <row r="8" spans="1:48" ht="15.75" customHeight="1" x14ac:dyDescent="0.25">
      <c r="A8" s="152">
        <v>5</v>
      </c>
      <c r="B8" s="153" t="s">
        <v>28</v>
      </c>
      <c r="C8" s="154">
        <v>0</v>
      </c>
      <c r="D8" s="154">
        <v>0</v>
      </c>
      <c r="E8" s="154">
        <v>0</v>
      </c>
      <c r="F8" s="154">
        <v>0</v>
      </c>
      <c r="G8" s="154">
        <v>0</v>
      </c>
      <c r="H8" s="154">
        <v>0</v>
      </c>
      <c r="I8" s="154">
        <v>0</v>
      </c>
      <c r="J8" s="154">
        <v>0</v>
      </c>
      <c r="K8" s="154">
        <v>0</v>
      </c>
      <c r="L8" s="154">
        <v>0</v>
      </c>
      <c r="M8" s="154">
        <v>0</v>
      </c>
      <c r="N8" s="154">
        <v>0</v>
      </c>
      <c r="O8" s="155">
        <v>9</v>
      </c>
      <c r="P8" s="155">
        <v>0</v>
      </c>
      <c r="Q8" s="155">
        <v>9</v>
      </c>
      <c r="R8" s="155">
        <v>0</v>
      </c>
      <c r="S8" s="155">
        <v>0</v>
      </c>
      <c r="T8" s="155">
        <v>0</v>
      </c>
      <c r="U8" s="155">
        <v>0</v>
      </c>
      <c r="V8" s="155">
        <v>0</v>
      </c>
      <c r="W8" s="91">
        <v>0</v>
      </c>
      <c r="X8" s="91">
        <v>0</v>
      </c>
      <c r="Y8" s="155">
        <v>0</v>
      </c>
      <c r="Z8" s="155">
        <v>0</v>
      </c>
      <c r="AA8" s="152">
        <v>5</v>
      </c>
      <c r="AB8" s="153" t="s">
        <v>28</v>
      </c>
      <c r="AC8" s="156"/>
      <c r="AD8" s="156"/>
      <c r="AE8" s="156"/>
      <c r="AF8" s="156"/>
      <c r="AG8" s="155">
        <v>0</v>
      </c>
      <c r="AH8" s="155">
        <v>0</v>
      </c>
      <c r="AI8" s="155">
        <v>0</v>
      </c>
      <c r="AJ8" s="155">
        <v>0</v>
      </c>
      <c r="AK8" s="91">
        <v>0</v>
      </c>
      <c r="AL8" s="91">
        <v>0</v>
      </c>
      <c r="AM8" s="91">
        <v>0</v>
      </c>
      <c r="AN8" s="91">
        <v>0</v>
      </c>
      <c r="AO8" s="109">
        <v>0</v>
      </c>
      <c r="AP8" s="109">
        <v>0</v>
      </c>
      <c r="AQ8" s="109">
        <v>0</v>
      </c>
      <c r="AR8" s="109">
        <v>0</v>
      </c>
      <c r="AS8" s="91">
        <v>0</v>
      </c>
      <c r="AT8" s="91">
        <v>0</v>
      </c>
      <c r="AU8" s="91">
        <v>0</v>
      </c>
      <c r="AV8" s="91">
        <v>0</v>
      </c>
    </row>
    <row r="9" spans="1:48" ht="15.75" customHeight="1" x14ac:dyDescent="0.25">
      <c r="A9" s="152">
        <v>6</v>
      </c>
      <c r="B9" s="153" t="s">
        <v>29</v>
      </c>
      <c r="C9" s="154">
        <v>39</v>
      </c>
      <c r="D9" s="154">
        <v>0</v>
      </c>
      <c r="E9" s="154">
        <v>3</v>
      </c>
      <c r="F9" s="154">
        <v>0</v>
      </c>
      <c r="G9" s="154">
        <v>66</v>
      </c>
      <c r="H9" s="154">
        <v>3</v>
      </c>
      <c r="I9" s="154">
        <v>1</v>
      </c>
      <c r="J9" s="154">
        <v>0</v>
      </c>
      <c r="K9" s="154">
        <v>80</v>
      </c>
      <c r="L9" s="154">
        <v>0</v>
      </c>
      <c r="M9" s="154">
        <v>9</v>
      </c>
      <c r="N9" s="154">
        <v>0</v>
      </c>
      <c r="O9" s="155">
        <v>91</v>
      </c>
      <c r="P9" s="155">
        <v>1</v>
      </c>
      <c r="Q9" s="155">
        <v>1</v>
      </c>
      <c r="R9" s="155">
        <v>0</v>
      </c>
      <c r="S9" s="155">
        <v>84</v>
      </c>
      <c r="T9" s="155">
        <v>0</v>
      </c>
      <c r="U9" s="155">
        <v>9</v>
      </c>
      <c r="V9" s="155">
        <v>0</v>
      </c>
      <c r="W9" s="91">
        <v>48</v>
      </c>
      <c r="X9" s="91">
        <v>1</v>
      </c>
      <c r="Y9" s="155">
        <v>3</v>
      </c>
      <c r="Z9" s="155">
        <v>1</v>
      </c>
      <c r="AA9" s="152">
        <v>6</v>
      </c>
      <c r="AB9" s="153" t="s">
        <v>29</v>
      </c>
      <c r="AC9" s="156"/>
      <c r="AD9" s="156"/>
      <c r="AE9" s="156"/>
      <c r="AF9" s="156"/>
      <c r="AG9" s="155">
        <v>17</v>
      </c>
      <c r="AH9" s="155">
        <v>0</v>
      </c>
      <c r="AI9" s="155">
        <v>0</v>
      </c>
      <c r="AJ9" s="155">
        <v>0</v>
      </c>
      <c r="AK9" s="91">
        <v>0</v>
      </c>
      <c r="AL9" s="91">
        <v>0</v>
      </c>
      <c r="AM9" s="91">
        <v>0</v>
      </c>
      <c r="AN9" s="91">
        <v>0</v>
      </c>
      <c r="AO9" s="109">
        <v>12</v>
      </c>
      <c r="AP9" s="109">
        <v>0</v>
      </c>
      <c r="AQ9" s="109">
        <v>1</v>
      </c>
      <c r="AR9" s="109">
        <v>0</v>
      </c>
      <c r="AS9" s="91">
        <v>1</v>
      </c>
      <c r="AT9" s="91">
        <v>0</v>
      </c>
      <c r="AU9" s="91">
        <v>0</v>
      </c>
      <c r="AV9" s="91">
        <v>0</v>
      </c>
    </row>
    <row r="10" spans="1:48" ht="15.75" customHeight="1" x14ac:dyDescent="0.25">
      <c r="A10" s="152">
        <v>7</v>
      </c>
      <c r="B10" s="153" t="s">
        <v>30</v>
      </c>
      <c r="C10" s="154">
        <v>13</v>
      </c>
      <c r="D10" s="154">
        <v>3</v>
      </c>
      <c r="E10" s="154">
        <v>0</v>
      </c>
      <c r="F10" s="154">
        <v>0</v>
      </c>
      <c r="G10" s="154">
        <v>12</v>
      </c>
      <c r="H10" s="154">
        <v>10</v>
      </c>
      <c r="I10" s="154">
        <v>1</v>
      </c>
      <c r="J10" s="154">
        <v>0</v>
      </c>
      <c r="K10" s="154">
        <v>1</v>
      </c>
      <c r="L10" s="154">
        <v>1</v>
      </c>
      <c r="M10" s="154">
        <v>1</v>
      </c>
      <c r="N10" s="154">
        <v>0</v>
      </c>
      <c r="O10" s="155">
        <v>90</v>
      </c>
      <c r="P10" s="155">
        <v>14</v>
      </c>
      <c r="Q10" s="155">
        <v>12</v>
      </c>
      <c r="R10" s="155">
        <v>3</v>
      </c>
      <c r="S10" s="155">
        <v>5</v>
      </c>
      <c r="T10" s="155">
        <v>0</v>
      </c>
      <c r="U10" s="155">
        <v>3</v>
      </c>
      <c r="V10" s="155">
        <v>0</v>
      </c>
      <c r="W10" s="91">
        <v>2</v>
      </c>
      <c r="X10" s="91">
        <v>0</v>
      </c>
      <c r="Y10" s="155">
        <v>2</v>
      </c>
      <c r="Z10" s="155">
        <v>0</v>
      </c>
      <c r="AA10" s="152">
        <v>7</v>
      </c>
      <c r="AB10" s="153" t="s">
        <v>30</v>
      </c>
      <c r="AC10" s="156"/>
      <c r="AD10" s="156"/>
      <c r="AE10" s="156"/>
      <c r="AF10" s="156"/>
      <c r="AG10" s="155">
        <v>6</v>
      </c>
      <c r="AH10" s="155">
        <v>1</v>
      </c>
      <c r="AI10" s="91">
        <v>5</v>
      </c>
      <c r="AJ10" s="91">
        <v>1</v>
      </c>
      <c r="AK10" s="91">
        <v>2</v>
      </c>
      <c r="AL10" s="91">
        <v>0</v>
      </c>
      <c r="AM10" s="91">
        <v>2</v>
      </c>
      <c r="AN10" s="91">
        <v>0</v>
      </c>
      <c r="AO10" s="109">
        <v>2</v>
      </c>
      <c r="AP10" s="109">
        <v>0</v>
      </c>
      <c r="AQ10" s="109">
        <v>2</v>
      </c>
      <c r="AR10" s="109">
        <v>0</v>
      </c>
      <c r="AS10" s="91">
        <v>0</v>
      </c>
      <c r="AT10" s="91">
        <v>0</v>
      </c>
      <c r="AU10" s="91">
        <v>0</v>
      </c>
      <c r="AV10" s="91">
        <v>0</v>
      </c>
    </row>
    <row r="11" spans="1:48" ht="15.75" customHeight="1" x14ac:dyDescent="0.25">
      <c r="A11" s="152">
        <v>8</v>
      </c>
      <c r="B11" s="153" t="s">
        <v>12</v>
      </c>
      <c r="C11" s="154">
        <v>0</v>
      </c>
      <c r="D11" s="154">
        <v>0</v>
      </c>
      <c r="E11" s="154">
        <v>0</v>
      </c>
      <c r="F11" s="154">
        <v>0</v>
      </c>
      <c r="G11" s="154">
        <v>0</v>
      </c>
      <c r="H11" s="154">
        <v>0</v>
      </c>
      <c r="I11" s="154">
        <v>0</v>
      </c>
      <c r="J11" s="154">
        <v>0</v>
      </c>
      <c r="K11" s="154">
        <v>18</v>
      </c>
      <c r="L11" s="154">
        <v>2</v>
      </c>
      <c r="M11" s="154">
        <v>2</v>
      </c>
      <c r="N11" s="154">
        <v>2</v>
      </c>
      <c r="O11" s="155">
        <v>303</v>
      </c>
      <c r="P11" s="155">
        <v>19</v>
      </c>
      <c r="Q11" s="155">
        <v>101</v>
      </c>
      <c r="R11" s="155">
        <v>5</v>
      </c>
      <c r="S11" s="155">
        <v>16</v>
      </c>
      <c r="T11" s="155">
        <v>0</v>
      </c>
      <c r="U11" s="155">
        <v>1</v>
      </c>
      <c r="V11" s="155">
        <v>0</v>
      </c>
      <c r="W11" s="91">
        <v>270</v>
      </c>
      <c r="X11" s="91">
        <v>5</v>
      </c>
      <c r="Y11" s="155">
        <v>89</v>
      </c>
      <c r="Z11" s="155">
        <v>5</v>
      </c>
      <c r="AA11" s="152">
        <v>8</v>
      </c>
      <c r="AB11" s="153" t="s">
        <v>12</v>
      </c>
      <c r="AC11" s="156"/>
      <c r="AD11" s="156"/>
      <c r="AE11" s="156"/>
      <c r="AF11" s="156"/>
      <c r="AG11" s="155">
        <v>288</v>
      </c>
      <c r="AH11" s="155">
        <v>2</v>
      </c>
      <c r="AI11" s="91">
        <v>90</v>
      </c>
      <c r="AJ11" s="91">
        <v>2</v>
      </c>
      <c r="AK11" s="155">
        <v>217</v>
      </c>
      <c r="AL11" s="155">
        <v>8</v>
      </c>
      <c r="AM11" s="155">
        <v>116</v>
      </c>
      <c r="AN11" s="155">
        <v>8</v>
      </c>
      <c r="AO11" s="109">
        <v>296</v>
      </c>
      <c r="AP11" s="109">
        <v>5</v>
      </c>
      <c r="AQ11" s="109">
        <v>47</v>
      </c>
      <c r="AR11" s="109">
        <v>5</v>
      </c>
      <c r="AS11" s="91">
        <v>260</v>
      </c>
      <c r="AT11" s="91">
        <v>1</v>
      </c>
      <c r="AU11" s="91">
        <v>27</v>
      </c>
      <c r="AV11" s="91">
        <v>1</v>
      </c>
    </row>
    <row r="12" spans="1:48" ht="15.75" customHeight="1" x14ac:dyDescent="0.25">
      <c r="A12" s="152">
        <v>9</v>
      </c>
      <c r="B12" s="153" t="s">
        <v>31</v>
      </c>
      <c r="C12" s="154">
        <v>3</v>
      </c>
      <c r="D12" s="154">
        <v>0</v>
      </c>
      <c r="E12" s="154">
        <v>0</v>
      </c>
      <c r="F12" s="154">
        <v>0</v>
      </c>
      <c r="G12" s="154">
        <v>246</v>
      </c>
      <c r="H12" s="154">
        <v>8</v>
      </c>
      <c r="I12" s="154">
        <v>7</v>
      </c>
      <c r="J12" s="154">
        <v>0</v>
      </c>
      <c r="K12" s="154">
        <v>143</v>
      </c>
      <c r="L12" s="154">
        <v>1</v>
      </c>
      <c r="M12" s="154">
        <v>3</v>
      </c>
      <c r="N12" s="154">
        <v>0</v>
      </c>
      <c r="O12" s="155">
        <v>397</v>
      </c>
      <c r="P12" s="155">
        <v>0</v>
      </c>
      <c r="Q12" s="155">
        <v>23</v>
      </c>
      <c r="R12" s="155">
        <v>0</v>
      </c>
      <c r="S12" s="155">
        <v>189</v>
      </c>
      <c r="T12" s="155">
        <v>1</v>
      </c>
      <c r="U12" s="155">
        <v>1</v>
      </c>
      <c r="V12" s="155">
        <v>0</v>
      </c>
      <c r="W12" s="91">
        <v>162</v>
      </c>
      <c r="X12" s="91">
        <v>0</v>
      </c>
      <c r="Y12" s="155">
        <v>2</v>
      </c>
      <c r="Z12" s="155">
        <v>0</v>
      </c>
      <c r="AA12" s="152">
        <v>9</v>
      </c>
      <c r="AB12" s="153" t="s">
        <v>31</v>
      </c>
      <c r="AC12" s="156"/>
      <c r="AD12" s="156"/>
      <c r="AE12" s="156"/>
      <c r="AF12" s="156"/>
      <c r="AG12" s="155">
        <v>75</v>
      </c>
      <c r="AH12" s="155">
        <v>0</v>
      </c>
      <c r="AI12" s="155">
        <v>13</v>
      </c>
      <c r="AJ12" s="155">
        <v>0</v>
      </c>
      <c r="AK12" s="91">
        <v>335</v>
      </c>
      <c r="AL12" s="91">
        <v>1</v>
      </c>
      <c r="AM12" s="91">
        <v>27</v>
      </c>
      <c r="AN12" s="91">
        <v>1</v>
      </c>
      <c r="AO12" s="109">
        <v>406</v>
      </c>
      <c r="AP12" s="109">
        <v>0</v>
      </c>
      <c r="AQ12" s="109">
        <v>11</v>
      </c>
      <c r="AR12" s="109">
        <v>0</v>
      </c>
      <c r="AS12" s="91">
        <v>263</v>
      </c>
      <c r="AT12" s="91">
        <v>0</v>
      </c>
      <c r="AU12" s="91">
        <v>11</v>
      </c>
      <c r="AV12" s="91">
        <v>0</v>
      </c>
    </row>
    <row r="13" spans="1:48" ht="15.75" customHeight="1" x14ac:dyDescent="0.25">
      <c r="A13" s="152">
        <v>10</v>
      </c>
      <c r="B13" s="153" t="s">
        <v>13</v>
      </c>
      <c r="C13" s="154">
        <v>2</v>
      </c>
      <c r="D13" s="154">
        <v>0</v>
      </c>
      <c r="E13" s="154">
        <v>0</v>
      </c>
      <c r="F13" s="154">
        <v>0</v>
      </c>
      <c r="G13" s="154">
        <v>3</v>
      </c>
      <c r="H13" s="154">
        <v>0</v>
      </c>
      <c r="I13" s="154">
        <v>0</v>
      </c>
      <c r="J13" s="154">
        <v>0</v>
      </c>
      <c r="K13" s="154">
        <v>19</v>
      </c>
      <c r="L13" s="154">
        <v>5</v>
      </c>
      <c r="M13" s="154">
        <v>0</v>
      </c>
      <c r="N13" s="154">
        <v>0</v>
      </c>
      <c r="O13" s="155">
        <v>88</v>
      </c>
      <c r="P13" s="155">
        <v>6</v>
      </c>
      <c r="Q13" s="155">
        <v>37</v>
      </c>
      <c r="R13" s="155">
        <v>3</v>
      </c>
      <c r="S13" s="155">
        <v>29</v>
      </c>
      <c r="T13" s="155">
        <v>6</v>
      </c>
      <c r="U13" s="155">
        <v>2</v>
      </c>
      <c r="V13" s="155">
        <v>0</v>
      </c>
      <c r="W13" s="91">
        <v>53</v>
      </c>
      <c r="X13" s="91">
        <v>6</v>
      </c>
      <c r="Y13" s="155">
        <v>2</v>
      </c>
      <c r="Z13" s="155">
        <v>0</v>
      </c>
      <c r="AA13" s="152">
        <v>10</v>
      </c>
      <c r="AB13" s="153" t="s">
        <v>13</v>
      </c>
      <c r="AC13" s="156"/>
      <c r="AD13" s="156"/>
      <c r="AE13" s="156"/>
      <c r="AF13" s="156"/>
      <c r="AG13" s="155">
        <v>6</v>
      </c>
      <c r="AH13" s="155">
        <v>2</v>
      </c>
      <c r="AI13" s="155">
        <v>3</v>
      </c>
      <c r="AJ13" s="155">
        <v>2</v>
      </c>
      <c r="AK13" s="91">
        <v>29</v>
      </c>
      <c r="AL13" s="91">
        <v>3</v>
      </c>
      <c r="AM13" s="91">
        <v>2</v>
      </c>
      <c r="AN13" s="91">
        <v>1</v>
      </c>
      <c r="AO13" s="109">
        <v>18</v>
      </c>
      <c r="AP13" s="109">
        <v>5</v>
      </c>
      <c r="AQ13" s="109">
        <v>2</v>
      </c>
      <c r="AR13" s="109">
        <v>0</v>
      </c>
      <c r="AS13" s="91">
        <v>5</v>
      </c>
      <c r="AT13" s="91">
        <v>3</v>
      </c>
      <c r="AU13" s="91">
        <v>0</v>
      </c>
      <c r="AV13" s="91">
        <v>0</v>
      </c>
    </row>
    <row r="14" spans="1:48" ht="15.75" customHeight="1" x14ac:dyDescent="0.25">
      <c r="A14" s="152">
        <v>11</v>
      </c>
      <c r="B14" s="153" t="s">
        <v>32</v>
      </c>
      <c r="C14" s="154">
        <v>24</v>
      </c>
      <c r="D14" s="154">
        <v>0</v>
      </c>
      <c r="E14" s="154">
        <v>0</v>
      </c>
      <c r="F14" s="154">
        <v>0</v>
      </c>
      <c r="G14" s="154">
        <v>5</v>
      </c>
      <c r="H14" s="154">
        <v>0</v>
      </c>
      <c r="I14" s="154">
        <v>4</v>
      </c>
      <c r="J14" s="154">
        <v>0</v>
      </c>
      <c r="K14" s="154">
        <v>34</v>
      </c>
      <c r="L14" s="154">
        <v>17</v>
      </c>
      <c r="M14" s="154">
        <v>0</v>
      </c>
      <c r="N14" s="154">
        <v>0</v>
      </c>
      <c r="O14" s="155">
        <v>35</v>
      </c>
      <c r="P14" s="155">
        <v>9</v>
      </c>
      <c r="Q14" s="155">
        <v>6</v>
      </c>
      <c r="R14" s="155">
        <v>0</v>
      </c>
      <c r="S14" s="155">
        <v>37</v>
      </c>
      <c r="T14" s="155">
        <v>20</v>
      </c>
      <c r="U14" s="155">
        <v>3</v>
      </c>
      <c r="V14" s="155">
        <v>0</v>
      </c>
      <c r="W14" s="91">
        <v>0</v>
      </c>
      <c r="X14" s="91">
        <v>0</v>
      </c>
      <c r="Y14" s="155">
        <v>0</v>
      </c>
      <c r="Z14" s="155">
        <v>0</v>
      </c>
      <c r="AA14" s="152">
        <v>11</v>
      </c>
      <c r="AB14" s="153" t="s">
        <v>32</v>
      </c>
      <c r="AC14" s="156"/>
      <c r="AD14" s="156"/>
      <c r="AE14" s="156"/>
      <c r="AF14" s="156"/>
      <c r="AG14" s="155">
        <v>0</v>
      </c>
      <c r="AH14" s="155">
        <v>0</v>
      </c>
      <c r="AI14" s="91">
        <v>0</v>
      </c>
      <c r="AJ14" s="91">
        <v>0</v>
      </c>
      <c r="AK14" s="155">
        <v>51</v>
      </c>
      <c r="AL14" s="155">
        <v>0</v>
      </c>
      <c r="AM14" s="91">
        <v>7</v>
      </c>
      <c r="AN14" s="91">
        <v>0</v>
      </c>
      <c r="AO14" s="109">
        <v>70</v>
      </c>
      <c r="AP14" s="109">
        <v>1</v>
      </c>
      <c r="AQ14" s="109">
        <v>12</v>
      </c>
      <c r="AR14" s="109">
        <v>1</v>
      </c>
      <c r="AS14" s="109">
        <v>143</v>
      </c>
      <c r="AT14" s="109">
        <v>0</v>
      </c>
      <c r="AU14" s="109">
        <v>27</v>
      </c>
      <c r="AV14" s="109">
        <v>0</v>
      </c>
    </row>
    <row r="15" spans="1:48" ht="15.75" customHeight="1" x14ac:dyDescent="0.25">
      <c r="A15" s="152">
        <v>12</v>
      </c>
      <c r="B15" s="153" t="s">
        <v>33</v>
      </c>
      <c r="C15" s="154">
        <v>4</v>
      </c>
      <c r="D15" s="154">
        <v>0</v>
      </c>
      <c r="E15" s="154">
        <v>0</v>
      </c>
      <c r="F15" s="154">
        <v>0</v>
      </c>
      <c r="G15" s="154">
        <v>6</v>
      </c>
      <c r="H15" s="154">
        <v>0</v>
      </c>
      <c r="I15" s="154">
        <v>1</v>
      </c>
      <c r="J15" s="154">
        <v>0</v>
      </c>
      <c r="K15" s="154">
        <v>118</v>
      </c>
      <c r="L15" s="154">
        <v>15</v>
      </c>
      <c r="M15" s="154">
        <v>45</v>
      </c>
      <c r="N15" s="154">
        <v>5</v>
      </c>
      <c r="O15" s="155">
        <v>11</v>
      </c>
      <c r="P15" s="155">
        <v>0</v>
      </c>
      <c r="Q15" s="155">
        <v>9</v>
      </c>
      <c r="R15" s="155">
        <v>0</v>
      </c>
      <c r="S15" s="155">
        <v>2</v>
      </c>
      <c r="T15" s="155">
        <v>0</v>
      </c>
      <c r="U15" s="155">
        <v>0</v>
      </c>
      <c r="V15" s="155">
        <v>0</v>
      </c>
      <c r="W15" s="91">
        <v>1</v>
      </c>
      <c r="X15" s="91">
        <v>0</v>
      </c>
      <c r="Y15" s="155">
        <v>0</v>
      </c>
      <c r="Z15" s="155">
        <v>0</v>
      </c>
      <c r="AA15" s="152">
        <v>12</v>
      </c>
      <c r="AB15" s="153" t="s">
        <v>33</v>
      </c>
      <c r="AC15" s="156"/>
      <c r="AD15" s="156"/>
      <c r="AE15" s="156"/>
      <c r="AF15" s="156"/>
      <c r="AG15" s="155">
        <v>16</v>
      </c>
      <c r="AH15" s="155">
        <v>0</v>
      </c>
      <c r="AI15" s="155">
        <v>1</v>
      </c>
      <c r="AJ15" s="155">
        <v>0</v>
      </c>
      <c r="AK15" s="155">
        <v>34</v>
      </c>
      <c r="AL15" s="155">
        <v>0</v>
      </c>
      <c r="AM15" s="155">
        <v>6</v>
      </c>
      <c r="AN15" s="155">
        <v>0</v>
      </c>
      <c r="AO15" s="109">
        <v>475</v>
      </c>
      <c r="AP15" s="109">
        <v>1</v>
      </c>
      <c r="AQ15" s="109">
        <v>47</v>
      </c>
      <c r="AR15" s="109">
        <v>1</v>
      </c>
      <c r="AS15" s="91">
        <v>1148</v>
      </c>
      <c r="AT15" s="91">
        <v>11</v>
      </c>
      <c r="AU15" s="91">
        <v>192</v>
      </c>
      <c r="AV15" s="91">
        <v>11</v>
      </c>
    </row>
    <row r="16" spans="1:48" ht="15.75" customHeight="1" x14ac:dyDescent="0.25">
      <c r="A16" s="152">
        <v>13</v>
      </c>
      <c r="B16" s="153" t="s">
        <v>34</v>
      </c>
      <c r="C16" s="154"/>
      <c r="D16" s="154"/>
      <c r="E16" s="154"/>
      <c r="F16" s="154"/>
      <c r="G16" s="154"/>
      <c r="H16" s="154"/>
      <c r="I16" s="154"/>
      <c r="J16" s="154"/>
      <c r="K16" s="154">
        <v>0</v>
      </c>
      <c r="L16" s="154">
        <v>0</v>
      </c>
      <c r="M16" s="154">
        <v>0</v>
      </c>
      <c r="N16" s="154">
        <v>0</v>
      </c>
      <c r="O16" s="154">
        <v>0</v>
      </c>
      <c r="P16" s="154">
        <v>0</v>
      </c>
      <c r="Q16" s="154">
        <v>0</v>
      </c>
      <c r="R16" s="154">
        <v>0</v>
      </c>
      <c r="S16" s="154">
        <v>0</v>
      </c>
      <c r="T16" s="154">
        <v>0</v>
      </c>
      <c r="U16" s="154">
        <v>0</v>
      </c>
      <c r="V16" s="154">
        <v>0</v>
      </c>
      <c r="W16" s="91">
        <v>0</v>
      </c>
      <c r="X16" s="91">
        <v>0</v>
      </c>
      <c r="Y16" s="155">
        <v>0</v>
      </c>
      <c r="Z16" s="155">
        <v>0</v>
      </c>
      <c r="AA16" s="152">
        <v>13</v>
      </c>
      <c r="AB16" s="153" t="s">
        <v>34</v>
      </c>
      <c r="AC16" s="156"/>
      <c r="AD16" s="156"/>
      <c r="AE16" s="156"/>
      <c r="AF16" s="156"/>
      <c r="AG16" s="155">
        <v>212</v>
      </c>
      <c r="AH16" s="155">
        <v>3</v>
      </c>
      <c r="AI16" s="155">
        <v>72</v>
      </c>
      <c r="AJ16" s="155">
        <v>3</v>
      </c>
      <c r="AK16" s="91">
        <v>174</v>
      </c>
      <c r="AL16" s="91">
        <v>8</v>
      </c>
      <c r="AM16" s="91">
        <v>41</v>
      </c>
      <c r="AN16" s="91">
        <v>8</v>
      </c>
      <c r="AO16" s="109">
        <v>164</v>
      </c>
      <c r="AP16" s="109">
        <v>4</v>
      </c>
      <c r="AQ16" s="109">
        <v>47</v>
      </c>
      <c r="AR16" s="109">
        <v>4</v>
      </c>
      <c r="AS16" s="91">
        <v>102</v>
      </c>
      <c r="AT16" s="91">
        <v>4</v>
      </c>
      <c r="AU16" s="91">
        <v>35</v>
      </c>
      <c r="AV16" s="91">
        <v>4</v>
      </c>
    </row>
    <row r="17" spans="1:48" ht="15.75" customHeight="1" x14ac:dyDescent="0.25">
      <c r="A17" s="152">
        <v>14</v>
      </c>
      <c r="B17" s="153" t="s">
        <v>35</v>
      </c>
      <c r="C17" s="154">
        <v>0</v>
      </c>
      <c r="D17" s="154">
        <v>0</v>
      </c>
      <c r="E17" s="154">
        <v>0</v>
      </c>
      <c r="F17" s="154">
        <v>0</v>
      </c>
      <c r="G17" s="154">
        <v>9</v>
      </c>
      <c r="H17" s="154">
        <v>2</v>
      </c>
      <c r="I17" s="154">
        <v>9</v>
      </c>
      <c r="J17" s="154">
        <v>2</v>
      </c>
      <c r="K17" s="154">
        <v>11</v>
      </c>
      <c r="L17" s="154">
        <v>6</v>
      </c>
      <c r="M17" s="154">
        <v>2</v>
      </c>
      <c r="N17" s="154">
        <v>0</v>
      </c>
      <c r="O17" s="155">
        <v>44</v>
      </c>
      <c r="P17" s="155">
        <v>6</v>
      </c>
      <c r="Q17" s="155">
        <v>29</v>
      </c>
      <c r="R17" s="155">
        <v>5</v>
      </c>
      <c r="S17" s="155">
        <v>21</v>
      </c>
      <c r="T17" s="155">
        <v>2</v>
      </c>
      <c r="U17" s="155">
        <v>0</v>
      </c>
      <c r="V17" s="155">
        <v>0</v>
      </c>
      <c r="W17" s="91">
        <v>20</v>
      </c>
      <c r="X17" s="91">
        <v>0</v>
      </c>
      <c r="Y17" s="155">
        <v>4</v>
      </c>
      <c r="Z17" s="155">
        <v>0</v>
      </c>
      <c r="AA17" s="152">
        <v>14</v>
      </c>
      <c r="AB17" s="153" t="s">
        <v>35</v>
      </c>
      <c r="AC17" s="156"/>
      <c r="AD17" s="156"/>
      <c r="AE17" s="156"/>
      <c r="AF17" s="156"/>
      <c r="AG17" s="155">
        <v>20</v>
      </c>
      <c r="AH17" s="155">
        <v>1</v>
      </c>
      <c r="AI17" s="91">
        <v>6</v>
      </c>
      <c r="AJ17" s="91">
        <v>0</v>
      </c>
      <c r="AK17" s="91">
        <v>10</v>
      </c>
      <c r="AL17" s="91">
        <v>1</v>
      </c>
      <c r="AM17" s="91">
        <v>0</v>
      </c>
      <c r="AN17" s="91">
        <v>0</v>
      </c>
      <c r="AO17" s="109">
        <v>0</v>
      </c>
      <c r="AP17" s="109">
        <v>0</v>
      </c>
      <c r="AQ17" s="109">
        <v>0</v>
      </c>
      <c r="AR17" s="109">
        <v>0</v>
      </c>
      <c r="AS17" s="91">
        <v>36</v>
      </c>
      <c r="AT17" s="91">
        <v>2</v>
      </c>
      <c r="AU17" s="91">
        <v>10</v>
      </c>
      <c r="AV17" s="91">
        <v>2</v>
      </c>
    </row>
    <row r="18" spans="1:48" ht="15.75" customHeight="1" x14ac:dyDescent="0.25">
      <c r="A18" s="152">
        <v>15</v>
      </c>
      <c r="B18" s="153" t="s">
        <v>36</v>
      </c>
      <c r="C18" s="154"/>
      <c r="D18" s="154"/>
      <c r="E18" s="154"/>
      <c r="F18" s="154"/>
      <c r="G18" s="154"/>
      <c r="H18" s="154"/>
      <c r="I18" s="154"/>
      <c r="J18" s="154"/>
      <c r="K18" s="154">
        <v>0</v>
      </c>
      <c r="L18" s="154">
        <v>0</v>
      </c>
      <c r="M18" s="154">
        <v>0</v>
      </c>
      <c r="N18" s="154">
        <v>0</v>
      </c>
      <c r="O18" s="154">
        <v>0</v>
      </c>
      <c r="P18" s="154">
        <v>0</v>
      </c>
      <c r="Q18" s="154">
        <v>0</v>
      </c>
      <c r="R18" s="154">
        <v>0</v>
      </c>
      <c r="S18" s="154">
        <v>0</v>
      </c>
      <c r="T18" s="154">
        <v>0</v>
      </c>
      <c r="U18" s="154">
        <v>0</v>
      </c>
      <c r="V18" s="154">
        <v>0</v>
      </c>
      <c r="W18" s="154">
        <v>0</v>
      </c>
      <c r="X18" s="154">
        <v>0</v>
      </c>
      <c r="Y18" s="154">
        <v>0</v>
      </c>
      <c r="Z18" s="154">
        <v>0</v>
      </c>
      <c r="AA18" s="152">
        <v>15</v>
      </c>
      <c r="AB18" s="153" t="s">
        <v>36</v>
      </c>
      <c r="AC18" s="156"/>
      <c r="AD18" s="156"/>
      <c r="AE18" s="156"/>
      <c r="AF18" s="156"/>
      <c r="AG18" s="91">
        <v>0</v>
      </c>
      <c r="AH18" s="91">
        <v>0</v>
      </c>
      <c r="AI18" s="91">
        <v>0</v>
      </c>
      <c r="AJ18" s="91">
        <v>0</v>
      </c>
      <c r="AK18" s="91">
        <v>660</v>
      </c>
      <c r="AL18" s="91">
        <v>2</v>
      </c>
      <c r="AM18" s="91">
        <v>33</v>
      </c>
      <c r="AN18" s="91">
        <v>2</v>
      </c>
      <c r="AO18" s="109">
        <v>1096</v>
      </c>
      <c r="AP18" s="109">
        <v>115</v>
      </c>
      <c r="AQ18" s="109">
        <v>242</v>
      </c>
      <c r="AR18" s="109">
        <v>42</v>
      </c>
      <c r="AS18" s="109">
        <v>1051</v>
      </c>
      <c r="AT18" s="91">
        <v>12</v>
      </c>
      <c r="AU18" s="91">
        <v>65</v>
      </c>
      <c r="AV18" s="91">
        <v>0</v>
      </c>
    </row>
    <row r="19" spans="1:48" ht="15.75" customHeight="1" x14ac:dyDescent="0.25">
      <c r="A19" s="152">
        <v>16</v>
      </c>
      <c r="B19" s="153" t="s">
        <v>37</v>
      </c>
      <c r="C19" s="154">
        <v>0</v>
      </c>
      <c r="D19" s="154">
        <v>0</v>
      </c>
      <c r="E19" s="154">
        <v>0</v>
      </c>
      <c r="F19" s="154">
        <v>0</v>
      </c>
      <c r="G19" s="154">
        <v>0</v>
      </c>
      <c r="H19" s="154">
        <v>0</v>
      </c>
      <c r="I19" s="154">
        <v>0</v>
      </c>
      <c r="J19" s="154">
        <v>0</v>
      </c>
      <c r="K19" s="154">
        <v>2</v>
      </c>
      <c r="L19" s="154">
        <v>0</v>
      </c>
      <c r="M19" s="154">
        <v>0</v>
      </c>
      <c r="N19" s="154">
        <v>0</v>
      </c>
      <c r="O19" s="155">
        <v>0</v>
      </c>
      <c r="P19" s="155">
        <v>0</v>
      </c>
      <c r="Q19" s="155">
        <v>0</v>
      </c>
      <c r="R19" s="155">
        <v>0</v>
      </c>
      <c r="S19" s="155">
        <v>0</v>
      </c>
      <c r="T19" s="155">
        <v>0</v>
      </c>
      <c r="U19" s="155">
        <v>0</v>
      </c>
      <c r="V19" s="155">
        <v>0</v>
      </c>
      <c r="W19" s="91">
        <v>0</v>
      </c>
      <c r="X19" s="91">
        <v>0</v>
      </c>
      <c r="Y19" s="91">
        <v>0</v>
      </c>
      <c r="Z19" s="91">
        <v>0</v>
      </c>
      <c r="AA19" s="152">
        <v>16</v>
      </c>
      <c r="AB19" s="153" t="s">
        <v>37</v>
      </c>
      <c r="AC19" s="156"/>
      <c r="AD19" s="156"/>
      <c r="AE19" s="156"/>
      <c r="AF19" s="156"/>
      <c r="AG19" s="155">
        <v>2</v>
      </c>
      <c r="AH19" s="155">
        <v>0</v>
      </c>
      <c r="AI19" s="155">
        <v>0</v>
      </c>
      <c r="AJ19" s="155">
        <v>0</v>
      </c>
      <c r="AK19" s="155">
        <v>1</v>
      </c>
      <c r="AL19" s="155">
        <v>0</v>
      </c>
      <c r="AM19" s="155">
        <v>0</v>
      </c>
      <c r="AN19" s="155">
        <v>0</v>
      </c>
      <c r="AO19" s="109">
        <v>1</v>
      </c>
      <c r="AP19" s="109">
        <v>0</v>
      </c>
      <c r="AQ19" s="109">
        <v>1</v>
      </c>
      <c r="AR19" s="109">
        <v>0</v>
      </c>
      <c r="AS19" s="91">
        <v>1</v>
      </c>
      <c r="AT19" s="91">
        <v>0</v>
      </c>
      <c r="AU19" s="91">
        <v>1</v>
      </c>
      <c r="AV19" s="91">
        <v>0</v>
      </c>
    </row>
    <row r="20" spans="1:48" ht="15.75" customHeight="1" x14ac:dyDescent="0.25">
      <c r="A20" s="152">
        <v>17</v>
      </c>
      <c r="B20" s="153" t="s">
        <v>38</v>
      </c>
      <c r="C20" s="154">
        <v>144</v>
      </c>
      <c r="D20" s="154">
        <v>0</v>
      </c>
      <c r="E20" s="154">
        <v>7</v>
      </c>
      <c r="F20" s="154">
        <v>0</v>
      </c>
      <c r="G20" s="154">
        <v>265</v>
      </c>
      <c r="H20" s="154">
        <v>8</v>
      </c>
      <c r="I20" s="154">
        <v>18</v>
      </c>
      <c r="J20" s="154">
        <v>0</v>
      </c>
      <c r="K20" s="154">
        <v>466</v>
      </c>
      <c r="L20" s="154">
        <v>7</v>
      </c>
      <c r="M20" s="154">
        <v>11</v>
      </c>
      <c r="N20" s="154">
        <v>1</v>
      </c>
      <c r="O20" s="155">
        <v>762</v>
      </c>
      <c r="P20" s="155">
        <v>29</v>
      </c>
      <c r="Q20" s="155">
        <v>24</v>
      </c>
      <c r="R20" s="155">
        <v>3</v>
      </c>
      <c r="S20" s="155">
        <v>935</v>
      </c>
      <c r="T20" s="155">
        <v>64</v>
      </c>
      <c r="U20" s="155">
        <v>25</v>
      </c>
      <c r="V20" s="155">
        <v>4</v>
      </c>
      <c r="W20" s="91">
        <v>77</v>
      </c>
      <c r="X20" s="91">
        <v>8</v>
      </c>
      <c r="Y20" s="155">
        <v>33</v>
      </c>
      <c r="Z20" s="155">
        <v>0</v>
      </c>
      <c r="AA20" s="152">
        <v>17</v>
      </c>
      <c r="AB20" s="153" t="s">
        <v>38</v>
      </c>
      <c r="AC20" s="156"/>
      <c r="AD20" s="156"/>
      <c r="AE20" s="156"/>
      <c r="AF20" s="156"/>
      <c r="AG20" s="155">
        <v>346</v>
      </c>
      <c r="AH20" s="155">
        <v>4</v>
      </c>
      <c r="AI20" s="155">
        <v>36</v>
      </c>
      <c r="AJ20" s="155">
        <v>3</v>
      </c>
      <c r="AK20" s="155">
        <v>847</v>
      </c>
      <c r="AL20" s="155">
        <v>0</v>
      </c>
      <c r="AM20" s="155">
        <v>53</v>
      </c>
      <c r="AN20" s="155">
        <v>0</v>
      </c>
      <c r="AO20" s="109">
        <v>859</v>
      </c>
      <c r="AP20" s="109">
        <v>3</v>
      </c>
      <c r="AQ20" s="109">
        <v>51</v>
      </c>
      <c r="AR20" s="109">
        <v>0</v>
      </c>
      <c r="AS20" s="109">
        <v>1198</v>
      </c>
      <c r="AT20" s="91">
        <v>0</v>
      </c>
      <c r="AU20" s="91">
        <v>99</v>
      </c>
      <c r="AV20" s="91">
        <v>0</v>
      </c>
    </row>
    <row r="21" spans="1:48" ht="15.75" customHeight="1" x14ac:dyDescent="0.25">
      <c r="A21" s="152">
        <v>18</v>
      </c>
      <c r="B21" s="153" t="s">
        <v>47</v>
      </c>
      <c r="C21" s="154"/>
      <c r="D21" s="154"/>
      <c r="E21" s="154"/>
      <c r="F21" s="154"/>
      <c r="G21" s="154"/>
      <c r="H21" s="154"/>
      <c r="I21" s="154"/>
      <c r="J21" s="154"/>
      <c r="K21" s="154">
        <v>0</v>
      </c>
      <c r="L21" s="154">
        <v>0</v>
      </c>
      <c r="M21" s="154">
        <v>0</v>
      </c>
      <c r="N21" s="154">
        <v>0</v>
      </c>
      <c r="O21" s="154">
        <v>0</v>
      </c>
      <c r="P21" s="154">
        <v>0</v>
      </c>
      <c r="Q21" s="154">
        <v>0</v>
      </c>
      <c r="R21" s="154">
        <v>0</v>
      </c>
      <c r="S21" s="154">
        <v>0</v>
      </c>
      <c r="T21" s="154">
        <v>0</v>
      </c>
      <c r="U21" s="154">
        <v>0</v>
      </c>
      <c r="V21" s="154">
        <v>0</v>
      </c>
      <c r="W21" s="154">
        <v>0</v>
      </c>
      <c r="X21" s="154">
        <v>0</v>
      </c>
      <c r="Y21" s="154">
        <v>0</v>
      </c>
      <c r="Z21" s="154">
        <v>0</v>
      </c>
      <c r="AA21" s="152">
        <v>18</v>
      </c>
      <c r="AB21" s="153" t="s">
        <v>39</v>
      </c>
      <c r="AC21" s="156"/>
      <c r="AD21" s="156"/>
      <c r="AE21" s="156"/>
      <c r="AF21" s="156"/>
      <c r="AG21" s="155">
        <v>155</v>
      </c>
      <c r="AH21" s="155">
        <v>5</v>
      </c>
      <c r="AI21" s="155">
        <v>0</v>
      </c>
      <c r="AJ21" s="155">
        <v>0</v>
      </c>
      <c r="AK21" s="91">
        <v>157</v>
      </c>
      <c r="AL21" s="91">
        <v>1</v>
      </c>
      <c r="AM21" s="91">
        <v>8</v>
      </c>
      <c r="AN21" s="91">
        <v>1</v>
      </c>
      <c r="AO21" s="109">
        <v>72</v>
      </c>
      <c r="AP21" s="109">
        <v>0</v>
      </c>
      <c r="AQ21" s="109">
        <v>4</v>
      </c>
      <c r="AR21" s="109">
        <v>0</v>
      </c>
      <c r="AS21" s="91">
        <v>81</v>
      </c>
      <c r="AT21" s="91">
        <v>0</v>
      </c>
      <c r="AU21" s="91">
        <v>6</v>
      </c>
      <c r="AV21" s="91">
        <v>0</v>
      </c>
    </row>
    <row r="22" spans="1:48" ht="15.75" customHeight="1" x14ac:dyDescent="0.25">
      <c r="A22" s="152">
        <v>19</v>
      </c>
      <c r="B22" s="153" t="s">
        <v>40</v>
      </c>
      <c r="C22" s="154"/>
      <c r="D22" s="154"/>
      <c r="E22" s="154"/>
      <c r="F22" s="154"/>
      <c r="G22" s="154"/>
      <c r="H22" s="154"/>
      <c r="I22" s="154"/>
      <c r="J22" s="154"/>
      <c r="K22" s="154">
        <v>0</v>
      </c>
      <c r="L22" s="154">
        <v>0</v>
      </c>
      <c r="M22" s="154">
        <v>0</v>
      </c>
      <c r="N22" s="154">
        <v>0</v>
      </c>
      <c r="O22" s="154">
        <v>0</v>
      </c>
      <c r="P22" s="154">
        <v>0</v>
      </c>
      <c r="Q22" s="154">
        <v>0</v>
      </c>
      <c r="R22" s="154">
        <v>0</v>
      </c>
      <c r="S22" s="154">
        <v>0</v>
      </c>
      <c r="T22" s="154">
        <v>0</v>
      </c>
      <c r="U22" s="154">
        <v>0</v>
      </c>
      <c r="V22" s="154">
        <v>0</v>
      </c>
      <c r="W22" s="154">
        <v>211</v>
      </c>
      <c r="X22" s="154">
        <v>0</v>
      </c>
      <c r="Y22" s="154">
        <v>14</v>
      </c>
      <c r="Z22" s="154">
        <v>0</v>
      </c>
      <c r="AA22" s="152">
        <v>19</v>
      </c>
      <c r="AB22" s="153" t="s">
        <v>40</v>
      </c>
      <c r="AC22" s="156"/>
      <c r="AD22" s="156"/>
      <c r="AE22" s="156"/>
      <c r="AF22" s="156"/>
      <c r="AG22" s="155">
        <v>323</v>
      </c>
      <c r="AH22" s="155">
        <v>0</v>
      </c>
      <c r="AI22" s="155">
        <v>14</v>
      </c>
      <c r="AJ22" s="91">
        <v>0</v>
      </c>
      <c r="AK22" s="155">
        <v>459</v>
      </c>
      <c r="AL22" s="155">
        <v>4</v>
      </c>
      <c r="AM22" s="155">
        <v>28</v>
      </c>
      <c r="AN22" s="155">
        <v>4</v>
      </c>
      <c r="AO22" s="109">
        <v>380</v>
      </c>
      <c r="AP22" s="109">
        <v>1</v>
      </c>
      <c r="AQ22" s="109">
        <v>98</v>
      </c>
      <c r="AR22" s="109">
        <v>1</v>
      </c>
      <c r="AS22" s="91">
        <v>284</v>
      </c>
      <c r="AT22" s="91">
        <v>0</v>
      </c>
      <c r="AU22" s="91">
        <v>85</v>
      </c>
      <c r="AV22" s="91">
        <v>0</v>
      </c>
    </row>
    <row r="23" spans="1:48" ht="15.75" customHeight="1" x14ac:dyDescent="0.25">
      <c r="A23" s="152">
        <v>20</v>
      </c>
      <c r="B23" s="153" t="s">
        <v>18</v>
      </c>
      <c r="C23" s="154">
        <v>12</v>
      </c>
      <c r="D23" s="154">
        <v>0</v>
      </c>
      <c r="E23" s="154">
        <v>10</v>
      </c>
      <c r="F23" s="154">
        <v>0</v>
      </c>
      <c r="G23" s="154">
        <v>0</v>
      </c>
      <c r="H23" s="154">
        <v>0</v>
      </c>
      <c r="I23" s="154">
        <v>0</v>
      </c>
      <c r="J23" s="154">
        <v>0</v>
      </c>
      <c r="K23" s="154">
        <v>3540</v>
      </c>
      <c r="L23" s="154">
        <v>494</v>
      </c>
      <c r="M23" s="154">
        <v>325</v>
      </c>
      <c r="N23" s="154">
        <v>59</v>
      </c>
      <c r="O23" s="155">
        <v>3492</v>
      </c>
      <c r="P23" s="155">
        <v>579</v>
      </c>
      <c r="Q23" s="155">
        <v>224</v>
      </c>
      <c r="R23" s="155">
        <v>27</v>
      </c>
      <c r="S23" s="155">
        <v>3484</v>
      </c>
      <c r="T23" s="155">
        <v>557</v>
      </c>
      <c r="U23" s="155">
        <v>139</v>
      </c>
      <c r="V23" s="155">
        <v>23</v>
      </c>
      <c r="W23" s="91">
        <v>3096</v>
      </c>
      <c r="X23" s="91">
        <v>609</v>
      </c>
      <c r="Y23" s="155">
        <v>281</v>
      </c>
      <c r="Z23" s="155">
        <v>47</v>
      </c>
      <c r="AA23" s="152">
        <v>20</v>
      </c>
      <c r="AB23" s="153" t="s">
        <v>18</v>
      </c>
      <c r="AC23" s="156"/>
      <c r="AD23" s="156"/>
      <c r="AE23" s="156"/>
      <c r="AF23" s="156"/>
      <c r="AG23" s="155">
        <v>3329</v>
      </c>
      <c r="AH23" s="155">
        <v>627</v>
      </c>
      <c r="AI23" s="155">
        <v>191</v>
      </c>
      <c r="AJ23" s="155">
        <v>34</v>
      </c>
      <c r="AK23" s="155">
        <v>2894</v>
      </c>
      <c r="AL23" s="155">
        <v>479</v>
      </c>
      <c r="AM23" s="155">
        <v>351</v>
      </c>
      <c r="AN23" s="155">
        <v>42</v>
      </c>
      <c r="AO23" s="109">
        <v>3919</v>
      </c>
      <c r="AP23" s="109">
        <v>621</v>
      </c>
      <c r="AQ23" s="109">
        <v>410</v>
      </c>
      <c r="AR23" s="109">
        <v>73</v>
      </c>
      <c r="AS23" s="109">
        <v>4693</v>
      </c>
      <c r="AT23" s="109">
        <v>590</v>
      </c>
      <c r="AU23" s="109">
        <v>675</v>
      </c>
      <c r="AV23" s="109">
        <v>80</v>
      </c>
    </row>
    <row r="24" spans="1:48" ht="15.75" customHeight="1" x14ac:dyDescent="0.25">
      <c r="A24" s="152">
        <v>21</v>
      </c>
      <c r="B24" s="153" t="s">
        <v>41</v>
      </c>
      <c r="C24" s="154">
        <v>3012</v>
      </c>
      <c r="D24" s="154">
        <v>537</v>
      </c>
      <c r="E24" s="154">
        <v>193</v>
      </c>
      <c r="F24" s="154">
        <v>36</v>
      </c>
      <c r="G24" s="154">
        <v>3073</v>
      </c>
      <c r="H24" s="154">
        <v>556</v>
      </c>
      <c r="I24" s="154">
        <v>302</v>
      </c>
      <c r="J24" s="154">
        <v>50</v>
      </c>
      <c r="K24" s="154">
        <v>7</v>
      </c>
      <c r="L24" s="154">
        <v>0</v>
      </c>
      <c r="M24" s="154">
        <v>7</v>
      </c>
      <c r="N24" s="154">
        <v>0</v>
      </c>
      <c r="O24" s="155">
        <v>0</v>
      </c>
      <c r="P24" s="155">
        <v>0</v>
      </c>
      <c r="Q24" s="155">
        <v>0</v>
      </c>
      <c r="R24" s="155">
        <v>0</v>
      </c>
      <c r="S24" s="155">
        <v>174</v>
      </c>
      <c r="T24" s="155">
        <v>2</v>
      </c>
      <c r="U24" s="155">
        <v>1</v>
      </c>
      <c r="V24" s="155">
        <v>0</v>
      </c>
      <c r="W24" s="155">
        <v>0</v>
      </c>
      <c r="X24" s="155">
        <v>0</v>
      </c>
      <c r="Y24" s="155">
        <v>0</v>
      </c>
      <c r="Z24" s="155">
        <v>0</v>
      </c>
      <c r="AA24" s="152">
        <v>21</v>
      </c>
      <c r="AB24" s="153" t="s">
        <v>41</v>
      </c>
      <c r="AC24" s="156"/>
      <c r="AD24" s="156"/>
      <c r="AE24" s="156"/>
      <c r="AF24" s="156"/>
      <c r="AG24" s="155">
        <v>2</v>
      </c>
      <c r="AH24" s="155">
        <v>0</v>
      </c>
      <c r="AI24" s="155">
        <v>2</v>
      </c>
      <c r="AJ24" s="155">
        <v>0</v>
      </c>
      <c r="AK24" s="91">
        <v>2</v>
      </c>
      <c r="AL24" s="91">
        <v>0</v>
      </c>
      <c r="AM24" s="91">
        <v>2</v>
      </c>
      <c r="AN24" s="91">
        <v>0</v>
      </c>
      <c r="AO24" s="109">
        <v>0</v>
      </c>
      <c r="AP24" s="109">
        <v>0</v>
      </c>
      <c r="AQ24" s="109">
        <v>0</v>
      </c>
      <c r="AR24" s="109">
        <v>0</v>
      </c>
      <c r="AS24" s="109">
        <v>0</v>
      </c>
      <c r="AT24" s="109">
        <v>0</v>
      </c>
      <c r="AU24" s="109">
        <v>0</v>
      </c>
      <c r="AV24" s="109">
        <v>0</v>
      </c>
    </row>
    <row r="25" spans="1:48" ht="15.75" customHeight="1" x14ac:dyDescent="0.25">
      <c r="A25" s="152">
        <v>22</v>
      </c>
      <c r="B25" s="153" t="s">
        <v>19</v>
      </c>
      <c r="C25" s="154">
        <v>58</v>
      </c>
      <c r="D25" s="154">
        <v>0</v>
      </c>
      <c r="E25" s="154">
        <v>41</v>
      </c>
      <c r="F25" s="154">
        <v>1</v>
      </c>
      <c r="G25" s="154">
        <v>454</v>
      </c>
      <c r="H25" s="154">
        <v>5</v>
      </c>
      <c r="I25" s="154">
        <v>57</v>
      </c>
      <c r="J25" s="154">
        <v>5</v>
      </c>
      <c r="K25" s="154">
        <v>70</v>
      </c>
      <c r="L25" s="154">
        <v>0</v>
      </c>
      <c r="M25" s="154">
        <v>1</v>
      </c>
      <c r="N25" s="154">
        <v>0</v>
      </c>
      <c r="O25" s="155">
        <v>714</v>
      </c>
      <c r="P25" s="155">
        <v>58</v>
      </c>
      <c r="Q25" s="155">
        <v>101</v>
      </c>
      <c r="R25" s="155">
        <v>3</v>
      </c>
      <c r="S25" s="155">
        <v>1216</v>
      </c>
      <c r="T25" s="155">
        <v>100</v>
      </c>
      <c r="U25" s="155">
        <v>87</v>
      </c>
      <c r="V25" s="155">
        <v>13</v>
      </c>
      <c r="W25" s="91">
        <v>1735</v>
      </c>
      <c r="X25" s="91">
        <v>226</v>
      </c>
      <c r="Y25" s="155">
        <v>140</v>
      </c>
      <c r="Z25" s="155">
        <v>12</v>
      </c>
      <c r="AA25" s="152">
        <v>22</v>
      </c>
      <c r="AB25" s="153" t="s">
        <v>19</v>
      </c>
      <c r="AC25" s="156"/>
      <c r="AD25" s="156"/>
      <c r="AE25" s="156"/>
      <c r="AF25" s="156"/>
      <c r="AG25" s="155">
        <v>2385</v>
      </c>
      <c r="AH25" s="155">
        <v>348</v>
      </c>
      <c r="AI25" s="155">
        <v>415</v>
      </c>
      <c r="AJ25" s="155">
        <v>78</v>
      </c>
      <c r="AK25" s="155">
        <v>2165</v>
      </c>
      <c r="AL25" s="155">
        <v>351</v>
      </c>
      <c r="AM25" s="155">
        <v>342</v>
      </c>
      <c r="AN25" s="155">
        <v>75</v>
      </c>
      <c r="AO25" s="109">
        <v>1839</v>
      </c>
      <c r="AP25" s="109">
        <v>256</v>
      </c>
      <c r="AQ25" s="109">
        <v>174</v>
      </c>
      <c r="AR25" s="109">
        <v>39</v>
      </c>
      <c r="AS25" s="109">
        <v>1396</v>
      </c>
      <c r="AT25" s="109">
        <v>153</v>
      </c>
      <c r="AU25" s="109">
        <v>129</v>
      </c>
      <c r="AV25" s="109">
        <v>34</v>
      </c>
    </row>
    <row r="26" spans="1:48" ht="15.75" customHeight="1" x14ac:dyDescent="0.25">
      <c r="A26" s="152"/>
      <c r="B26" s="157" t="s">
        <v>20</v>
      </c>
      <c r="C26" s="158">
        <v>3855</v>
      </c>
      <c r="D26" s="158">
        <v>684</v>
      </c>
      <c r="E26" s="158">
        <v>427</v>
      </c>
      <c r="F26" s="158">
        <v>70</v>
      </c>
      <c r="G26" s="158">
        <v>4975</v>
      </c>
      <c r="H26" s="158">
        <v>779</v>
      </c>
      <c r="I26" s="158">
        <v>653</v>
      </c>
      <c r="J26" s="158">
        <v>103</v>
      </c>
      <c r="K26" s="158">
        <f>SUM(K4:K25)</f>
        <v>5167</v>
      </c>
      <c r="L26" s="158">
        <f t="shared" ref="L26:Z26" si="0">SUM(L4:L25)</f>
        <v>679</v>
      </c>
      <c r="M26" s="158">
        <f t="shared" si="0"/>
        <v>555</v>
      </c>
      <c r="N26" s="158">
        <f t="shared" si="0"/>
        <v>112</v>
      </c>
      <c r="O26" s="158">
        <f t="shared" si="0"/>
        <v>8249</v>
      </c>
      <c r="P26" s="158">
        <f t="shared" si="0"/>
        <v>1169</v>
      </c>
      <c r="Q26" s="158">
        <f t="shared" si="0"/>
        <v>1214</v>
      </c>
      <c r="R26" s="158">
        <f t="shared" si="0"/>
        <v>181</v>
      </c>
      <c r="S26" s="158">
        <f t="shared" si="0"/>
        <v>8344</v>
      </c>
      <c r="T26" s="158">
        <f t="shared" si="0"/>
        <v>1256</v>
      </c>
      <c r="U26" s="158">
        <f t="shared" si="0"/>
        <v>745</v>
      </c>
      <c r="V26" s="158">
        <f t="shared" si="0"/>
        <v>140</v>
      </c>
      <c r="W26" s="158">
        <f t="shared" si="0"/>
        <v>7825</v>
      </c>
      <c r="X26" s="158">
        <f t="shared" si="0"/>
        <v>1273</v>
      </c>
      <c r="Y26" s="158">
        <f t="shared" si="0"/>
        <v>1086</v>
      </c>
      <c r="Z26" s="158">
        <f t="shared" si="0"/>
        <v>202</v>
      </c>
      <c r="AA26" s="152"/>
      <c r="AB26" s="157" t="s">
        <v>20</v>
      </c>
      <c r="AC26" s="156"/>
      <c r="AD26" s="156"/>
      <c r="AE26" s="156"/>
      <c r="AF26" s="156"/>
      <c r="AG26" s="158">
        <f t="shared" ref="AG26:AV26" si="1">SUM(AG4:AG25)</f>
        <v>10867</v>
      </c>
      <c r="AH26" s="158">
        <f t="shared" si="1"/>
        <v>1719</v>
      </c>
      <c r="AI26" s="158">
        <f t="shared" si="1"/>
        <v>1661</v>
      </c>
      <c r="AJ26" s="158">
        <f t="shared" si="1"/>
        <v>293</v>
      </c>
      <c r="AK26" s="158">
        <f t="shared" si="1"/>
        <v>9854</v>
      </c>
      <c r="AL26" s="158">
        <f t="shared" si="1"/>
        <v>1210</v>
      </c>
      <c r="AM26" s="158">
        <f t="shared" si="1"/>
        <v>1730</v>
      </c>
      <c r="AN26" s="158">
        <f t="shared" si="1"/>
        <v>291</v>
      </c>
      <c r="AO26" s="158">
        <f t="shared" si="1"/>
        <v>11651</v>
      </c>
      <c r="AP26" s="158">
        <f t="shared" si="1"/>
        <v>1301</v>
      </c>
      <c r="AQ26" s="158">
        <f t="shared" si="1"/>
        <v>1676</v>
      </c>
      <c r="AR26" s="158">
        <f t="shared" si="1"/>
        <v>283</v>
      </c>
      <c r="AS26" s="158">
        <f t="shared" si="1"/>
        <v>12943</v>
      </c>
      <c r="AT26" s="158">
        <f t="shared" si="1"/>
        <v>1001</v>
      </c>
      <c r="AU26" s="158">
        <f t="shared" si="1"/>
        <v>2043</v>
      </c>
      <c r="AV26" s="158">
        <f t="shared" si="1"/>
        <v>230</v>
      </c>
    </row>
    <row r="27" spans="1:48" x14ac:dyDescent="0.25">
      <c r="A27" s="238" t="s">
        <v>285</v>
      </c>
      <c r="B27" s="238"/>
      <c r="C27" s="238"/>
      <c r="D27" s="238"/>
      <c r="E27" s="238"/>
      <c r="F27" s="238"/>
      <c r="G27" s="238"/>
      <c r="H27" s="238"/>
      <c r="I27" s="238"/>
      <c r="J27" s="238"/>
      <c r="K27" s="238"/>
      <c r="L27" s="238"/>
      <c r="M27" s="238"/>
      <c r="N27" s="238"/>
      <c r="O27" s="238"/>
      <c r="P27" s="238"/>
      <c r="Q27" s="238"/>
      <c r="R27" s="238"/>
      <c r="S27" s="238"/>
      <c r="T27" s="238"/>
      <c r="U27" s="238"/>
      <c r="V27" s="238"/>
      <c r="W27" s="238"/>
      <c r="X27" s="238"/>
      <c r="Y27" s="238"/>
      <c r="Z27" s="238"/>
      <c r="AA27" s="6" t="s">
        <v>286</v>
      </c>
    </row>
    <row r="28" spans="1:48" x14ac:dyDescent="0.25">
      <c r="A28" s="239"/>
      <c r="B28" s="239"/>
      <c r="C28" s="239"/>
      <c r="D28" s="239"/>
      <c r="E28" s="239"/>
      <c r="F28" s="239"/>
      <c r="G28" s="239"/>
      <c r="H28" s="239"/>
      <c r="I28" s="239"/>
      <c r="J28" s="239"/>
      <c r="K28" s="239"/>
      <c r="L28" s="239"/>
      <c r="M28" s="239"/>
      <c r="N28" s="239"/>
      <c r="O28" s="239"/>
      <c r="P28" s="239"/>
      <c r="Q28" s="239"/>
      <c r="R28" s="239"/>
      <c r="S28" s="239"/>
      <c r="T28" s="239"/>
      <c r="U28" s="239"/>
      <c r="V28" s="239"/>
      <c r="W28" s="239"/>
      <c r="X28" s="239"/>
      <c r="Y28" s="239"/>
      <c r="Z28" s="239"/>
      <c r="AA28" s="6"/>
    </row>
    <row r="29" spans="1:48" x14ac:dyDescent="0.25">
      <c r="A29" s="6" t="s">
        <v>102</v>
      </c>
      <c r="B29" s="6"/>
      <c r="C29" s="6"/>
      <c r="D29" s="6"/>
      <c r="E29" s="6"/>
      <c r="F29" s="6"/>
      <c r="G29" s="6"/>
      <c r="H29" s="6"/>
      <c r="I29" s="6"/>
      <c r="J29" s="6"/>
      <c r="K29" s="6"/>
      <c r="L29" s="6"/>
      <c r="M29" s="6"/>
      <c r="N29" s="6"/>
      <c r="O29" s="6"/>
      <c r="P29" s="6"/>
      <c r="Q29" s="6"/>
      <c r="R29" s="6"/>
      <c r="S29" s="6"/>
      <c r="T29" s="6"/>
      <c r="U29" s="6"/>
      <c r="V29" s="6"/>
      <c r="W29" s="6"/>
      <c r="X29" s="6"/>
      <c r="Y29" s="237" t="s">
        <v>293</v>
      </c>
      <c r="Z29" s="237"/>
      <c r="AA29" s="6" t="s">
        <v>102</v>
      </c>
      <c r="AB29" s="6"/>
      <c r="AC29" s="6"/>
      <c r="AD29" s="6"/>
      <c r="AE29" s="6"/>
      <c r="AF29" s="6"/>
      <c r="AG29" s="6"/>
      <c r="AH29" s="6"/>
      <c r="AI29" s="6"/>
      <c r="AJ29" s="6"/>
    </row>
  </sheetData>
  <mergeCells count="19">
    <mergeCell ref="Y29:Z29"/>
    <mergeCell ref="A2:A3"/>
    <mergeCell ref="B2:B3"/>
    <mergeCell ref="C2:F2"/>
    <mergeCell ref="G2:J2"/>
    <mergeCell ref="K2:N2"/>
    <mergeCell ref="O2:R2"/>
    <mergeCell ref="S2:V2"/>
    <mergeCell ref="A27:Z28"/>
    <mergeCell ref="AO2:AR2"/>
    <mergeCell ref="AS2:AV2"/>
    <mergeCell ref="W2:Z2"/>
    <mergeCell ref="A1:Z1"/>
    <mergeCell ref="AA1:AV1"/>
    <mergeCell ref="AA2:AA3"/>
    <mergeCell ref="AB2:AB3"/>
    <mergeCell ref="AC2:AF2"/>
    <mergeCell ref="AG2:AJ2"/>
    <mergeCell ref="AK2:AN2"/>
  </mergeCells>
  <printOptions horizontalCentered="1" verticalCentered="1"/>
  <pageMargins left="0.43" right="0.54" top="0.56999999999999995" bottom="0.71" header="0.31496062992125984" footer="0.31496062992125984"/>
  <pageSetup paperSize="9" orientation="landscape" r:id="rId1"/>
  <colBreaks count="1" manualBreakCount="1">
    <brk id="26" max="27"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0"/>
  <sheetViews>
    <sheetView tabSelected="1" view="pageBreakPreview" topLeftCell="A10" zoomScaleSheetLayoutView="100" workbookViewId="0">
      <selection activeCell="J25" sqref="J25"/>
    </sheetView>
  </sheetViews>
  <sheetFormatPr defaultRowHeight="15" x14ac:dyDescent="0.25"/>
  <cols>
    <col min="1" max="1" width="5.140625" style="3" customWidth="1"/>
    <col min="2" max="2" width="16.42578125" style="2" customWidth="1"/>
    <col min="3" max="3" width="6.140625" style="1" hidden="1" customWidth="1"/>
    <col min="4" max="4" width="4.7109375" style="1" hidden="1" customWidth="1"/>
    <col min="5" max="5" width="6.5703125" style="1" hidden="1" customWidth="1"/>
    <col min="6" max="6" width="4.42578125" style="1" hidden="1" customWidth="1"/>
    <col min="7" max="7" width="5.85546875" style="1" hidden="1" customWidth="1"/>
    <col min="8" max="8" width="4.7109375" style="1" hidden="1" customWidth="1"/>
    <col min="9" max="9" width="9.140625" style="1" bestFit="1" customWidth="1"/>
    <col min="10" max="10" width="9.42578125" style="1" bestFit="1" customWidth="1"/>
    <col min="11" max="11" width="8.42578125" style="1" bestFit="1" customWidth="1"/>
    <col min="12" max="12" width="9.42578125" style="1" bestFit="1" customWidth="1"/>
    <col min="13" max="13" width="9.140625" style="1" bestFit="1" customWidth="1"/>
    <col min="14" max="14" width="11.28515625" style="1" bestFit="1" customWidth="1"/>
    <col min="15" max="15" width="9.140625" style="1" bestFit="1" customWidth="1"/>
    <col min="16" max="16" width="9.42578125" style="1" bestFit="1" customWidth="1"/>
    <col min="17" max="17" width="8.42578125" style="1" bestFit="1" customWidth="1"/>
    <col min="18" max="18" width="9.42578125" style="1" bestFit="1" customWidth="1"/>
    <col min="19" max="19" width="8.42578125" style="1" bestFit="1" customWidth="1"/>
    <col min="20" max="20" width="9.42578125" style="1" bestFit="1" customWidth="1"/>
    <col min="21" max="21" width="8.42578125" style="1" bestFit="1" customWidth="1"/>
    <col min="22" max="22" width="9.42578125" style="1" bestFit="1" customWidth="1"/>
    <col min="23" max="23" width="8.42578125" style="1" bestFit="1" customWidth="1"/>
    <col min="24" max="24" width="9.42578125" style="1" bestFit="1" customWidth="1"/>
    <col min="25" max="16384" width="9.140625" style="1"/>
  </cols>
  <sheetData>
    <row r="1" spans="1:24" ht="17.25" x14ac:dyDescent="0.3">
      <c r="A1" s="241" t="s">
        <v>0</v>
      </c>
      <c r="B1" s="241"/>
      <c r="C1" s="241"/>
      <c r="D1" s="241"/>
      <c r="E1" s="241"/>
      <c r="F1" s="241"/>
      <c r="G1" s="241"/>
      <c r="H1" s="241"/>
      <c r="I1" s="241"/>
      <c r="J1" s="241"/>
      <c r="K1" s="241"/>
      <c r="L1" s="241"/>
      <c r="M1" s="241"/>
      <c r="N1" s="241"/>
      <c r="O1" s="241"/>
      <c r="P1" s="241"/>
      <c r="Q1" s="241"/>
      <c r="R1" s="241"/>
      <c r="S1" s="241"/>
      <c r="T1" s="241"/>
    </row>
    <row r="2" spans="1:24" s="23" customFormat="1" ht="32.25" customHeight="1" x14ac:dyDescent="0.25">
      <c r="A2" s="228" t="s">
        <v>281</v>
      </c>
      <c r="B2" s="234" t="s">
        <v>2</v>
      </c>
      <c r="C2" s="228">
        <v>2007</v>
      </c>
      <c r="D2" s="228"/>
      <c r="E2" s="228">
        <v>2008</v>
      </c>
      <c r="F2" s="228"/>
      <c r="G2" s="228">
        <v>2009</v>
      </c>
      <c r="H2" s="228"/>
      <c r="I2" s="228">
        <v>2010</v>
      </c>
      <c r="J2" s="228"/>
      <c r="K2" s="228">
        <v>2011</v>
      </c>
      <c r="L2" s="228"/>
      <c r="M2" s="228">
        <v>2012</v>
      </c>
      <c r="N2" s="228"/>
      <c r="O2" s="228">
        <v>2013</v>
      </c>
      <c r="P2" s="228"/>
      <c r="Q2" s="228">
        <v>2014</v>
      </c>
      <c r="R2" s="228"/>
      <c r="S2" s="228">
        <v>2015</v>
      </c>
      <c r="T2" s="228"/>
      <c r="U2" s="228" t="s">
        <v>3</v>
      </c>
      <c r="V2" s="228"/>
      <c r="W2" s="228" t="s">
        <v>4</v>
      </c>
      <c r="X2" s="228"/>
    </row>
    <row r="3" spans="1:24" s="23" customFormat="1" ht="32.25" customHeight="1" x14ac:dyDescent="0.25">
      <c r="A3" s="228"/>
      <c r="B3" s="234"/>
      <c r="C3" s="24" t="s">
        <v>5</v>
      </c>
      <c r="D3" s="24" t="s">
        <v>6</v>
      </c>
      <c r="E3" s="24" t="s">
        <v>5</v>
      </c>
      <c r="F3" s="24" t="s">
        <v>6</v>
      </c>
      <c r="G3" s="24" t="s">
        <v>5</v>
      </c>
      <c r="H3" s="24" t="s">
        <v>6</v>
      </c>
      <c r="I3" s="24" t="s">
        <v>5</v>
      </c>
      <c r="J3" s="24" t="s">
        <v>6</v>
      </c>
      <c r="K3" s="24" t="s">
        <v>5</v>
      </c>
      <c r="L3" s="24" t="s">
        <v>6</v>
      </c>
      <c r="M3" s="24" t="s">
        <v>5</v>
      </c>
      <c r="N3" s="24" t="s">
        <v>6</v>
      </c>
      <c r="O3" s="24" t="s">
        <v>5</v>
      </c>
      <c r="P3" s="24" t="s">
        <v>6</v>
      </c>
      <c r="Q3" s="24" t="s">
        <v>5</v>
      </c>
      <c r="R3" s="24" t="s">
        <v>6</v>
      </c>
      <c r="S3" s="24" t="s">
        <v>5</v>
      </c>
      <c r="T3" s="24" t="s">
        <v>6</v>
      </c>
      <c r="U3" s="24" t="s">
        <v>5</v>
      </c>
      <c r="V3" s="24" t="s">
        <v>6</v>
      </c>
      <c r="W3" s="24" t="s">
        <v>5</v>
      </c>
      <c r="X3" s="24" t="s">
        <v>6</v>
      </c>
    </row>
    <row r="4" spans="1:24" s="23" customFormat="1" ht="35.25" customHeight="1" x14ac:dyDescent="0.25">
      <c r="A4" s="135">
        <v>1</v>
      </c>
      <c r="B4" s="136" t="s">
        <v>7</v>
      </c>
      <c r="C4" s="137">
        <v>0</v>
      </c>
      <c r="D4" s="137">
        <v>0</v>
      </c>
      <c r="E4" s="137">
        <v>98</v>
      </c>
      <c r="F4" s="137">
        <v>0</v>
      </c>
      <c r="G4" s="137">
        <v>26</v>
      </c>
      <c r="H4" s="137">
        <v>0</v>
      </c>
      <c r="I4" s="142">
        <v>12</v>
      </c>
      <c r="J4" s="142">
        <v>0</v>
      </c>
      <c r="K4" s="142">
        <v>5</v>
      </c>
      <c r="L4" s="142">
        <v>0</v>
      </c>
      <c r="M4" s="142">
        <v>6</v>
      </c>
      <c r="N4" s="142">
        <v>0</v>
      </c>
      <c r="O4" s="165">
        <v>4</v>
      </c>
      <c r="P4" s="165">
        <v>0</v>
      </c>
      <c r="Q4" s="165">
        <v>1</v>
      </c>
      <c r="R4" s="165">
        <v>0</v>
      </c>
      <c r="S4" s="165">
        <v>1</v>
      </c>
      <c r="T4" s="165">
        <v>0</v>
      </c>
      <c r="U4" s="165">
        <v>0</v>
      </c>
      <c r="V4" s="165">
        <v>0</v>
      </c>
      <c r="W4" s="165">
        <v>0</v>
      </c>
      <c r="X4" s="165">
        <v>0</v>
      </c>
    </row>
    <row r="5" spans="1:24" s="23" customFormat="1" ht="35.25" customHeight="1" x14ac:dyDescent="0.25">
      <c r="A5" s="135">
        <v>2</v>
      </c>
      <c r="B5" s="136" t="s">
        <v>8</v>
      </c>
      <c r="C5" s="137">
        <v>37819</v>
      </c>
      <c r="D5" s="137">
        <v>172</v>
      </c>
      <c r="E5" s="137">
        <v>28489</v>
      </c>
      <c r="F5" s="137">
        <v>142</v>
      </c>
      <c r="G5" s="137">
        <v>20519</v>
      </c>
      <c r="H5" s="137">
        <v>80</v>
      </c>
      <c r="I5" s="142">
        <v>23084</v>
      </c>
      <c r="J5" s="142">
        <v>95</v>
      </c>
      <c r="K5" s="142">
        <v>25222</v>
      </c>
      <c r="L5" s="142">
        <v>76</v>
      </c>
      <c r="M5" s="142">
        <v>16036</v>
      </c>
      <c r="N5" s="142">
        <v>27</v>
      </c>
      <c r="O5" s="165">
        <v>10730</v>
      </c>
      <c r="P5" s="165">
        <v>17</v>
      </c>
      <c r="Q5" s="165">
        <v>7615</v>
      </c>
      <c r="R5" s="165">
        <v>10</v>
      </c>
      <c r="S5" s="165">
        <v>6517</v>
      </c>
      <c r="T5" s="165">
        <v>5</v>
      </c>
      <c r="U5" s="165">
        <v>4773</v>
      </c>
      <c r="V5" s="165">
        <v>0</v>
      </c>
      <c r="W5" s="165">
        <v>4127</v>
      </c>
      <c r="X5" s="165">
        <v>0</v>
      </c>
    </row>
    <row r="6" spans="1:24" s="23" customFormat="1" ht="35.25" customHeight="1" x14ac:dyDescent="0.25">
      <c r="A6" s="135">
        <v>3</v>
      </c>
      <c r="B6" s="136" t="s">
        <v>9</v>
      </c>
      <c r="C6" s="137">
        <v>19</v>
      </c>
      <c r="D6" s="137">
        <v>0</v>
      </c>
      <c r="E6" s="137">
        <v>34</v>
      </c>
      <c r="F6" s="137">
        <v>0</v>
      </c>
      <c r="G6" s="137">
        <v>12</v>
      </c>
      <c r="H6" s="137">
        <v>0</v>
      </c>
      <c r="I6" s="142">
        <v>92</v>
      </c>
      <c r="J6" s="142">
        <v>0</v>
      </c>
      <c r="K6" s="142">
        <v>19</v>
      </c>
      <c r="L6" s="142">
        <v>0</v>
      </c>
      <c r="M6" s="142">
        <v>11</v>
      </c>
      <c r="N6" s="142">
        <v>0</v>
      </c>
      <c r="O6" s="165">
        <v>6</v>
      </c>
      <c r="P6" s="165">
        <v>0</v>
      </c>
      <c r="Q6" s="165">
        <v>0</v>
      </c>
      <c r="R6" s="165">
        <v>0</v>
      </c>
      <c r="S6" s="165">
        <v>0</v>
      </c>
      <c r="T6" s="165">
        <v>0</v>
      </c>
      <c r="U6" s="165">
        <v>0</v>
      </c>
      <c r="V6" s="165">
        <v>0</v>
      </c>
      <c r="W6" s="165">
        <v>0</v>
      </c>
      <c r="X6" s="165">
        <v>0</v>
      </c>
    </row>
    <row r="7" spans="1:24" s="23" customFormat="1" ht="35.25" customHeight="1" x14ac:dyDescent="0.25">
      <c r="A7" s="135">
        <v>4</v>
      </c>
      <c r="B7" s="136" t="s">
        <v>10</v>
      </c>
      <c r="C7" s="137">
        <v>4</v>
      </c>
      <c r="D7" s="137">
        <v>1</v>
      </c>
      <c r="E7" s="137">
        <v>0</v>
      </c>
      <c r="F7" s="137">
        <v>0</v>
      </c>
      <c r="G7" s="137">
        <v>0</v>
      </c>
      <c r="H7" s="137">
        <v>0</v>
      </c>
      <c r="I7" s="142">
        <v>0</v>
      </c>
      <c r="J7" s="142">
        <v>0</v>
      </c>
      <c r="K7" s="142">
        <v>0</v>
      </c>
      <c r="L7" s="142">
        <v>0</v>
      </c>
      <c r="M7" s="142">
        <v>0</v>
      </c>
      <c r="N7" s="142">
        <v>0</v>
      </c>
      <c r="O7" s="165">
        <v>0</v>
      </c>
      <c r="P7" s="165">
        <v>0</v>
      </c>
      <c r="Q7" s="165">
        <v>0</v>
      </c>
      <c r="R7" s="165">
        <v>0</v>
      </c>
      <c r="S7" s="165">
        <v>0</v>
      </c>
      <c r="T7" s="165">
        <v>0</v>
      </c>
      <c r="U7" s="165">
        <v>0</v>
      </c>
      <c r="V7" s="165">
        <v>0</v>
      </c>
      <c r="W7" s="165">
        <v>0</v>
      </c>
      <c r="X7" s="165">
        <v>0</v>
      </c>
    </row>
    <row r="8" spans="1:24" s="23" customFormat="1" ht="35.25" customHeight="1" x14ac:dyDescent="0.25">
      <c r="A8" s="135">
        <v>5</v>
      </c>
      <c r="B8" s="136" t="s">
        <v>11</v>
      </c>
      <c r="C8" s="137">
        <v>0</v>
      </c>
      <c r="D8" s="137">
        <v>0</v>
      </c>
      <c r="E8" s="137">
        <v>0</v>
      </c>
      <c r="F8" s="137">
        <v>0</v>
      </c>
      <c r="G8" s="137">
        <v>0</v>
      </c>
      <c r="H8" s="137">
        <v>0</v>
      </c>
      <c r="I8" s="142">
        <v>6</v>
      </c>
      <c r="J8" s="142">
        <v>1</v>
      </c>
      <c r="K8" s="142">
        <v>1</v>
      </c>
      <c r="L8" s="142">
        <v>0</v>
      </c>
      <c r="M8" s="142">
        <v>0</v>
      </c>
      <c r="N8" s="142">
        <v>0</v>
      </c>
      <c r="O8" s="165">
        <v>0</v>
      </c>
      <c r="P8" s="165">
        <v>0</v>
      </c>
      <c r="Q8" s="165">
        <v>0</v>
      </c>
      <c r="R8" s="165">
        <v>0</v>
      </c>
      <c r="S8" s="165">
        <v>0</v>
      </c>
      <c r="T8" s="165">
        <v>0</v>
      </c>
      <c r="U8" s="165">
        <v>0</v>
      </c>
      <c r="V8" s="165">
        <v>0</v>
      </c>
      <c r="W8" s="165">
        <v>0</v>
      </c>
      <c r="X8" s="165">
        <v>0</v>
      </c>
    </row>
    <row r="9" spans="1:24" s="23" customFormat="1" ht="35.25" customHeight="1" x14ac:dyDescent="0.25">
      <c r="A9" s="135">
        <v>6</v>
      </c>
      <c r="B9" s="136" t="s">
        <v>12</v>
      </c>
      <c r="C9" s="137">
        <v>4803</v>
      </c>
      <c r="D9" s="137">
        <v>20</v>
      </c>
      <c r="E9" s="137">
        <v>3690</v>
      </c>
      <c r="F9" s="137">
        <v>5</v>
      </c>
      <c r="G9" s="137">
        <v>2875</v>
      </c>
      <c r="H9" s="137">
        <v>12</v>
      </c>
      <c r="I9" s="142">
        <v>4305</v>
      </c>
      <c r="J9" s="142">
        <v>5</v>
      </c>
      <c r="K9" s="142">
        <v>5960</v>
      </c>
      <c r="L9" s="142">
        <v>3</v>
      </c>
      <c r="M9" s="142">
        <v>3535</v>
      </c>
      <c r="N9" s="142">
        <v>1</v>
      </c>
      <c r="O9" s="165">
        <v>2515</v>
      </c>
      <c r="P9" s="165">
        <v>0</v>
      </c>
      <c r="Q9" s="165">
        <v>937</v>
      </c>
      <c r="R9" s="165">
        <v>0</v>
      </c>
      <c r="S9" s="165">
        <v>1262</v>
      </c>
      <c r="T9" s="165">
        <v>0</v>
      </c>
      <c r="U9" s="165">
        <v>1185</v>
      </c>
      <c r="V9" s="165">
        <v>0</v>
      </c>
      <c r="W9" s="165">
        <v>1358</v>
      </c>
      <c r="X9" s="165">
        <v>0</v>
      </c>
    </row>
    <row r="10" spans="1:24" s="23" customFormat="1" ht="35.25" customHeight="1" x14ac:dyDescent="0.25">
      <c r="A10" s="135">
        <v>7</v>
      </c>
      <c r="B10" s="136" t="s">
        <v>13</v>
      </c>
      <c r="C10" s="137">
        <v>0</v>
      </c>
      <c r="D10" s="137">
        <v>0</v>
      </c>
      <c r="E10" s="137">
        <v>0</v>
      </c>
      <c r="F10" s="137">
        <v>0</v>
      </c>
      <c r="G10" s="137">
        <v>0</v>
      </c>
      <c r="H10" s="137">
        <v>0</v>
      </c>
      <c r="I10" s="142">
        <v>0</v>
      </c>
      <c r="J10" s="142">
        <v>0</v>
      </c>
      <c r="K10" s="142">
        <v>0</v>
      </c>
      <c r="L10" s="142">
        <v>0</v>
      </c>
      <c r="M10" s="142">
        <v>0</v>
      </c>
      <c r="N10" s="142">
        <v>0</v>
      </c>
      <c r="O10" s="142">
        <v>0</v>
      </c>
      <c r="P10" s="142">
        <v>0</v>
      </c>
      <c r="Q10" s="142">
        <v>0</v>
      </c>
      <c r="R10" s="142">
        <v>0</v>
      </c>
      <c r="S10" s="142">
        <v>4</v>
      </c>
      <c r="T10" s="142">
        <v>0</v>
      </c>
      <c r="U10" s="142">
        <v>2</v>
      </c>
      <c r="V10" s="142">
        <v>0</v>
      </c>
      <c r="W10" s="165">
        <v>0</v>
      </c>
      <c r="X10" s="165">
        <v>0</v>
      </c>
    </row>
    <row r="11" spans="1:24" s="23" customFormat="1" ht="35.25" customHeight="1" x14ac:dyDescent="0.25">
      <c r="A11" s="135">
        <v>8</v>
      </c>
      <c r="B11" s="136" t="s">
        <v>14</v>
      </c>
      <c r="C11" s="137">
        <v>0</v>
      </c>
      <c r="D11" s="137">
        <v>0</v>
      </c>
      <c r="E11" s="137">
        <v>1</v>
      </c>
      <c r="F11" s="137">
        <v>0</v>
      </c>
      <c r="G11" s="137">
        <v>0</v>
      </c>
      <c r="H11" s="137">
        <v>0</v>
      </c>
      <c r="I11" s="142">
        <v>0</v>
      </c>
      <c r="J11" s="142">
        <v>0</v>
      </c>
      <c r="K11" s="142">
        <v>0</v>
      </c>
      <c r="L11" s="142">
        <v>0</v>
      </c>
      <c r="M11" s="142">
        <v>0</v>
      </c>
      <c r="N11" s="142">
        <v>0</v>
      </c>
      <c r="O11" s="165">
        <v>0</v>
      </c>
      <c r="P11" s="165">
        <v>0</v>
      </c>
      <c r="Q11" s="165">
        <v>0</v>
      </c>
      <c r="R11" s="165">
        <v>0</v>
      </c>
      <c r="S11" s="165">
        <v>0</v>
      </c>
      <c r="T11" s="165">
        <v>0</v>
      </c>
      <c r="U11" s="165">
        <v>0</v>
      </c>
      <c r="V11" s="165">
        <v>0</v>
      </c>
      <c r="W11" s="165"/>
      <c r="X11" s="165">
        <v>0</v>
      </c>
    </row>
    <row r="12" spans="1:24" s="23" customFormat="1" ht="35.25" customHeight="1" x14ac:dyDescent="0.25">
      <c r="A12" s="135">
        <v>9</v>
      </c>
      <c r="B12" s="136" t="s">
        <v>15</v>
      </c>
      <c r="C12" s="137">
        <v>0</v>
      </c>
      <c r="D12" s="137">
        <v>0</v>
      </c>
      <c r="E12" s="137">
        <v>0</v>
      </c>
      <c r="F12" s="137">
        <v>0</v>
      </c>
      <c r="G12" s="137">
        <v>0</v>
      </c>
      <c r="H12" s="137">
        <v>0</v>
      </c>
      <c r="I12" s="142">
        <v>1</v>
      </c>
      <c r="J12" s="142">
        <v>0</v>
      </c>
      <c r="K12" s="142">
        <v>0</v>
      </c>
      <c r="L12" s="142">
        <v>0</v>
      </c>
      <c r="M12" s="142">
        <v>0</v>
      </c>
      <c r="N12" s="142">
        <v>0</v>
      </c>
      <c r="O12" s="165">
        <v>0</v>
      </c>
      <c r="P12" s="165">
        <v>0</v>
      </c>
      <c r="Q12" s="165">
        <v>0</v>
      </c>
      <c r="R12" s="165">
        <v>0</v>
      </c>
      <c r="S12" s="165">
        <v>1</v>
      </c>
      <c r="T12" s="165">
        <v>0</v>
      </c>
      <c r="U12" s="165">
        <v>0</v>
      </c>
      <c r="V12" s="165">
        <v>0</v>
      </c>
      <c r="W12" s="165">
        <v>0</v>
      </c>
      <c r="X12" s="165">
        <v>0</v>
      </c>
    </row>
    <row r="13" spans="1:24" s="23" customFormat="1" ht="35.25" customHeight="1" x14ac:dyDescent="0.25">
      <c r="A13" s="135">
        <v>10</v>
      </c>
      <c r="B13" s="136" t="s">
        <v>16</v>
      </c>
      <c r="C13" s="137">
        <v>0</v>
      </c>
      <c r="D13" s="137">
        <v>0</v>
      </c>
      <c r="E13" s="137">
        <v>4</v>
      </c>
      <c r="F13" s="137">
        <v>1</v>
      </c>
      <c r="G13" s="137">
        <v>5</v>
      </c>
      <c r="H13" s="137">
        <v>0</v>
      </c>
      <c r="I13" s="142">
        <v>3</v>
      </c>
      <c r="J13" s="142">
        <v>0</v>
      </c>
      <c r="K13" s="142">
        <v>7</v>
      </c>
      <c r="L13" s="142">
        <v>0</v>
      </c>
      <c r="M13" s="142">
        <v>5</v>
      </c>
      <c r="N13" s="142">
        <v>0</v>
      </c>
      <c r="O13" s="165">
        <v>8</v>
      </c>
      <c r="P13" s="165">
        <v>0</v>
      </c>
      <c r="Q13" s="165">
        <v>5</v>
      </c>
      <c r="R13" s="165">
        <v>0</v>
      </c>
      <c r="S13" s="165">
        <v>5</v>
      </c>
      <c r="T13" s="165">
        <v>0</v>
      </c>
      <c r="U13" s="165">
        <v>1</v>
      </c>
      <c r="V13" s="165">
        <v>0</v>
      </c>
      <c r="W13" s="165">
        <v>0</v>
      </c>
      <c r="X13" s="165">
        <v>0</v>
      </c>
    </row>
    <row r="14" spans="1:24" s="23" customFormat="1" ht="35.25" customHeight="1" x14ac:dyDescent="0.25">
      <c r="A14" s="135">
        <v>11</v>
      </c>
      <c r="B14" s="136" t="s">
        <v>17</v>
      </c>
      <c r="C14" s="137">
        <v>2</v>
      </c>
      <c r="D14" s="137">
        <v>0</v>
      </c>
      <c r="E14" s="137">
        <v>0</v>
      </c>
      <c r="F14" s="137">
        <v>0</v>
      </c>
      <c r="G14" s="137">
        <v>2</v>
      </c>
      <c r="H14" s="137">
        <v>0</v>
      </c>
      <c r="I14" s="142">
        <v>1</v>
      </c>
      <c r="J14" s="142">
        <v>0</v>
      </c>
      <c r="K14" s="142">
        <v>0</v>
      </c>
      <c r="L14" s="142">
        <v>0</v>
      </c>
      <c r="M14" s="142">
        <v>7</v>
      </c>
      <c r="N14" s="142">
        <v>1</v>
      </c>
      <c r="O14" s="165">
        <v>0</v>
      </c>
      <c r="P14" s="165">
        <v>0</v>
      </c>
      <c r="Q14" s="165">
        <v>4</v>
      </c>
      <c r="R14" s="165">
        <v>0</v>
      </c>
      <c r="S14" s="165">
        <v>3</v>
      </c>
      <c r="T14" s="165">
        <v>0</v>
      </c>
      <c r="U14" s="165">
        <v>2</v>
      </c>
      <c r="V14" s="165">
        <v>0</v>
      </c>
      <c r="W14" s="165">
        <v>2</v>
      </c>
      <c r="X14" s="165">
        <v>0</v>
      </c>
    </row>
    <row r="15" spans="1:24" s="23" customFormat="1" ht="35.25" customHeight="1" x14ac:dyDescent="0.25">
      <c r="A15" s="135">
        <v>12</v>
      </c>
      <c r="B15" s="136" t="s">
        <v>18</v>
      </c>
      <c r="C15" s="137">
        <v>69</v>
      </c>
      <c r="D15" s="137">
        <v>1</v>
      </c>
      <c r="E15" s="137">
        <v>26</v>
      </c>
      <c r="F15" s="137">
        <v>0</v>
      </c>
      <c r="G15" s="137">
        <v>17</v>
      </c>
      <c r="H15" s="137">
        <v>1</v>
      </c>
      <c r="I15" s="142">
        <v>14</v>
      </c>
      <c r="J15" s="142">
        <v>0</v>
      </c>
      <c r="K15" s="142">
        <v>11</v>
      </c>
      <c r="L15" s="142">
        <v>1</v>
      </c>
      <c r="M15" s="142">
        <v>5</v>
      </c>
      <c r="N15" s="142">
        <v>0</v>
      </c>
      <c r="O15" s="165">
        <v>11</v>
      </c>
      <c r="P15" s="165">
        <v>1</v>
      </c>
      <c r="Q15" s="165">
        <v>11</v>
      </c>
      <c r="R15" s="165">
        <v>0</v>
      </c>
      <c r="S15" s="165">
        <v>131</v>
      </c>
      <c r="T15" s="165">
        <v>0</v>
      </c>
      <c r="U15" s="165">
        <v>107</v>
      </c>
      <c r="V15" s="165">
        <v>0</v>
      </c>
      <c r="W15" s="165">
        <v>115</v>
      </c>
      <c r="X15" s="165">
        <v>0</v>
      </c>
    </row>
    <row r="16" spans="1:24" s="23" customFormat="1" ht="35.25" customHeight="1" x14ac:dyDescent="0.25">
      <c r="A16" s="135">
        <v>13</v>
      </c>
      <c r="B16" s="136" t="s">
        <v>19</v>
      </c>
      <c r="C16" s="137">
        <v>1817</v>
      </c>
      <c r="D16" s="137">
        <v>9</v>
      </c>
      <c r="E16" s="137">
        <v>1256</v>
      </c>
      <c r="F16" s="137">
        <v>3</v>
      </c>
      <c r="G16" s="137">
        <v>756</v>
      </c>
      <c r="H16" s="137">
        <v>0</v>
      </c>
      <c r="I16" s="142">
        <v>1482</v>
      </c>
      <c r="J16" s="142">
        <v>4</v>
      </c>
      <c r="K16" s="142">
        <v>1962</v>
      </c>
      <c r="L16" s="142">
        <v>0</v>
      </c>
      <c r="M16" s="142">
        <v>995</v>
      </c>
      <c r="N16" s="142">
        <v>0</v>
      </c>
      <c r="O16" s="165">
        <v>595</v>
      </c>
      <c r="P16" s="165">
        <v>2</v>
      </c>
      <c r="Q16" s="165">
        <v>668</v>
      </c>
      <c r="R16" s="165">
        <v>1</v>
      </c>
      <c r="S16" s="165">
        <v>576</v>
      </c>
      <c r="T16" s="165">
        <v>0</v>
      </c>
      <c r="U16" s="165">
        <v>179</v>
      </c>
      <c r="V16" s="165">
        <v>0</v>
      </c>
      <c r="W16" s="165">
        <v>156</v>
      </c>
      <c r="X16" s="165">
        <v>0</v>
      </c>
    </row>
    <row r="17" spans="1:24" s="23" customFormat="1" ht="35.25" customHeight="1" x14ac:dyDescent="0.25">
      <c r="A17" s="135"/>
      <c r="B17" s="162" t="s">
        <v>20</v>
      </c>
      <c r="C17" s="163">
        <v>44533</v>
      </c>
      <c r="D17" s="163">
        <v>203</v>
      </c>
      <c r="E17" s="163">
        <v>33598</v>
      </c>
      <c r="F17" s="163">
        <v>151</v>
      </c>
      <c r="G17" s="163">
        <v>24212</v>
      </c>
      <c r="H17" s="163">
        <v>93</v>
      </c>
      <c r="I17" s="166">
        <f>SUM(I4:I16)</f>
        <v>29000</v>
      </c>
      <c r="J17" s="166">
        <f>SUM(J4:J16)</f>
        <v>105</v>
      </c>
      <c r="K17" s="166">
        <f>SUM(K4:K16)</f>
        <v>33187</v>
      </c>
      <c r="L17" s="166">
        <f t="shared" ref="L17:N17" si="0">SUM(L4:L16)</f>
        <v>80</v>
      </c>
      <c r="M17" s="166">
        <f t="shared" si="0"/>
        <v>20600</v>
      </c>
      <c r="N17" s="166">
        <f t="shared" si="0"/>
        <v>29</v>
      </c>
      <c r="O17" s="167">
        <f>SUM(O4:O16)</f>
        <v>13869</v>
      </c>
      <c r="P17" s="167">
        <f t="shared" ref="P17:X17" si="1">SUM(P4:P16)</f>
        <v>20</v>
      </c>
      <c r="Q17" s="167">
        <f t="shared" si="1"/>
        <v>9241</v>
      </c>
      <c r="R17" s="167">
        <f t="shared" si="1"/>
        <v>11</v>
      </c>
      <c r="S17" s="167">
        <f t="shared" si="1"/>
        <v>8500</v>
      </c>
      <c r="T17" s="167">
        <f t="shared" si="1"/>
        <v>5</v>
      </c>
      <c r="U17" s="167">
        <f t="shared" si="1"/>
        <v>6249</v>
      </c>
      <c r="V17" s="167">
        <f t="shared" si="1"/>
        <v>0</v>
      </c>
      <c r="W17" s="167">
        <f t="shared" si="1"/>
        <v>5758</v>
      </c>
      <c r="X17" s="167">
        <f t="shared" si="1"/>
        <v>0</v>
      </c>
    </row>
    <row r="18" spans="1:24" s="23" customFormat="1" x14ac:dyDescent="0.25">
      <c r="A18" s="222" t="s">
        <v>285</v>
      </c>
      <c r="B18" s="222"/>
      <c r="C18" s="222"/>
      <c r="D18" s="222"/>
      <c r="E18" s="222"/>
      <c r="F18" s="222"/>
      <c r="G18" s="222"/>
      <c r="H18" s="222"/>
      <c r="I18" s="222"/>
      <c r="J18" s="222"/>
      <c r="K18" s="222"/>
      <c r="L18" s="222"/>
      <c r="M18" s="222"/>
      <c r="N18" s="222"/>
      <c r="O18" s="222"/>
      <c r="P18" s="222"/>
      <c r="Q18" s="222"/>
      <c r="R18" s="222"/>
      <c r="S18" s="222"/>
      <c r="T18" s="222"/>
      <c r="U18" s="222"/>
      <c r="V18" s="222"/>
      <c r="W18" s="222"/>
      <c r="X18" s="222"/>
    </row>
    <row r="19" spans="1:24" s="23" customFormat="1" x14ac:dyDescent="0.25">
      <c r="A19" s="240" t="s">
        <v>21</v>
      </c>
      <c r="B19" s="240"/>
      <c r="C19" s="240"/>
      <c r="D19" s="125"/>
      <c r="F19" s="125"/>
      <c r="G19" s="125"/>
      <c r="H19" s="125"/>
      <c r="I19" s="125"/>
      <c r="J19" s="125"/>
      <c r="K19" s="125"/>
      <c r="L19" s="125"/>
      <c r="M19" s="125"/>
      <c r="N19" s="125" t="s">
        <v>22</v>
      </c>
      <c r="O19" s="125"/>
      <c r="P19" s="125"/>
      <c r="Q19" s="125"/>
      <c r="R19" s="125"/>
      <c r="S19" s="125"/>
      <c r="T19" s="125"/>
    </row>
    <row r="20" spans="1:24" s="23" customFormat="1" x14ac:dyDescent="0.25">
      <c r="A20" s="164" t="s">
        <v>296</v>
      </c>
      <c r="B20" s="161"/>
    </row>
  </sheetData>
  <mergeCells count="16">
    <mergeCell ref="U2:V2"/>
    <mergeCell ref="W2:X2"/>
    <mergeCell ref="A18:X18"/>
    <mergeCell ref="A19:C19"/>
    <mergeCell ref="A1:T1"/>
    <mergeCell ref="A2:A3"/>
    <mergeCell ref="B2:B3"/>
    <mergeCell ref="C2:D2"/>
    <mergeCell ref="E2:F2"/>
    <mergeCell ref="G2:H2"/>
    <mergeCell ref="I2:J2"/>
    <mergeCell ref="K2:L2"/>
    <mergeCell ref="M2:N2"/>
    <mergeCell ref="O2:P2"/>
    <mergeCell ref="Q2:R2"/>
    <mergeCell ref="S2:T2"/>
  </mergeCells>
  <pageMargins left="0.7" right="0.7" top="0.75" bottom="0.75" header="0.3" footer="0.3"/>
  <pageSetup paperSize="9" scale="7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8</vt:i4>
      </vt:variant>
    </vt:vector>
  </HeadingPairs>
  <TitlesOfParts>
    <vt:vector size="22" baseType="lpstr">
      <vt:lpstr>5.15</vt:lpstr>
      <vt:lpstr>5.16</vt:lpstr>
      <vt:lpstr>5.17</vt:lpstr>
      <vt:lpstr>5.18</vt:lpstr>
      <vt:lpstr>5.19</vt:lpstr>
      <vt:lpstr>5.20</vt:lpstr>
      <vt:lpstr>5.21</vt:lpstr>
      <vt:lpstr>5.22</vt:lpstr>
      <vt:lpstr>5.23</vt:lpstr>
      <vt:lpstr>5.24</vt:lpstr>
      <vt:lpstr>5.25</vt:lpstr>
      <vt:lpstr>5.26</vt:lpstr>
      <vt:lpstr>5.27</vt:lpstr>
      <vt:lpstr>5.28</vt:lpstr>
      <vt:lpstr>'5.19'!Print_Area</vt:lpstr>
      <vt:lpstr>'5.21'!Print_Area</vt:lpstr>
      <vt:lpstr>'5.22'!Print_Area</vt:lpstr>
      <vt:lpstr>'5.23'!Print_Area</vt:lpstr>
      <vt:lpstr>'5.25'!Print_Area</vt:lpstr>
      <vt:lpstr>'5.26'!Print_Area</vt:lpstr>
      <vt:lpstr>'5.27'!Print_Area</vt:lpstr>
      <vt:lpstr>'5.24'!Print_Titles</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s.j laxmi</dc:creator>
  <cp:lastModifiedBy>Windows User</cp:lastModifiedBy>
  <cp:lastPrinted>2018-04-03T11:02:12Z</cp:lastPrinted>
  <dcterms:created xsi:type="dcterms:W3CDTF">2018-03-06T05:28:14Z</dcterms:created>
  <dcterms:modified xsi:type="dcterms:W3CDTF">2018-04-12T21:22:15Z</dcterms:modified>
</cp:coreProperties>
</file>