
<file path=[Content_Types].xml><?xml version="1.0" encoding="utf-8"?>
<Types xmlns="http://schemas.openxmlformats.org/package/2006/content-types">
  <Override PartName="/xl/worksheets/sheet15.xml" ContentType="application/vnd.openxmlformats-officedocument.spreadsheetml.worksheet+xml"/>
  <Default Extension="bin" ContentType="application/vnd.openxmlformats-officedocument.spreadsheetml.printerSettings"/>
  <Default Extension="png" ContentType="image/png"/>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0490" windowHeight="8340" tabRatio="808" activeTab="14"/>
  </bookViews>
  <sheets>
    <sheet name="1.33" sheetId="13" r:id="rId1"/>
    <sheet name="1.33 Note" sheetId="40" r:id="rId2"/>
    <sheet name="1.34" sheetId="14" r:id="rId3"/>
    <sheet name="1.35" sheetId="39" r:id="rId4"/>
    <sheet name="1.36" sheetId="49" r:id="rId5"/>
    <sheet name="1.37" sheetId="8" r:id="rId6"/>
    <sheet name="1.38 " sheetId="64" r:id="rId7"/>
    <sheet name="1.39" sheetId="61" r:id="rId8"/>
    <sheet name="1.40_1.41" sheetId="58" r:id="rId9"/>
    <sheet name="1.44 " sheetId="15" state="hidden" r:id="rId10"/>
    <sheet name="1.42" sheetId="37" r:id="rId11"/>
    <sheet name="1.43" sheetId="53" r:id="rId12"/>
    <sheet name="1.44" sheetId="54" r:id="rId13"/>
    <sheet name="1.45" sheetId="55" state="hidden" r:id="rId14"/>
    <sheet name="1.45revised" sheetId="62" r:id="rId15"/>
  </sheets>
  <definedNames>
    <definedName name="aa"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College">#REF!</definedName>
    <definedName name="d">#REF!</definedName>
    <definedName name="ele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JR_PAGE_ANCHOR_0_1">#REF!</definedName>
    <definedName name="n" localSheetId="12" hidden="1">{#N/A,#N/A,FALSE,"Explanatory notes";#N/A,#N/A,FALSE,"Table 1A 1999";#N/A,#N/A,FALSE,"Table 2A 1999";#N/A,#N/A,FALSE,"Table 3A 1999";#N/A,#N/A,FALSE,"Table 4A 1999";#N/A,#N/A,FALSE,"Table 5A 1999";#N/A,#N/A,FALSE,"Table 6A 1999";#N/A,#N/A,FALSE,"Table 7A 1999";#N/A,#N/A,FALSE,"Table 8A 1999";#N/A,#N/A,FALSE,"Remarks"}</definedName>
    <definedName name="n" localSheetId="13" hidden="1">{#N/A,#N/A,FALSE,"Explanatory notes";#N/A,#N/A,FALSE,"Table 1A 1999";#N/A,#N/A,FALSE,"Table 2A 1999";#N/A,#N/A,FALSE,"Table 3A 1999";#N/A,#N/A,FALSE,"Table 4A 1999";#N/A,#N/A,FALSE,"Table 5A 1999";#N/A,#N/A,FALSE,"Table 6A 1999";#N/A,#N/A,FALSE,"Table 7A 1999";#N/A,#N/A,FALSE,"Table 8A 1999";#N/A,#N/A,FALSE,"Remarks"}</definedName>
    <definedName name="n" hidden="1">{#N/A,#N/A,FALSE,"Explanatory notes";#N/A,#N/A,FALSE,"Table 1A 1999";#N/A,#N/A,FALSE,"Table 2A 1999";#N/A,#N/A,FALSE,"Table 3A 1999";#N/A,#N/A,FALSE,"Table 4A 1999";#N/A,#N/A,FALSE,"Table 5A 1999";#N/A,#N/A,FALSE,"Table 6A 1999";#N/A,#N/A,FALSE,"Table 7A 1999";#N/A,#N/A,FALSE,"Table 8A 1999";#N/A,#N/A,FALSE,"Remarks"}</definedName>
    <definedName name="_xlnm.Print_Area" localSheetId="0">'1.33'!$A$1:$S$38</definedName>
    <definedName name="_xlnm.Print_Area" localSheetId="1">'1.33 Note'!$A$1:$A$28</definedName>
    <definedName name="_xlnm.Print_Area" localSheetId="2">'1.34'!$A$1:$N$15</definedName>
    <definedName name="_xlnm.Print_Area" localSheetId="3">'1.35'!$A$1:$L$48</definedName>
    <definedName name="_xlnm.Print_Area" localSheetId="4">'1.36'!$A$1:$AD$20</definedName>
    <definedName name="_xlnm.Print_Area" localSheetId="5">'1.37'!$A$1:$F$28</definedName>
    <definedName name="_xlnm.Print_Area" localSheetId="6">'1.38 '!$A$1:$J$48</definedName>
    <definedName name="_xlnm.Print_Area" localSheetId="7">'1.39'!$A$1:$H$14</definedName>
    <definedName name="_xlnm.Print_Area" localSheetId="8">'1.40_1.41'!$A$1:$G$54</definedName>
    <definedName name="_xlnm.Print_Area" localSheetId="10">'1.42'!$A$1:$H$32</definedName>
    <definedName name="_xlnm.Print_Area" localSheetId="11">'1.43'!$A$1:$J$37</definedName>
    <definedName name="_xlnm.Print_Area" localSheetId="12">'1.44'!$A$1:$H$62</definedName>
    <definedName name="_xlnm.Print_Area" localSheetId="9">'1.44 '!$A$1:$G$86</definedName>
    <definedName name="_xlnm.Print_Area" localSheetId="13">'1.45'!$A$1:$E$27</definedName>
    <definedName name="_xlnm.Print_Titles" localSheetId="3">'1.35'!$1:$7</definedName>
    <definedName name="table6"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4"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6"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8"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1"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2"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3"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1"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25725"/>
</workbook>
</file>

<file path=xl/calcChain.xml><?xml version="1.0" encoding="utf-8"?>
<calcChain xmlns="http://schemas.openxmlformats.org/spreadsheetml/2006/main">
  <c r="I47" i="64"/>
  <c r="H47"/>
  <c r="G47"/>
  <c r="F47"/>
  <c r="E47"/>
  <c r="D47"/>
  <c r="G17" i="62" l="1"/>
  <c r="G16"/>
  <c r="G15"/>
  <c r="G14"/>
  <c r="G13"/>
  <c r="G12"/>
  <c r="G11"/>
  <c r="G10"/>
  <c r="G9"/>
  <c r="G8"/>
  <c r="G7"/>
  <c r="G6"/>
  <c r="G5"/>
  <c r="D12" i="61" l="1"/>
  <c r="E12"/>
  <c r="F12"/>
  <c r="G12"/>
  <c r="C12"/>
  <c r="E26" i="58"/>
  <c r="E5" i="55" l="1"/>
  <c r="E6"/>
  <c r="E7"/>
  <c r="E8"/>
  <c r="E9"/>
  <c r="E10"/>
  <c r="E11"/>
  <c r="E12"/>
  <c r="E13"/>
  <c r="E14"/>
  <c r="E15"/>
  <c r="E16"/>
  <c r="E17"/>
  <c r="E18"/>
  <c r="E19"/>
  <c r="E20"/>
  <c r="E21"/>
  <c r="E22"/>
  <c r="E23"/>
  <c r="E24"/>
  <c r="E25"/>
  <c r="G7" i="54"/>
  <c r="G8"/>
  <c r="G9"/>
  <c r="G10"/>
  <c r="G11"/>
  <c r="G12"/>
  <c r="G13"/>
  <c r="G14"/>
  <c r="G15"/>
  <c r="G16"/>
  <c r="G17"/>
  <c r="G18"/>
  <c r="G19"/>
  <c r="G20"/>
  <c r="G21"/>
  <c r="G22"/>
  <c r="G23"/>
  <c r="G24"/>
  <c r="G25"/>
  <c r="G26"/>
  <c r="G27"/>
  <c r="G30"/>
  <c r="G31"/>
  <c r="G32"/>
  <c r="G33"/>
  <c r="G34"/>
  <c r="G35"/>
  <c r="G36"/>
  <c r="G37"/>
  <c r="G38"/>
  <c r="G39"/>
  <c r="G40"/>
  <c r="G41"/>
  <c r="G42"/>
  <c r="G43"/>
  <c r="G44"/>
  <c r="G45"/>
  <c r="G46"/>
  <c r="G47"/>
  <c r="G48"/>
  <c r="G49"/>
  <c r="G50"/>
  <c r="G53"/>
  <c r="G54"/>
  <c r="G55"/>
  <c r="B10" i="53"/>
  <c r="C10"/>
  <c r="D10"/>
  <c r="E10"/>
  <c r="F10"/>
  <c r="G10"/>
  <c r="H10"/>
  <c r="B20"/>
  <c r="C20"/>
  <c r="D20"/>
  <c r="E20"/>
  <c r="F20"/>
  <c r="G20"/>
  <c r="H20"/>
  <c r="B26"/>
  <c r="C26"/>
  <c r="D26"/>
  <c r="E26"/>
  <c r="F26"/>
  <c r="G26"/>
  <c r="H26"/>
  <c r="B32"/>
  <c r="C32"/>
  <c r="D32"/>
  <c r="E32"/>
  <c r="F32"/>
  <c r="G32"/>
  <c r="H32"/>
  <c r="I34"/>
  <c r="E34" l="1"/>
  <c r="C34"/>
  <c r="B34"/>
  <c r="D34"/>
  <c r="H34"/>
  <c r="G34"/>
  <c r="F34"/>
  <c r="C30" i="39"/>
  <c r="D30"/>
  <c r="E30"/>
  <c r="F30"/>
  <c r="G30"/>
  <c r="H30"/>
  <c r="I30"/>
  <c r="J30"/>
  <c r="B30"/>
  <c r="K8"/>
  <c r="F18" i="49"/>
  <c r="G18"/>
  <c r="H18"/>
  <c r="I18"/>
  <c r="J18"/>
  <c r="K18"/>
  <c r="E18"/>
  <c r="K34" i="39" l="1"/>
  <c r="K35"/>
  <c r="K36"/>
  <c r="K37"/>
  <c r="K38"/>
  <c r="K39"/>
  <c r="E40"/>
  <c r="F40"/>
  <c r="G40"/>
  <c r="H40"/>
  <c r="I40"/>
  <c r="J40"/>
  <c r="D40"/>
  <c r="K25"/>
  <c r="K26"/>
  <c r="K27"/>
  <c r="K28"/>
  <c r="K29"/>
  <c r="K9"/>
  <c r="K10"/>
  <c r="K11"/>
  <c r="K12"/>
  <c r="K13"/>
  <c r="K14"/>
  <c r="K15"/>
  <c r="K16"/>
  <c r="K17"/>
  <c r="K18"/>
  <c r="K19"/>
  <c r="K20"/>
  <c r="K21"/>
  <c r="K22"/>
  <c r="K23"/>
  <c r="K24"/>
  <c r="K30" l="1"/>
  <c r="O8" i="49"/>
  <c r="G28" i="37" l="1"/>
  <c r="E24" i="8" l="1"/>
  <c r="L14" i="14" l="1"/>
  <c r="P15" i="49"/>
  <c r="P16"/>
  <c r="P17"/>
  <c r="P14"/>
  <c r="P12"/>
  <c r="P11"/>
  <c r="P9"/>
  <c r="P8"/>
  <c r="C40" i="39" l="1"/>
  <c r="Q31" i="13" l="1"/>
  <c r="Q13"/>
  <c r="Q23"/>
  <c r="Q37" l="1"/>
  <c r="O17" i="49" l="1"/>
  <c r="O16"/>
  <c r="O15"/>
  <c r="O14"/>
  <c r="O12"/>
  <c r="O11"/>
  <c r="O9"/>
  <c r="B28" i="37" l="1"/>
  <c r="L17" i="49" l="1"/>
  <c r="L16"/>
  <c r="L15"/>
  <c r="L14"/>
  <c r="L12"/>
  <c r="L11"/>
  <c r="L9"/>
  <c r="L8"/>
  <c r="B40" i="39" l="1"/>
  <c r="K33"/>
  <c r="K40" l="1"/>
  <c r="K14" i="14" l="1"/>
  <c r="J14" l="1"/>
  <c r="I14"/>
  <c r="H14"/>
  <c r="E14"/>
  <c r="D14"/>
  <c r="C14"/>
  <c r="O36" i="13"/>
  <c r="N36"/>
  <c r="M36"/>
  <c r="L36"/>
  <c r="K36"/>
  <c r="J36"/>
  <c r="I36"/>
  <c r="H36"/>
  <c r="G36"/>
  <c r="F36"/>
  <c r="E36"/>
  <c r="D36"/>
  <c r="C36"/>
  <c r="P31"/>
  <c r="O31"/>
  <c r="N31"/>
  <c r="M31"/>
  <c r="L31"/>
  <c r="K31"/>
  <c r="J31"/>
  <c r="I31"/>
  <c r="H31"/>
  <c r="G31"/>
  <c r="F31"/>
  <c r="E31"/>
  <c r="D31"/>
  <c r="C31"/>
  <c r="P23"/>
  <c r="O23"/>
  <c r="N23"/>
  <c r="M23"/>
  <c r="L23"/>
  <c r="K23"/>
  <c r="J23"/>
  <c r="I23"/>
  <c r="H23"/>
  <c r="G23"/>
  <c r="F23"/>
  <c r="E23"/>
  <c r="D23"/>
  <c r="C23"/>
  <c r="P13"/>
  <c r="O13"/>
  <c r="N13"/>
  <c r="M13"/>
  <c r="L13"/>
  <c r="K13"/>
  <c r="J13"/>
  <c r="I13"/>
  <c r="H13"/>
  <c r="G13"/>
  <c r="F13"/>
  <c r="E13"/>
  <c r="D13"/>
  <c r="C13"/>
  <c r="D24" i="8"/>
  <c r="C24"/>
  <c r="B24"/>
  <c r="C37" i="13" l="1"/>
  <c r="K37"/>
  <c r="M37"/>
  <c r="E37"/>
  <c r="H37"/>
  <c r="F37"/>
  <c r="J37"/>
  <c r="N37"/>
  <c r="G37"/>
  <c r="I37"/>
  <c r="D37"/>
  <c r="L37"/>
  <c r="P37"/>
  <c r="O37"/>
</calcChain>
</file>

<file path=xl/sharedStrings.xml><?xml version="1.0" encoding="utf-8"?>
<sst xmlns="http://schemas.openxmlformats.org/spreadsheetml/2006/main" count="1265" uniqueCount="959">
  <si>
    <t>Andhra Pradesh</t>
  </si>
  <si>
    <t>Arunachal Pradesh</t>
  </si>
  <si>
    <t>Assam</t>
  </si>
  <si>
    <t>Bihar</t>
  </si>
  <si>
    <t>Chhattisgarh</t>
  </si>
  <si>
    <t>Goa</t>
  </si>
  <si>
    <t>Jharkhand</t>
  </si>
  <si>
    <t>Karnataka</t>
  </si>
  <si>
    <t>Madhya Pradesh</t>
  </si>
  <si>
    <t>Maharashtra</t>
  </si>
  <si>
    <t>Manipur</t>
  </si>
  <si>
    <t>Meghalaya</t>
  </si>
  <si>
    <t>Mizoram</t>
  </si>
  <si>
    <t>Nagaland</t>
  </si>
  <si>
    <t>Odisha</t>
  </si>
  <si>
    <t>Rajasthan</t>
  </si>
  <si>
    <t>Tamil Nadu</t>
  </si>
  <si>
    <t>Telangana</t>
  </si>
  <si>
    <t>Tripura</t>
  </si>
  <si>
    <t>Uttar Pradesh</t>
  </si>
  <si>
    <t>Uttarakhand</t>
  </si>
  <si>
    <t>West Bengal</t>
  </si>
  <si>
    <t>Total</t>
  </si>
  <si>
    <t>Western Ghats</t>
  </si>
  <si>
    <t>Grand Total</t>
  </si>
  <si>
    <t>-</t>
  </si>
  <si>
    <t>Lichens</t>
  </si>
  <si>
    <t>State</t>
  </si>
  <si>
    <t xml:space="preserve">Tamil Nadu </t>
  </si>
  <si>
    <t>Kerala</t>
  </si>
  <si>
    <t xml:space="preserve">Karnataka </t>
  </si>
  <si>
    <t xml:space="preserve">Goa </t>
  </si>
  <si>
    <t xml:space="preserve">Andhra Pradesh </t>
  </si>
  <si>
    <t xml:space="preserve">Madhya Pradesh &amp; Chhattisgarh </t>
  </si>
  <si>
    <t xml:space="preserve">Maharashtra </t>
  </si>
  <si>
    <t xml:space="preserve">Gujarat </t>
  </si>
  <si>
    <t xml:space="preserve">Rajasthan </t>
  </si>
  <si>
    <t xml:space="preserve">Haryana </t>
  </si>
  <si>
    <t xml:space="preserve">Punjab </t>
  </si>
  <si>
    <t xml:space="preserve">Himachal Pradesh </t>
  </si>
  <si>
    <t xml:space="preserve">Uttar Pradesh </t>
  </si>
  <si>
    <t>Bihar &amp; Jharkhand</t>
  </si>
  <si>
    <t xml:space="preserve">West Bengal </t>
  </si>
  <si>
    <t xml:space="preserve">Assam </t>
  </si>
  <si>
    <t xml:space="preserve">North East States* </t>
  </si>
  <si>
    <t>Source : Botanical Survey of India, Kolkata.</t>
  </si>
  <si>
    <t>I</t>
  </si>
  <si>
    <t>Flowering Plants</t>
  </si>
  <si>
    <t>Gymnosperms</t>
  </si>
  <si>
    <t>ca. 4045</t>
  </si>
  <si>
    <t>ca. 4036</t>
  </si>
  <si>
    <t>II</t>
  </si>
  <si>
    <t>Non-flowering Plants</t>
  </si>
  <si>
    <t>ca.80</t>
  </si>
  <si>
    <t>III</t>
  </si>
  <si>
    <t>Others</t>
  </si>
  <si>
    <t>Not Known</t>
  </si>
  <si>
    <t>ca.4100</t>
  </si>
  <si>
    <t>ca.580</t>
  </si>
  <si>
    <t>ca.520</t>
  </si>
  <si>
    <t>2009               (IUCN Red List version 2009.2)</t>
  </si>
  <si>
    <t>Vertebrates</t>
  </si>
  <si>
    <t>Birds</t>
  </si>
  <si>
    <t>Reptiles</t>
  </si>
  <si>
    <t>Amphibians</t>
  </si>
  <si>
    <t>Fishes</t>
  </si>
  <si>
    <t>Subtotal</t>
  </si>
  <si>
    <t>Invertebrates</t>
  </si>
  <si>
    <t>Insects</t>
  </si>
  <si>
    <t>Molluscs</t>
  </si>
  <si>
    <t>Corals</t>
  </si>
  <si>
    <t>Arachnids</t>
  </si>
  <si>
    <t>Velvet Worms</t>
  </si>
  <si>
    <t>Horseshoe Crabs</t>
  </si>
  <si>
    <t>Other</t>
  </si>
  <si>
    <t>Fungi &amp; Protists</t>
  </si>
  <si>
    <t>Mushrooms</t>
  </si>
  <si>
    <t xml:space="preserve">NOTES (for rows and columns as indicated by the superscripted numbers): </t>
  </si>
  <si>
    <t>2. Threatened species are those listed as Critically Endangered (CR), Endangered (EN) or Vulnerable (VU).</t>
  </si>
  <si>
    <t>3. Where &lt;80% of species within a group have been evaluated, figures for % threatened species are not provided because there is insufficient coverage for these groups. It is only possible to provide reliable figures for % threatened species for those groups that are completely or almost completely evaluated (e.g., mammals, birds, amphibians and gymnosperms).</t>
  </si>
  <si>
    <t xml:space="preserve">4. The percentage of threatened species can be calculated for those groups that are completely or almost completely evaluated (&gt;80% of species evaluated), but the actual number of threatened species is often uncertain because it is not known whether Data Deficient (DD) species are actually threatened or not. Therefore, a range of percentages is provided: lower estimate = % threatened extant species (if all DD species are not threatened); best estimate = % threatened extant species (if DD species are equally threatened as data sufficient species); upper estimate = % threatened extant species (if all DD species are threatened). If a single figure is required for reporting purposes, the best estimate figure should be used. </t>
  </si>
  <si>
    <t xml:space="preserve">5. The number of described and evaluated mammals excludes domesticated species like sheep (Ovis aries ), goats (Capra hircus ), Dromedary (Camelus dromedarius ), etc. </t>
  </si>
  <si>
    <t xml:space="preserve">6. Crustaceans include six classes: Malacostraca (crabs, lobsters, shrimp, woodlice, etc.); Branchiopoda (fairy shrimp, clam shrimp, etc.); Cephalocardia (horseshoe shrimp); Ostracoda (seed shrimp);  Maxillopoda (barnacles, copepods, etc.); and Remipedia (remipedes) </t>
  </si>
  <si>
    <t>7. The plant numbers DO NOT include species from the 1997 IUCN Red List of Threatened Plants (Walter and Gillett 1998) as those were all assessed using the pre-1994 IUCN system of threat categorization. Hence the numbers of of threatened plants are very much lower when compared to the 1997 results. The results from this Red List and the 1997 Plants Red List should be combined together when reporting on threatened plants.</t>
  </si>
  <si>
    <t xml:space="preserve">9. The ferns and allies include club mosses and spike mosses (Lycopodiopsida), quillworts (Isoetopsida), horsetails (Equisetopsida) and ferns (Marattiopsida, Polypodiopsida and Psilotopsida). </t>
  </si>
  <si>
    <t>10. Seaweeds are included in the green algae (Chlorophyta,Charophyta),red algae(Rhodophyta), and brown algae (Ochrophyta or Heterokontophyta).</t>
  </si>
  <si>
    <t>STATUS</t>
  </si>
  <si>
    <t>Extinct</t>
  </si>
  <si>
    <t>Extinct in the Wild</t>
  </si>
  <si>
    <t>Critically Endangered</t>
  </si>
  <si>
    <t>Endangered,</t>
  </si>
  <si>
    <t>Vulnerable,</t>
  </si>
  <si>
    <t>Near Threatened (includes LR/nt - Lower Risk/near threatened)</t>
  </si>
  <si>
    <t>Lower Risk/conservation dependent,</t>
  </si>
  <si>
    <t>Data Deficient</t>
  </si>
  <si>
    <t>TOTAL</t>
  </si>
  <si>
    <t>As per the Gazette Notification in  the Central Government ( Ministry of Environment and Forests) has made following amendments in the Schedule of the Wild Life  (Protection ) Act, 1972 and included the following species in the Schedules of Threatened and endangered species (amended upto 2011).</t>
  </si>
  <si>
    <t>Schedule 1</t>
  </si>
  <si>
    <t>PART  I</t>
  </si>
  <si>
    <t>MAMMALS</t>
  </si>
  <si>
    <t>PART IIA</t>
  </si>
  <si>
    <t>**FISHES</t>
  </si>
  <si>
    <t xml:space="preserve">        2.  Shark and Ray</t>
  </si>
  <si>
    <t>(i)</t>
  </si>
  <si>
    <t>Anoxypristis cuspidata</t>
  </si>
  <si>
    <t>(ii)</t>
  </si>
  <si>
    <t>Carcharhinus hemiodon</t>
  </si>
  <si>
    <t>(iii)</t>
  </si>
  <si>
    <t>Glyphius gangetics</t>
  </si>
  <si>
    <t>(iv)</t>
  </si>
  <si>
    <t>Glyphius glyphius</t>
  </si>
  <si>
    <t>(v)</t>
  </si>
  <si>
    <t>Himantura fluviatilis</t>
  </si>
  <si>
    <t>(vi)</t>
  </si>
  <si>
    <t>Pristis microdon</t>
  </si>
  <si>
    <t>(vii)</t>
  </si>
  <si>
    <t>Pristis zijsron</t>
  </si>
  <si>
    <t>(viii)</t>
  </si>
  <si>
    <t>Rhychobatus djiddensis</t>
  </si>
  <si>
    <t>(ix)</t>
  </si>
  <si>
    <t>Urogymnus asperrimus</t>
  </si>
  <si>
    <t>PART III</t>
  </si>
  <si>
    <t>BIRDS</t>
  </si>
  <si>
    <t>*19. Swiftlets (Collocalia unicolor and Collacalia fusiphaga)</t>
  </si>
  <si>
    <t xml:space="preserve">              Part lV B- **Mollusca</t>
  </si>
  <si>
    <t xml:space="preserve">Cassis cornuta </t>
  </si>
  <si>
    <t xml:space="preserve">Charonia tritonis </t>
  </si>
  <si>
    <t>Conus milneedwardsi</t>
  </si>
  <si>
    <t xml:space="preserve">Cypraecssis rufa </t>
  </si>
  <si>
    <t>Hippopus hippopus</t>
  </si>
  <si>
    <t xml:space="preserve">Nautilus Pompilius </t>
  </si>
  <si>
    <t xml:space="preserve">Tridacna maxima </t>
  </si>
  <si>
    <t xml:space="preserve">Tridacna squamosa </t>
  </si>
  <si>
    <t xml:space="preserve">Tudicla  Spirillus </t>
  </si>
  <si>
    <t>Schedule II</t>
  </si>
  <si>
    <t>PART  II</t>
  </si>
  <si>
    <t>*16. Mangooses  (All species of genus Herpestes)</t>
  </si>
  <si>
    <t>* 6- A. Small Game - Omitted</t>
  </si>
  <si>
    <t>i.</t>
  </si>
  <si>
    <t>Cypraea lamanica</t>
  </si>
  <si>
    <t>ii.</t>
  </si>
  <si>
    <t xml:space="preserve">Cypraea mappa </t>
  </si>
  <si>
    <t>iii.</t>
  </si>
  <si>
    <t xml:space="preserve">Cypraea talpa </t>
  </si>
  <si>
    <t>iv.</t>
  </si>
  <si>
    <t>Fasciolaria trapezium</t>
  </si>
  <si>
    <t>v.</t>
  </si>
  <si>
    <t>Harpulina arausiaca</t>
  </si>
  <si>
    <t>vi.</t>
  </si>
  <si>
    <t xml:space="preserve">Lambis chiragra </t>
  </si>
  <si>
    <t>vii.</t>
  </si>
  <si>
    <t>Lambis chiragra arthitica</t>
  </si>
  <si>
    <t>viii.</t>
  </si>
  <si>
    <t>Lambis  crocea</t>
  </si>
  <si>
    <t>ix.</t>
  </si>
  <si>
    <t xml:space="preserve">Lambis millepeda </t>
  </si>
  <si>
    <t>x.</t>
  </si>
  <si>
    <t>Lambis scorpius</t>
  </si>
  <si>
    <t>xi.</t>
  </si>
  <si>
    <t xml:space="preserve">Lambis  truncata </t>
  </si>
  <si>
    <t>xii.</t>
  </si>
  <si>
    <t xml:space="preserve">Placenta placenta </t>
  </si>
  <si>
    <t>xiii.</t>
  </si>
  <si>
    <t>Strombus plicatus sibbaldii</t>
  </si>
  <si>
    <t>xiv.</t>
  </si>
  <si>
    <t>Turbomarmoratus</t>
  </si>
  <si>
    <t>xv.</t>
  </si>
  <si>
    <t>Turbo marmoratus Linnaeus</t>
  </si>
  <si>
    <t>(Ins. By S.O. 2293 (E), dated 4th September,2009 (w.e.f. 9-9-2009)</t>
  </si>
  <si>
    <t>* (Vide Notification No. S.O. 1085 (E), dated 30th September 2002, published in the Gazetted of India, Extra., Pt. II, Sec. 3 (ii), dated 11th October, 2002)</t>
  </si>
  <si>
    <t>** (Subs. By/Added by S.O. 1197 (E), dated 5th December, 2001 (w.e.f. 6-12-2001) and corrected by S.O. 233 (E), dated 19th February 2002).</t>
  </si>
  <si>
    <t>S.O. 3653 E - In exercise of the  powers conferred by sub-section (1) of Section 61 of the Wild Life (Protection)Act, 1972 (53 of 1972), the Central Government, being of the opinion that it is expedient so to do, hereby makes the following amendments in Schedule  I, Schedule II, Schedule III and Schedule IV to the said Act, namely:-</t>
  </si>
  <si>
    <t>In Schedule I to the said Act, -</t>
  </si>
  <si>
    <t>In Schedule II to the said Act, in Part II, the entry 5 shall  be omitted.</t>
  </si>
  <si>
    <t>In Schedule II to the said Act,  the entry 11 shall  be omitted.</t>
  </si>
  <si>
    <t>In Schedule IV to the said Act,</t>
  </si>
  <si>
    <t>(a) In entry 11, for item 57 and entry relating thereto, the following item and the entry shall be substituted, namely:-</t>
  </si>
  <si>
    <t>(b) after entry 15, the following entry shall be inserted, namely:-</t>
  </si>
  <si>
    <t>Endangered</t>
  </si>
  <si>
    <t>Vulnerable</t>
  </si>
  <si>
    <t>Near Threatened</t>
  </si>
  <si>
    <t>Manas</t>
  </si>
  <si>
    <t>Sunderbans</t>
  </si>
  <si>
    <t>Similipal</t>
  </si>
  <si>
    <t>Panna</t>
  </si>
  <si>
    <t>Chattisgarh</t>
  </si>
  <si>
    <t>1811#</t>
  </si>
  <si>
    <t>325-350</t>
  </si>
  <si>
    <t>550*</t>
  </si>
  <si>
    <t>618*</t>
  </si>
  <si>
    <t>828*</t>
  </si>
  <si>
    <t>1130*</t>
  </si>
  <si>
    <t>1346#</t>
  </si>
  <si>
    <t>Shivalik Gangetic</t>
  </si>
  <si>
    <t>Central Indian Landscape Complex and Eastern Ghats Landscape Complex</t>
  </si>
  <si>
    <t>308*</t>
  </si>
  <si>
    <t>3+</t>
  </si>
  <si>
    <t>Central Indian</t>
  </si>
  <si>
    <t>Western Ghats Landscape Complex</t>
  </si>
  <si>
    <t>28*</t>
  </si>
  <si>
    <t>Northern West Bengal</t>
  </si>
  <si>
    <t>North East Hills, and Brahmaputra</t>
  </si>
  <si>
    <t>Total Tiger Population</t>
  </si>
  <si>
    <t xml:space="preserve">State      </t>
  </si>
  <si>
    <t>1973-74</t>
  </si>
  <si>
    <t>Bandipur</t>
  </si>
  <si>
    <t>Corbett</t>
  </si>
  <si>
    <t>Amangarh (buffer of Corbett TR)</t>
  </si>
  <si>
    <t>Kanha</t>
  </si>
  <si>
    <t>Melghat</t>
  </si>
  <si>
    <t>Palamau</t>
  </si>
  <si>
    <t>Ranthambore</t>
  </si>
  <si>
    <t>1978-79</t>
  </si>
  <si>
    <t>Periyar</t>
  </si>
  <si>
    <t>Sariska</t>
  </si>
  <si>
    <t>1982-83</t>
  </si>
  <si>
    <t>Buxa</t>
  </si>
  <si>
    <t>Indravati</t>
  </si>
  <si>
    <t>Namdapha</t>
  </si>
  <si>
    <t>1987-88</t>
  </si>
  <si>
    <t>Dudhwa</t>
  </si>
  <si>
    <t>1988-89</t>
  </si>
  <si>
    <t>Kalakad-Mundanthurai</t>
  </si>
  <si>
    <t>Valmiki</t>
  </si>
  <si>
    <t>1989-90</t>
  </si>
  <si>
    <t>Pench</t>
  </si>
  <si>
    <t>1992-93</t>
  </si>
  <si>
    <t>Tadoba-Andhari</t>
  </si>
  <si>
    <t>1993-94</t>
  </si>
  <si>
    <t>Bandhavgarh</t>
  </si>
  <si>
    <t>1994-95</t>
  </si>
  <si>
    <t>Dampa</t>
  </si>
  <si>
    <t>Bhadra</t>
  </si>
  <si>
    <t>1998-99</t>
  </si>
  <si>
    <t>1999-2000</t>
  </si>
  <si>
    <t>Pakke</t>
  </si>
  <si>
    <t>Nameri</t>
  </si>
  <si>
    <t>Satpura</t>
  </si>
  <si>
    <t>2008-09</t>
  </si>
  <si>
    <t>Anamalai</t>
  </si>
  <si>
    <t>Tamil Nadu </t>
  </si>
  <si>
    <t>Udanti-Sitanadi</t>
  </si>
  <si>
    <t>Satkosia</t>
  </si>
  <si>
    <t>Kaziranga</t>
  </si>
  <si>
    <t>Achanakmar</t>
  </si>
  <si>
    <t>Dandeli-Anshi</t>
  </si>
  <si>
    <t>Sanjay-Dubri</t>
  </si>
  <si>
    <t>Mudumalai</t>
  </si>
  <si>
    <t>Nagarahole</t>
  </si>
  <si>
    <t>Parambikulam</t>
  </si>
  <si>
    <t>2009-10</t>
  </si>
  <si>
    <t>Sahyadri</t>
  </si>
  <si>
    <t>2010-11</t>
  </si>
  <si>
    <t>Biligiri Ranganatha Temple</t>
  </si>
  <si>
    <t>2012-13</t>
  </si>
  <si>
    <t>Kawal</t>
  </si>
  <si>
    <t>2013-14</t>
  </si>
  <si>
    <t>Sathyamangalam</t>
  </si>
  <si>
    <t>Mukandra Hills</t>
  </si>
  <si>
    <t>Nawegaon-Nagzira</t>
  </si>
  <si>
    <t>Nagarjunsagar Srisailam (part)*</t>
  </si>
  <si>
    <t>Amrabad</t>
  </si>
  <si>
    <t>Pilibhit</t>
  </si>
  <si>
    <t>Bor</t>
  </si>
  <si>
    <t xml:space="preserve">Rajaji Tiger Reserve </t>
  </si>
  <si>
    <t>Orang</t>
  </si>
  <si>
    <t>Kamlang</t>
  </si>
  <si>
    <t>*Revised area details are awaited from the State Governments concerned after reorganization.</t>
  </si>
  <si>
    <t>** Notifed vide notification No. F. 15-21/2010/10-2 dated 24.7.2014 by the State Government of Madhya Pradesh (old area of the buffer was 1002.42 sq.km.)</t>
  </si>
  <si>
    <t>CLASS*</t>
  </si>
  <si>
    <t>ANTHOCEROTOPSIDA</t>
  </si>
  <si>
    <t>BRYOPSIDA</t>
  </si>
  <si>
    <t>CHAROOHYACEAE</t>
  </si>
  <si>
    <t>CHLOROPHYCEAE</t>
  </si>
  <si>
    <t>CYCADOPSIDA</t>
  </si>
  <si>
    <t>FLORIDEOPHYCEAE</t>
  </si>
  <si>
    <t>GINKGOOPSIDA</t>
  </si>
  <si>
    <t>GNETOPSIDA</t>
  </si>
  <si>
    <t>JUNGERMANNIOPSIDA</t>
  </si>
  <si>
    <t>LILIOPSIDA</t>
  </si>
  <si>
    <t>LYCOPODIOPSIDA</t>
  </si>
  <si>
    <t>MAGNOLIOPSIDA</t>
  </si>
  <si>
    <t>MARATTIOPSIDA</t>
  </si>
  <si>
    <t>MARCHANTIOPSIDA</t>
  </si>
  <si>
    <t>PINOPSIDA</t>
  </si>
  <si>
    <t>POLYPODIOPSIDA</t>
  </si>
  <si>
    <t>PSILOTOPSIDA</t>
  </si>
  <si>
    <t>SPHAGNOPSIDA</t>
  </si>
  <si>
    <t>TAKAKIOPSIDA</t>
  </si>
  <si>
    <t>ULVOPHYCEAE</t>
  </si>
  <si>
    <t>AGARICOMYCETES</t>
  </si>
  <si>
    <t>LECANOROMYCETES</t>
  </si>
  <si>
    <t>PEZIZOMYCETES</t>
  </si>
  <si>
    <t>PHAEOPHYCEAE</t>
  </si>
  <si>
    <t>*Plants: Anthocerotopsida (hornworts); Bryopsida, Sphagnopsida and Takakiopsida (true mosses); Charophyaceae, Chlorophyceae and Ulvophyceae (green algae); Cycadopsida (cycads); Equisetopsida (horsetails); Florideophyceae (red algae); Ginkgoopsida (ginkgo); Gnetopsida (gnetums); Isoetopsida (quillworts); Jungermanniopsida and Marchantiopsida (liverworts); Liliopsida (monocotyledons); Lycopodiopsida (club mosses and spike mosses); Magnoliopsida (dicotyledons); Marattiopsida, Polypodiopsida and (ferns); Pinopsida (conifers).</t>
  </si>
  <si>
    <t>c.520</t>
  </si>
  <si>
    <t>c.80</t>
  </si>
  <si>
    <t>c. 4100</t>
  </si>
  <si>
    <t>Source :  National Tiger Conservation Authority, Ministry of Environment, Forest  and Climate Change</t>
  </si>
  <si>
    <t xml:space="preserve">* Likely to be revised as sampling is ongoing in the state  </t>
  </si>
  <si>
    <t xml:space="preserve">  + From scat DNA</t>
  </si>
  <si>
    <t>Vijayan VS, Prasad SN, Vijayan L, Muralidharan S (2004) Inland wetlands of India—conservation priorities. Salim Ali Centre for Ornithology and Natural History, Coimbatore</t>
  </si>
  <si>
    <t>http://cmsdocs.s3.amazonaws.com/summarystats/2017-3_Summary_Stats_Page_Documents/2017_3_RL_Stats_Table_1.pdf</t>
  </si>
  <si>
    <r>
      <rPr>
        <sz val="12"/>
        <rFont val="Calibri"/>
        <family val="2"/>
      </rPr>
      <t xml:space="preserve">टिप्पणियां (ऊपर की ओर लिखी हुई संख्‍याओं द्वारा यथा उल्लिखित पंक्तियों एवं कॉलमों के लिए): </t>
    </r>
  </si>
  <si>
    <r>
      <rPr>
        <sz val="12"/>
        <rFont val="Calibri"/>
        <family val="2"/>
      </rPr>
      <t>2. संकटग्रस्‍त प्रजातियां वे हैं जो अत्यंत विलुप्तप्राय (सीआर), विलुप्तप्राय (ईएन) या असुरक्षित (वीयू) के रूप में सूचीबद्ध हैं।</t>
    </r>
  </si>
  <si>
    <r>
      <rPr>
        <sz val="12"/>
        <rFont val="Calibri"/>
        <family val="2"/>
      </rPr>
      <t xml:space="preserve">3. जहां किसी समूह की &lt;80 प्रजातियों का मूल्‍यांकन किया गया है, संकटग्रस्‍त प्रजातियों के प्रतिशत के रूप में आंकड़े नहीं दिए गए हैं क्‍योंकि इन समूहों का कवरेज पर्याप्‍त नहीं है। केवल ऐसे समूहों के लिए संकटग्रस्‍त प्रजातियों के प्रतिशत के रूप में विश्‍वसनीय आंकड़े प्रदान करना संभव है जिनका पूर्णतया अथवा लगभग पूर्णतया मूल्‍यांकन किया गया है (उदाहरणार्थ स्‍तनपायी, पक्षी, उभयचर और अनावृतबीजी)। </t>
    </r>
  </si>
  <si>
    <r>
      <rPr>
        <sz val="12"/>
        <rFont val="Calibri"/>
        <family val="2"/>
      </rPr>
      <t xml:space="preserve">4. संकटग्रस्‍त प्रजातियों के प्रतिशत की गणना ऐसे समूहों के लिए की जा सकती है जिनका पूर्णतया अथवा लगभग पूर्णतया मूल्‍यांकन किया गया है (&gt;80 प्रतिशत प्रजातियों का मूल्‍यांकन), परंतु संकटग्रस्‍त प्रजातियों की वास्‍तविक संख्‍या अक्‍सर अनिश्चित रहती है क्‍योंकि यह ज्ञात नहीं होता कि डाटा अपूर्ण (डीडी) प्रजातियां वास्‍तव में संकटग्रस्‍त हैं या नहीं। अत: प्रतिशत की एक रेंज प्रदान की जाती है: कम अनुमान = मौजूदा संकटग्रस्‍त प्रजातियों का प्रतिशत (यदि सभी डीडी प्रजातियां संकटग्रस्त नहीं हैं); सर्वोत्‍तम अनुमान = मौजूदा संकटग्रस्‍त प्रजातियों का प्रतिशत (यदि डीडी प्रजातियां डाटा अपूर्ण प्रजातियों के रूप में समान रूप से संकटग्रस्त हैं); ऊपरी अनुमान = मौजूदा संकटग्रस्‍त प्रजातियों का प्रतिशत (यदि सभी डीडी प्रजातियां संकटग्रस्त हैं) यदि सूचित करने के प्रयोजनार्थ एकल आंकड़े की आवश्‍यकता हो तो सर्वोत्‍तम अनुमान के आंकड़े का प्रयोग करना चाहिए। </t>
    </r>
  </si>
  <si>
    <r>
      <rPr>
        <sz val="12"/>
        <rFont val="Calibri"/>
        <family val="2"/>
      </rPr>
      <t xml:space="preserve">5. वर्णित एवं मूल्‍यांकित स्‍तनधारियों की संख्‍या में पालतू प्रजातियां जैसे कि भेड़ (ओविस एरी), बकरी (कापरा हिरकस), साँड़नी (कैमलस ड्रॉमडेरियस) आदि शामिल नहीं है। </t>
    </r>
  </si>
  <si>
    <r>
      <rPr>
        <sz val="12"/>
        <rFont val="Calibri"/>
        <family val="2"/>
      </rPr>
      <t xml:space="preserve">6. क्रस्‍टेसियन में 6 श्रेणियां शामिल हैं: मालकोस्‍ट्राका (केकड़ा, लॉबस्टर, श्रिम्प, वुडलाइस आदि); ब्रांकियोपोडा (फेयरी श्रिम्प, क्लैम श्रिम्प आदि); सेफालोकार्डिया (हॉर्सशू श्रिम्प); ओस्‍ट्राकोडा (सीड श्रिम्प); मैक्सिलोपोडा (बर्नाकल, कोपपॉड आदि) और रेमिपेडिया (रेमिपीड) </t>
    </r>
  </si>
  <si>
    <r>
      <rPr>
        <sz val="12"/>
        <rFont val="Calibri"/>
        <family val="2"/>
      </rPr>
      <t>7. संकटग्रस्‍त प्रजातियों की आईयूसीएन रेड लिस्‍ट 1997 (वाल्‍टर एंड गिलेट 1998) की प्रजातियों को पादप संख्‍या में शामिल नहीं किया गया है क्‍योंकि जोखिम वर्गीकरण के 1994 पूर्व आईयूसीएन सिस्‍टम का प्रयोग करके  उनका आकलन किया गया। अत: यदि 1997 के परिणामों से तुलना करें तो संकटग्रस्‍त पादपों की संख्‍या बहुत कम है। संकटग्रस्‍त पादपों के आंकड़े प्रस्‍तुत करते समय इस रेड लिस्‍ट और 1997 की पादप रेड लिस्‍ट के परिणामों को एकसाथ संयोजित करना चाहिए।</t>
    </r>
  </si>
  <si>
    <r>
      <rPr>
        <sz val="12"/>
        <rFont val="Calibri"/>
        <family val="2"/>
      </rPr>
      <t xml:space="preserve">9. फर्न एवं बधु में क्‍लब मॉस एवं स्‍पाइक मॉस (लाइकोपोडियोपसिडा), क्विलवोर्ट (आइसोटोपसिडा), हॉर्सटेल (इक्विसेटोपसिडा) और फर्न (मैराट्टियोपसिडा, पॉलीपोडियोपसिडा एवं सिलोटोपसिडा) शामिल हैं। </t>
    </r>
  </si>
  <si>
    <t>SORDARIOMYCETES</t>
  </si>
  <si>
    <t>एगैरिकोमाइसीटेस</t>
  </si>
  <si>
    <t>सोरदारियोमाइसीटेस</t>
  </si>
  <si>
    <t>स्रोत : भारतीय वानस्‍पतिक सर्वेक्षण, कोलकाता</t>
  </si>
  <si>
    <t xml:space="preserve">      2010      (IUCN Red List version 2010.4) 2010 (यूएनसीएन रेड लिस्‍ट संस्‍करण 2010.4)</t>
  </si>
  <si>
    <t xml:space="preserve">       2011   (IUCN Red List version 2011.2)  2011      (यूएनसीएन रेड लिस्‍ट संस्‍करण 2011.2)</t>
  </si>
  <si>
    <t>IUCN Red List version 2011.1 यूएनसीएन रेड लिस्‍ट संस्‍करण 2011.1</t>
  </si>
  <si>
    <t>कुल</t>
  </si>
  <si>
    <t>स्रोत:  राष्‍ट्रीय बाघ संरक्षण प्राधिकरण, पर्यावरण, वन एवं जलवायु परिवर्तन मंत्रालय</t>
  </si>
  <si>
    <t xml:space="preserve">Shivalik-Gangetic Plain Landscape Complex </t>
  </si>
  <si>
    <t>शिवालिक-गंगेटिक प्लेन लैंडस्‍केप कॉप्‍लेक्‍स</t>
  </si>
  <si>
    <t>मध्‍य भारत के लैंडस्‍केप कॉप्‍लेक्‍स और पूर्वी घाट के लैंडस्‍केप कॉप्‍लेक्‍स</t>
  </si>
  <si>
    <t xml:space="preserve">North East Hills and Brahmaputra Flood Plains </t>
  </si>
  <si>
    <t>पूर्वोत्‍तर के पहाड़ एवं ब्रह्मपुत्र के फ्लड प्‍लेन</t>
  </si>
  <si>
    <t>Major Groups</t>
  </si>
  <si>
    <t>प्रमुख समूह</t>
  </si>
  <si>
    <t>स्थिति</t>
  </si>
  <si>
    <t>राज्‍य</t>
  </si>
  <si>
    <t>Source :Ministry of Environment, Forest and Climate Change/ Zoological Survey of India</t>
  </si>
  <si>
    <t>स्रोत: पर्यावरण, वन एंव जलवायु परिवर्तन मंत्रालय/भारतीय प्राणिविज्ञान सर्वेक्षण</t>
  </si>
  <si>
    <t>Source:  Project Elephant  Division, Ministry of Environment, Forest and Climate Change</t>
  </si>
  <si>
    <t>स्रोत :  प्रोजेक्‍ट एलीफैंट, पर्यावरण, वन एंव जलवायु परिवर्तन मंत्रालय</t>
  </si>
  <si>
    <t>Haryana</t>
  </si>
  <si>
    <t>Himachal</t>
  </si>
  <si>
    <t>Cnidaria</t>
  </si>
  <si>
    <t>निडारिया</t>
  </si>
  <si>
    <t xml:space="preserve">कुल </t>
  </si>
  <si>
    <t>उभयचर</t>
  </si>
  <si>
    <t>पोरिफेरा</t>
  </si>
  <si>
    <t>Blank figures  indicate nil</t>
  </si>
  <si>
    <t xml:space="preserve">EX  </t>
  </si>
  <si>
    <t xml:space="preserve">   EW </t>
  </si>
  <si>
    <t xml:space="preserve">CR </t>
  </si>
  <si>
    <t xml:space="preserve">VU  </t>
  </si>
  <si>
    <t xml:space="preserve">LR/ cd </t>
  </si>
  <si>
    <t xml:space="preserve">NT </t>
  </si>
  <si>
    <t xml:space="preserve">DD </t>
  </si>
  <si>
    <t xml:space="preserve">LC </t>
  </si>
  <si>
    <t>लेकैनोरोमाइसीटेस</t>
  </si>
  <si>
    <t>पेजिजोमाइसीटेस</t>
  </si>
  <si>
    <r>
      <t>Other groups</t>
    </r>
    <r>
      <rPr>
        <sz val="11"/>
        <rFont val="Calibri"/>
        <family val="2"/>
        <scheme val="minor"/>
      </rPr>
      <t>: Agaricomycetes (mushroom,  etc.); Lecanoromyctes (discolichens); Pezizomycetes(apothecial fungi);Phaeophyceae (brown algae).</t>
    </r>
  </si>
  <si>
    <r>
      <t>EX</t>
    </r>
    <r>
      <rPr>
        <sz val="11"/>
        <rFont val="Calibri"/>
        <family val="2"/>
        <scheme val="minor"/>
      </rPr>
      <t xml:space="preserve"> -  Extinct</t>
    </r>
  </si>
  <si>
    <r>
      <t>EW</t>
    </r>
    <r>
      <rPr>
        <sz val="11"/>
        <rFont val="Calibri"/>
        <family val="2"/>
        <scheme val="minor"/>
      </rPr>
      <t xml:space="preserve"> - Extinct in the Wild</t>
    </r>
  </si>
  <si>
    <r>
      <t xml:space="preserve">CR </t>
    </r>
    <r>
      <rPr>
        <sz val="11"/>
        <rFont val="Calibri"/>
        <family val="2"/>
        <scheme val="minor"/>
      </rPr>
      <t xml:space="preserve">- Critically Endangered </t>
    </r>
  </si>
  <si>
    <r>
      <t xml:space="preserve">EN </t>
    </r>
    <r>
      <rPr>
        <sz val="11"/>
        <rFont val="Calibri"/>
        <family val="2"/>
        <scheme val="minor"/>
      </rPr>
      <t>- Endangered</t>
    </r>
  </si>
  <si>
    <r>
      <t>VU</t>
    </r>
    <r>
      <rPr>
        <sz val="11"/>
        <rFont val="Calibri"/>
        <family val="2"/>
        <scheme val="minor"/>
      </rPr>
      <t xml:space="preserve"> - Vulnerable</t>
    </r>
  </si>
  <si>
    <r>
      <t>LR/cd</t>
    </r>
    <r>
      <rPr>
        <sz val="11"/>
        <rFont val="Calibri"/>
        <family val="2"/>
        <scheme val="minor"/>
      </rPr>
      <t xml:space="preserve"> - Lower Risk/conservation dependent  </t>
    </r>
  </si>
  <si>
    <r>
      <t>NT</t>
    </r>
    <r>
      <rPr>
        <sz val="11"/>
        <rFont val="Calibri"/>
        <family val="2"/>
        <scheme val="minor"/>
      </rPr>
      <t xml:space="preserve">  - Near Threatened</t>
    </r>
  </si>
  <si>
    <r>
      <t xml:space="preserve">DD </t>
    </r>
    <r>
      <rPr>
        <sz val="11"/>
        <rFont val="Calibri"/>
        <family val="2"/>
        <scheme val="minor"/>
      </rPr>
      <t>- Data Deficient</t>
    </r>
  </si>
  <si>
    <r>
      <t>LC</t>
    </r>
    <r>
      <rPr>
        <sz val="11"/>
        <rFont val="Calibri"/>
        <family val="2"/>
        <scheme val="minor"/>
      </rPr>
      <t xml:space="preserve">  - Least Concern (includes </t>
    </r>
    <r>
      <rPr>
        <b/>
        <sz val="11"/>
        <rFont val="Calibri"/>
        <family val="2"/>
        <scheme val="minor"/>
      </rPr>
      <t>LR/Ic</t>
    </r>
    <r>
      <rPr>
        <sz val="11"/>
        <rFont val="Calibri"/>
        <family val="2"/>
        <scheme val="minor"/>
      </rPr>
      <t xml:space="preserve"> - Lower Risk, Least Concern).</t>
    </r>
  </si>
  <si>
    <t>क्र. सं.</t>
  </si>
  <si>
    <t>* - Arunachal Pradesh, Meghalaya, Nagaland, Manipur, Mizoram, Sikkim &amp; Tripura</t>
  </si>
  <si>
    <t xml:space="preserve"> आंध्र प्रदेश</t>
  </si>
  <si>
    <t xml:space="preserve"> अरुणाचल प्रदेश</t>
  </si>
  <si>
    <t xml:space="preserve"> असम</t>
  </si>
  <si>
    <t xml:space="preserve"> बिहार</t>
  </si>
  <si>
    <t xml:space="preserve"> छत्तीसगढ़</t>
  </si>
  <si>
    <t xml:space="preserve"> हरियाणा </t>
  </si>
  <si>
    <t xml:space="preserve"> हिमाचल</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</si>
  <si>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</si>
  <si>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</si>
  <si>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</si>
  <si>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</si>
  <si>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</si>
  <si>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</si>
  <si>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</si>
  <si>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</si>
  <si>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</si>
  <si>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</si>
  <si>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तमिलनाडु</t>
  </si>
  <si>
    <t xml:space="preserve"> त्रिपुरा</t>
  </si>
  <si>
    <t xml:space="preserve"> उत्तर प्रदेश</t>
  </si>
  <si>
    <t xml:space="preserve"> उत्तराखंड</t>
  </si>
  <si>
    <t xml:space="preserve"> पश्चिम बंगाल</t>
  </si>
  <si>
    <t xml:space="preserve"> कुल योग</t>
  </si>
  <si>
    <t xml:space="preserve">  </t>
  </si>
  <si>
    <t xml:space="preserve">  उत्तराखंड</t>
  </si>
  <si>
    <t xml:space="preserve">  उत्तर प्रदेश</t>
  </si>
  <si>
    <t xml:space="preserve">  बिहार</t>
  </si>
  <si>
    <t xml:space="preserve">  आंध्र प्रदेश</t>
  </si>
  <si>
    <t xml:space="preserve">  छत्तीसगढ़</t>
  </si>
  <si>
    <t xml:space="preserve">  मध्य प्रदेश</t>
  </si>
  <si>
    <t xml:space="preserve">  महाराष्ट्र</t>
  </si>
  <si>
    <t xml:space="preserve">  ओडिशा</t>
  </si>
  <si>
    <t xml:space="preserve">  राजस्थान</t>
  </si>
  <si>
    <t xml:space="preserve">  झारखंड</t>
  </si>
  <si>
    <t xml:space="preserve">  कर्नाटक</t>
  </si>
  <si>
    <t xml:space="preserve">  केरल</t>
  </si>
  <si>
    <t xml:space="preserve">  तमिलनाडु</t>
  </si>
  <si>
    <t xml:space="preserve">  असम</t>
  </si>
  <si>
    <t xml:space="preserve">  अरुणाचल प्रदेश</t>
  </si>
  <si>
    <t xml:space="preserve">  मिजोरम</t>
  </si>
  <si>
    <t xml:space="preserve">  पश्चिम बंगाल</t>
  </si>
  <si>
    <t xml:space="preserve">  तमिलनाडु </t>
  </si>
  <si>
    <t xml:space="preserve">  तेलंगाना</t>
  </si>
  <si>
    <t xml:space="preserve">   कुल</t>
  </si>
  <si>
    <t>कशेरुकी</t>
  </si>
  <si>
    <t>पक्षी</t>
  </si>
  <si>
    <t>सरीसृप</t>
  </si>
  <si>
    <t>मछली</t>
  </si>
  <si>
    <t>उप जोड़</t>
  </si>
  <si>
    <t>अकशेरुकी</t>
  </si>
  <si>
    <t>कीट</t>
  </si>
  <si>
    <t>सीप</t>
  </si>
  <si>
    <t>प्रवाल</t>
  </si>
  <si>
    <t>मकड़ी</t>
  </si>
  <si>
    <t>मखमली कीड़े</t>
  </si>
  <si>
    <t>राज कर्कट</t>
  </si>
  <si>
    <t>अन्य</t>
  </si>
  <si>
    <t>अनावृतबीजी</t>
  </si>
  <si>
    <t>पुष्‍पण पादप</t>
  </si>
  <si>
    <t>कवक एवं प्रोटिस्‍ट</t>
  </si>
  <si>
    <t>शैक</t>
  </si>
  <si>
    <t>मशरूम</t>
  </si>
  <si>
    <r>
      <t>Number of threatened species</t>
    </r>
    <r>
      <rPr>
        <b/>
        <vertAlign val="superscript"/>
        <sz val="11"/>
        <rFont val="Calibri"/>
        <family val="2"/>
        <scheme val="minor"/>
      </rPr>
      <t>2</t>
    </r>
  </si>
  <si>
    <r>
      <t>Mammals</t>
    </r>
    <r>
      <rPr>
        <vertAlign val="superscript"/>
        <sz val="11"/>
        <rFont val="Calibri"/>
        <family val="2"/>
        <scheme val="minor"/>
      </rPr>
      <t>5</t>
    </r>
  </si>
  <si>
    <r>
      <t>स्तनपायी</t>
    </r>
    <r>
      <rPr>
        <vertAlign val="superscript"/>
        <sz val="11"/>
        <color indexed="8"/>
        <rFont val="Calibri"/>
        <family val="2"/>
        <scheme val="minor"/>
      </rPr>
      <t>5</t>
    </r>
  </si>
  <si>
    <r>
      <t>Crustaceans</t>
    </r>
    <r>
      <rPr>
        <vertAlign val="superscript"/>
        <sz val="11"/>
        <rFont val="Calibri"/>
        <family val="2"/>
        <scheme val="minor"/>
      </rPr>
      <t>6</t>
    </r>
  </si>
  <si>
    <r>
      <t>क्रस्टेशियन</t>
    </r>
    <r>
      <rPr>
        <vertAlign val="superscript"/>
        <sz val="11"/>
        <color indexed="8"/>
        <rFont val="Calibri"/>
        <family val="2"/>
        <scheme val="minor"/>
      </rPr>
      <t>6</t>
    </r>
  </si>
  <si>
    <r>
      <t>Plants</t>
    </r>
    <r>
      <rPr>
        <b/>
        <vertAlign val="superscript"/>
        <sz val="11"/>
        <rFont val="Calibri"/>
        <family val="2"/>
        <scheme val="minor"/>
      </rPr>
      <t>7</t>
    </r>
  </si>
  <si>
    <r>
      <t>पादप</t>
    </r>
    <r>
      <rPr>
        <b/>
        <vertAlign val="superscript"/>
        <sz val="11"/>
        <color indexed="8"/>
        <rFont val="Calibri"/>
        <family val="2"/>
        <scheme val="minor"/>
      </rPr>
      <t>7</t>
    </r>
  </si>
  <si>
    <r>
      <t>Mosses</t>
    </r>
    <r>
      <rPr>
        <vertAlign val="superscript"/>
        <sz val="11"/>
        <rFont val="Calibri"/>
        <family val="2"/>
        <scheme val="minor"/>
      </rPr>
      <t>8</t>
    </r>
  </si>
  <si>
    <r>
      <t>सेवार</t>
    </r>
    <r>
      <rPr>
        <vertAlign val="superscript"/>
        <sz val="11"/>
        <color indexed="8"/>
        <rFont val="Calibri"/>
        <family val="2"/>
        <scheme val="minor"/>
      </rPr>
      <t>8</t>
    </r>
  </si>
  <si>
    <r>
      <t>Ferns and Allies</t>
    </r>
    <r>
      <rPr>
        <vertAlign val="superscript"/>
        <sz val="11"/>
        <rFont val="Calibri"/>
        <family val="2"/>
        <scheme val="minor"/>
      </rPr>
      <t>9</t>
    </r>
  </si>
  <si>
    <r>
      <t>फर्न और बंधु</t>
    </r>
    <r>
      <rPr>
        <vertAlign val="superscript"/>
        <sz val="11"/>
        <color indexed="8"/>
        <rFont val="Calibri"/>
        <family val="2"/>
        <scheme val="minor"/>
      </rPr>
      <t>9</t>
    </r>
  </si>
  <si>
    <r>
      <t>Green Alqae</t>
    </r>
    <r>
      <rPr>
        <vertAlign val="superscript"/>
        <sz val="11"/>
        <rFont val="Calibri"/>
        <family val="2"/>
        <scheme val="minor"/>
      </rPr>
      <t>10</t>
    </r>
  </si>
  <si>
    <r>
      <t>हरा शैवाल</t>
    </r>
    <r>
      <rPr>
        <vertAlign val="superscript"/>
        <sz val="11"/>
        <color indexed="8"/>
        <rFont val="Calibri"/>
        <family val="2"/>
        <scheme val="minor"/>
      </rPr>
      <t>10</t>
    </r>
  </si>
  <si>
    <r>
      <t>Red Algae</t>
    </r>
    <r>
      <rPr>
        <vertAlign val="superscript"/>
        <sz val="11"/>
        <rFont val="Calibri"/>
        <family val="2"/>
        <scheme val="minor"/>
      </rPr>
      <t>10</t>
    </r>
  </si>
  <si>
    <r>
      <t>लाल शैवाल</t>
    </r>
    <r>
      <rPr>
        <vertAlign val="superscript"/>
        <sz val="11"/>
        <color indexed="8"/>
        <rFont val="Calibri"/>
        <family val="2"/>
        <scheme val="minor"/>
      </rPr>
      <t>10</t>
    </r>
  </si>
  <si>
    <r>
      <t>Brown Algae</t>
    </r>
    <r>
      <rPr>
        <b/>
        <vertAlign val="superscript"/>
        <sz val="11"/>
        <rFont val="Calibri"/>
        <family val="2"/>
        <scheme val="minor"/>
      </rPr>
      <t>10</t>
    </r>
  </si>
  <si>
    <r>
      <t>भूरा शैवाल</t>
    </r>
    <r>
      <rPr>
        <b/>
        <vertAlign val="superscript"/>
        <sz val="11"/>
        <color indexed="8"/>
        <rFont val="Calibri"/>
        <family val="2"/>
        <scheme val="minor"/>
      </rPr>
      <t>10</t>
    </r>
  </si>
  <si>
    <t xml:space="preserve"> कुल</t>
  </si>
  <si>
    <t xml:space="preserve"> ऐंथोसेरोटोपसिडा</t>
  </si>
  <si>
    <t xml:space="preserve"> ब्रायोपसिडा</t>
  </si>
  <si>
    <t xml:space="preserve"> कारोफाइसेई</t>
  </si>
  <si>
    <t xml:space="preserve"> क्‍लोरोफाइसेई</t>
  </si>
  <si>
    <t xml:space="preserve"> साइकाडोपसिडा</t>
  </si>
  <si>
    <t xml:space="preserve"> फ्लोरिडेयोफाइसेई</t>
  </si>
  <si>
    <t xml:space="preserve"> जिंकगोपसिडा</t>
  </si>
  <si>
    <t xml:space="preserve"> ग्‍नेटोपसिडा</t>
  </si>
  <si>
    <t xml:space="preserve"> जुंगेरमैनियोपसिडा</t>
  </si>
  <si>
    <t xml:space="preserve"> लिलियोपसिडा</t>
  </si>
  <si>
    <t xml:space="preserve"> लाइकोपोडियोपसिडा</t>
  </si>
  <si>
    <t xml:space="preserve"> मैग्‍नोलियोपसिडा</t>
  </si>
  <si>
    <t xml:space="preserve"> मैराट्टियोपसिडा</t>
  </si>
  <si>
    <t xml:space="preserve"> मर्चेंटियोपसिडा</t>
  </si>
  <si>
    <t xml:space="preserve"> पिनियोपसिडा</t>
  </si>
  <si>
    <t xml:space="preserve"> पॉलीपोडियोपसिडा</t>
  </si>
  <si>
    <t xml:space="preserve"> सिलोटोपसिडा</t>
  </si>
  <si>
    <t xml:space="preserve"> स्‍फैग्‍नोपसिडा</t>
  </si>
  <si>
    <t xml:space="preserve"> टैकाकियोपसिडा</t>
  </si>
  <si>
    <t xml:space="preserve"> यूल्‍वोफाइसेई</t>
  </si>
  <si>
    <t>आवृतबीजी</t>
  </si>
  <si>
    <t>गैर पुष्‍पण पादप</t>
  </si>
  <si>
    <t>ब्रायोफाइट</t>
  </si>
  <si>
    <t>पटेरिडोफाइट</t>
  </si>
  <si>
    <t>अन्‍य</t>
  </si>
  <si>
    <t>वायरस और बैक्‍टीरिया</t>
  </si>
  <si>
    <t>शैवाल</t>
  </si>
  <si>
    <t>फफुंद</t>
  </si>
  <si>
    <t xml:space="preserve">  विलुप्‍त</t>
  </si>
  <si>
    <t xml:space="preserve">  अत्यंत संकटग्रस्त</t>
  </si>
  <si>
    <t xml:space="preserve">  लुप्‍तप्राय</t>
  </si>
  <si>
    <t xml:space="preserve">  असुरक्षित</t>
  </si>
  <si>
    <t xml:space="preserve">  शीघ्र संकटग्रस्त</t>
  </si>
  <si>
    <t xml:space="preserve">  कुल</t>
  </si>
  <si>
    <t xml:space="preserve"> तमिलनाडु </t>
  </si>
  <si>
    <t xml:space="preserve"> कर्नाटक </t>
  </si>
  <si>
    <t xml:space="preserve"> गोवा </t>
  </si>
  <si>
    <t xml:space="preserve"> आंध्र प्रदेश </t>
  </si>
  <si>
    <t xml:space="preserve"> मध्‍य प्रदेश और छत्तीसगढ़ </t>
  </si>
  <si>
    <t xml:space="preserve"> महाराष्ट्र </t>
  </si>
  <si>
    <t xml:space="preserve"> गुजरात </t>
  </si>
  <si>
    <t xml:space="preserve"> राजस्थान </t>
  </si>
  <si>
    <t xml:space="preserve"> पंजाब </t>
  </si>
  <si>
    <t xml:space="preserve"> हिमाचल प्रदेश </t>
  </si>
  <si>
    <t xml:space="preserve"> उत्तर प्रदेश </t>
  </si>
  <si>
    <t xml:space="preserve"> बिहार और झारखंड</t>
  </si>
  <si>
    <t xml:space="preserve"> पश्चिम बंगाल </t>
  </si>
  <si>
    <t xml:space="preserve"> असम </t>
  </si>
  <si>
    <t xml:space="preserve"> पूर्वोत्तर राज्य* </t>
  </si>
  <si>
    <t>अनुसूची 1</t>
  </si>
  <si>
    <t>स्तनपायी</t>
  </si>
  <si>
    <t>42*. रोगटन के मुफ्त पूंछ चमगादड़ (ओटोमॉप्‍स रोगटोनी)</t>
  </si>
  <si>
    <t>भाग IIए</t>
  </si>
  <si>
    <t>**मछली</t>
  </si>
  <si>
    <t xml:space="preserve">        2.  शार्क और रे</t>
  </si>
  <si>
    <t>एनौक्‍सीप्रिस्टिस क्‍यूस्पिडाटा</t>
  </si>
  <si>
    <t>कार्चारहिनस हेमियोडोन</t>
  </si>
  <si>
    <t>ग्लिफियस गंगेटिक्‍स</t>
  </si>
  <si>
    <t>ग्लिफियस ग्लिफियस</t>
  </si>
  <si>
    <t>हिमांटुरा फ्लूवियाटिस</t>
  </si>
  <si>
    <t>प्रिस्टिस माइक्रोडोन</t>
  </si>
  <si>
    <t>प्रिस्टिस जि़जसरोन</t>
  </si>
  <si>
    <t>राइकोबैटस जिडेनसिस</t>
  </si>
  <si>
    <t>यूरोग्‍लामनस ऐस्पेरिमस</t>
  </si>
  <si>
    <t>*19. स्विफ्टलेट (कोलोकालिया यूनिकलर और कोलाकैलिया फ्यूसिफागा)</t>
  </si>
  <si>
    <t xml:space="preserve">कैसिस कॉरनुटा </t>
  </si>
  <si>
    <t xml:space="preserve">कैरोनिया ट्रिटोनिस </t>
  </si>
  <si>
    <t>कोनस मिलनीडवार्डसी</t>
  </si>
  <si>
    <t xml:space="preserve">साइप्रेसिस रूफा </t>
  </si>
  <si>
    <t>हिप्‍पोपस हिप्‍पोपस</t>
  </si>
  <si>
    <t xml:space="preserve">नौटिलय पॉम्पिलियस </t>
  </si>
  <si>
    <t xml:space="preserve">ट्रिडैकना मैक्सिमा </t>
  </si>
  <si>
    <t xml:space="preserve">ट्रिडैकना स्क्वामोसा </t>
  </si>
  <si>
    <t xml:space="preserve">टुडिक्‍ला स्‍पाइरिलस </t>
  </si>
  <si>
    <t>भाग II</t>
  </si>
  <si>
    <t>*16. नेवला (जीनस हेर्पीस्‍टे की सभी प्रजातियां)</t>
  </si>
  <si>
    <t xml:space="preserve"> Schedule IV </t>
  </si>
  <si>
    <t>* 6- ए. स्‍माल गेम - हटा दिया गया है</t>
  </si>
  <si>
    <t>साइप्रेई लैमानिका</t>
  </si>
  <si>
    <t xml:space="preserve">साइप्रेई मैप्‍पा </t>
  </si>
  <si>
    <t xml:space="preserve">साइप्रेई टाल्‍पा </t>
  </si>
  <si>
    <t>फैसियोलैरिया ट्रेपिजि़यम</t>
  </si>
  <si>
    <t>V.</t>
  </si>
  <si>
    <t>हार्पुलिना एरौसियाका</t>
  </si>
  <si>
    <t xml:space="preserve">लैम्बिस किराग्रा </t>
  </si>
  <si>
    <t>लैम्बिस किराग्रा एर्थिटिका</t>
  </si>
  <si>
    <t>लैम्बिस क्रोसिया</t>
  </si>
  <si>
    <t xml:space="preserve">लैम्बिस मिल्‍लेपेडा </t>
  </si>
  <si>
    <t>X.</t>
  </si>
  <si>
    <t>लैम्बिस स्‍कोरपियस</t>
  </si>
  <si>
    <t>XI.</t>
  </si>
  <si>
    <t xml:space="preserve">लैम्बिस ट्रुनकैटा </t>
  </si>
  <si>
    <t>XII.</t>
  </si>
  <si>
    <t xml:space="preserve">प्‍लेसेंटा प्‍लेसेंटा </t>
  </si>
  <si>
    <t>XIII.</t>
  </si>
  <si>
    <t>स्‍ट्रॉमबस प्‍लीकैटस सिब्‍बाल्‍डी</t>
  </si>
  <si>
    <t>XIV.</t>
  </si>
  <si>
    <t>टर्बोमैरमोरेटस</t>
  </si>
  <si>
    <t>XV.</t>
  </si>
  <si>
    <t>टर्बोमैरमोरेटस लिनेयस</t>
  </si>
  <si>
    <r>
      <rPr>
        <b/>
        <sz val="11"/>
        <rFont val="Calibri"/>
        <family val="2"/>
      </rPr>
      <t>भाग I</t>
    </r>
  </si>
  <si>
    <r>
      <rPr>
        <b/>
        <sz val="11"/>
        <rFont val="Calibri"/>
        <family val="2"/>
      </rPr>
      <t>अनुसूची II</t>
    </r>
  </si>
  <si>
    <r>
      <rPr>
        <b/>
        <sz val="11"/>
        <rFont val="Calibri"/>
        <family val="2"/>
      </rPr>
      <t xml:space="preserve"> अनुसूची IV </t>
    </r>
  </si>
  <si>
    <r>
      <t xml:space="preserve">        19.   **</t>
    </r>
    <r>
      <rPr>
        <b/>
        <sz val="11"/>
        <rFont val="Calibri"/>
        <family val="2"/>
        <scheme val="minor"/>
      </rPr>
      <t>Mollusca</t>
    </r>
  </si>
  <si>
    <r>
      <t xml:space="preserve">        19.   **</t>
    </r>
    <r>
      <rPr>
        <b/>
        <sz val="11"/>
        <color indexed="8"/>
        <rFont val="Calibri"/>
        <family val="2"/>
      </rPr>
      <t>सीप</t>
    </r>
  </si>
  <si>
    <r>
      <t xml:space="preserve">(a)   in Part I relating to "MAMMAL", after entry 43, the following entry shall be inserted, namely:"44. </t>
    </r>
    <r>
      <rPr>
        <b/>
        <sz val="11"/>
        <rFont val="Calibri"/>
        <family val="2"/>
        <scheme val="minor"/>
      </rPr>
      <t>Hog Deer (Axis Porchinus)".</t>
    </r>
  </si>
  <si>
    <r>
      <t xml:space="preserve">"57. </t>
    </r>
    <r>
      <rPr>
        <b/>
        <i/>
        <sz val="11"/>
        <rFont val="Calibri"/>
        <family val="2"/>
        <scheme val="minor"/>
      </rPr>
      <t>Quails (Phasinidae)</t>
    </r>
    <r>
      <rPr>
        <sz val="11"/>
        <rFont val="Calibri"/>
        <family val="2"/>
        <scheme val="minor"/>
      </rPr>
      <t xml:space="preserve">- except </t>
    </r>
    <r>
      <rPr>
        <b/>
        <i/>
        <sz val="11"/>
        <rFont val="Calibri"/>
        <family val="2"/>
        <scheme val="minor"/>
      </rPr>
      <t xml:space="preserve">Coturnix japonica (Japanese Quails) </t>
    </r>
    <r>
      <rPr>
        <sz val="11"/>
        <rFont val="Calibri"/>
        <family val="2"/>
        <scheme val="minor"/>
      </rPr>
      <t xml:space="preserve">of farm bred variety:, </t>
    </r>
  </si>
  <si>
    <r>
      <t xml:space="preserve">"15-A. </t>
    </r>
    <r>
      <rPr>
        <b/>
        <i/>
        <sz val="11"/>
        <rFont val="Calibri"/>
        <family val="2"/>
        <scheme val="minor"/>
      </rPr>
      <t>Tokay gecko (Gecko  gecko)</t>
    </r>
    <r>
      <rPr>
        <sz val="11"/>
        <rFont val="Calibri"/>
        <family val="2"/>
        <scheme val="minor"/>
      </rPr>
      <t>".</t>
    </r>
  </si>
  <si>
    <r>
      <t xml:space="preserve">* </t>
    </r>
    <r>
      <rPr>
        <sz val="11"/>
        <color theme="1"/>
        <rFont val="Calibri"/>
        <family val="2"/>
        <scheme val="minor"/>
      </rPr>
      <t>As part of Bihar, Madhya Pradesh and Uttar Pradesh respectively</t>
    </r>
  </si>
  <si>
    <t>बाघों की कुल जनसंख्या</t>
  </si>
  <si>
    <t>EN</t>
  </si>
  <si>
    <t>Andaman And Nicobar Island</t>
  </si>
  <si>
    <t xml:space="preserve"> अंडमान एवं निकोबार दीप समूह</t>
  </si>
  <si>
    <t># Meghalaya and Uttarakhand had not conducted elephant census  in 2012. Therefore, the figure of 2007 has been maintained for 2012 as well.</t>
  </si>
  <si>
    <t>Least Concern (includes Lower Risk &amp; least concern).</t>
  </si>
  <si>
    <t>Source / स्रोत: Vijayan et al. 2004; SACON, Coimbatore(table reproduced from India's 4th National Report  to the Convention on Biological Diversity, MOEF-2009)</t>
  </si>
  <si>
    <t>Approximate Number
अनुमानित संख्‍या</t>
  </si>
  <si>
    <t>सबसे कम सरोकार (इसमें कम जोखिम और सबसे कम सरोकार शामिल है)</t>
  </si>
  <si>
    <t>(b)   in Part III  relating to"BIRDS".</t>
  </si>
  <si>
    <t xml:space="preserve">      20 .  Horseshoe Crab (Tachypleus gigas and Carcinoscorpius rotundicauda)</t>
  </si>
  <si>
    <t>ANDREAEOPSIDA</t>
  </si>
  <si>
    <t>POLYTRICHOPSIDA</t>
  </si>
  <si>
    <t>GEOGLOSSOMYCETES</t>
  </si>
  <si>
    <t>LEOTIOMYCETES</t>
  </si>
  <si>
    <t>USTILAGINOMYCETES</t>
  </si>
  <si>
    <t>c. 520</t>
  </si>
  <si>
    <t>Note: World figures are based on the Second edition of the "Number of Living Species in Australia and the World" (Chapman, 2009); data on the number of species in India are taken from 'Plant Discoveries 2018- New Genera, Species and New Records' compiled  and edited by Paramjit Singh and S.S. Dash, published by Botanical Survey of India in 2019.</t>
  </si>
  <si>
    <t>TOTAL(FUNGI)</t>
  </si>
  <si>
    <t>TOTAL(PROTISTS)</t>
  </si>
  <si>
    <t>Source : BSI-ENVIS Resource Partner, Howrah  स्रोत: बीएसआई- एनविस
संसाधन भागीदार हावड़ा</t>
  </si>
  <si>
    <t>Source : IUCN :10 December, 2019 (Zoological Survey of India)</t>
  </si>
  <si>
    <t>p-202/c</t>
  </si>
  <si>
    <t>29*</t>
  </si>
  <si>
    <t>Telangana*</t>
  </si>
  <si>
    <t xml:space="preserve">Source :  National Tiger Conservation Authority, Ministry of Environment, Forest  and Climate Change   ( as on 25.06.2018)                         </t>
  </si>
  <si>
    <t xml:space="preserve">Source :  National Tiger Conservation Authority, Ministry of Environment, Forest  and Climate Change </t>
  </si>
  <si>
    <t xml:space="preserve">  Statement 1.44 :  List of threatened/ endangered species notified in India                                          </t>
  </si>
  <si>
    <t>विवरण 1.44 :  भारत में अधिसूचित संकटग्रस्त /  विलुप्तप्राय प्रजातियों की सूची</t>
  </si>
  <si>
    <t>Butterflies and Moths</t>
  </si>
  <si>
    <t>प्रजाति और पारिस्थितिकी तंत्र</t>
  </si>
  <si>
    <t>स्थलीय पौधे</t>
  </si>
  <si>
    <t>जलीय पौधे (अंतर्देशीय)</t>
  </si>
  <si>
    <t xml:space="preserve">Fishes </t>
  </si>
  <si>
    <t>मछलियों का वर्ग</t>
  </si>
  <si>
    <t>आक्रामक समुद्री प्रजातियां</t>
  </si>
  <si>
    <t>Fungus</t>
  </si>
  <si>
    <t>कुकुरमुत्ता</t>
  </si>
  <si>
    <t>Bacteria</t>
  </si>
  <si>
    <t>जीवाणु</t>
  </si>
  <si>
    <t>Nematode</t>
  </si>
  <si>
    <t>निमेटोड</t>
  </si>
  <si>
    <t>Invasive Insects</t>
  </si>
  <si>
    <t>आक्रामक कीड़े</t>
  </si>
  <si>
    <t>कीड़े</t>
  </si>
  <si>
    <t>Mollusca</t>
  </si>
  <si>
    <t>मोलस्का</t>
  </si>
  <si>
    <t>Amphibian</t>
  </si>
  <si>
    <t>Reptile</t>
  </si>
  <si>
    <t>साँप</t>
  </si>
  <si>
    <t>Mammals</t>
  </si>
  <si>
    <t>.</t>
  </si>
  <si>
    <t>भाग III</t>
  </si>
  <si>
    <t xml:space="preserve">              भाग lVबी- **सीप</t>
  </si>
  <si>
    <t>पॉलीट्रीचोपीसाडा</t>
  </si>
  <si>
    <t xml:space="preserve">जोगलोसोमैकेटस </t>
  </si>
  <si>
    <t xml:space="preserve">लोशमीकेट्स </t>
  </si>
  <si>
    <t>फैओपिसै</t>
  </si>
  <si>
    <t>10. सीवुड को हरे शैवाल (क्‍लोरोफिटा, कारोफिटा), लाल शैवाल (रोडोफिटा) और भूरे शैवाल (ऑक्रोफिटा या हीटरोकोंटोफिटा) में शामिल किया गया है।</t>
  </si>
  <si>
    <t xml:space="preserve">8. सेवार में सच्‍चे सेवार (ब्रायोफिटा), हॉर्नवोर्ट (ऐंथोसेराटोफिटा) और लीवरवोर्ट (मर्चेंटियोफिटा) शामिल हैं। </t>
  </si>
  <si>
    <t xml:space="preserve">8. Mosses include the true mosses (Bryophyta), the hornworts (Anthoceratophyta), and liverworts (Marchantiophyta). </t>
  </si>
  <si>
    <t>1. The sources used for the numbers of described species in each taxonomic group are listed below:</t>
  </si>
  <si>
    <t>1. प्रत्‍येक वर्गिकी में वर्णित प्रजातियों के लिए प्रयुक्‍त स्रोतों को नीचे सूचीबद्ध किया गया है:</t>
  </si>
  <si>
    <t>शीघ्र संकटग्रस्त (इसमें एलआर/एनटी-कम जोखिम/शीघ्र संकटग्रस्त शामिल है)</t>
  </si>
  <si>
    <t>असुरक्षित,</t>
  </si>
  <si>
    <t>संकटग्रस्त,</t>
  </si>
  <si>
    <t>अत्यंत संकटग्रस्त</t>
  </si>
  <si>
    <t>वन में विलुप्‍त</t>
  </si>
  <si>
    <t>विलुप्‍त</t>
  </si>
  <si>
    <t>कम जोखिम/संरक्षण पर निर्भर</t>
  </si>
  <si>
    <t>डाटा अपूर्ण</t>
  </si>
  <si>
    <t xml:space="preserve">उस्तीलागिनोमिकेट्स </t>
  </si>
  <si>
    <t>स्रोत: भारतीय प्राणिविज्ञान सर्वेक्षण</t>
  </si>
  <si>
    <r>
      <rPr>
        <b/>
        <sz val="11"/>
        <color theme="1"/>
        <rFont val="Calibri Light"/>
        <family val="1"/>
        <scheme val="major"/>
      </rPr>
      <t>Source :</t>
    </r>
    <r>
      <rPr>
        <sz val="11"/>
        <color theme="1"/>
        <rFont val="Calibri Light"/>
        <family val="1"/>
        <scheme val="major"/>
      </rPr>
      <t xml:space="preserve"> Implementation of India’s National Biodiversity Action Plan - An Overview 2019, National Biodiversity Authority, MoEF&amp;CC; http://nbaindia.org/uploaded/pdf/IndiaNationalBiodiversityActionPlan2019.pdf
</t>
    </r>
  </si>
  <si>
    <t>उत्तराखंड</t>
  </si>
  <si>
    <t>उत्तर प्रदेश</t>
  </si>
  <si>
    <t>बिहार</t>
  </si>
  <si>
    <t xml:space="preserve">शिवालिक गंगेटिक </t>
  </si>
  <si>
    <t>आंध्र प्रदेश</t>
  </si>
  <si>
    <t>छत्तीसगढ़</t>
  </si>
  <si>
    <t>मध्य प्रदेश</t>
  </si>
  <si>
    <t>महाराष्ट्र</t>
  </si>
  <si>
    <t>ओडिशा</t>
  </si>
  <si>
    <t>राजस्थान</t>
  </si>
  <si>
    <t>झारखंड</t>
  </si>
  <si>
    <t>मध्‍य भारत</t>
  </si>
  <si>
    <t>पश्चिमी घाट के लैंडस्‍केप कॉप्‍लेक्‍स</t>
  </si>
  <si>
    <t>कर्नाटक</t>
  </si>
  <si>
    <t>केरल</t>
  </si>
  <si>
    <t>तमिलनाडु</t>
  </si>
  <si>
    <t>गोवा</t>
  </si>
  <si>
    <t>पश्चिमी घाट</t>
  </si>
  <si>
    <t>असम</t>
  </si>
  <si>
    <t>अरुणाचल प्रदेश</t>
  </si>
  <si>
    <t>मिजोरम</t>
  </si>
  <si>
    <t>उत्‍तरी पश्चिम बंगाल</t>
  </si>
  <si>
    <t>पूर्वोत्‍तर के पहाड़ एवं ब्रह्मपुत्र</t>
  </si>
  <si>
    <t>सुंदरवन</t>
  </si>
  <si>
    <t>तेलंगाना</t>
  </si>
  <si>
    <t>Statement 1.33: Number of threatened species at global level by major groups of organisms</t>
  </si>
  <si>
    <t xml:space="preserve"> विवरण 1.33 : जीवों के प्रमुख समूहों के अनुसार वैश्विक स्‍तर पर संकटग्रस्‍त प्रजातियों की संख्या  </t>
  </si>
  <si>
    <t xml:space="preserve"> विवरण 1.34 : वैश्विक स्‍तर पर पादपों की स्थिति का श्रेणीवार सारांश</t>
  </si>
  <si>
    <t xml:space="preserve">   Statement 1.34 : Category -wise status summary of plants at global level                                                                                                             </t>
  </si>
  <si>
    <t>विवरण 1.35 : प्रमुख वर्गिकी के अनुसार पादपों का श्रेणीवार सारांश</t>
  </si>
  <si>
    <t xml:space="preserve"> Statement 1.35: Category-wise plants summary by major taxonomic group                                 </t>
  </si>
  <si>
    <t>Statement 1.36  : Number and status of plant species in India</t>
  </si>
  <si>
    <t xml:space="preserve"> विवरण 1.36 : भारत में पादपों की प्रजातियों की संख्या एवं स्थिति</t>
  </si>
  <si>
    <t xml:space="preserve">Statement 1.37 :  State-wise distribution of threatened wetland flora and fauna       </t>
  </si>
  <si>
    <t xml:space="preserve">  विवरण 1.37 :  दलदली भूमि के संकटग्रस्‍त जीव-जन्तुओं एवं वनस्पतियों का राज्यवार वितरण</t>
  </si>
  <si>
    <t xml:space="preserve"> Statement  1.39 : Number of rare and threatened species in vertebrates                  </t>
  </si>
  <si>
    <t>विवरण 1.39 : कशेरुकी वाली दुर्लभ एवं संकटग्रस्‍त प्रजातियों की संख्या</t>
  </si>
  <si>
    <t xml:space="preserve">Statement 1.40: Details of Invasive alien flora and fauna species/ Species  in India   </t>
  </si>
  <si>
    <t>विवरण 1.40 :भारत में आक्रामक विदेशी वनस्पतियों और जीवों की प्रजातियों / प्रजातियों का विवरण</t>
  </si>
  <si>
    <t xml:space="preserve">Statement 1.42 : State-wise population of wild elephants                   </t>
  </si>
  <si>
    <t xml:space="preserve">विवरण 1.42 : जंगली हाथियों की राज्यवार आबादी </t>
  </si>
  <si>
    <t xml:space="preserve">                   Statement  1.43: State-wise population of Tiger and their occupancy           </t>
  </si>
  <si>
    <t xml:space="preserve">   विवरण 1.43 : बाघों की राज्यवार आबादी और उनका दखल क्षेत्र</t>
  </si>
  <si>
    <t>Plants</t>
  </si>
  <si>
    <t>Schedule VI</t>
  </si>
  <si>
    <t>Across Categories</t>
  </si>
  <si>
    <t>Schedule V</t>
  </si>
  <si>
    <t>Snakes</t>
  </si>
  <si>
    <t>Schedule IV</t>
  </si>
  <si>
    <t>Schedule III</t>
  </si>
  <si>
    <t>of which Beetles</t>
  </si>
  <si>
    <t>Part II</t>
  </si>
  <si>
    <t>Part I</t>
  </si>
  <si>
    <t>Echinodermata</t>
  </si>
  <si>
    <t>Part IV C</t>
  </si>
  <si>
    <t>Part IV B</t>
  </si>
  <si>
    <t xml:space="preserve">Coelenterates </t>
  </si>
  <si>
    <t>Part IV A</t>
  </si>
  <si>
    <t>of which Butterflies and Moths</t>
  </si>
  <si>
    <t xml:space="preserve">Crustacea and Insects </t>
  </si>
  <si>
    <t>Part IV</t>
  </si>
  <si>
    <t>Part III</t>
  </si>
  <si>
    <t>Part II A</t>
  </si>
  <si>
    <t xml:space="preserve">Amphibians and Reptiles </t>
  </si>
  <si>
    <t>Schedule I</t>
  </si>
  <si>
    <t>Categories</t>
  </si>
  <si>
    <t>Statement 1.41 : Number of Protected Flora and Fauna Species under the Wildlife (Protection) Act, 1972</t>
  </si>
  <si>
    <t xml:space="preserve">विवरण 1.41 : वन्यजीव (संरक्षण) अधिनियम, 1972 के तहत संरक्षित वनस्पतियों और जीवों की प्रजातियों की संख्या </t>
  </si>
  <si>
    <t>Source: Compiled from notifications issued in respect of Schedule I to VI of the Wildlife (Protection) Act, 1972</t>
  </si>
  <si>
    <t>उभयचर और सरीसृप</t>
  </si>
  <si>
    <t>क्रस्टेशिया और कीड़े</t>
  </si>
  <si>
    <t>जिनमें से तितलियाँ और पतंगे</t>
  </si>
  <si>
    <t>एकीनोडरमाटा</t>
  </si>
  <si>
    <t>श्रेणियों के पार</t>
  </si>
  <si>
    <t>सांप</t>
  </si>
  <si>
    <t>तितलियाँ और पतंगे</t>
  </si>
  <si>
    <t>पौधे</t>
  </si>
  <si>
    <t>श्रेणी</t>
  </si>
  <si>
    <t xml:space="preserve"> Statement  1.44 : Tiger Reserves in India                                                  </t>
  </si>
  <si>
    <t>विवरण 1.44 : भारत में टाइगर रिज़र्व</t>
  </si>
  <si>
    <t xml:space="preserve"> Statement 1.45 : Tiger mortality                                                 </t>
  </si>
  <si>
    <t xml:space="preserve">विवरण 1.45 : बाघों की मृत्‍यु </t>
  </si>
  <si>
    <t>सिलेंटरेटा</t>
  </si>
  <si>
    <t>S. No.</t>
  </si>
  <si>
    <t xml:space="preserve">Mammal
</t>
  </si>
  <si>
    <t xml:space="preserve">Aves
</t>
  </si>
  <si>
    <t xml:space="preserve">Reptilia
</t>
  </si>
  <si>
    <t xml:space="preserve">Amphibia
</t>
  </si>
  <si>
    <t xml:space="preserve">Pisces
</t>
  </si>
  <si>
    <t>मत्स्य वर्ग</t>
  </si>
  <si>
    <r>
      <t xml:space="preserve">Estimated Number of described species </t>
    </r>
    <r>
      <rPr>
        <b/>
        <vertAlign val="superscript"/>
        <sz val="11"/>
        <rFont val="Calibri"/>
        <family val="2"/>
        <scheme val="minor"/>
      </rPr>
      <t xml:space="preserve">1         </t>
    </r>
    <r>
      <rPr>
        <b/>
        <sz val="11"/>
        <rFont val="Calibri"/>
        <family val="2"/>
        <scheme val="minor"/>
      </rPr>
      <t/>
    </r>
  </si>
  <si>
    <t>वर्णित प्रजातियों की अनुमानित संख्‍या 1</t>
  </si>
  <si>
    <t xml:space="preserve">Number of species evaluated by 2016 (IUCN Red List version  2016-3)  </t>
  </si>
  <si>
    <t>मूल्‍यांकित प्रजातियों की अनुमानित संख्‍या (IUCN रेड लिस्‍ट संस्‍करण 2016-3)</t>
  </si>
  <si>
    <t>(IUCN रेड लिस्‍ट संस्‍करण 2012.2)</t>
  </si>
  <si>
    <t xml:space="preserve">
(IUCN Red List version 2012.2)
</t>
  </si>
  <si>
    <t>(IUCN रेड लिस्‍ट संस्‍करण 2013.2)</t>
  </si>
  <si>
    <t xml:space="preserve">
(IUCN Red List version 2013.2)
</t>
  </si>
  <si>
    <t xml:space="preserve">
(IUCN Red List version 2014.3)
</t>
  </si>
  <si>
    <t>(IUCN रेड लिस्‍ट संस्‍करण 2014.3)</t>
  </si>
  <si>
    <t xml:space="preserve">
(IUCN Red List version 2015-4)
</t>
  </si>
  <si>
    <t>(IUCN रेड लिस्‍ट संस्‍करण 2015-4)</t>
  </si>
  <si>
    <t>(IUCN रेड लिस्‍ट संस्‍करण 2016-3)</t>
  </si>
  <si>
    <t xml:space="preserve">
(IUCN Red List version 2016-3)
</t>
  </si>
  <si>
    <t xml:space="preserve">
(IUCN Red List version 2017-3)
</t>
  </si>
  <si>
    <t>(IUCN रेड लिस्‍ट संस्‍करण 2017-3)</t>
  </si>
  <si>
    <t xml:space="preserve">
(IUCN Red List version 2018-2)
</t>
  </si>
  <si>
    <t>(IUCN रेड लिस्‍ट संस्‍करण 2018-2)</t>
  </si>
  <si>
    <t xml:space="preserve">
(IUCN Red List version 2019-3)
</t>
  </si>
  <si>
    <t>(IUCN रेड लिस्‍ट संस्‍करण 2019-3)</t>
  </si>
  <si>
    <t xml:space="preserve">Major Groups </t>
  </si>
  <si>
    <t xml:space="preserve">IUCN Red List version 2012.1 
 </t>
  </si>
  <si>
    <t xml:space="preserve">IUCN Red List version 2013.1  
 </t>
  </si>
  <si>
    <t xml:space="preserve">IUCN Red List version 2014.1   
</t>
  </si>
  <si>
    <t xml:space="preserve">IUCN Red List version 2015.4   
 </t>
  </si>
  <si>
    <t xml:space="preserve">IUCN Red List version 2014.2 
</t>
  </si>
  <si>
    <t xml:space="preserve">IUCN Red List version 2015.2 
</t>
  </si>
  <si>
    <t xml:space="preserve">IUCN   Red List version 2016.2 
 </t>
  </si>
  <si>
    <t xml:space="preserve">IUCN Red List version 2017-2 
</t>
  </si>
  <si>
    <t xml:space="preserve">IUCN Red List version 2018-2  
 </t>
  </si>
  <si>
    <t xml:space="preserve">IUCN Red List version 2019-2  
 </t>
  </si>
  <si>
    <t>IUCN रेड लिस्‍ट संस्‍करण 2012.1</t>
  </si>
  <si>
    <t>IUCN रेड लिस्‍ट संस्‍करण 2013.1</t>
  </si>
  <si>
    <t>IUCN रेड लिस्‍ट संस्‍करण 2014.1</t>
  </si>
  <si>
    <t>IUCN रेड लिस्‍ट संस्‍करण 2015.4</t>
  </si>
  <si>
    <t xml:space="preserve"> IUCN रेड लिस्‍ट संस्‍करण 2014.2</t>
  </si>
  <si>
    <t>IUCN रेड लिस्‍ट संस्‍करण 2015.2</t>
  </si>
  <si>
    <t>IUCN रेड लिस्‍ट संस्‍करण 2016.2</t>
  </si>
  <si>
    <t>IUCN रेड लिस्‍ट संस्‍करण 2017-2</t>
  </si>
  <si>
    <t>IUCN रेड लिस्‍ट संस्‍करण 2018-2</t>
  </si>
  <si>
    <t>IUCN रेड लिस्‍ट संस्‍करण 2019-2</t>
  </si>
  <si>
    <t>World</t>
  </si>
  <si>
    <t>भारत में पाए जाने का प्रतिशत</t>
  </si>
  <si>
    <t>भारत में स्थानिक प्रजातियों की संख्‍या</t>
  </si>
  <si>
    <t>भारत में संकटग्रस्त प्रजातियों की संख्‍या</t>
  </si>
  <si>
    <t>क्र.सं.</t>
  </si>
  <si>
    <t xml:space="preserve">Threatened birds </t>
  </si>
  <si>
    <t>संकटग्रस्त पक्षी</t>
  </si>
  <si>
    <t xml:space="preserve"> Threatened fishes </t>
  </si>
  <si>
    <t>संकटग्रस्त मछलियां</t>
  </si>
  <si>
    <t xml:space="preserve"> Threatened turtles </t>
  </si>
  <si>
    <t>संकटग्रस्त कछुए</t>
  </si>
  <si>
    <t xml:space="preserve">S.No     </t>
  </si>
  <si>
    <t>क्र. स.</t>
  </si>
  <si>
    <t>Schedule</t>
  </si>
  <si>
    <t>अनुसूची</t>
  </si>
  <si>
    <t>Part</t>
  </si>
  <si>
    <t>भाग</t>
  </si>
  <si>
    <t xml:space="preserve">No. of species  </t>
  </si>
  <si>
    <t>प्रजातियों की संख्या</t>
  </si>
  <si>
    <t>Year
वर्ष</t>
  </si>
  <si>
    <t xml:space="preserve">(Area in sq. Kms.) </t>
  </si>
  <si>
    <t>(क्षेत्रफल वर्ग किलोमीटर में)</t>
  </si>
  <si>
    <t>सृजन का वर्ष</t>
  </si>
  <si>
    <t>टाइगर रिजर्व़ का नाम</t>
  </si>
  <si>
    <t xml:space="preserve">प्रमुख/महत्वपूर्ण टाइगर हैबिटैट का क्षेत्रफल    </t>
  </si>
  <si>
    <t xml:space="preserve">बफर/पेरिफरल क्षेत्र  </t>
  </si>
  <si>
    <t>कुल क्षेत्रफल</t>
  </si>
  <si>
    <t xml:space="preserve">वर्ष </t>
  </si>
  <si>
    <t xml:space="preserve">Major Groups 
</t>
  </si>
  <si>
    <t>पकड़ सहित अवैध शिकार</t>
  </si>
  <si>
    <t>जांच के अधीन मामले</t>
  </si>
  <si>
    <t xml:space="preserve">Total 
</t>
  </si>
  <si>
    <t>(IUCN Red list version)</t>
  </si>
  <si>
    <t>( IUCN  रेड लिस्ट संस्करण)</t>
  </si>
  <si>
    <t>अन्‍य समूह</t>
  </si>
  <si>
    <t>OTHER GROUP</t>
  </si>
  <si>
    <t>Major Group</t>
  </si>
  <si>
    <t xml:space="preserve">S. No.  </t>
  </si>
  <si>
    <t xml:space="preserve">  प्रमुख समूह</t>
  </si>
  <si>
    <t xml:space="preserve"> राज्‍य</t>
  </si>
  <si>
    <t xml:space="preserve">  राज्‍य      </t>
  </si>
  <si>
    <t>कुल(कवक)</t>
  </si>
  <si>
    <t>कुल(प्रोटिस्टा)</t>
  </si>
  <si>
    <t>Total /कुल</t>
  </si>
  <si>
    <t xml:space="preserve"> अँड्रिएओइओएसपीडा</t>
  </si>
  <si>
    <t xml:space="preserve"> वर्ग*</t>
  </si>
  <si>
    <t>Species and Ecosystem</t>
  </si>
  <si>
    <t xml:space="preserve">Total </t>
  </si>
  <si>
    <t>Aquatic plants (inland)</t>
  </si>
  <si>
    <t>Terrestrial plants</t>
  </si>
  <si>
    <t>Marine invasive species</t>
  </si>
  <si>
    <t xml:space="preserve">S.No. </t>
  </si>
  <si>
    <t>Microorganism reported in freshwater and brackish water</t>
  </si>
  <si>
    <t>मीठे पानी और  खारा पानी में सूक्ष्मजीव</t>
  </si>
  <si>
    <t>जिनमें से भृंग</t>
  </si>
  <si>
    <t>Terrestrial Ecosystem</t>
  </si>
  <si>
    <t>Aquatic Ecosystem</t>
  </si>
  <si>
    <t>Agriculture Ecosystem</t>
  </si>
  <si>
    <t>Major Island Ecosystem</t>
  </si>
  <si>
    <t>विश्‍व</t>
  </si>
  <si>
    <t>Percentage of Occurrence in India</t>
  </si>
  <si>
    <t>No. of Endemic Species in India</t>
  </si>
  <si>
    <t>No. of Threatened  Species in India</t>
  </si>
  <si>
    <t>India/ भारत</t>
  </si>
  <si>
    <t xml:space="preserve">1.  </t>
  </si>
  <si>
    <t>2.</t>
  </si>
  <si>
    <t>1.</t>
  </si>
  <si>
    <t>3.</t>
  </si>
  <si>
    <t>4.</t>
  </si>
  <si>
    <t>Fungi</t>
  </si>
  <si>
    <t xml:space="preserve"> Algae</t>
  </si>
  <si>
    <t>Virus &amp; Bacteria</t>
  </si>
  <si>
    <t>Pteridophytes</t>
  </si>
  <si>
    <t>Bryophytes</t>
  </si>
  <si>
    <t>Angiosperms</t>
  </si>
  <si>
    <t>No. of Known Species/ ज्ञात प्रजातियों की संख्या</t>
  </si>
  <si>
    <t xml:space="preserve">Tiger Population   </t>
  </si>
  <si>
    <t xml:space="preserve"> बाघों की आबादी</t>
  </si>
  <si>
    <t>बाघ उपलब्धता वर्ग कि.मी.</t>
  </si>
  <si>
    <t xml:space="preserve">Tiger Occupancy  Km2  </t>
  </si>
  <si>
    <t>Area of core/critical tiger habitat</t>
  </si>
  <si>
    <t>Total  area</t>
  </si>
  <si>
    <t>Name of Tiger Reserve</t>
  </si>
  <si>
    <t>Buffer/ peripheral area</t>
  </si>
  <si>
    <t>Year of Creation</t>
  </si>
  <si>
    <t>Poaching including seizure</t>
  </si>
  <si>
    <t>Year</t>
  </si>
  <si>
    <t xml:space="preserve"> Cases under scrutiny  
</t>
  </si>
  <si>
    <t xml:space="preserve">2019 * </t>
  </si>
  <si>
    <t>स्रोत:  राष्‍ट्रीय बाघ संरक्षण प्राधिकरण, पर्यावरण, वन एवं जलवायु परिवर्तन मंत्रालय * -as on 02.01.2020</t>
  </si>
  <si>
    <t xml:space="preserve">Source : Botanical Survey of India, Ministry of Environment, Forest  and Climate Change   स्रोत: भारतीय वानस्‍पतिक सर्वेक्षण, पर्यावरण, वन एवं जलवायु परिवर्तन मंत्रालय </t>
  </si>
  <si>
    <t xml:space="preserve">Source : ENVIS-Botanical Survey of India,Ministry of Environment, Forest  and Climate Change / स्रोत: एनविस-भारतीय वानस्‍पतिक सर्वेक्षण, पर्यावरण, वन एवं जलवायु परिवर्तन मंत्रालय </t>
  </si>
  <si>
    <t>27,657-27,682</t>
  </si>
  <si>
    <t>29,391-30,711</t>
  </si>
  <si>
    <t>5,648-6,488</t>
  </si>
  <si>
    <t>5,942-6,422</t>
  </si>
  <si>
    <t>^ :This is the unified data for UT of Jammu and Kashmir &amp; UT of Ladakh</t>
  </si>
  <si>
    <t>Jammu &amp; Kashmir ^</t>
  </si>
  <si>
    <t xml:space="preserve"> जम्‍मू एवं कश्‍मीर^ </t>
  </si>
  <si>
    <t>As on March 19, 2020</t>
  </si>
  <si>
    <t> Natural   (N)
 प्राकृतिक</t>
  </si>
  <si>
    <t>Unnatural Poaching
    (UNP)
अप्राकृतिक रूप से अवैध शिकार</t>
  </si>
  <si>
    <t>Under Scrutiny
(US)
जांच के अधीन मामले</t>
  </si>
  <si>
    <t>Poaching 
(P)
अवैध शिकार</t>
  </si>
  <si>
    <t>Seizure
पकड़/जब्ती</t>
  </si>
  <si>
    <t xml:space="preserve">Total
कुल </t>
  </si>
  <si>
    <t xml:space="preserve">Source :  National Tiger Conservation Authority/Project Tiger, Ministry of Environment, Forest  and Climate Change </t>
  </si>
  <si>
    <t xml:space="preserve">Year
वर्ष </t>
  </si>
  <si>
    <t>स्रोत: भारत की राष्ट्रीय जैव विविधता कार्य योजना का कार्यान्वयन - एक अवलोकन 2019, राष्ट्रीय जैव विविधता प्राधिकरण, पर्यावरण, वन और जलवायु परिवर्तन मंत्रालय</t>
  </si>
  <si>
    <t>स्रोत: वन्यजीव (संरक्षण) अधिनियम, 1972 की अनुसूची I से VI के संबंध में जारी अधिसूचनाओं से संकलित</t>
  </si>
  <si>
    <t>Phylum</t>
  </si>
  <si>
    <t>Total number of marine faunal species 
समुद्री जीव प्रजातियों की कुल संख्या</t>
  </si>
  <si>
    <t>Number of species in India under other groups 
भारत में  अन्य समूहों के तहत प्रजातियों की संख्या</t>
  </si>
  <si>
    <t>Total number of faunal species 
पशु प्रजातियों की कुल संख्या</t>
  </si>
  <si>
    <t xml:space="preserve">World
विश्र्व </t>
  </si>
  <si>
    <t>India
भारत</t>
  </si>
  <si>
    <t>Freshwater
मीठे पानी</t>
  </si>
  <si>
    <t>Indian Mangrove System
भारतीय मैंग्रोव प्रणाली</t>
  </si>
  <si>
    <t>Estuarine Ecosystem
एस्टुरीन इकोसिस्टम</t>
  </si>
  <si>
    <t>Soil Ecosystem
मृदा पारिस्थितिकी तंत्र</t>
  </si>
  <si>
    <t>नस्ल</t>
  </si>
  <si>
    <t>PROTISTA</t>
  </si>
  <si>
    <t>प्रॉटिस्टा</t>
  </si>
  <si>
    <t>PROTOZOA</t>
  </si>
  <si>
    <t>प्रोटोजोआ</t>
  </si>
  <si>
    <t>MESOZOA</t>
  </si>
  <si>
    <t xml:space="preserve">मेसोजोआ </t>
  </si>
  <si>
    <t>FORAMINIFERA</t>
  </si>
  <si>
    <t xml:space="preserve">फोरामिनिफेरा </t>
  </si>
  <si>
    <t>PORIFERA</t>
  </si>
  <si>
    <t>CNIDARIA</t>
  </si>
  <si>
    <t>CTENOPHORA</t>
  </si>
  <si>
    <t>टिनोफोरा</t>
  </si>
  <si>
    <t>PLATYHEMINTHES</t>
  </si>
  <si>
    <t xml:space="preserve">प्लैट्यूमिन्थेस </t>
  </si>
  <si>
    <t>POLYCLAD</t>
  </si>
  <si>
    <t>DICYEMIDA</t>
  </si>
  <si>
    <t xml:space="preserve">डिसीमिडा </t>
  </si>
  <si>
    <t>NEMERTEA</t>
  </si>
  <si>
    <t>निमेर्टिया</t>
  </si>
  <si>
    <t>GASTROTRICHA</t>
  </si>
  <si>
    <t xml:space="preserve">गैस्ट्रोरीचा </t>
  </si>
  <si>
    <t>ROTIFERA</t>
  </si>
  <si>
    <t>रोटिफेरा</t>
  </si>
  <si>
    <t>CHEPHALORHYNCHA</t>
  </si>
  <si>
    <t xml:space="preserve">चेफलोरिनचा </t>
  </si>
  <si>
    <t>KINORHYNCHA</t>
  </si>
  <si>
    <t xml:space="preserve">कीनोरिनचा </t>
  </si>
  <si>
    <t>ACANTHOCEPHALA</t>
  </si>
  <si>
    <t>एकेंथोसिफेला</t>
  </si>
  <si>
    <t>NEMATODA</t>
  </si>
  <si>
    <t xml:space="preserve">नेमाटोड </t>
  </si>
  <si>
    <t>GNATHOSTOMULIDA</t>
  </si>
  <si>
    <t xml:space="preserve">गनथोस्टोमलीडा </t>
  </si>
  <si>
    <t>MULLUSCS</t>
  </si>
  <si>
    <t xml:space="preserve">मुलूसकस </t>
  </si>
  <si>
    <t>OPISTHOBRACHIA</t>
  </si>
  <si>
    <t xml:space="preserve">ओपिस्थोब्रैंचिए </t>
  </si>
  <si>
    <t>ANNELIDA</t>
  </si>
  <si>
    <t xml:space="preserve">ऐनेलिडा </t>
  </si>
  <si>
    <t>ARTHROPODA</t>
  </si>
  <si>
    <t xml:space="preserve">आर्थोपोडा </t>
  </si>
  <si>
    <t>SIPUNCULA</t>
  </si>
  <si>
    <t>सिपुन्कुला</t>
  </si>
  <si>
    <t>ECHIURA</t>
  </si>
  <si>
    <t>एकियूरा</t>
  </si>
  <si>
    <t>ONYCOPHORA</t>
  </si>
  <si>
    <t xml:space="preserve">निकोफोरा </t>
  </si>
  <si>
    <t>TARDIGRADA</t>
  </si>
  <si>
    <t>PHORONIDA</t>
  </si>
  <si>
    <t>फोरोनिडा</t>
  </si>
  <si>
    <t>BRYOZOA</t>
  </si>
  <si>
    <t>ब्रायोजोआ</t>
  </si>
  <si>
    <t>ENTOPROCTA</t>
  </si>
  <si>
    <t xml:space="preserve">एण्टोप्रोक्ट </t>
  </si>
  <si>
    <t>BRACHIOPODA</t>
  </si>
  <si>
    <t>ब्रेकियोपोडा</t>
  </si>
  <si>
    <t>ECHINODERMATA</t>
  </si>
  <si>
    <t xml:space="preserve">एचिनोदेर्माटा </t>
  </si>
  <si>
    <t>CHAETOGNATHA</t>
  </si>
  <si>
    <t xml:space="preserve">चायतोगनता </t>
  </si>
  <si>
    <t>HEMICHORDATA</t>
  </si>
  <si>
    <t>हेमीकोर्डेटा</t>
  </si>
  <si>
    <t>CHORDATA</t>
  </si>
  <si>
    <t>कोर्डेटा</t>
  </si>
  <si>
    <t>CEPHALOCHORDATA</t>
  </si>
  <si>
    <t xml:space="preserve">सफलोकोर्डेटा </t>
  </si>
  <si>
    <t>TUNICATA/UROCGORDATA</t>
  </si>
  <si>
    <t>ट्यूनिकैटा / यूरोकगॉर्डेटा</t>
  </si>
  <si>
    <t>PISCES</t>
  </si>
  <si>
    <t>मीन राशि</t>
  </si>
  <si>
    <t>REPTILIA</t>
  </si>
  <si>
    <t>AVES</t>
  </si>
  <si>
    <t>एविस</t>
  </si>
  <si>
    <t>MAMMALIA</t>
  </si>
  <si>
    <t>स्तनीयजन्तु</t>
  </si>
  <si>
    <t>MEIOFAUNA</t>
  </si>
  <si>
    <t xml:space="preserve">मेयोफौना </t>
  </si>
  <si>
    <t>Source / स्रोत: Manual of Collection, Preservation and Identification of Soil Fauna-2019, Current Status of Estuarine biodiversity in India-2018, Faunal Diversity of Mangrove Ecosystem in india-2019, Current Status of freshwater faunal diversity in India-2017, Zoological Survey of India,  Current Status of Marine Faunal Diversity in India-2016, Zoological Survey of India</t>
  </si>
  <si>
    <t xml:space="preserve">पॉलीक्लाद </t>
  </si>
  <si>
    <t>टाड्इग्रेड</t>
  </si>
  <si>
    <t xml:space="preserve">Statement 1.38:  Faunal diversity in India and the world
विवरण 1.38 : भारत और विश्‍व में जीव-जन्तुओं की विविधता                  </t>
  </si>
</sst>
</file>

<file path=xl/styles.xml><?xml version="1.0" encoding="utf-8"?>
<styleSheet xmlns="http://schemas.openxmlformats.org/spreadsheetml/2006/main">
  <numFmts count="4">
    <numFmt numFmtId="43" formatCode="_(* #,##0.00_);_(* \(#,##0.00\);_(* &quot;-&quot;??_);_(@_)"/>
    <numFmt numFmtId="164" formatCode="_-* #,##0_-;\-* #,##0_-;_-* &quot;-&quot;_-;_-@_-"/>
    <numFmt numFmtId="165" formatCode="#,##0_ ;\-#,##0\ "/>
    <numFmt numFmtId="166" formatCode="0.00;[Red]0.00"/>
  </numFmts>
  <fonts count="49">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10"/>
      <color theme="1"/>
      <name val="Calibri"/>
      <family val="2"/>
      <scheme val="minor"/>
    </font>
    <font>
      <b/>
      <sz val="12"/>
      <color theme="1"/>
      <name val="Calibri"/>
      <family val="2"/>
      <scheme val="minor"/>
    </font>
    <font>
      <sz val="11"/>
      <name val="Calibri"/>
      <family val="2"/>
      <scheme val="minor"/>
    </font>
    <font>
      <sz val="10"/>
      <name val="Arial"/>
      <family val="2"/>
    </font>
    <font>
      <u/>
      <sz val="11"/>
      <color theme="10"/>
      <name val="Calibri"/>
      <family val="2"/>
      <scheme val="minor"/>
    </font>
    <font>
      <u/>
      <sz val="10"/>
      <color indexed="12"/>
      <name val="Arial"/>
      <family val="2"/>
    </font>
    <font>
      <b/>
      <sz val="11"/>
      <name val="Calibri"/>
      <family val="2"/>
      <scheme val="minor"/>
    </font>
    <font>
      <b/>
      <sz val="12"/>
      <name val="Calibri"/>
      <family val="2"/>
      <scheme val="minor"/>
    </font>
    <font>
      <sz val="12"/>
      <color theme="1"/>
      <name val="Calibri"/>
      <family val="2"/>
      <scheme val="minor"/>
    </font>
    <font>
      <i/>
      <sz val="11"/>
      <name val="Calibri"/>
      <family val="2"/>
      <scheme val="minor"/>
    </font>
    <font>
      <sz val="10"/>
      <name val="Calibri"/>
      <family val="2"/>
      <scheme val="minor"/>
    </font>
    <font>
      <b/>
      <sz val="10"/>
      <name val="Calibri"/>
      <family val="2"/>
      <scheme val="minor"/>
    </font>
    <font>
      <sz val="12"/>
      <name val="Calibri"/>
      <family val="2"/>
      <scheme val="minor"/>
    </font>
    <font>
      <sz val="10"/>
      <color rgb="FF000000"/>
      <name val="Calibri"/>
      <family val="2"/>
      <scheme val="minor"/>
    </font>
    <font>
      <sz val="11"/>
      <color rgb="FF000000"/>
      <name val="Calibri"/>
      <family val="2"/>
      <scheme val="minor"/>
    </font>
    <font>
      <sz val="10"/>
      <color rgb="FF602000"/>
      <name val="Arial"/>
      <family val="2"/>
    </font>
    <font>
      <sz val="12"/>
      <color indexed="8"/>
      <name val="Calibri"/>
      <family val="2"/>
    </font>
    <font>
      <sz val="12"/>
      <name val="Calibri"/>
      <family val="2"/>
    </font>
    <font>
      <b/>
      <sz val="11"/>
      <name val="Calibri"/>
      <family val="2"/>
    </font>
    <font>
      <sz val="10"/>
      <name val="Calibri"/>
      <family val="2"/>
    </font>
    <font>
      <i/>
      <sz val="11"/>
      <name val="Calibri"/>
      <family val="2"/>
    </font>
    <font>
      <sz val="11"/>
      <name val="Calibri"/>
      <family val="2"/>
    </font>
    <font>
      <b/>
      <sz val="11"/>
      <color indexed="8"/>
      <name val="Calibri"/>
      <family val="2"/>
    </font>
    <font>
      <b/>
      <sz val="12"/>
      <name val="Arial"/>
      <family val="2"/>
    </font>
    <font>
      <b/>
      <vertAlign val="superscript"/>
      <sz val="11"/>
      <name val="Calibri"/>
      <family val="2"/>
      <scheme val="minor"/>
    </font>
    <font>
      <vertAlign val="superscript"/>
      <sz val="11"/>
      <name val="Calibri"/>
      <family val="2"/>
      <scheme val="minor"/>
    </font>
    <font>
      <vertAlign val="superscript"/>
      <sz val="11"/>
      <color indexed="8"/>
      <name val="Calibri"/>
      <family val="2"/>
      <scheme val="minor"/>
    </font>
    <font>
      <b/>
      <vertAlign val="superscript"/>
      <sz val="11"/>
      <color indexed="8"/>
      <name val="Calibri"/>
      <family val="2"/>
      <scheme val="minor"/>
    </font>
    <font>
      <b/>
      <sz val="11"/>
      <color indexed="8"/>
      <name val="Calibri"/>
      <family val="2"/>
      <scheme val="minor"/>
    </font>
    <font>
      <sz val="11"/>
      <color indexed="8"/>
      <name val="Calibri"/>
      <family val="2"/>
      <scheme val="minor"/>
    </font>
    <font>
      <b/>
      <i/>
      <sz val="11"/>
      <name val="Calibri"/>
      <family val="2"/>
      <scheme val="minor"/>
    </font>
    <font>
      <sz val="11"/>
      <color theme="1"/>
      <name val="Calibri Light"/>
      <family val="1"/>
      <scheme val="major"/>
    </font>
    <font>
      <b/>
      <sz val="11"/>
      <color theme="1"/>
      <name val="Calibri Light"/>
      <family val="1"/>
      <scheme val="major"/>
    </font>
    <font>
      <u/>
      <sz val="11"/>
      <color theme="10"/>
      <name val="Calibri"/>
      <family val="2"/>
    </font>
    <font>
      <sz val="10"/>
      <color rgb="FF000000"/>
      <name val="Times New Roman"/>
      <family val="1"/>
    </font>
    <font>
      <sz val="10"/>
      <name val="MS Sans Serif"/>
      <family val="2"/>
    </font>
    <font>
      <sz val="10"/>
      <color rgb="FF000000"/>
      <name val="Arial"/>
      <family val="2"/>
    </font>
    <font>
      <sz val="10"/>
      <color rgb="FF000000"/>
      <name val="Times New Roman"/>
      <family val="1"/>
    </font>
    <font>
      <sz val="12"/>
      <color rgb="FF3C4043"/>
      <name val="Arial"/>
      <family val="2"/>
    </font>
    <font>
      <b/>
      <sz val="11"/>
      <name val="Arial"/>
      <family val="2"/>
    </font>
    <font>
      <b/>
      <sz val="15.05"/>
      <color rgb="FF333333"/>
      <name val="Arial"/>
      <family val="2"/>
    </font>
    <font>
      <b/>
      <sz val="11"/>
      <color rgb="FF000000"/>
      <name val="Calibri"/>
      <family val="2"/>
      <scheme val="minor"/>
    </font>
    <font>
      <sz val="11"/>
      <name val="Calibri Light"/>
      <family val="1"/>
      <scheme val="major"/>
    </font>
    <font>
      <i/>
      <sz val="11"/>
      <color theme="1"/>
      <name val="Calibri"/>
      <family val="2"/>
      <scheme val="minor"/>
    </font>
    <font>
      <u/>
      <sz val="10"/>
      <color theme="10"/>
      <name val="Calibri"/>
      <family val="2"/>
      <scheme val="minor"/>
    </font>
  </fonts>
  <fills count="7">
    <fill>
      <patternFill patternType="none"/>
    </fill>
    <fill>
      <patternFill patternType="gray125"/>
    </fill>
    <fill>
      <patternFill patternType="solid">
        <fgColor theme="4" tint="0.79998168889431442"/>
        <bgColor indexed="65"/>
      </patternFill>
    </fill>
    <fill>
      <patternFill patternType="solid">
        <fgColor rgb="FFFFFF00"/>
        <bgColor indexed="64"/>
      </patternFill>
    </fill>
    <fill>
      <patternFill patternType="solid">
        <fgColor theme="7" tint="0.59999389629810485"/>
        <bgColor indexed="64"/>
      </patternFill>
    </fill>
    <fill>
      <patternFill patternType="solid">
        <fgColor rgb="FFFFFFFF"/>
        <bgColor indexed="64"/>
      </patternFill>
    </fill>
    <fill>
      <patternFill patternType="solid">
        <fgColor rgb="FFFFE699"/>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s>
  <cellStyleXfs count="79">
    <xf numFmtId="0" fontId="0" fillId="0" borderId="0"/>
    <xf numFmtId="0" fontId="3" fillId="0" borderId="0"/>
    <xf numFmtId="0" fontId="7" fillId="0" borderId="0"/>
    <xf numFmtId="0" fontId="8" fillId="0" borderId="0" applyNumberFormat="0" applyFill="0" applyBorder="0" applyAlignment="0" applyProtection="0"/>
    <xf numFmtId="0" fontId="1" fillId="0" borderId="0"/>
    <xf numFmtId="0" fontId="9" fillId="0" borderId="0" applyNumberFormat="0" applyFill="0" applyBorder="0" applyAlignment="0" applyProtection="0">
      <alignment vertical="top"/>
      <protection locked="0"/>
    </xf>
    <xf numFmtId="0" fontId="1" fillId="0" borderId="0"/>
    <xf numFmtId="0" fontId="1" fillId="0" borderId="0"/>
    <xf numFmtId="0" fontId="3" fillId="0" borderId="0"/>
    <xf numFmtId="0" fontId="1" fillId="0" borderId="0"/>
    <xf numFmtId="0" fontId="1" fillId="0" borderId="0"/>
    <xf numFmtId="0" fontId="3" fillId="0" borderId="0"/>
    <xf numFmtId="0" fontId="37" fillId="0" borderId="0" applyNumberFormat="0" applyFill="0" applyBorder="0" applyAlignment="0" applyProtection="0">
      <alignment vertical="top"/>
      <protection locked="0"/>
    </xf>
    <xf numFmtId="0" fontId="1" fillId="2" borderId="0" applyNumberFormat="0" applyBorder="0" applyAlignment="0" applyProtection="0"/>
    <xf numFmtId="0" fontId="1" fillId="2" borderId="0" applyNumberFormat="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38" fillId="0" borderId="0"/>
    <xf numFmtId="0" fontId="3" fillId="0" borderId="0"/>
    <xf numFmtId="0" fontId="39" fillId="0" borderId="0"/>
    <xf numFmtId="0" fontId="39" fillId="0" borderId="0"/>
    <xf numFmtId="0" fontId="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0" fillId="0" borderId="0"/>
    <xf numFmtId="0" fontId="3" fillId="0" borderId="0"/>
    <xf numFmtId="0" fontId="3" fillId="0" borderId="0"/>
    <xf numFmtId="0" fontId="39" fillId="0" borderId="0"/>
    <xf numFmtId="0" fontId="1" fillId="0" borderId="0"/>
    <xf numFmtId="0" fontId="1" fillId="0" borderId="0"/>
    <xf numFmtId="0" fontId="39"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9" fontId="3" fillId="0" borderId="0" applyFont="0" applyFill="0" applyBorder="0" applyAlignment="0" applyProtection="0"/>
    <xf numFmtId="9" fontId="3" fillId="0" borderId="0" applyFont="0" applyFill="0" applyBorder="0" applyAlignment="0" applyProtection="0"/>
    <xf numFmtId="9" fontId="39" fillId="0" borderId="0" applyFont="0" applyFill="0" applyBorder="0" applyAlignment="0" applyProtection="0"/>
    <xf numFmtId="0" fontId="41" fillId="0" borderId="0"/>
  </cellStyleXfs>
  <cellXfs count="611">
    <xf numFmtId="0" fontId="0" fillId="0" borderId="0" xfId="0"/>
    <xf numFmtId="0" fontId="10" fillId="0" borderId="8" xfId="0" applyFont="1" applyFill="1" applyBorder="1" applyAlignment="1">
      <alignment horizontal="left" vertical="center"/>
    </xf>
    <xf numFmtId="0" fontId="6" fillId="0" borderId="0" xfId="0" applyFont="1" applyFill="1" applyAlignment="1">
      <alignment vertical="center"/>
    </xf>
    <xf numFmtId="0" fontId="6" fillId="0" borderId="10" xfId="0" applyFont="1" applyFill="1" applyBorder="1" applyAlignment="1">
      <alignment horizontal="left" vertical="center"/>
    </xf>
    <xf numFmtId="0" fontId="6" fillId="0" borderId="10" xfId="0" applyFont="1" applyFill="1" applyBorder="1" applyAlignment="1">
      <alignment vertical="center"/>
    </xf>
    <xf numFmtId="0" fontId="10" fillId="0" borderId="10" xfId="0" applyFont="1" applyFill="1" applyBorder="1" applyAlignment="1">
      <alignment horizontal="left" vertical="center"/>
    </xf>
    <xf numFmtId="0" fontId="0" fillId="0" borderId="0" xfId="0" applyFont="1" applyFill="1"/>
    <xf numFmtId="0" fontId="6" fillId="0" borderId="11" xfId="0" applyFont="1" applyFill="1" applyBorder="1" applyAlignment="1">
      <alignment horizontal="left" vertical="center"/>
    </xf>
    <xf numFmtId="0" fontId="10" fillId="0" borderId="10" xfId="0" applyFont="1" applyFill="1" applyBorder="1" applyAlignment="1">
      <alignment horizontal="center" vertical="center"/>
    </xf>
    <xf numFmtId="0" fontId="6" fillId="0" borderId="10" xfId="0" applyFont="1" applyFill="1" applyBorder="1" applyAlignment="1">
      <alignment horizontal="center" vertical="center"/>
    </xf>
    <xf numFmtId="0" fontId="10" fillId="0" borderId="14" xfId="0" applyFont="1" applyFill="1" applyBorder="1" applyAlignment="1">
      <alignment horizontal="center" vertical="center"/>
    </xf>
    <xf numFmtId="0" fontId="14" fillId="0" borderId="0" xfId="1" applyFont="1" applyFill="1"/>
    <xf numFmtId="0" fontId="6" fillId="0" borderId="11" xfId="1" applyFont="1" applyFill="1" applyBorder="1" applyAlignment="1">
      <alignment horizontal="justify" vertical="center" wrapText="1"/>
    </xf>
    <xf numFmtId="0" fontId="6" fillId="0" borderId="1" xfId="1" applyFont="1" applyFill="1" applyBorder="1" applyAlignment="1">
      <alignment horizontal="justify" vertical="center" wrapText="1"/>
    </xf>
    <xf numFmtId="0" fontId="6" fillId="0" borderId="15" xfId="1" applyFont="1" applyFill="1" applyBorder="1" applyAlignment="1">
      <alignment horizontal="justify" vertical="center" wrapText="1"/>
    </xf>
    <xf numFmtId="0" fontId="10" fillId="0" borderId="1" xfId="1" applyFont="1" applyFill="1" applyBorder="1" applyAlignment="1">
      <alignment horizontal="left" vertical="center" wrapText="1"/>
    </xf>
    <xf numFmtId="0" fontId="10" fillId="0" borderId="10" xfId="1" applyFont="1" applyFill="1" applyBorder="1" applyAlignment="1">
      <alignment horizontal="left" vertical="center" wrapText="1"/>
    </xf>
    <xf numFmtId="0" fontId="6" fillId="0" borderId="2" xfId="1" applyFont="1" applyFill="1" applyBorder="1" applyAlignment="1">
      <alignment horizontal="left" vertical="center" wrapText="1"/>
    </xf>
    <xf numFmtId="0" fontId="6" fillId="0" borderId="2" xfId="1" applyFont="1" applyFill="1" applyBorder="1"/>
    <xf numFmtId="0" fontId="6" fillId="0" borderId="0" xfId="1" applyFont="1" applyFill="1" applyBorder="1"/>
    <xf numFmtId="0" fontId="6" fillId="0" borderId="0" xfId="1" applyFont="1" applyFill="1"/>
    <xf numFmtId="0" fontId="13" fillId="0" borderId="2" xfId="1" applyFont="1" applyFill="1" applyBorder="1" applyAlignment="1">
      <alignment horizontal="left" vertical="center" wrapText="1"/>
    </xf>
    <xf numFmtId="0" fontId="14" fillId="0" borderId="0" xfId="1" applyFont="1" applyFill="1" applyBorder="1"/>
    <xf numFmtId="0" fontId="23" fillId="0" borderId="0" xfId="1" applyFont="1" applyFill="1" applyBorder="1"/>
    <xf numFmtId="0" fontId="8" fillId="0" borderId="0" xfId="3" applyFill="1"/>
    <xf numFmtId="0" fontId="4" fillId="0" borderId="0" xfId="0" applyFont="1" applyFill="1"/>
    <xf numFmtId="0" fontId="10" fillId="0" borderId="13" xfId="11" applyFont="1" applyFill="1" applyBorder="1" applyAlignment="1">
      <alignment vertical="center" wrapText="1"/>
    </xf>
    <xf numFmtId="0" fontId="4" fillId="0" borderId="0" xfId="0" applyFont="1" applyFill="1" applyAlignment="1">
      <alignment vertical="center"/>
    </xf>
    <xf numFmtId="0" fontId="6" fillId="0" borderId="8" xfId="11" applyFont="1" applyFill="1" applyBorder="1" applyAlignment="1">
      <alignment vertical="center" wrapText="1"/>
    </xf>
    <xf numFmtId="1" fontId="6" fillId="0" borderId="8" xfId="11" quotePrefix="1" applyNumberFormat="1" applyFont="1" applyFill="1" applyBorder="1" applyAlignment="1">
      <alignment horizontal="right" vertical="center"/>
    </xf>
    <xf numFmtId="0" fontId="6" fillId="0" borderId="14" xfId="11" applyFont="1" applyFill="1" applyBorder="1" applyAlignment="1">
      <alignment vertical="center" wrapText="1"/>
    </xf>
    <xf numFmtId="1" fontId="6" fillId="0" borderId="14" xfId="11" quotePrefix="1" applyNumberFormat="1" applyFont="1" applyFill="1" applyBorder="1" applyAlignment="1">
      <alignment horizontal="right" vertical="center"/>
    </xf>
    <xf numFmtId="1" fontId="6" fillId="0" borderId="12" xfId="11" applyNumberFormat="1" applyFont="1" applyFill="1" applyBorder="1" applyAlignment="1">
      <alignment horizontal="right" vertical="center"/>
    </xf>
    <xf numFmtId="1" fontId="6" fillId="0" borderId="8" xfId="11" applyNumberFormat="1" applyFont="1" applyFill="1" applyBorder="1" applyAlignment="1">
      <alignment horizontal="right" vertical="center"/>
    </xf>
    <xf numFmtId="1" fontId="6" fillId="0" borderId="14" xfId="11" applyNumberFormat="1" applyFont="1" applyFill="1" applyBorder="1" applyAlignment="1">
      <alignment horizontal="right" vertical="center"/>
    </xf>
    <xf numFmtId="0" fontId="6" fillId="0" borderId="10" xfId="11" applyFont="1" applyFill="1" applyBorder="1" applyAlignment="1">
      <alignment vertical="center" wrapText="1"/>
    </xf>
    <xf numFmtId="1" fontId="6" fillId="0" borderId="10" xfId="11" applyNumberFormat="1" applyFont="1" applyFill="1" applyBorder="1" applyAlignment="1">
      <alignment horizontal="right" vertical="center"/>
    </xf>
    <xf numFmtId="0" fontId="6" fillId="0" borderId="0" xfId="11" applyFont="1" applyFill="1" applyBorder="1" applyAlignment="1">
      <alignment vertical="center"/>
    </xf>
    <xf numFmtId="0" fontId="6" fillId="0" borderId="0" xfId="11" applyFont="1" applyFill="1" applyBorder="1" applyAlignment="1">
      <alignment vertical="center" wrapText="1"/>
    </xf>
    <xf numFmtId="0" fontId="1" fillId="0" borderId="0" xfId="0" applyFont="1" applyFill="1" applyAlignment="1">
      <alignment vertical="center"/>
    </xf>
    <xf numFmtId="0" fontId="4" fillId="0" borderId="0" xfId="0" applyFont="1" applyFill="1" applyAlignment="1">
      <alignment vertical="center" wrapText="1"/>
    </xf>
    <xf numFmtId="0" fontId="14" fillId="0" borderId="0" xfId="11" applyFont="1" applyFill="1" applyBorder="1" applyAlignment="1">
      <alignment horizontal="justify" vertical="center" wrapText="1"/>
    </xf>
    <xf numFmtId="0" fontId="12" fillId="0" borderId="0" xfId="0" applyFont="1" applyFill="1"/>
    <xf numFmtId="0" fontId="16" fillId="0" borderId="0" xfId="1" applyFont="1" applyFill="1" applyBorder="1" applyAlignment="1">
      <alignment horizontal="justify" vertical="top" wrapText="1"/>
    </xf>
    <xf numFmtId="0" fontId="21" fillId="0" borderId="0" xfId="1" applyFont="1" applyFill="1" applyBorder="1" applyAlignment="1">
      <alignment horizontal="justify" vertical="center" wrapText="1"/>
    </xf>
    <xf numFmtId="0" fontId="21" fillId="0" borderId="0" xfId="1" applyFont="1" applyFill="1" applyBorder="1" applyAlignment="1">
      <alignment horizontal="justify" vertical="top" wrapText="1"/>
    </xf>
    <xf numFmtId="0" fontId="20" fillId="0" borderId="0" xfId="0" applyFont="1" applyFill="1" applyAlignment="1">
      <alignment wrapText="1"/>
    </xf>
    <xf numFmtId="0" fontId="12" fillId="0" borderId="0" xfId="0" applyFont="1" applyFill="1" applyAlignment="1">
      <alignment wrapText="1"/>
    </xf>
    <xf numFmtId="0" fontId="3" fillId="0" borderId="0" xfId="1" applyFont="1" applyFill="1"/>
    <xf numFmtId="0" fontId="10" fillId="0" borderId="14" xfId="1" applyFont="1" applyFill="1" applyBorder="1" applyAlignment="1">
      <alignment horizontal="left" vertical="top"/>
    </xf>
    <xf numFmtId="0" fontId="6" fillId="0" borderId="7" xfId="1" applyFont="1" applyFill="1" applyBorder="1" applyAlignment="1">
      <alignment horizontal="left" vertical="top"/>
    </xf>
    <xf numFmtId="0" fontId="6" fillId="0" borderId="8" xfId="1" applyFont="1" applyFill="1" applyBorder="1" applyAlignment="1">
      <alignment horizontal="left" vertical="top"/>
    </xf>
    <xf numFmtId="0" fontId="10" fillId="0" borderId="7" xfId="1" applyFont="1" applyFill="1" applyBorder="1" applyAlignment="1">
      <alignment horizontal="center" vertical="top"/>
    </xf>
    <xf numFmtId="0" fontId="10" fillId="0" borderId="8" xfId="1" applyFont="1" applyFill="1" applyBorder="1" applyAlignment="1">
      <alignment horizontal="center" vertical="top"/>
    </xf>
    <xf numFmtId="0" fontId="10" fillId="0" borderId="10" xfId="1" applyFont="1" applyFill="1" applyBorder="1" applyAlignment="1">
      <alignment horizontal="center" vertical="top"/>
    </xf>
    <xf numFmtId="0" fontId="10" fillId="0" borderId="7" xfId="1" applyFont="1" applyFill="1" applyBorder="1" applyAlignment="1">
      <alignment horizontal="left" vertical="top"/>
    </xf>
    <xf numFmtId="0" fontId="10" fillId="0" borderId="7" xfId="1" applyFont="1" applyFill="1" applyBorder="1" applyAlignment="1">
      <alignment horizontal="center"/>
    </xf>
    <xf numFmtId="0" fontId="10" fillId="0" borderId="10" xfId="1" applyFont="1" applyFill="1" applyBorder="1" applyAlignment="1">
      <alignment horizontal="center"/>
    </xf>
    <xf numFmtId="0" fontId="14" fillId="0" borderId="10" xfId="1" applyFont="1" applyFill="1" applyBorder="1" applyAlignment="1">
      <alignment horizontal="justify" vertical="center" wrapText="1"/>
    </xf>
    <xf numFmtId="0" fontId="14" fillId="0" borderId="14" xfId="1" applyFont="1" applyFill="1" applyBorder="1" applyAlignment="1">
      <alignment horizontal="justify" vertical="center" wrapText="1"/>
    </xf>
    <xf numFmtId="0" fontId="14" fillId="0" borderId="7" xfId="1" applyFont="1" applyFill="1" applyBorder="1" applyAlignment="1">
      <alignment horizontal="justify" vertical="center" wrapText="1"/>
    </xf>
    <xf numFmtId="0" fontId="0" fillId="0" borderId="0" xfId="0" applyFont="1" applyFill="1" applyBorder="1"/>
    <xf numFmtId="0" fontId="0" fillId="0" borderId="10" xfId="0" applyFont="1" applyFill="1" applyBorder="1" applyAlignment="1">
      <alignment vertical="center"/>
    </xf>
    <xf numFmtId="0" fontId="0" fillId="0" borderId="0" xfId="0" applyFont="1" applyFill="1" applyAlignment="1">
      <alignment vertical="center"/>
    </xf>
    <xf numFmtId="0" fontId="0" fillId="0" borderId="10" xfId="0" applyFont="1" applyFill="1" applyBorder="1" applyAlignment="1">
      <alignment vertical="center" wrapText="1"/>
    </xf>
    <xf numFmtId="0" fontId="2" fillId="0" borderId="10" xfId="0" applyFont="1" applyFill="1" applyBorder="1" applyAlignment="1">
      <alignment vertical="center"/>
    </xf>
    <xf numFmtId="0" fontId="0" fillId="0" borderId="2" xfId="0" applyFont="1" applyFill="1" applyBorder="1" applyAlignment="1"/>
    <xf numFmtId="0" fontId="0" fillId="0" borderId="0" xfId="0" applyFont="1" applyFill="1" applyBorder="1" applyAlignment="1"/>
    <xf numFmtId="0" fontId="0" fillId="0" borderId="0" xfId="0" applyFont="1" applyFill="1" applyAlignment="1">
      <alignment horizontal="right"/>
    </xf>
    <xf numFmtId="0" fontId="0" fillId="0" borderId="0" xfId="0" applyFont="1" applyFill="1" applyBorder="1" applyAlignment="1">
      <alignment horizontal="left"/>
    </xf>
    <xf numFmtId="0" fontId="10" fillId="0" borderId="13" xfId="0" applyFont="1" applyFill="1" applyBorder="1" applyAlignment="1">
      <alignment horizontal="left" vertical="center" wrapText="1"/>
    </xf>
    <xf numFmtId="0" fontId="0" fillId="0" borderId="8" xfId="0" applyFont="1" applyFill="1" applyBorder="1" applyAlignment="1">
      <alignment vertical="center"/>
    </xf>
    <xf numFmtId="0" fontId="0" fillId="0" borderId="0" xfId="0" applyFill="1" applyAlignment="1">
      <alignment vertical="center"/>
    </xf>
    <xf numFmtId="0" fontId="10" fillId="0" borderId="14" xfId="0" applyFont="1" applyFill="1" applyBorder="1" applyAlignment="1">
      <alignment vertical="center"/>
    </xf>
    <xf numFmtId="0" fontId="10" fillId="0" borderId="13" xfId="0" applyFont="1" applyFill="1" applyBorder="1" applyAlignment="1">
      <alignment horizontal="left" vertical="top" wrapText="1"/>
    </xf>
    <xf numFmtId="0" fontId="6" fillId="0" borderId="8" xfId="0" applyFont="1" applyFill="1" applyBorder="1" applyAlignment="1">
      <alignment vertical="center"/>
    </xf>
    <xf numFmtId="0" fontId="10" fillId="0" borderId="10" xfId="0" applyFont="1" applyFill="1" applyBorder="1" applyAlignment="1">
      <alignment vertical="center"/>
    </xf>
    <xf numFmtId="0" fontId="0" fillId="0" borderId="0" xfId="0" applyFont="1" applyFill="1" applyBorder="1" applyAlignment="1">
      <alignment horizontal="left" vertical="center"/>
    </xf>
    <xf numFmtId="0" fontId="11" fillId="0" borderId="0" xfId="1" applyFont="1" applyFill="1" applyBorder="1" applyAlignment="1">
      <alignment horizontal="center" vertical="center"/>
    </xf>
    <xf numFmtId="0" fontId="18" fillId="0" borderId="10" xfId="1" applyFont="1" applyFill="1" applyBorder="1" applyAlignment="1">
      <alignment horizontal="left" vertical="center" wrapText="1"/>
    </xf>
    <xf numFmtId="0" fontId="6" fillId="0" borderId="10" xfId="1" applyFont="1" applyFill="1" applyBorder="1" applyAlignment="1">
      <alignment vertical="center"/>
    </xf>
    <xf numFmtId="0" fontId="6" fillId="0" borderId="10" xfId="1" applyFont="1" applyFill="1" applyBorder="1" applyAlignment="1">
      <alignment horizontal="left" vertical="center"/>
    </xf>
    <xf numFmtId="0" fontId="6" fillId="0" borderId="10" xfId="1" applyFont="1" applyFill="1" applyBorder="1" applyAlignment="1">
      <alignment vertical="center" wrapText="1"/>
    </xf>
    <xf numFmtId="0" fontId="10" fillId="0" borderId="10" xfId="1" applyFont="1" applyFill="1" applyBorder="1" applyAlignment="1">
      <alignment horizontal="left" vertical="center"/>
    </xf>
    <xf numFmtId="0" fontId="23" fillId="0" borderId="0" xfId="1" applyFont="1" applyFill="1" applyBorder="1" applyAlignment="1">
      <alignment horizontal="left" vertical="center"/>
    </xf>
    <xf numFmtId="0" fontId="14" fillId="0" borderId="0" xfId="1" applyFont="1" applyFill="1" applyBorder="1" applyAlignment="1">
      <alignment vertical="center"/>
    </xf>
    <xf numFmtId="0" fontId="14" fillId="0" borderId="0" xfId="1" applyFont="1" applyFill="1" applyBorder="1" applyAlignment="1">
      <alignment horizontal="left" vertical="center"/>
    </xf>
    <xf numFmtId="0" fontId="17" fillId="0" borderId="0" xfId="1" applyFont="1" applyFill="1" applyBorder="1" applyAlignment="1">
      <alignment horizontal="center" vertical="center" wrapText="1"/>
    </xf>
    <xf numFmtId="0" fontId="17" fillId="0" borderId="0" xfId="1" applyFont="1" applyFill="1" applyBorder="1" applyAlignment="1">
      <alignment horizontal="left" vertical="center" wrapText="1"/>
    </xf>
    <xf numFmtId="2" fontId="17" fillId="0" borderId="0" xfId="1" applyNumberFormat="1" applyFont="1" applyFill="1" applyBorder="1" applyAlignment="1">
      <alignment horizontal="right" vertical="center" wrapText="1"/>
    </xf>
    <xf numFmtId="0" fontId="10" fillId="0" borderId="0" xfId="1" applyFont="1" applyFill="1" applyBorder="1" applyAlignment="1">
      <alignment horizontal="center" vertical="center"/>
    </xf>
    <xf numFmtId="0" fontId="15" fillId="0" borderId="0" xfId="1" applyFont="1" applyFill="1" applyBorder="1" applyAlignment="1">
      <alignment horizontal="center" vertical="center"/>
    </xf>
    <xf numFmtId="0" fontId="15" fillId="0" borderId="0" xfId="1" applyFont="1" applyFill="1" applyBorder="1" applyAlignment="1">
      <alignment horizontal="center" vertical="center" wrapText="1"/>
    </xf>
    <xf numFmtId="0" fontId="14" fillId="0" borderId="0" xfId="1" applyFont="1" applyFill="1" applyBorder="1" applyAlignment="1">
      <alignment horizontal="left" vertical="center" wrapText="1"/>
    </xf>
    <xf numFmtId="0" fontId="14" fillId="0" borderId="0" xfId="1" applyFont="1" applyFill="1" applyAlignment="1">
      <alignment vertical="top" wrapText="1"/>
    </xf>
    <xf numFmtId="0" fontId="14" fillId="0" borderId="0" xfId="1" applyFont="1" applyFill="1" applyAlignment="1">
      <alignment vertical="center"/>
    </xf>
    <xf numFmtId="0" fontId="14" fillId="0" borderId="0" xfId="1" applyFont="1" applyFill="1" applyAlignment="1">
      <alignment horizontal="left" vertical="center"/>
    </xf>
    <xf numFmtId="0" fontId="0" fillId="0" borderId="0" xfId="0" applyFont="1" applyFill="1" applyBorder="1" applyAlignment="1">
      <alignment vertical="center"/>
    </xf>
    <xf numFmtId="0" fontId="0" fillId="0" borderId="0" xfId="0" applyFont="1" applyFill="1" applyAlignment="1">
      <alignment horizontal="left" vertical="center"/>
    </xf>
    <xf numFmtId="0" fontId="33" fillId="0" borderId="8" xfId="0" applyFont="1" applyFill="1" applyBorder="1" applyAlignment="1">
      <alignment vertical="center"/>
    </xf>
    <xf numFmtId="0" fontId="33" fillId="0" borderId="10" xfId="0" applyFont="1" applyFill="1" applyBorder="1" applyAlignment="1">
      <alignment vertical="center"/>
    </xf>
    <xf numFmtId="0" fontId="2" fillId="0" borderId="14" xfId="0" applyFont="1" applyFill="1" applyBorder="1" applyAlignment="1">
      <alignment vertical="center"/>
    </xf>
    <xf numFmtId="0" fontId="32" fillId="0" borderId="10" xfId="0" applyFont="1" applyFill="1" applyBorder="1" applyAlignment="1">
      <alignment vertical="center"/>
    </xf>
    <xf numFmtId="0" fontId="2" fillId="0" borderId="0" xfId="0" applyFont="1" applyFill="1" applyAlignment="1">
      <alignment vertical="center"/>
    </xf>
    <xf numFmtId="0" fontId="0" fillId="0" borderId="0" xfId="0" applyFont="1" applyFill="1" applyBorder="1" applyAlignment="1">
      <alignment horizontal="left" vertical="center" wrapText="1"/>
    </xf>
    <xf numFmtId="0" fontId="14" fillId="0" borderId="0" xfId="1" applyFont="1" applyFill="1" applyAlignment="1">
      <alignment vertical="top"/>
    </xf>
    <xf numFmtId="0" fontId="10" fillId="0" borderId="10" xfId="1" applyFont="1" applyFill="1" applyBorder="1" applyAlignment="1">
      <alignment vertical="top"/>
    </xf>
    <xf numFmtId="0" fontId="10" fillId="0" borderId="2" xfId="1" applyFont="1" applyFill="1" applyBorder="1" applyAlignment="1">
      <alignment vertical="center"/>
    </xf>
    <xf numFmtId="0" fontId="6" fillId="0" borderId="2" xfId="1" applyFont="1" applyFill="1" applyBorder="1" applyAlignment="1">
      <alignment vertical="top" wrapText="1"/>
    </xf>
    <xf numFmtId="0" fontId="22" fillId="0" borderId="11" xfId="1" applyFont="1" applyFill="1" applyBorder="1" applyAlignment="1">
      <alignment vertical="top"/>
    </xf>
    <xf numFmtId="0" fontId="22" fillId="0" borderId="12" xfId="1" applyFont="1" applyFill="1" applyBorder="1" applyAlignment="1">
      <alignment vertical="top"/>
    </xf>
    <xf numFmtId="0" fontId="25" fillId="0" borderId="13" xfId="1" applyFont="1" applyFill="1" applyBorder="1" applyAlignment="1">
      <alignment vertical="top" wrapText="1"/>
    </xf>
    <xf numFmtId="0" fontId="6" fillId="0" borderId="15" xfId="1" applyFont="1" applyFill="1" applyBorder="1" applyAlignment="1">
      <alignment vertical="top" wrapText="1"/>
    </xf>
    <xf numFmtId="0" fontId="10" fillId="0" borderId="2" xfId="1" applyFont="1" applyFill="1" applyBorder="1" applyAlignment="1">
      <alignment vertical="top"/>
    </xf>
    <xf numFmtId="0" fontId="25" fillId="0" borderId="15" xfId="1" applyFont="1" applyFill="1" applyBorder="1" applyAlignment="1">
      <alignment vertical="top" wrapText="1"/>
    </xf>
    <xf numFmtId="0" fontId="25" fillId="0" borderId="0" xfId="1" applyFont="1" applyFill="1" applyBorder="1" applyAlignment="1">
      <alignment vertical="top" wrapText="1"/>
    </xf>
    <xf numFmtId="0" fontId="25" fillId="0" borderId="9" xfId="1" applyFont="1" applyFill="1" applyBorder="1" applyAlignment="1">
      <alignment vertical="top" wrapText="1"/>
    </xf>
    <xf numFmtId="0" fontId="10" fillId="0" borderId="0" xfId="1" applyFont="1" applyFill="1" applyBorder="1" applyAlignment="1">
      <alignment horizontal="left" vertical="top" wrapText="1"/>
    </xf>
    <xf numFmtId="0" fontId="22" fillId="0" borderId="0" xfId="1" applyFont="1" applyFill="1" applyBorder="1" applyAlignment="1">
      <alignment horizontal="left" vertical="top" wrapText="1"/>
    </xf>
    <xf numFmtId="0" fontId="22" fillId="0" borderId="9" xfId="1" applyFont="1" applyFill="1" applyBorder="1" applyAlignment="1">
      <alignment horizontal="left" vertical="top" wrapText="1"/>
    </xf>
    <xf numFmtId="0" fontId="6" fillId="0" borderId="1" xfId="1" applyFont="1" applyFill="1" applyBorder="1" applyAlignment="1">
      <alignment vertical="top" wrapText="1"/>
    </xf>
    <xf numFmtId="0" fontId="10" fillId="0" borderId="2" xfId="1" applyFont="1" applyFill="1" applyBorder="1" applyAlignment="1">
      <alignment horizontal="left" vertical="top" wrapText="1"/>
    </xf>
    <xf numFmtId="0" fontId="25" fillId="0" borderId="1" xfId="1" applyFont="1" applyFill="1" applyBorder="1" applyAlignment="1">
      <alignment vertical="top" wrapText="1"/>
    </xf>
    <xf numFmtId="0" fontId="22" fillId="0" borderId="2" xfId="1" applyFont="1" applyFill="1" applyBorder="1" applyAlignment="1">
      <alignment horizontal="left" vertical="top" wrapText="1"/>
    </xf>
    <xf numFmtId="0" fontId="22" fillId="0" borderId="3" xfId="1" applyFont="1" applyFill="1" applyBorder="1" applyAlignment="1">
      <alignment horizontal="left" vertical="top" wrapText="1"/>
    </xf>
    <xf numFmtId="0" fontId="6" fillId="0" borderId="0" xfId="1" applyFont="1" applyFill="1" applyBorder="1" applyAlignment="1">
      <alignment vertical="top" wrapText="1"/>
    </xf>
    <xf numFmtId="0" fontId="6" fillId="0" borderId="15" xfId="1" applyFont="1" applyFill="1" applyBorder="1" applyAlignment="1">
      <alignment horizontal="center" vertical="top"/>
    </xf>
    <xf numFmtId="0" fontId="6" fillId="0" borderId="0" xfId="1" applyFont="1" applyFill="1" applyBorder="1" applyAlignment="1">
      <alignment vertical="top"/>
    </xf>
    <xf numFmtId="0" fontId="25" fillId="0" borderId="15" xfId="1" applyFont="1" applyFill="1" applyBorder="1" applyAlignment="1">
      <alignment horizontal="center" vertical="top"/>
    </xf>
    <xf numFmtId="0" fontId="25" fillId="0" borderId="0" xfId="1" applyFont="1" applyFill="1" applyBorder="1" applyAlignment="1">
      <alignment vertical="top"/>
    </xf>
    <xf numFmtId="0" fontId="6" fillId="0" borderId="4" xfId="1" applyFont="1" applyFill="1" applyBorder="1" applyAlignment="1">
      <alignment horizontal="center" vertical="top"/>
    </xf>
    <xf numFmtId="0" fontId="6" fillId="0" borderId="5" xfId="1" applyFont="1" applyFill="1" applyBorder="1" applyAlignment="1">
      <alignment vertical="top"/>
    </xf>
    <xf numFmtId="0" fontId="6" fillId="0" borderId="5" xfId="1" applyFont="1" applyFill="1" applyBorder="1" applyAlignment="1">
      <alignment vertical="top" wrapText="1"/>
    </xf>
    <xf numFmtId="0" fontId="25" fillId="0" borderId="4" xfId="1" applyFont="1" applyFill="1" applyBorder="1" applyAlignment="1">
      <alignment horizontal="center" vertical="top"/>
    </xf>
    <xf numFmtId="0" fontId="25" fillId="0" borderId="5" xfId="1" applyFont="1" applyFill="1" applyBorder="1" applyAlignment="1">
      <alignment vertical="top"/>
    </xf>
    <xf numFmtId="0" fontId="25" fillId="0" borderId="6" xfId="1" applyFont="1" applyFill="1" applyBorder="1" applyAlignment="1">
      <alignment vertical="top" wrapText="1"/>
    </xf>
    <xf numFmtId="0" fontId="6" fillId="0" borderId="15" xfId="1" applyFont="1" applyFill="1" applyBorder="1" applyAlignment="1">
      <alignment vertical="top"/>
    </xf>
    <xf numFmtId="0" fontId="6" fillId="0" borderId="9" xfId="1" applyFont="1" applyFill="1" applyBorder="1" applyAlignment="1">
      <alignment vertical="top" wrapText="1"/>
    </xf>
    <xf numFmtId="0" fontId="10" fillId="0" borderId="9" xfId="1" applyFont="1" applyFill="1" applyBorder="1" applyAlignment="1">
      <alignment horizontal="left" vertical="top" wrapText="1"/>
    </xf>
    <xf numFmtId="0" fontId="6" fillId="0" borderId="4" xfId="1" applyFont="1" applyFill="1" applyBorder="1" applyAlignment="1">
      <alignment vertical="top"/>
    </xf>
    <xf numFmtId="0" fontId="25" fillId="0" borderId="0" xfId="1" applyFont="1" applyFill="1" applyBorder="1" applyAlignment="1">
      <alignment horizontal="center" vertical="top"/>
    </xf>
    <xf numFmtId="0" fontId="6" fillId="0" borderId="6" xfId="1" applyFont="1" applyFill="1" applyBorder="1" applyAlignment="1">
      <alignment vertical="top"/>
    </xf>
    <xf numFmtId="0" fontId="25" fillId="0" borderId="5" xfId="1" applyFont="1" applyFill="1" applyBorder="1" applyAlignment="1">
      <alignment horizontal="center" vertical="top"/>
    </xf>
    <xf numFmtId="0" fontId="10" fillId="0" borderId="0" xfId="1" applyFont="1" applyFill="1" applyBorder="1" applyAlignment="1">
      <alignment vertical="top"/>
    </xf>
    <xf numFmtId="0" fontId="6" fillId="0" borderId="9" xfId="1" applyFont="1" applyFill="1" applyBorder="1" applyAlignment="1">
      <alignment vertical="top"/>
    </xf>
    <xf numFmtId="0" fontId="22" fillId="0" borderId="0" xfId="1" applyFont="1" applyFill="1" applyBorder="1" applyAlignment="1">
      <alignment vertical="top"/>
    </xf>
    <xf numFmtId="0" fontId="6" fillId="0" borderId="4" xfId="1" applyFont="1" applyFill="1" applyBorder="1" applyAlignment="1">
      <alignment vertical="top" wrapText="1"/>
    </xf>
    <xf numFmtId="0" fontId="6" fillId="0" borderId="5" xfId="1" applyFont="1" applyFill="1" applyBorder="1" applyAlignment="1">
      <alignment horizontal="left" vertical="top" wrapText="1"/>
    </xf>
    <xf numFmtId="0" fontId="25" fillId="0" borderId="4" xfId="1" applyFont="1" applyFill="1" applyBorder="1" applyAlignment="1">
      <alignment vertical="top" wrapText="1"/>
    </xf>
    <xf numFmtId="0" fontId="6" fillId="0" borderId="2" xfId="1" applyFont="1" applyFill="1" applyBorder="1" applyAlignment="1">
      <alignment vertical="top"/>
    </xf>
    <xf numFmtId="0" fontId="6" fillId="0" borderId="3" xfId="1" applyFont="1" applyFill="1" applyBorder="1" applyAlignment="1">
      <alignment vertical="top"/>
    </xf>
    <xf numFmtId="0" fontId="6" fillId="0" borderId="1" xfId="1" applyFont="1" applyFill="1" applyBorder="1" applyAlignment="1">
      <alignment horizontal="center" vertical="top"/>
    </xf>
    <xf numFmtId="0" fontId="25" fillId="0" borderId="1" xfId="1" applyFont="1" applyFill="1" applyBorder="1" applyAlignment="1">
      <alignment horizontal="center" vertical="top"/>
    </xf>
    <xf numFmtId="0" fontId="25" fillId="0" borderId="2" xfId="1" applyFont="1" applyFill="1" applyBorder="1" applyAlignment="1">
      <alignment vertical="top"/>
    </xf>
    <xf numFmtId="0" fontId="34" fillId="0" borderId="0" xfId="1" applyFont="1" applyFill="1" applyBorder="1"/>
    <xf numFmtId="0" fontId="34" fillId="0" borderId="0" xfId="1" applyFont="1" applyFill="1" applyBorder="1" applyAlignment="1">
      <alignment horizontal="left" vertical="top" wrapText="1"/>
    </xf>
    <xf numFmtId="0" fontId="14" fillId="0" borderId="0" xfId="1" applyFont="1" applyFill="1" applyAlignment="1">
      <alignment horizontal="left" vertical="top"/>
    </xf>
    <xf numFmtId="0" fontId="6" fillId="0" borderId="1" xfId="1" applyFont="1" applyFill="1" applyBorder="1" applyAlignment="1">
      <alignment vertical="top"/>
    </xf>
    <xf numFmtId="0" fontId="14" fillId="0" borderId="2" xfId="1" applyFont="1" applyFill="1" applyBorder="1" applyAlignment="1">
      <alignment vertical="top"/>
    </xf>
    <xf numFmtId="0" fontId="6" fillId="0" borderId="0" xfId="1" applyFont="1" applyFill="1" applyBorder="1" applyAlignment="1">
      <alignment horizontal="left" vertical="top"/>
    </xf>
    <xf numFmtId="0" fontId="1" fillId="0" borderId="0" xfId="74" applyFont="1" applyFill="1"/>
    <xf numFmtId="0" fontId="1" fillId="0" borderId="0" xfId="74" applyFont="1" applyFill="1" applyAlignment="1">
      <alignment wrapText="1"/>
    </xf>
    <xf numFmtId="0" fontId="25" fillId="0" borderId="15" xfId="1" applyFont="1" applyFill="1" applyBorder="1" applyAlignment="1">
      <alignment vertical="top"/>
    </xf>
    <xf numFmtId="0" fontId="22" fillId="0" borderId="0" xfId="1" applyFont="1" applyFill="1" applyBorder="1" applyAlignment="1">
      <alignment vertical="top" wrapText="1"/>
    </xf>
    <xf numFmtId="0" fontId="10" fillId="0" borderId="8" xfId="0" applyFont="1" applyFill="1" applyBorder="1" applyAlignment="1">
      <alignment horizontal="center" vertical="center"/>
    </xf>
    <xf numFmtId="0" fontId="10" fillId="0" borderId="10" xfId="11" applyFont="1" applyFill="1" applyBorder="1" applyAlignment="1">
      <alignment vertical="center" wrapText="1"/>
    </xf>
    <xf numFmtId="0" fontId="1" fillId="0" borderId="10" xfId="74" applyFont="1" applyFill="1" applyBorder="1" applyAlignment="1">
      <alignment horizontal="center" vertical="center" wrapText="1"/>
    </xf>
    <xf numFmtId="0" fontId="0" fillId="0" borderId="8" xfId="0" applyFill="1" applyBorder="1" applyAlignment="1">
      <alignment vertical="center"/>
    </xf>
    <xf numFmtId="0" fontId="0" fillId="0" borderId="10" xfId="0" applyFill="1" applyBorder="1" applyAlignment="1">
      <alignment vertical="center"/>
    </xf>
    <xf numFmtId="0" fontId="10" fillId="0" borderId="13" xfId="0" applyFont="1" applyFill="1" applyBorder="1" applyAlignment="1">
      <alignment horizontal="left" vertical="center"/>
    </xf>
    <xf numFmtId="0" fontId="6" fillId="0" borderId="10" xfId="1" applyFont="1" applyFill="1" applyBorder="1" applyAlignment="1">
      <alignment horizontal="center" vertical="center"/>
    </xf>
    <xf numFmtId="0" fontId="12" fillId="0" borderId="8" xfId="0" applyFont="1" applyFill="1" applyBorder="1" applyAlignment="1">
      <alignment horizontal="justify" vertical="center" wrapText="1"/>
    </xf>
    <xf numFmtId="0" fontId="10" fillId="0" borderId="14" xfId="0" applyFont="1" applyFill="1" applyBorder="1" applyAlignment="1">
      <alignment horizontal="left" vertical="center"/>
    </xf>
    <xf numFmtId="0" fontId="6" fillId="0" borderId="8" xfId="0" applyFont="1" applyFill="1" applyBorder="1" applyAlignment="1">
      <alignment horizontal="left" vertical="center"/>
    </xf>
    <xf numFmtId="0" fontId="6" fillId="0" borderId="8" xfId="0" applyFont="1" applyFill="1" applyBorder="1" applyAlignment="1">
      <alignment horizontal="center" vertical="center"/>
    </xf>
    <xf numFmtId="0" fontId="0" fillId="0" borderId="10" xfId="0" applyBorder="1"/>
    <xf numFmtId="0" fontId="0" fillId="0" borderId="10" xfId="0" applyFill="1" applyBorder="1" applyAlignment="1">
      <alignment vertical="center" wrapText="1"/>
    </xf>
    <xf numFmtId="0" fontId="5" fillId="0" borderId="10" xfId="0" applyFont="1" applyFill="1" applyBorder="1" applyAlignment="1">
      <alignment horizontal="left" vertical="center" wrapText="1"/>
    </xf>
    <xf numFmtId="0" fontId="12" fillId="0" borderId="10" xfId="0" applyFont="1" applyFill="1" applyBorder="1" applyAlignment="1">
      <alignment horizontal="justify" vertical="center" wrapText="1"/>
    </xf>
    <xf numFmtId="0" fontId="12" fillId="0" borderId="10" xfId="0" applyFont="1" applyFill="1" applyBorder="1" applyAlignment="1">
      <alignment horizontal="left" vertical="center" wrapText="1"/>
    </xf>
    <xf numFmtId="0" fontId="12" fillId="0" borderId="10"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 fillId="0" borderId="10" xfId="74" applyFont="1" applyFill="1" applyBorder="1" applyAlignment="1">
      <alignment vertical="center"/>
    </xf>
    <xf numFmtId="0" fontId="42" fillId="0" borderId="10" xfId="0" applyFont="1" applyBorder="1" applyAlignment="1">
      <alignment horizontal="left"/>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6" fillId="0" borderId="0" xfId="0" applyFont="1" applyFill="1" applyBorder="1" applyAlignment="1">
      <alignment vertical="center"/>
    </xf>
    <xf numFmtId="0" fontId="10" fillId="0" borderId="0" xfId="0" applyFont="1" applyFill="1" applyBorder="1" applyAlignment="1">
      <alignment horizontal="center" vertical="center"/>
    </xf>
    <xf numFmtId="0" fontId="25" fillId="0" borderId="0" xfId="0" applyFont="1" applyFill="1" applyBorder="1" applyAlignment="1">
      <alignment vertical="center"/>
    </xf>
    <xf numFmtId="0" fontId="10" fillId="0" borderId="0" xfId="0" applyFont="1" applyFill="1" applyAlignment="1">
      <alignment horizontal="center" vertical="center"/>
    </xf>
    <xf numFmtId="0" fontId="25" fillId="0" borderId="0" xfId="0" applyFont="1" applyFill="1" applyAlignment="1">
      <alignment vertical="center"/>
    </xf>
    <xf numFmtId="0" fontId="8" fillId="0" borderId="0" xfId="3" applyFont="1" applyFill="1" applyAlignment="1">
      <alignment vertical="center"/>
    </xf>
    <xf numFmtId="0" fontId="6" fillId="0" borderId="0" xfId="0" applyFont="1" applyFill="1" applyAlignment="1">
      <alignment horizontal="left" vertical="center"/>
    </xf>
    <xf numFmtId="49" fontId="10" fillId="0" borderId="8" xfId="11" applyNumberFormat="1" applyFont="1" applyFill="1" applyBorder="1" applyAlignment="1">
      <alignment horizontal="center" vertical="center"/>
    </xf>
    <xf numFmtId="49" fontId="10" fillId="0" borderId="11" xfId="11" applyNumberFormat="1" applyFont="1" applyFill="1" applyBorder="1" applyAlignment="1">
      <alignment horizontal="center" vertical="center"/>
    </xf>
    <xf numFmtId="0" fontId="6" fillId="0" borderId="0" xfId="11" applyFont="1" applyFill="1" applyBorder="1" applyAlignment="1">
      <alignment horizontal="left" vertical="center" wrapText="1"/>
    </xf>
    <xf numFmtId="0" fontId="8" fillId="0" borderId="0" xfId="3" applyFill="1" applyAlignment="1">
      <alignment vertical="center"/>
    </xf>
    <xf numFmtId="0" fontId="5" fillId="0" borderId="11" xfId="0" applyFont="1" applyFill="1" applyBorder="1" applyAlignment="1">
      <alignment vertical="center" wrapText="1"/>
    </xf>
    <xf numFmtId="0" fontId="5" fillId="0" borderId="12" xfId="0" applyFont="1" applyFill="1" applyBorder="1" applyAlignment="1">
      <alignment vertical="center"/>
    </xf>
    <xf numFmtId="0" fontId="12" fillId="0" borderId="8" xfId="0" applyFont="1" applyFill="1" applyBorder="1" applyAlignment="1">
      <alignment vertical="center"/>
    </xf>
    <xf numFmtId="0" fontId="12" fillId="0" borderId="10" xfId="0" applyFont="1" applyFill="1" applyBorder="1" applyAlignment="1">
      <alignment vertical="center"/>
    </xf>
    <xf numFmtId="0" fontId="11" fillId="0" borderId="14" xfId="0" applyFont="1" applyFill="1" applyBorder="1" applyAlignment="1">
      <alignment vertical="center"/>
    </xf>
    <xf numFmtId="0" fontId="5" fillId="0" borderId="11" xfId="0" applyFont="1" applyFill="1" applyBorder="1" applyAlignment="1">
      <alignment vertical="top" wrapText="1"/>
    </xf>
    <xf numFmtId="0" fontId="16" fillId="0" borderId="10" xfId="0" applyFont="1" applyFill="1" applyBorder="1" applyAlignment="1">
      <alignment vertical="center"/>
    </xf>
    <xf numFmtId="0" fontId="16" fillId="0" borderId="8" xfId="0" applyFont="1" applyFill="1" applyBorder="1" applyAlignment="1">
      <alignment vertical="center"/>
    </xf>
    <xf numFmtId="0" fontId="11" fillId="0" borderId="10" xfId="0" applyFont="1" applyFill="1" applyBorder="1" applyAlignment="1">
      <alignment vertical="center"/>
    </xf>
    <xf numFmtId="0" fontId="5" fillId="0" borderId="10" xfId="0" applyFont="1" applyFill="1" applyBorder="1" applyAlignment="1">
      <alignment vertical="center"/>
    </xf>
    <xf numFmtId="0" fontId="10" fillId="0" borderId="5" xfId="1" applyFont="1" applyFill="1" applyBorder="1" applyAlignment="1">
      <alignment vertical="center"/>
    </xf>
    <xf numFmtId="0" fontId="10" fillId="0" borderId="6" xfId="1" applyFont="1" applyFill="1" applyBorder="1" applyAlignment="1">
      <alignment vertical="center"/>
    </xf>
    <xf numFmtId="0" fontId="18" fillId="0" borderId="10" xfId="1" applyFont="1" applyFill="1" applyBorder="1" applyAlignment="1">
      <alignment horizontal="center" vertical="center" wrapText="1"/>
    </xf>
    <xf numFmtId="0" fontId="18" fillId="0" borderId="10" xfId="1" applyFont="1" applyFill="1" applyBorder="1" applyAlignment="1">
      <alignment horizontal="left" vertical="center"/>
    </xf>
    <xf numFmtId="0" fontId="14" fillId="3" borderId="0" xfId="1" applyFont="1" applyFill="1" applyAlignment="1">
      <alignment vertical="center"/>
    </xf>
    <xf numFmtId="0" fontId="15" fillId="0" borderId="0" xfId="1" applyFont="1" applyFill="1" applyAlignment="1">
      <alignment vertical="center"/>
    </xf>
    <xf numFmtId="2" fontId="14" fillId="0" borderId="0" xfId="1" applyNumberFormat="1" applyFont="1" applyFill="1" applyAlignment="1">
      <alignment horizontal="left" vertical="center"/>
    </xf>
    <xf numFmtId="0" fontId="14" fillId="0" borderId="0" xfId="1" applyFont="1" applyFill="1" applyBorder="1" applyAlignment="1">
      <alignment horizontal="center" vertical="center"/>
    </xf>
    <xf numFmtId="2" fontId="14" fillId="0" borderId="0" xfId="1" applyNumberFormat="1" applyFont="1" applyFill="1" applyBorder="1" applyAlignment="1">
      <alignment vertical="center"/>
    </xf>
    <xf numFmtId="0" fontId="14" fillId="0" borderId="0" xfId="1" applyFont="1" applyFill="1" applyAlignment="1">
      <alignment vertical="center" wrapText="1"/>
    </xf>
    <xf numFmtId="0" fontId="14" fillId="0" borderId="0" xfId="1" applyFont="1" applyFill="1" applyAlignment="1">
      <alignment horizontal="center" vertical="center"/>
    </xf>
    <xf numFmtId="0" fontId="0" fillId="0" borderId="0" xfId="0" applyFont="1" applyFill="1" applyAlignment="1">
      <alignment horizontal="center" vertical="center"/>
    </xf>
    <xf numFmtId="0" fontId="0" fillId="0" borderId="8" xfId="0" applyFont="1" applyFill="1" applyBorder="1" applyAlignment="1">
      <alignment horizontal="center" vertical="center"/>
    </xf>
    <xf numFmtId="0" fontId="0" fillId="0" borderId="10" xfId="0" applyFont="1" applyFill="1" applyBorder="1" applyAlignment="1">
      <alignment horizontal="center" vertical="center"/>
    </xf>
    <xf numFmtId="0" fontId="0" fillId="0" borderId="8" xfId="0" applyFont="1" applyFill="1" applyBorder="1" applyAlignment="1">
      <alignment horizontal="left" vertical="center" indent="2"/>
    </xf>
    <xf numFmtId="0" fontId="0" fillId="0" borderId="10" xfId="0" applyFont="1" applyFill="1" applyBorder="1" applyAlignment="1">
      <alignment horizontal="left" vertical="center" indent="2"/>
    </xf>
    <xf numFmtId="0" fontId="10" fillId="4" borderId="9" xfId="1" applyFont="1" applyFill="1" applyBorder="1" applyAlignment="1">
      <alignment horizontal="center" vertical="center" wrapText="1"/>
    </xf>
    <xf numFmtId="0" fontId="3" fillId="4" borderId="0" xfId="1" applyFont="1" applyFill="1"/>
    <xf numFmtId="0" fontId="10" fillId="4" borderId="5" xfId="1" applyFont="1" applyFill="1" applyBorder="1" applyAlignment="1">
      <alignment horizontal="center" vertical="center" wrapText="1"/>
    </xf>
    <xf numFmtId="0" fontId="10" fillId="4" borderId="1" xfId="1" applyFont="1" applyFill="1" applyBorder="1" applyAlignment="1">
      <alignment horizontal="center" vertical="center" wrapText="1"/>
    </xf>
    <xf numFmtId="0" fontId="10" fillId="4" borderId="14" xfId="1" applyFont="1" applyFill="1" applyBorder="1" applyAlignment="1">
      <alignment horizontal="center" vertical="center" wrapText="1"/>
    </xf>
    <xf numFmtId="0" fontId="10" fillId="4" borderId="13" xfId="1" applyFont="1" applyFill="1" applyBorder="1" applyAlignment="1">
      <alignment horizontal="center" vertical="top" wrapText="1"/>
    </xf>
    <xf numFmtId="0" fontId="10" fillId="4" borderId="10" xfId="1" applyFont="1" applyFill="1" applyBorder="1" applyAlignment="1">
      <alignment horizontal="center" vertical="top" wrapText="1"/>
    </xf>
    <xf numFmtId="0" fontId="10" fillId="4" borderId="11" xfId="1" applyFont="1" applyFill="1" applyBorder="1" applyAlignment="1">
      <alignment horizontal="center" vertical="top" wrapText="1"/>
    </xf>
    <xf numFmtId="0" fontId="10" fillId="4" borderId="15" xfId="1" applyFont="1" applyFill="1" applyBorder="1" applyAlignment="1">
      <alignment horizontal="center" wrapText="1"/>
    </xf>
    <xf numFmtId="0" fontId="10" fillId="4" borderId="7" xfId="1" applyFont="1" applyFill="1" applyBorder="1" applyAlignment="1">
      <alignment horizontal="center" wrapText="1"/>
    </xf>
    <xf numFmtId="0" fontId="3" fillId="4" borderId="0" xfId="1" applyFont="1" applyFill="1" applyAlignment="1">
      <alignment vertical="top"/>
    </xf>
    <xf numFmtId="0" fontId="10" fillId="4" borderId="4" xfId="1" applyFont="1" applyFill="1" applyBorder="1" applyAlignment="1">
      <alignment horizontal="center" vertical="top" wrapText="1"/>
    </xf>
    <xf numFmtId="0" fontId="10" fillId="4" borderId="8" xfId="1" applyFont="1" applyFill="1" applyBorder="1" applyAlignment="1">
      <alignment horizontal="center" vertical="top" wrapText="1"/>
    </xf>
    <xf numFmtId="0" fontId="10" fillId="4" borderId="2" xfId="1" applyFont="1" applyFill="1" applyBorder="1" applyAlignment="1">
      <alignment horizontal="center" vertical="top" wrapText="1"/>
    </xf>
    <xf numFmtId="0" fontId="10" fillId="4" borderId="3" xfId="1" applyFont="1" applyFill="1" applyBorder="1" applyAlignment="1">
      <alignment horizontal="center" vertical="top" wrapText="1"/>
    </xf>
    <xf numFmtId="0" fontId="43" fillId="0" borderId="0" xfId="0" applyFont="1" applyFill="1" applyBorder="1"/>
    <xf numFmtId="0" fontId="10" fillId="4" borderId="12" xfId="1" applyFont="1" applyFill="1" applyBorder="1" applyAlignment="1">
      <alignment horizontal="center" vertical="top" wrapText="1"/>
    </xf>
    <xf numFmtId="0" fontId="10" fillId="4" borderId="1" xfId="1" applyFont="1" applyFill="1" applyBorder="1" applyAlignment="1">
      <alignment horizontal="center" vertical="top" wrapText="1"/>
    </xf>
    <xf numFmtId="0" fontId="10" fillId="4" borderId="14" xfId="1" applyFont="1" applyFill="1" applyBorder="1" applyAlignment="1">
      <alignment horizontal="center" vertical="top" wrapText="1"/>
    </xf>
    <xf numFmtId="0" fontId="6" fillId="4" borderId="0" xfId="1" applyFont="1" applyFill="1" applyAlignment="1">
      <alignment vertical="center"/>
    </xf>
    <xf numFmtId="0" fontId="10" fillId="4" borderId="8" xfId="0" applyFont="1" applyFill="1" applyBorder="1" applyAlignment="1">
      <alignment horizontal="left" vertical="center"/>
    </xf>
    <xf numFmtId="0" fontId="10" fillId="4" borderId="8" xfId="0" applyFont="1" applyFill="1" applyBorder="1" applyAlignment="1">
      <alignment horizontal="center" vertical="center" wrapText="1"/>
    </xf>
    <xf numFmtId="0" fontId="6" fillId="4" borderId="0" xfId="0" applyFont="1" applyFill="1" applyAlignment="1">
      <alignment vertical="center"/>
    </xf>
    <xf numFmtId="0" fontId="1" fillId="4" borderId="0" xfId="0" applyFont="1" applyFill="1" applyAlignment="1">
      <alignment vertical="center"/>
    </xf>
    <xf numFmtId="0" fontId="10" fillId="4" borderId="8" xfId="11" applyFont="1" applyFill="1" applyBorder="1" applyAlignment="1">
      <alignment horizontal="center" vertical="center" wrapText="1"/>
    </xf>
    <xf numFmtId="0" fontId="10" fillId="4" borderId="10" xfId="11" applyFont="1" applyFill="1" applyBorder="1" applyAlignment="1">
      <alignment horizontal="center" vertical="center" wrapText="1"/>
    </xf>
    <xf numFmtId="0" fontId="10" fillId="4" borderId="11" xfId="11"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14" xfId="0" applyFont="1" applyFill="1" applyBorder="1" applyAlignment="1">
      <alignment horizontal="center" vertical="center" wrapText="1"/>
    </xf>
    <xf numFmtId="0" fontId="0" fillId="4" borderId="0" xfId="0" applyFont="1" applyFill="1" applyBorder="1" applyAlignment="1">
      <alignment horizontal="center" vertical="center"/>
    </xf>
    <xf numFmtId="0" fontId="2" fillId="4" borderId="4"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0" fillId="4" borderId="0" xfId="0" applyFill="1"/>
    <xf numFmtId="0" fontId="10" fillId="4" borderId="8" xfId="1" applyFont="1" applyFill="1" applyBorder="1" applyAlignment="1">
      <alignment horizontal="center" vertical="center" wrapText="1"/>
    </xf>
    <xf numFmtId="0" fontId="1" fillId="4" borderId="0" xfId="74" applyFont="1" applyFill="1"/>
    <xf numFmtId="0" fontId="5" fillId="4" borderId="1" xfId="74" applyFont="1" applyFill="1" applyBorder="1" applyAlignment="1">
      <alignment horizontal="center" vertical="center" wrapText="1"/>
    </xf>
    <xf numFmtId="0" fontId="5" fillId="4" borderId="1" xfId="0" applyFont="1" applyFill="1" applyBorder="1" applyAlignment="1">
      <alignment horizontal="left" vertical="center"/>
    </xf>
    <xf numFmtId="0" fontId="5" fillId="4" borderId="14" xfId="0" applyFont="1" applyFill="1" applyBorder="1" applyAlignment="1">
      <alignment horizontal="left" vertical="center" wrapText="1"/>
    </xf>
    <xf numFmtId="0" fontId="5" fillId="4" borderId="14" xfId="0" applyFont="1" applyFill="1" applyBorder="1" applyAlignment="1">
      <alignment horizontal="center" vertical="center" wrapText="1"/>
    </xf>
    <xf numFmtId="0" fontId="5" fillId="4" borderId="4" xfId="74" applyFont="1" applyFill="1" applyBorder="1" applyAlignment="1">
      <alignment horizontal="center" vertical="center" wrapText="1"/>
    </xf>
    <xf numFmtId="0" fontId="5" fillId="4" borderId="4" xfId="0" applyFont="1" applyFill="1" applyBorder="1" applyAlignment="1">
      <alignment horizontal="left" vertical="center"/>
    </xf>
    <xf numFmtId="0" fontId="5" fillId="4" borderId="8" xfId="0" applyFont="1" applyFill="1" applyBorder="1" applyAlignment="1">
      <alignment horizontal="left" vertical="center" wrapText="1"/>
    </xf>
    <xf numFmtId="0" fontId="5" fillId="4" borderId="8" xfId="0" applyFont="1" applyFill="1" applyBorder="1" applyAlignment="1">
      <alignment horizontal="center" vertical="center" wrapText="1"/>
    </xf>
    <xf numFmtId="0" fontId="5" fillId="4" borderId="0" xfId="0" applyFont="1" applyFill="1" applyAlignment="1">
      <alignment vertical="center"/>
    </xf>
    <xf numFmtId="0" fontId="0" fillId="4" borderId="0" xfId="0" applyFont="1" applyFill="1" applyBorder="1"/>
    <xf numFmtId="0" fontId="20" fillId="4" borderId="0" xfId="0" applyFont="1" applyFill="1"/>
    <xf numFmtId="0" fontId="12" fillId="4" borderId="0" xfId="0" applyFont="1" applyFill="1"/>
    <xf numFmtId="0" fontId="12" fillId="4" borderId="0" xfId="0" applyFont="1" applyFill="1" applyAlignment="1">
      <alignment vertical="center"/>
    </xf>
    <xf numFmtId="0" fontId="5" fillId="4" borderId="10" xfId="0" applyFont="1" applyFill="1" applyBorder="1" applyAlignment="1">
      <alignment horizontal="center"/>
    </xf>
    <xf numFmtId="0" fontId="11" fillId="0" borderId="10" xfId="0" applyFont="1" applyFill="1" applyBorder="1" applyAlignment="1">
      <alignment vertical="center" wrapText="1"/>
    </xf>
    <xf numFmtId="0" fontId="11" fillId="4" borderId="1" xfId="1" applyFont="1" applyFill="1" applyBorder="1" applyAlignment="1">
      <alignment horizontal="center" vertical="center" wrapText="1"/>
    </xf>
    <xf numFmtId="0" fontId="11" fillId="4" borderId="1" xfId="1" applyFont="1" applyFill="1" applyBorder="1" applyAlignment="1">
      <alignment horizontal="left" vertical="center" wrapText="1"/>
    </xf>
    <xf numFmtId="0" fontId="11" fillId="4" borderId="14" xfId="1" applyFont="1" applyFill="1" applyBorder="1" applyAlignment="1">
      <alignment horizontal="left" vertical="center" wrapText="1"/>
    </xf>
    <xf numFmtId="0" fontId="11" fillId="4" borderId="14" xfId="1" applyFont="1" applyFill="1" applyBorder="1" applyAlignment="1">
      <alignment horizontal="center" vertical="center" wrapText="1"/>
    </xf>
    <xf numFmtId="0" fontId="6" fillId="4" borderId="0" xfId="1" applyFont="1" applyFill="1" applyAlignment="1">
      <alignment vertical="center" wrapText="1"/>
    </xf>
    <xf numFmtId="0" fontId="15" fillId="4" borderId="4" xfId="1" applyFont="1" applyFill="1" applyBorder="1" applyAlignment="1">
      <alignment horizontal="center" vertical="center" wrapText="1"/>
    </xf>
    <xf numFmtId="0" fontId="15" fillId="4" borderId="4" xfId="1" applyFont="1" applyFill="1" applyBorder="1" applyAlignment="1">
      <alignment horizontal="left" vertical="center" wrapText="1"/>
    </xf>
    <xf numFmtId="0" fontId="15" fillId="4" borderId="8" xfId="1" applyFont="1" applyFill="1" applyBorder="1" applyAlignment="1">
      <alignment horizontal="left" vertical="center" wrapText="1"/>
    </xf>
    <xf numFmtId="0" fontId="15" fillId="4" borderId="8" xfId="1" applyFont="1" applyFill="1" applyBorder="1" applyAlignment="1">
      <alignment horizontal="center" vertical="center" wrapText="1"/>
    </xf>
    <xf numFmtId="0" fontId="2" fillId="4" borderId="1" xfId="0" applyFont="1" applyFill="1" applyBorder="1" applyAlignment="1">
      <alignment horizontal="left" vertical="center" wrapText="1" indent="2"/>
    </xf>
    <xf numFmtId="0" fontId="0" fillId="4" borderId="0" xfId="0" applyFont="1" applyFill="1" applyAlignment="1">
      <alignment horizontal="center" vertical="center" wrapText="1"/>
    </xf>
    <xf numFmtId="0" fontId="2" fillId="4" borderId="4" xfId="0" applyFont="1" applyFill="1" applyBorder="1" applyAlignment="1">
      <alignment horizontal="left" vertical="center" wrapText="1" indent="2"/>
    </xf>
    <xf numFmtId="0" fontId="10" fillId="4" borderId="7" xfId="11" applyFont="1" applyFill="1" applyBorder="1" applyAlignment="1">
      <alignment horizontal="center" vertical="center" wrapText="1"/>
    </xf>
    <xf numFmtId="0" fontId="10" fillId="4" borderId="8" xfId="11" applyFont="1" applyFill="1" applyBorder="1" applyAlignment="1">
      <alignment horizontal="center" vertical="center" wrapText="1"/>
    </xf>
    <xf numFmtId="0" fontId="10" fillId="4" borderId="6" xfId="11" applyFont="1" applyFill="1" applyBorder="1" applyAlignment="1">
      <alignment horizontal="center" vertical="center" wrapText="1"/>
    </xf>
    <xf numFmtId="164" fontId="10" fillId="0" borderId="7" xfId="1" applyNumberFormat="1" applyFont="1" applyFill="1" applyBorder="1" applyAlignment="1">
      <alignment horizontal="center" vertical="top" wrapText="1"/>
    </xf>
    <xf numFmtId="164" fontId="10" fillId="0" borderId="9" xfId="1" applyNumberFormat="1" applyFont="1" applyFill="1" applyBorder="1" applyAlignment="1">
      <alignment horizontal="center" vertical="top" wrapText="1"/>
    </xf>
    <xf numFmtId="164" fontId="10" fillId="0" borderId="2" xfId="1" applyNumberFormat="1" applyFont="1" applyFill="1" applyBorder="1" applyAlignment="1">
      <alignment horizontal="center" vertical="top" wrapText="1"/>
    </xf>
    <xf numFmtId="164" fontId="10" fillId="0" borderId="3" xfId="1" applyNumberFormat="1" applyFont="1" applyFill="1" applyBorder="1" applyAlignment="1">
      <alignment horizontal="center" vertical="top" wrapText="1"/>
    </xf>
    <xf numFmtId="164" fontId="6" fillId="0" borderId="9" xfId="1" applyNumberFormat="1" applyFont="1" applyFill="1" applyBorder="1" applyAlignment="1">
      <alignment horizontal="center"/>
    </xf>
    <xf numFmtId="164" fontId="6" fillId="0" borderId="7" xfId="1" applyNumberFormat="1" applyFont="1" applyFill="1" applyBorder="1" applyAlignment="1">
      <alignment horizontal="center"/>
    </xf>
    <xf numFmtId="164" fontId="6" fillId="0" borderId="15" xfId="1" applyNumberFormat="1" applyFont="1" applyFill="1" applyBorder="1" applyAlignment="1">
      <alignment horizontal="center"/>
    </xf>
    <xf numFmtId="164" fontId="6" fillId="0" borderId="7" xfId="1" applyNumberFormat="1" applyFont="1" applyFill="1" applyBorder="1" applyAlignment="1">
      <alignment horizontal="center" vertical="top"/>
    </xf>
    <xf numFmtId="164" fontId="6" fillId="0" borderId="9" xfId="1" applyNumberFormat="1" applyFont="1" applyFill="1" applyBorder="1" applyAlignment="1">
      <alignment horizontal="center" vertical="top"/>
    </xf>
    <xf numFmtId="164" fontId="6" fillId="0" borderId="0" xfId="1" applyNumberFormat="1" applyFont="1" applyFill="1" applyBorder="1" applyAlignment="1">
      <alignment horizontal="center" vertical="top"/>
    </xf>
    <xf numFmtId="164" fontId="6" fillId="0" borderId="15" xfId="1" applyNumberFormat="1" applyFont="1" applyFill="1" applyBorder="1" applyAlignment="1">
      <alignment horizontal="center" vertical="top"/>
    </xf>
    <xf numFmtId="164" fontId="6" fillId="0" borderId="8" xfId="1" applyNumberFormat="1" applyFont="1" applyFill="1" applyBorder="1" applyAlignment="1">
      <alignment horizontal="center" vertical="top"/>
    </xf>
    <xf numFmtId="164" fontId="6" fillId="0" borderId="6" xfId="1" applyNumberFormat="1" applyFont="1" applyFill="1" applyBorder="1" applyAlignment="1">
      <alignment horizontal="center" vertical="top"/>
    </xf>
    <xf numFmtId="164" fontId="6" fillId="0" borderId="5" xfId="1" applyNumberFormat="1" applyFont="1" applyFill="1" applyBorder="1" applyAlignment="1">
      <alignment horizontal="center" vertical="top"/>
    </xf>
    <xf numFmtId="164" fontId="10" fillId="0" borderId="7" xfId="1" applyNumberFormat="1" applyFont="1" applyFill="1" applyBorder="1" applyAlignment="1">
      <alignment horizontal="center" vertical="top"/>
    </xf>
    <xf numFmtId="164" fontId="10" fillId="0" borderId="9" xfId="1" applyNumberFormat="1" applyFont="1" applyFill="1" applyBorder="1" applyAlignment="1">
      <alignment horizontal="center" vertical="top"/>
    </xf>
    <xf numFmtId="164" fontId="10" fillId="0" borderId="0" xfId="1" applyNumberFormat="1" applyFont="1" applyFill="1" applyBorder="1" applyAlignment="1">
      <alignment horizontal="center" vertical="top"/>
    </xf>
    <xf numFmtId="164" fontId="10" fillId="0" borderId="10" xfId="1" applyNumberFormat="1" applyFont="1" applyFill="1" applyBorder="1" applyAlignment="1">
      <alignment horizontal="center" vertical="top"/>
    </xf>
    <xf numFmtId="164" fontId="6" fillId="0" borderId="14" xfId="1" applyNumberFormat="1" applyFont="1" applyFill="1" applyBorder="1" applyAlignment="1">
      <alignment horizontal="center" vertical="top"/>
    </xf>
    <xf numFmtId="164" fontId="6" fillId="0" borderId="3" xfId="1" applyNumberFormat="1" applyFont="1" applyFill="1" applyBorder="1" applyAlignment="1">
      <alignment horizontal="center" vertical="top"/>
    </xf>
    <xf numFmtId="164" fontId="6" fillId="0" borderId="2" xfId="1" applyNumberFormat="1" applyFont="1" applyFill="1" applyBorder="1" applyAlignment="1">
      <alignment horizontal="center" vertical="top"/>
    </xf>
    <xf numFmtId="164" fontId="6" fillId="0" borderId="3" xfId="1" applyNumberFormat="1" applyFont="1" applyFill="1" applyBorder="1" applyAlignment="1">
      <alignment horizontal="center"/>
    </xf>
    <xf numFmtId="164" fontId="10" fillId="0" borderId="8" xfId="1" applyNumberFormat="1" applyFont="1" applyFill="1" applyBorder="1" applyAlignment="1">
      <alignment horizontal="center" vertical="top"/>
    </xf>
    <xf numFmtId="164" fontId="10" fillId="0" borderId="6" xfId="1" applyNumberFormat="1" applyFont="1" applyFill="1" applyBorder="1" applyAlignment="1">
      <alignment horizontal="center" vertical="top"/>
    </xf>
    <xf numFmtId="164" fontId="10" fillId="0" borderId="5" xfId="1" applyNumberFormat="1" applyFont="1" applyFill="1" applyBorder="1" applyAlignment="1">
      <alignment horizontal="center" vertical="top"/>
    </xf>
    <xf numFmtId="164" fontId="10" fillId="0" borderId="13" xfId="1" applyNumberFormat="1" applyFont="1" applyFill="1" applyBorder="1" applyAlignment="1">
      <alignment horizontal="center" vertical="top"/>
    </xf>
    <xf numFmtId="164" fontId="10" fillId="0" borderId="12" xfId="1" applyNumberFormat="1" applyFont="1" applyFill="1" applyBorder="1" applyAlignment="1">
      <alignment horizontal="center" vertical="top"/>
    </xf>
    <xf numFmtId="164" fontId="10" fillId="0" borderId="9" xfId="1" applyNumberFormat="1" applyFont="1" applyFill="1" applyBorder="1" applyAlignment="1">
      <alignment horizontal="center"/>
    </xf>
    <xf numFmtId="164" fontId="10" fillId="0" borderId="7" xfId="1" applyNumberFormat="1" applyFont="1" applyFill="1" applyBorder="1" applyAlignment="1">
      <alignment horizontal="center"/>
    </xf>
    <xf numFmtId="164" fontId="10" fillId="0" borderId="15" xfId="1" applyNumberFormat="1" applyFont="1" applyFill="1" applyBorder="1" applyAlignment="1">
      <alignment horizontal="center"/>
    </xf>
    <xf numFmtId="164" fontId="10" fillId="0" borderId="0" xfId="1" applyNumberFormat="1" applyFont="1" applyFill="1" applyBorder="1" applyAlignment="1">
      <alignment horizontal="center"/>
    </xf>
    <xf numFmtId="164" fontId="10" fillId="0" borderId="10" xfId="1" applyNumberFormat="1" applyFont="1" applyFill="1" applyBorder="1" applyAlignment="1">
      <alignment horizontal="center"/>
    </xf>
    <xf numFmtId="164" fontId="10" fillId="0" borderId="13" xfId="1" applyNumberFormat="1" applyFont="1" applyFill="1" applyBorder="1" applyAlignment="1">
      <alignment horizontal="center"/>
    </xf>
    <xf numFmtId="164" fontId="10" fillId="0" borderId="12" xfId="1" applyNumberFormat="1" applyFont="1" applyFill="1" applyBorder="1" applyAlignment="1">
      <alignment horizontal="center"/>
    </xf>
    <xf numFmtId="165" fontId="6" fillId="0" borderId="8" xfId="1" applyNumberFormat="1" applyFont="1" applyFill="1" applyBorder="1" applyAlignment="1">
      <alignment horizontal="center" vertical="center" wrapText="1"/>
    </xf>
    <xf numFmtId="165" fontId="6" fillId="0" borderId="10" xfId="1" applyNumberFormat="1" applyFont="1" applyFill="1" applyBorder="1" applyAlignment="1">
      <alignment horizontal="center" vertical="center"/>
    </xf>
    <xf numFmtId="165" fontId="6" fillId="0" borderId="8" xfId="1" applyNumberFormat="1" applyFont="1" applyFill="1" applyBorder="1" applyAlignment="1">
      <alignment horizontal="center" vertical="center"/>
    </xf>
    <xf numFmtId="165" fontId="6" fillId="0" borderId="10" xfId="1" applyNumberFormat="1" applyFont="1" applyFill="1" applyBorder="1" applyAlignment="1">
      <alignment horizontal="center" vertical="center" wrapText="1"/>
    </xf>
    <xf numFmtId="165" fontId="6" fillId="0" borderId="14" xfId="1" applyNumberFormat="1" applyFont="1" applyFill="1" applyBorder="1" applyAlignment="1">
      <alignment horizontal="center" vertical="center"/>
    </xf>
    <xf numFmtId="165" fontId="6" fillId="0" borderId="7" xfId="1" applyNumberFormat="1" applyFont="1" applyFill="1" applyBorder="1" applyAlignment="1">
      <alignment horizontal="center" vertical="center"/>
    </xf>
    <xf numFmtId="165" fontId="10" fillId="0" borderId="14" xfId="1" applyNumberFormat="1" applyFont="1" applyFill="1" applyBorder="1" applyAlignment="1">
      <alignment horizontal="center" vertical="center" wrapText="1"/>
    </xf>
    <xf numFmtId="165" fontId="10" fillId="0" borderId="10" xfId="1" applyNumberFormat="1" applyFont="1" applyFill="1" applyBorder="1" applyAlignment="1">
      <alignment horizontal="center" vertical="center" wrapText="1"/>
    </xf>
    <xf numFmtId="165" fontId="10" fillId="0" borderId="8" xfId="0" applyNumberFormat="1" applyFont="1" applyFill="1" applyBorder="1" applyAlignment="1">
      <alignment horizontal="center" vertical="center" wrapText="1"/>
    </xf>
    <xf numFmtId="165" fontId="6" fillId="0" borderId="10" xfId="0" applyNumberFormat="1" applyFont="1" applyFill="1" applyBorder="1" applyAlignment="1">
      <alignment horizontal="center" vertical="center"/>
    </xf>
    <xf numFmtId="165" fontId="10" fillId="0" borderId="10" xfId="0" applyNumberFormat="1" applyFont="1" applyFill="1" applyBorder="1" applyAlignment="1">
      <alignment horizontal="center" vertical="center"/>
    </xf>
    <xf numFmtId="165" fontId="10" fillId="0" borderId="14" xfId="0" applyNumberFormat="1" applyFont="1" applyFill="1" applyBorder="1" applyAlignment="1">
      <alignment horizontal="center" vertical="center"/>
    </xf>
    <xf numFmtId="0" fontId="2" fillId="0" borderId="14" xfId="0" applyFont="1" applyFill="1" applyBorder="1" applyAlignment="1">
      <alignment horizontal="center" vertical="center"/>
    </xf>
    <xf numFmtId="0" fontId="10" fillId="4" borderId="1" xfId="1" applyFont="1" applyFill="1" applyBorder="1" applyAlignment="1">
      <alignment horizontal="center" wrapText="1"/>
    </xf>
    <xf numFmtId="0" fontId="10" fillId="4" borderId="14" xfId="1" applyFont="1" applyFill="1" applyBorder="1" applyAlignment="1">
      <alignment horizontal="center" wrapText="1"/>
    </xf>
    <xf numFmtId="0" fontId="6" fillId="0" borderId="8" xfId="1" quotePrefix="1" applyFont="1" applyFill="1" applyBorder="1" applyAlignment="1">
      <alignment horizontal="center" vertical="center"/>
    </xf>
    <xf numFmtId="0" fontId="6" fillId="0" borderId="8" xfId="1" applyFont="1" applyFill="1" applyBorder="1" applyAlignment="1">
      <alignment horizontal="center" vertical="center"/>
    </xf>
    <xf numFmtId="0" fontId="6" fillId="0" borderId="10" xfId="1" applyFont="1" applyFill="1" applyBorder="1" applyAlignment="1">
      <alignment horizontal="center" vertical="center" wrapText="1"/>
    </xf>
    <xf numFmtId="0" fontId="6" fillId="0" borderId="10" xfId="1" quotePrefix="1" applyFont="1" applyFill="1" applyBorder="1" applyAlignment="1">
      <alignment horizontal="center" vertical="center"/>
    </xf>
    <xf numFmtId="0" fontId="10" fillId="0" borderId="10" xfId="1" applyFont="1" applyFill="1" applyBorder="1" applyAlignment="1">
      <alignment horizontal="center" vertical="center"/>
    </xf>
    <xf numFmtId="0" fontId="2" fillId="4" borderId="14" xfId="74" applyFont="1" applyFill="1" applyBorder="1" applyAlignment="1">
      <alignment horizontal="center" vertical="center" wrapText="1"/>
    </xf>
    <xf numFmtId="0" fontId="2" fillId="4" borderId="8" xfId="74" applyFont="1" applyFill="1" applyBorder="1" applyAlignment="1">
      <alignment horizontal="center" vertical="center" wrapText="1"/>
    </xf>
    <xf numFmtId="0" fontId="2" fillId="4" borderId="10" xfId="0" applyFont="1" applyFill="1" applyBorder="1" applyAlignment="1">
      <alignment horizontal="center" vertical="center"/>
    </xf>
    <xf numFmtId="3" fontId="0" fillId="0" borderId="10" xfId="0" applyNumberFormat="1" applyFont="1" applyFill="1" applyBorder="1" applyAlignment="1">
      <alignment horizontal="center" vertical="center"/>
    </xf>
    <xf numFmtId="3" fontId="2" fillId="0" borderId="10" xfId="0" applyNumberFormat="1" applyFont="1" applyFill="1" applyBorder="1" applyAlignment="1">
      <alignment horizontal="center" vertical="center" wrapText="1"/>
    </xf>
    <xf numFmtId="3" fontId="2" fillId="0" borderId="10" xfId="0" applyNumberFormat="1" applyFont="1" applyFill="1" applyBorder="1" applyAlignment="1">
      <alignment horizontal="center" vertical="center"/>
    </xf>
    <xf numFmtId="165" fontId="18" fillId="0" borderId="10" xfId="1" applyNumberFormat="1" applyFont="1" applyFill="1" applyBorder="1" applyAlignment="1">
      <alignment horizontal="center" vertical="center" wrapText="1"/>
    </xf>
    <xf numFmtId="165" fontId="18" fillId="0" borderId="6" xfId="1" applyNumberFormat="1" applyFont="1" applyFill="1" applyBorder="1" applyAlignment="1">
      <alignment horizontal="center" vertical="center" wrapText="1"/>
    </xf>
    <xf numFmtId="165" fontId="18" fillId="0" borderId="8" xfId="1" applyNumberFormat="1" applyFont="1" applyFill="1" applyBorder="1" applyAlignment="1">
      <alignment horizontal="center" vertical="center" wrapText="1"/>
    </xf>
    <xf numFmtId="49" fontId="6" fillId="0" borderId="8" xfId="11" applyNumberFormat="1" applyFont="1" applyFill="1" applyBorder="1" applyAlignment="1">
      <alignment horizontal="center" vertical="center"/>
    </xf>
    <xf numFmtId="49" fontId="6" fillId="0" borderId="8" xfId="11" quotePrefix="1" applyNumberFormat="1" applyFont="1" applyFill="1" applyBorder="1" applyAlignment="1">
      <alignment horizontal="center" vertical="center"/>
    </xf>
    <xf numFmtId="0" fontId="6" fillId="0" borderId="0" xfId="11" applyFont="1" applyFill="1" applyBorder="1" applyAlignment="1">
      <alignment horizontal="center" vertical="center"/>
    </xf>
    <xf numFmtId="0" fontId="19" fillId="0" borderId="0" xfId="0" applyFont="1" applyFill="1" applyAlignment="1">
      <alignment horizontal="center" vertical="center"/>
    </xf>
    <xf numFmtId="0" fontId="4" fillId="0" borderId="0" xfId="0" applyFont="1" applyFill="1" applyBorder="1" applyAlignment="1">
      <alignment horizontal="center" vertical="center"/>
    </xf>
    <xf numFmtId="0" fontId="4" fillId="0" borderId="0" xfId="0" applyFont="1" applyFill="1" applyAlignment="1">
      <alignment horizontal="center" vertical="center"/>
    </xf>
    <xf numFmtId="165" fontId="1" fillId="0" borderId="10" xfId="0" applyNumberFormat="1" applyFont="1" applyFill="1" applyBorder="1" applyAlignment="1">
      <alignment horizontal="center" vertical="center"/>
    </xf>
    <xf numFmtId="165" fontId="6" fillId="0" borderId="10" xfId="11" quotePrefix="1" applyNumberFormat="1" applyFont="1" applyFill="1" applyBorder="1" applyAlignment="1">
      <alignment horizontal="center" vertical="center"/>
    </xf>
    <xf numFmtId="165" fontId="6" fillId="0" borderId="10" xfId="11" applyNumberFormat="1" applyFont="1" applyFill="1" applyBorder="1" applyAlignment="1">
      <alignment horizontal="center" vertical="center"/>
    </xf>
    <xf numFmtId="165" fontId="6" fillId="0" borderId="14" xfId="11" applyNumberFormat="1" applyFont="1" applyFill="1" applyBorder="1" applyAlignment="1">
      <alignment horizontal="center" vertical="center"/>
    </xf>
    <xf numFmtId="165" fontId="6" fillId="0" borderId="1" xfId="11" applyNumberFormat="1" applyFont="1" applyFill="1" applyBorder="1" applyAlignment="1">
      <alignment horizontal="center" vertical="center"/>
    </xf>
    <xf numFmtId="165" fontId="6" fillId="0" borderId="10" xfId="11" applyNumberFormat="1" applyFont="1" applyFill="1" applyBorder="1" applyAlignment="1">
      <alignment horizontal="center" vertical="center" wrapText="1"/>
    </xf>
    <xf numFmtId="165" fontId="6" fillId="0" borderId="11" xfId="11" applyNumberFormat="1" applyFont="1" applyFill="1" applyBorder="1" applyAlignment="1">
      <alignment horizontal="center" vertical="center"/>
    </xf>
    <xf numFmtId="165" fontId="0" fillId="0" borderId="10" xfId="0" applyNumberFormat="1" applyFont="1" applyFill="1" applyBorder="1" applyAlignment="1">
      <alignment horizontal="center" vertical="center"/>
    </xf>
    <xf numFmtId="165" fontId="12" fillId="0" borderId="8" xfId="0" applyNumberFormat="1" applyFont="1" applyFill="1" applyBorder="1" applyAlignment="1">
      <alignment horizontal="center" vertical="center"/>
    </xf>
    <xf numFmtId="165" fontId="12" fillId="0" borderId="10" xfId="0" applyNumberFormat="1" applyFont="1" applyFill="1" applyBorder="1" applyAlignment="1">
      <alignment horizontal="center" vertical="center"/>
    </xf>
    <xf numFmtId="165" fontId="5" fillId="0" borderId="14" xfId="0" applyNumberFormat="1" applyFont="1" applyFill="1" applyBorder="1" applyAlignment="1">
      <alignment horizontal="center" vertical="center"/>
    </xf>
    <xf numFmtId="165" fontId="11" fillId="0" borderId="8" xfId="0" applyNumberFormat="1" applyFont="1" applyFill="1" applyBorder="1" applyAlignment="1">
      <alignment horizontal="center" vertical="center"/>
    </xf>
    <xf numFmtId="165" fontId="16" fillId="0" borderId="10" xfId="0" applyNumberFormat="1" applyFont="1" applyFill="1" applyBorder="1" applyAlignment="1">
      <alignment horizontal="center" vertical="center"/>
    </xf>
    <xf numFmtId="165" fontId="5" fillId="0" borderId="10" xfId="0" applyNumberFormat="1" applyFont="1" applyFill="1" applyBorder="1" applyAlignment="1">
      <alignment horizontal="center" vertical="center"/>
    </xf>
    <xf numFmtId="164" fontId="5" fillId="0" borderId="12" xfId="0" applyNumberFormat="1" applyFont="1" applyFill="1" applyBorder="1" applyAlignment="1">
      <alignment horizontal="center" vertical="top" wrapText="1"/>
    </xf>
    <xf numFmtId="165" fontId="5" fillId="0" borderId="12" xfId="0" applyNumberFormat="1" applyFont="1" applyFill="1" applyBorder="1" applyAlignment="1">
      <alignment horizontal="center" vertical="center" wrapText="1"/>
    </xf>
    <xf numFmtId="166" fontId="0" fillId="0" borderId="0" xfId="7" applyNumberFormat="1" applyFont="1" applyFill="1" applyAlignment="1">
      <alignment vertical="center"/>
    </xf>
    <xf numFmtId="0" fontId="44" fillId="0" borderId="0" xfId="0" applyFont="1" applyBorder="1" applyAlignment="1">
      <alignment horizontal="center" vertical="center" wrapText="1"/>
    </xf>
    <xf numFmtId="0" fontId="45" fillId="5" borderId="10" xfId="0" applyFont="1" applyFill="1" applyBorder="1" applyAlignment="1">
      <alignment horizontal="center" vertical="top" wrapText="1"/>
    </xf>
    <xf numFmtId="0" fontId="45" fillId="5" borderId="10" xfId="0" applyFont="1" applyFill="1" applyBorder="1" applyAlignment="1">
      <alignment horizontal="center" vertical="center" wrapText="1"/>
    </xf>
    <xf numFmtId="0" fontId="18" fillId="5" borderId="10" xfId="0" applyFont="1" applyFill="1" applyBorder="1" applyAlignment="1">
      <alignment horizontal="center" vertical="top" wrapText="1"/>
    </xf>
    <xf numFmtId="0" fontId="18" fillId="5" borderId="10" xfId="0" applyFont="1" applyFill="1" applyBorder="1" applyAlignment="1">
      <alignment horizontal="center" vertical="center" wrapText="1"/>
    </xf>
    <xf numFmtId="0" fontId="0" fillId="0" borderId="10" xfId="0" applyFont="1" applyFill="1" applyBorder="1" applyAlignment="1">
      <alignment horizontal="left" vertical="center"/>
    </xf>
    <xf numFmtId="0" fontId="0" fillId="0" borderId="10" xfId="0" applyFont="1" applyFill="1" applyBorder="1" applyAlignment="1">
      <alignment horizontal="right"/>
    </xf>
    <xf numFmtId="0" fontId="47" fillId="0" borderId="10" xfId="0" applyFont="1" applyFill="1" applyBorder="1" applyAlignment="1">
      <alignment horizontal="right"/>
    </xf>
    <xf numFmtId="0" fontId="0" fillId="0" borderId="0" xfId="0" applyFont="1" applyFill="1"/>
    <xf numFmtId="0" fontId="4" fillId="0" borderId="0" xfId="0" applyFont="1" applyFill="1" applyBorder="1" applyAlignment="1">
      <alignment horizontal="left" wrapText="1"/>
    </xf>
    <xf numFmtId="0" fontId="4" fillId="0" borderId="0" xfId="0" applyFont="1" applyFill="1" applyBorder="1" applyAlignment="1">
      <alignment horizontal="center" wrapText="1"/>
    </xf>
    <xf numFmtId="0" fontId="48" fillId="0" borderId="0" xfId="3" applyFont="1" applyFill="1"/>
    <xf numFmtId="0" fontId="4" fillId="0" borderId="0" xfId="0" applyFont="1" applyFill="1" applyAlignment="1"/>
    <xf numFmtId="0" fontId="48" fillId="0" borderId="0" xfId="3" applyFont="1" applyFill="1" applyAlignment="1">
      <alignment horizontal="center" vertical="top" wrapText="1"/>
    </xf>
    <xf numFmtId="0" fontId="5" fillId="0" borderId="0" xfId="0" applyFont="1" applyFill="1" applyAlignment="1">
      <alignment horizontal="center" wrapText="1"/>
    </xf>
    <xf numFmtId="0" fontId="5" fillId="0" borderId="0" xfId="0" applyFont="1" applyFill="1" applyAlignment="1">
      <alignment horizontal="center"/>
    </xf>
    <xf numFmtId="0" fontId="2" fillId="6" borderId="10" xfId="0" applyFont="1" applyFill="1" applyBorder="1" applyAlignment="1">
      <alignment horizontal="center" vertical="center" wrapText="1"/>
    </xf>
    <xf numFmtId="0" fontId="2" fillId="6" borderId="10" xfId="0" applyFont="1" applyFill="1" applyBorder="1" applyAlignment="1">
      <alignment horizontal="center" vertical="top" wrapText="1"/>
    </xf>
    <xf numFmtId="0" fontId="2" fillId="0" borderId="10" xfId="0" applyFont="1" applyFill="1" applyBorder="1" applyAlignment="1">
      <alignment horizontal="right" vertical="center" wrapText="1"/>
    </xf>
    <xf numFmtId="0" fontId="2" fillId="0" borderId="10" xfId="0" applyFont="1" applyFill="1" applyBorder="1" applyAlignment="1">
      <alignment horizontal="right" vertical="top" wrapText="1"/>
    </xf>
    <xf numFmtId="0" fontId="18" fillId="0" borderId="10" xfId="0" applyFont="1" applyFill="1" applyBorder="1" applyAlignment="1">
      <alignment horizontal="left" wrapText="1" readingOrder="1"/>
    </xf>
    <xf numFmtId="0" fontId="18" fillId="0" borderId="10" xfId="0" applyFont="1" applyFill="1" applyBorder="1" applyAlignment="1">
      <alignment horizontal="right" wrapText="1" readingOrder="1"/>
    </xf>
    <xf numFmtId="0" fontId="6" fillId="0" borderId="10" xfId="0" applyFont="1" applyFill="1" applyBorder="1" applyAlignment="1">
      <alignment horizontal="right"/>
    </xf>
    <xf numFmtId="0" fontId="0" fillId="6" borderId="14" xfId="0" applyFont="1" applyFill="1" applyBorder="1" applyAlignment="1">
      <alignment horizontal="left" vertical="center"/>
    </xf>
    <xf numFmtId="0" fontId="0" fillId="6" borderId="14" xfId="0" applyFont="1" applyFill="1" applyBorder="1" applyAlignment="1">
      <alignment horizontal="right" vertical="center"/>
    </xf>
    <xf numFmtId="0" fontId="6" fillId="0" borderId="10" xfId="0" applyFont="1" applyFill="1" applyBorder="1" applyAlignment="1">
      <alignment horizontal="right" wrapText="1"/>
    </xf>
    <xf numFmtId="0" fontId="13" fillId="0" borderId="10" xfId="0" applyFont="1" applyFill="1" applyBorder="1" applyAlignment="1">
      <alignment horizontal="right"/>
    </xf>
    <xf numFmtId="0" fontId="0" fillId="6" borderId="14" xfId="0" applyFont="1" applyFill="1" applyBorder="1" applyAlignment="1">
      <alignment horizontal="left" vertical="center" wrapText="1"/>
    </xf>
    <xf numFmtId="0" fontId="2" fillId="6" borderId="14" xfId="0" applyFont="1" applyFill="1" applyBorder="1" applyAlignment="1">
      <alignment horizontal="left" vertical="center"/>
    </xf>
    <xf numFmtId="0" fontId="2" fillId="6" borderId="14" xfId="0" applyFont="1" applyFill="1" applyBorder="1" applyAlignment="1">
      <alignment horizontal="right" vertical="center"/>
    </xf>
    <xf numFmtId="0" fontId="4" fillId="0" borderId="0" xfId="0" applyFont="1" applyFill="1" applyAlignment="1">
      <alignment horizontal="center"/>
    </xf>
    <xf numFmtId="0" fontId="4" fillId="0" borderId="5" xfId="0" applyFont="1" applyFill="1" applyBorder="1"/>
    <xf numFmtId="0" fontId="3" fillId="0" borderId="0" xfId="1" applyFont="1" applyFill="1" applyBorder="1" applyAlignment="1">
      <alignment horizontal="center" vertical="center" textRotation="180"/>
    </xf>
    <xf numFmtId="0" fontId="3" fillId="0" borderId="9" xfId="1" applyFont="1" applyFill="1" applyBorder="1" applyAlignment="1">
      <alignment horizontal="center" vertical="center" textRotation="180"/>
    </xf>
    <xf numFmtId="0" fontId="10" fillId="4" borderId="1" xfId="1" applyFont="1" applyFill="1" applyBorder="1" applyAlignment="1">
      <alignment horizontal="center" vertical="top" wrapText="1"/>
    </xf>
    <xf numFmtId="0" fontId="10" fillId="4" borderId="15" xfId="1" applyFont="1" applyFill="1" applyBorder="1" applyAlignment="1">
      <alignment horizontal="center" vertical="top" wrapText="1"/>
    </xf>
    <xf numFmtId="0" fontId="10" fillId="4" borderId="14" xfId="1" applyFont="1" applyFill="1" applyBorder="1" applyAlignment="1">
      <alignment horizontal="center" vertical="center" wrapText="1"/>
    </xf>
    <xf numFmtId="0" fontId="10" fillId="4" borderId="7" xfId="1" applyFont="1" applyFill="1" applyBorder="1" applyAlignment="1">
      <alignment horizontal="center" vertical="center" wrapText="1"/>
    </xf>
    <xf numFmtId="0" fontId="10" fillId="4" borderId="5" xfId="1" applyFont="1" applyFill="1" applyBorder="1" applyAlignment="1">
      <alignment horizontal="center" vertical="center" wrapText="1"/>
    </xf>
    <xf numFmtId="0" fontId="10" fillId="4" borderId="0" xfId="1" applyFont="1" applyFill="1" applyBorder="1" applyAlignment="1">
      <alignment horizontal="center" vertical="center" wrapText="1"/>
    </xf>
    <xf numFmtId="0" fontId="10" fillId="4" borderId="9" xfId="1" applyFont="1" applyFill="1" applyBorder="1" applyAlignment="1">
      <alignment horizontal="center" vertical="center" wrapText="1"/>
    </xf>
    <xf numFmtId="0" fontId="27" fillId="0" borderId="0" xfId="1" applyFont="1" applyFill="1" applyBorder="1" applyAlignment="1">
      <alignment horizontal="center" vertical="center" wrapText="1"/>
    </xf>
    <xf numFmtId="0" fontId="27" fillId="0" borderId="5" xfId="1" applyFont="1" applyFill="1" applyBorder="1" applyAlignment="1">
      <alignment horizontal="center" vertical="center" wrapText="1"/>
    </xf>
    <xf numFmtId="0" fontId="6" fillId="0" borderId="2" xfId="1" applyFont="1" applyFill="1" applyBorder="1" applyAlignment="1">
      <alignment horizontal="left" vertical="center"/>
    </xf>
    <xf numFmtId="0" fontId="10" fillId="4" borderId="1" xfId="1" applyFont="1" applyFill="1" applyBorder="1" applyAlignment="1">
      <alignment horizontal="center" vertical="center"/>
    </xf>
    <xf numFmtId="0" fontId="10" fillId="4" borderId="15" xfId="1" applyFont="1" applyFill="1" applyBorder="1" applyAlignment="1">
      <alignment horizontal="center" vertical="center"/>
    </xf>
    <xf numFmtId="0" fontId="10" fillId="4" borderId="4" xfId="1" applyFont="1" applyFill="1" applyBorder="1" applyAlignment="1">
      <alignment horizontal="center" vertical="center"/>
    </xf>
    <xf numFmtId="0" fontId="10" fillId="4" borderId="14" xfId="1" applyFont="1" applyFill="1" applyBorder="1" applyAlignment="1">
      <alignment horizontal="center" vertical="center"/>
    </xf>
    <xf numFmtId="0" fontId="10" fillId="4" borderId="9" xfId="1" applyFont="1" applyFill="1" applyBorder="1" applyAlignment="1">
      <alignment horizontal="center" vertical="center"/>
    </xf>
    <xf numFmtId="0" fontId="10" fillId="4" borderId="6" xfId="1" applyFont="1" applyFill="1" applyBorder="1" applyAlignment="1">
      <alignment horizontal="center" vertical="center"/>
    </xf>
    <xf numFmtId="0" fontId="6" fillId="0" borderId="2" xfId="1" applyFont="1" applyFill="1" applyBorder="1" applyAlignment="1">
      <alignment horizontal="left" wrapText="1"/>
    </xf>
    <xf numFmtId="0" fontId="11" fillId="0" borderId="0" xfId="1" applyFont="1" applyFill="1" applyBorder="1" applyAlignment="1">
      <alignment horizontal="center" wrapText="1"/>
    </xf>
    <xf numFmtId="0" fontId="27" fillId="0" borderId="0" xfId="1" applyFont="1" applyFill="1" applyBorder="1" applyAlignment="1">
      <alignment horizontal="center" wrapText="1"/>
    </xf>
    <xf numFmtId="0" fontId="11" fillId="0" borderId="0" xfId="1" applyFont="1" applyFill="1" applyBorder="1" applyAlignment="1">
      <alignment horizontal="center" vertical="top" wrapText="1"/>
    </xf>
    <xf numFmtId="0" fontId="27" fillId="0" borderId="0" xfId="1" applyFont="1" applyFill="1" applyBorder="1" applyAlignment="1">
      <alignment horizontal="center" vertical="top" wrapText="1"/>
    </xf>
    <xf numFmtId="0" fontId="10" fillId="4" borderId="14" xfId="1" applyFont="1" applyFill="1" applyBorder="1" applyAlignment="1">
      <alignment horizontal="left" vertical="center" wrapText="1"/>
    </xf>
    <xf numFmtId="0" fontId="10" fillId="4" borderId="8" xfId="1" applyFont="1" applyFill="1" applyBorder="1" applyAlignment="1">
      <alignment horizontal="left" vertical="center" wrapText="1"/>
    </xf>
    <xf numFmtId="0" fontId="11" fillId="0" borderId="0"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6" fillId="0" borderId="0" xfId="0" applyFont="1" applyFill="1" applyBorder="1" applyAlignment="1">
      <alignment horizontal="justify" vertical="center" wrapText="1"/>
    </xf>
    <xf numFmtId="0" fontId="10"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43" fillId="0" borderId="0" xfId="0" applyFont="1" applyFill="1" applyBorder="1" applyAlignment="1">
      <alignment horizontal="center" vertical="center" wrapText="1"/>
    </xf>
    <xf numFmtId="0" fontId="10" fillId="4" borderId="1"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3" xfId="0" applyFont="1" applyFill="1" applyBorder="1" applyAlignment="1">
      <alignment horizontal="center" vertical="center"/>
    </xf>
    <xf numFmtId="0" fontId="10" fillId="4" borderId="1"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10" fillId="4" borderId="4" xfId="0" applyFont="1" applyFill="1" applyBorder="1" applyAlignment="1">
      <alignment horizontal="center" vertical="center" wrapText="1"/>
    </xf>
    <xf numFmtId="0" fontId="10" fillId="4" borderId="5"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0" fillId="4" borderId="4" xfId="0" applyFont="1" applyFill="1" applyBorder="1" applyAlignment="1">
      <alignment horizontal="center" vertical="center"/>
    </xf>
    <xf numFmtId="0" fontId="10" fillId="4" borderId="5" xfId="0" applyFont="1" applyFill="1" applyBorder="1" applyAlignment="1">
      <alignment horizontal="center" vertical="center"/>
    </xf>
    <xf numFmtId="0" fontId="10" fillId="4" borderId="6" xfId="0" applyFont="1" applyFill="1" applyBorder="1" applyAlignment="1">
      <alignment horizontal="center" vertical="center"/>
    </xf>
    <xf numFmtId="0" fontId="10" fillId="0" borderId="10" xfId="11" applyFont="1" applyFill="1" applyBorder="1" applyAlignment="1">
      <alignment horizontal="left" vertical="center" wrapText="1"/>
    </xf>
    <xf numFmtId="0" fontId="10" fillId="0" borderId="8" xfId="11" applyFont="1" applyFill="1" applyBorder="1" applyAlignment="1">
      <alignment horizontal="left" vertical="center" wrapText="1"/>
    </xf>
    <xf numFmtId="0" fontId="14" fillId="0" borderId="0" xfId="11" applyFont="1" applyFill="1" applyBorder="1" applyAlignment="1">
      <alignment horizontal="justify" vertical="center" wrapText="1"/>
    </xf>
    <xf numFmtId="0" fontId="6" fillId="0" borderId="0" xfId="0" applyFont="1" applyFill="1" applyAlignment="1">
      <alignment horizontal="left" vertical="center" wrapText="1"/>
    </xf>
    <xf numFmtId="165" fontId="6" fillId="0" borderId="11" xfId="11" applyNumberFormat="1" applyFont="1" applyFill="1" applyBorder="1" applyAlignment="1">
      <alignment horizontal="center" vertical="center"/>
    </xf>
    <xf numFmtId="165" fontId="6" fillId="0" borderId="12" xfId="11" applyNumberFormat="1" applyFont="1" applyFill="1" applyBorder="1" applyAlignment="1">
      <alignment horizontal="center" vertical="center"/>
    </xf>
    <xf numFmtId="165" fontId="6" fillId="0" borderId="13" xfId="11" applyNumberFormat="1" applyFont="1" applyFill="1" applyBorder="1" applyAlignment="1">
      <alignment horizontal="center" vertical="center"/>
    </xf>
    <xf numFmtId="165" fontId="6" fillId="0" borderId="11" xfId="11" applyNumberFormat="1" applyFont="1" applyFill="1" applyBorder="1" applyAlignment="1">
      <alignment horizontal="center" vertical="center" wrapText="1"/>
    </xf>
    <xf numFmtId="165" fontId="6" fillId="0" borderId="12" xfId="11" applyNumberFormat="1" applyFont="1" applyFill="1" applyBorder="1" applyAlignment="1">
      <alignment horizontal="center" vertical="center" wrapText="1"/>
    </xf>
    <xf numFmtId="165" fontId="6" fillId="0" borderId="13" xfId="11" applyNumberFormat="1" applyFont="1" applyFill="1" applyBorder="1" applyAlignment="1">
      <alignment horizontal="center" vertical="center" wrapText="1"/>
    </xf>
    <xf numFmtId="0" fontId="10" fillId="0" borderId="11" xfId="11" applyFont="1" applyFill="1" applyBorder="1" applyAlignment="1">
      <alignment horizontal="center" vertical="center"/>
    </xf>
    <xf numFmtId="0" fontId="10" fillId="0" borderId="13" xfId="11" applyFont="1" applyFill="1" applyBorder="1" applyAlignment="1">
      <alignment horizontal="center" vertical="center"/>
    </xf>
    <xf numFmtId="0" fontId="10" fillId="4" borderId="7" xfId="11" applyFont="1" applyFill="1" applyBorder="1" applyAlignment="1">
      <alignment horizontal="center" vertical="center" wrapText="1"/>
    </xf>
    <xf numFmtId="0" fontId="10" fillId="4" borderId="8" xfId="11" applyFont="1" applyFill="1" applyBorder="1" applyAlignment="1">
      <alignment horizontal="center" vertical="center" wrapText="1"/>
    </xf>
    <xf numFmtId="0" fontId="10" fillId="4" borderId="14" xfId="11" applyFont="1" applyFill="1" applyBorder="1" applyAlignment="1">
      <alignment horizontal="center" vertical="center" wrapText="1"/>
    </xf>
    <xf numFmtId="0" fontId="11" fillId="0" borderId="0" xfId="11" applyFont="1" applyFill="1" applyBorder="1" applyAlignment="1">
      <alignment horizontal="center" vertical="center"/>
    </xf>
    <xf numFmtId="0" fontId="27" fillId="0" borderId="0" xfId="11" applyFont="1" applyFill="1" applyBorder="1" applyAlignment="1">
      <alignment horizontal="center" vertical="center"/>
    </xf>
    <xf numFmtId="0" fontId="27" fillId="0" borderId="5" xfId="11" applyFont="1" applyFill="1" applyBorder="1" applyAlignment="1">
      <alignment horizontal="center" vertical="center"/>
    </xf>
    <xf numFmtId="0" fontId="11" fillId="0" borderId="5" xfId="11" applyFont="1" applyFill="1" applyBorder="1" applyAlignment="1">
      <alignment horizontal="center" vertical="center"/>
    </xf>
    <xf numFmtId="0" fontId="10" fillId="4" borderId="3" xfId="11" applyFont="1" applyFill="1" applyBorder="1" applyAlignment="1">
      <alignment horizontal="center" vertical="center" wrapText="1"/>
    </xf>
    <xf numFmtId="0" fontId="10" fillId="4" borderId="9" xfId="11" applyFont="1" applyFill="1" applyBorder="1" applyAlignment="1">
      <alignment horizontal="center" vertical="center" wrapText="1"/>
    </xf>
    <xf numFmtId="0" fontId="10" fillId="4" borderId="6" xfId="11" applyFont="1" applyFill="1" applyBorder="1" applyAlignment="1">
      <alignment horizontal="center" vertical="center" wrapText="1"/>
    </xf>
    <xf numFmtId="0" fontId="10" fillId="4" borderId="10" xfId="11" applyFont="1" applyFill="1" applyBorder="1" applyAlignment="1">
      <alignment horizontal="center" vertical="center" wrapText="1"/>
    </xf>
    <xf numFmtId="0" fontId="0" fillId="4" borderId="10" xfId="0" applyFill="1" applyBorder="1" applyAlignment="1">
      <alignment vertical="center" wrapText="1"/>
    </xf>
    <xf numFmtId="0" fontId="2"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0" fillId="0" borderId="0" xfId="0" applyFill="1" applyBorder="1" applyAlignment="1">
      <alignment horizontal="left" vertical="center" wrapText="1"/>
    </xf>
    <xf numFmtId="0" fontId="0" fillId="0" borderId="0"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0" xfId="0" applyFont="1" applyFill="1" applyAlignment="1">
      <alignment horizontal="left" vertical="center" wrapText="1"/>
    </xf>
    <xf numFmtId="0" fontId="32" fillId="4" borderId="14" xfId="0" applyFont="1" applyFill="1" applyBorder="1" applyAlignment="1">
      <alignment horizontal="left" vertical="center"/>
    </xf>
    <xf numFmtId="0" fontId="32" fillId="4" borderId="8" xfId="0" applyFont="1" applyFill="1" applyBorder="1" applyAlignment="1">
      <alignment horizontal="left" vertical="center"/>
    </xf>
    <xf numFmtId="0" fontId="2" fillId="4" borderId="14" xfId="0" applyFont="1" applyFill="1" applyBorder="1" applyAlignment="1">
      <alignment horizontal="left" vertical="center"/>
    </xf>
    <xf numFmtId="0" fontId="2" fillId="4" borderId="8" xfId="0" applyFont="1" applyFill="1" applyBorder="1" applyAlignment="1">
      <alignment horizontal="left" vertical="center"/>
    </xf>
    <xf numFmtId="0" fontId="5" fillId="0" borderId="0" xfId="0" applyFont="1" applyFill="1" applyAlignment="1">
      <alignment horizontal="center" wrapText="1"/>
    </xf>
    <xf numFmtId="0" fontId="5" fillId="0" borderId="0" xfId="0" applyFont="1" applyFill="1" applyAlignment="1">
      <alignment horizontal="center"/>
    </xf>
    <xf numFmtId="0" fontId="2" fillId="6" borderId="14" xfId="0" applyFont="1" applyFill="1" applyBorder="1" applyAlignment="1">
      <alignment horizontal="center" vertical="center"/>
    </xf>
    <xf numFmtId="0" fontId="2" fillId="6" borderId="8" xfId="0" applyFont="1" applyFill="1" applyBorder="1" applyAlignment="1">
      <alignment horizontal="center" vertical="center"/>
    </xf>
    <xf numFmtId="0" fontId="2" fillId="6" borderId="11" xfId="0" applyFont="1" applyFill="1" applyBorder="1" applyAlignment="1">
      <alignment horizontal="center" wrapText="1"/>
    </xf>
    <xf numFmtId="0" fontId="2" fillId="6" borderId="13" xfId="0" applyFont="1" applyFill="1" applyBorder="1" applyAlignment="1">
      <alignment horizontal="center" wrapText="1"/>
    </xf>
    <xf numFmtId="0" fontId="2" fillId="6" borderId="11" xfId="0" applyFont="1" applyFill="1" applyBorder="1" applyAlignment="1">
      <alignment horizontal="center" vertical="center" wrapText="1"/>
    </xf>
    <xf numFmtId="0" fontId="2" fillId="6" borderId="12" xfId="0" applyFont="1" applyFill="1" applyBorder="1" applyAlignment="1">
      <alignment horizontal="center" vertical="center" wrapText="1"/>
    </xf>
    <xf numFmtId="0" fontId="2" fillId="6" borderId="13" xfId="0" applyFont="1" applyFill="1" applyBorder="1" applyAlignment="1">
      <alignment horizontal="center" vertical="center" wrapText="1"/>
    </xf>
    <xf numFmtId="0" fontId="4" fillId="0" borderId="0" xfId="0" applyFont="1" applyFill="1" applyAlignment="1">
      <alignment horizontal="left" wrapText="1"/>
    </xf>
    <xf numFmtId="0" fontId="48" fillId="0" borderId="0" xfId="3" applyFont="1" applyFill="1" applyAlignment="1">
      <alignment horizontal="center" vertical="top"/>
    </xf>
    <xf numFmtId="0" fontId="48" fillId="0" borderId="0" xfId="3" applyFont="1" applyFill="1" applyAlignment="1">
      <alignment horizontal="center" vertical="top" wrapText="1"/>
    </xf>
    <xf numFmtId="0" fontId="6" fillId="0" borderId="2" xfId="1" applyFont="1" applyFill="1" applyBorder="1" applyAlignment="1">
      <alignment horizontal="left"/>
    </xf>
    <xf numFmtId="0" fontId="6" fillId="0" borderId="0" xfId="1" applyFont="1" applyFill="1" applyBorder="1" applyAlignment="1">
      <alignment horizontal="left"/>
    </xf>
    <xf numFmtId="0" fontId="11" fillId="0" borderId="5" xfId="1" applyFont="1" applyFill="1" applyBorder="1" applyAlignment="1">
      <alignment horizontal="center" vertical="top" wrapText="1"/>
    </xf>
    <xf numFmtId="0" fontId="10" fillId="4" borderId="14" xfId="1" applyFont="1" applyFill="1" applyBorder="1" applyAlignment="1">
      <alignment horizontal="left" vertical="center"/>
    </xf>
    <xf numFmtId="0" fontId="10" fillId="4" borderId="7" xfId="1" applyFont="1" applyFill="1" applyBorder="1" applyAlignment="1">
      <alignment horizontal="left" vertical="center"/>
    </xf>
    <xf numFmtId="0" fontId="10" fillId="4" borderId="8" xfId="1" applyFont="1" applyFill="1" applyBorder="1" applyAlignment="1">
      <alignment horizontal="left" vertical="center"/>
    </xf>
    <xf numFmtId="0" fontId="10" fillId="4" borderId="9" xfId="1" applyFont="1" applyFill="1" applyBorder="1" applyAlignment="1">
      <alignment horizontal="left" vertical="center"/>
    </xf>
    <xf numFmtId="0" fontId="10" fillId="4" borderId="6" xfId="1" applyFont="1" applyFill="1" applyBorder="1" applyAlignment="1">
      <alignment horizontal="left" vertical="center"/>
    </xf>
    <xf numFmtId="0" fontId="12" fillId="0" borderId="2" xfId="0" applyFont="1" applyBorder="1" applyAlignment="1">
      <alignment horizontal="left" vertical="center" wrapText="1"/>
    </xf>
    <xf numFmtId="0" fontId="5" fillId="0" borderId="10" xfId="0" applyFont="1" applyFill="1" applyBorder="1" applyAlignment="1">
      <alignment horizontal="left" vertical="center" wrapText="1"/>
    </xf>
    <xf numFmtId="0" fontId="12" fillId="0" borderId="10" xfId="0" applyFont="1" applyFill="1" applyBorder="1" applyAlignment="1">
      <alignment horizontal="justify" vertical="center" wrapText="1"/>
    </xf>
    <xf numFmtId="0" fontId="12" fillId="0" borderId="11" xfId="0" applyFont="1" applyFill="1" applyBorder="1" applyAlignment="1">
      <alignment horizontal="right" vertical="center" wrapText="1"/>
    </xf>
    <xf numFmtId="0" fontId="12" fillId="0" borderId="13" xfId="0" applyFont="1" applyFill="1" applyBorder="1" applyAlignment="1">
      <alignment horizontal="right" vertical="center" wrapText="1"/>
    </xf>
    <xf numFmtId="0" fontId="12" fillId="0" borderId="11" xfId="0" applyFont="1" applyFill="1" applyBorder="1" applyAlignment="1">
      <alignment horizontal="left" vertical="center" wrapText="1"/>
    </xf>
    <xf numFmtId="0" fontId="12" fillId="0" borderId="13" xfId="0" applyFont="1" applyFill="1" applyBorder="1" applyAlignment="1">
      <alignment horizontal="left" vertical="center" wrapText="1"/>
    </xf>
    <xf numFmtId="0" fontId="5" fillId="0" borderId="8" xfId="0" applyFont="1" applyFill="1" applyBorder="1" applyAlignment="1">
      <alignment horizontal="left" vertical="center" wrapText="1"/>
    </xf>
    <xf numFmtId="0" fontId="12" fillId="0" borderId="10" xfId="0" applyFont="1" applyFill="1" applyBorder="1" applyAlignment="1">
      <alignment horizontal="center" vertical="center" wrapText="1"/>
    </xf>
    <xf numFmtId="0" fontId="1" fillId="0" borderId="10" xfId="74" applyFont="1" applyFill="1" applyBorder="1" applyAlignment="1">
      <alignment horizontal="left" vertical="center" wrapText="1"/>
    </xf>
    <xf numFmtId="0" fontId="2" fillId="0" borderId="0" xfId="74" applyFont="1" applyFill="1" applyAlignment="1">
      <alignment horizontal="center" vertical="center"/>
    </xf>
    <xf numFmtId="0" fontId="2" fillId="4" borderId="2" xfId="74" applyFont="1" applyFill="1" applyBorder="1" applyAlignment="1">
      <alignment horizontal="left" vertical="center" wrapText="1"/>
    </xf>
    <xf numFmtId="0" fontId="2" fillId="4" borderId="5" xfId="74" applyFont="1" applyFill="1" applyBorder="1" applyAlignment="1">
      <alignment horizontal="left" vertical="center" wrapText="1"/>
    </xf>
    <xf numFmtId="0" fontId="0" fillId="0" borderId="11" xfId="74" applyFont="1" applyFill="1" applyBorder="1" applyAlignment="1">
      <alignment horizontal="left" vertical="center" wrapText="1"/>
    </xf>
    <xf numFmtId="0" fontId="0" fillId="0" borderId="12" xfId="74" applyFont="1" applyFill="1" applyBorder="1" applyAlignment="1">
      <alignment horizontal="left" vertical="center" wrapText="1"/>
    </xf>
    <xf numFmtId="0" fontId="0" fillId="0" borderId="13" xfId="74" applyFont="1" applyFill="1" applyBorder="1" applyAlignment="1">
      <alignment horizontal="left" vertical="center" wrapText="1"/>
    </xf>
    <xf numFmtId="0" fontId="2" fillId="4" borderId="13" xfId="74" applyFont="1" applyFill="1" applyBorder="1" applyAlignment="1">
      <alignment horizontal="left" vertical="center" wrapText="1"/>
    </xf>
    <xf numFmtId="0" fontId="2" fillId="4" borderId="10" xfId="74" applyFont="1" applyFill="1" applyBorder="1" applyAlignment="1">
      <alignment horizontal="left" vertical="center" wrapText="1"/>
    </xf>
    <xf numFmtId="0" fontId="2" fillId="0" borderId="4" xfId="74" applyFont="1" applyFill="1" applyBorder="1" applyAlignment="1">
      <alignment horizontal="left" vertical="center" wrapText="1"/>
    </xf>
    <xf numFmtId="0" fontId="2" fillId="0" borderId="12" xfId="74" applyFont="1" applyFill="1" applyBorder="1" applyAlignment="1">
      <alignment horizontal="left" vertical="center" wrapText="1"/>
    </xf>
    <xf numFmtId="0" fontId="2" fillId="0" borderId="5" xfId="74" applyFont="1" applyFill="1" applyBorder="1" applyAlignment="1">
      <alignment horizontal="left" vertical="center" wrapText="1"/>
    </xf>
    <xf numFmtId="0" fontId="2" fillId="0" borderId="13" xfId="74" applyFont="1" applyFill="1" applyBorder="1" applyAlignment="1">
      <alignment horizontal="left" vertical="center" wrapText="1"/>
    </xf>
    <xf numFmtId="0" fontId="2" fillId="0" borderId="11" xfId="74" applyFont="1" applyFill="1" applyBorder="1" applyAlignment="1">
      <alignment horizontal="left" vertical="center" wrapText="1"/>
    </xf>
    <xf numFmtId="0" fontId="12" fillId="0" borderId="11" xfId="74" applyFont="1" applyFill="1" applyBorder="1" applyAlignment="1">
      <alignment horizontal="left" vertical="center" wrapText="1"/>
    </xf>
    <xf numFmtId="0" fontId="12" fillId="0" borderId="12" xfId="74" applyFont="1" applyFill="1" applyBorder="1" applyAlignment="1">
      <alignment horizontal="left" vertical="center" wrapText="1"/>
    </xf>
    <xf numFmtId="0" fontId="12" fillId="0" borderId="13" xfId="74" applyFont="1" applyFill="1" applyBorder="1" applyAlignment="1">
      <alignment horizontal="left" vertical="center" wrapText="1"/>
    </xf>
    <xf numFmtId="0" fontId="11" fillId="0" borderId="0" xfId="0" applyFont="1" applyFill="1" applyAlignment="1">
      <alignment horizontal="center" vertical="center"/>
    </xf>
    <xf numFmtId="0" fontId="11" fillId="0" borderId="0" xfId="1" applyFont="1" applyFill="1" applyBorder="1" applyAlignment="1">
      <alignment horizontal="center" vertical="center" wrapText="1"/>
    </xf>
    <xf numFmtId="0" fontId="11" fillId="0" borderId="5" xfId="1" applyFont="1" applyFill="1" applyBorder="1" applyAlignment="1">
      <alignment horizontal="center" vertical="center" wrapText="1"/>
    </xf>
    <xf numFmtId="0" fontId="5" fillId="4" borderId="3" xfId="0" applyFont="1" applyFill="1" applyBorder="1" applyAlignment="1">
      <alignment horizontal="left" vertical="center" wrapText="1"/>
    </xf>
    <xf numFmtId="0" fontId="5" fillId="4" borderId="6" xfId="0" applyFont="1" applyFill="1" applyBorder="1" applyAlignment="1">
      <alignment horizontal="left" vertical="center" wrapText="1"/>
    </xf>
    <xf numFmtId="0" fontId="12" fillId="0" borderId="8" xfId="0" applyFont="1" applyFill="1" applyBorder="1" applyAlignment="1">
      <alignment horizontal="center" vertical="center" wrapText="1"/>
    </xf>
    <xf numFmtId="0" fontId="35" fillId="0" borderId="2" xfId="78" applyFont="1" applyBorder="1" applyAlignment="1">
      <alignment horizontal="left" vertical="top" wrapText="1"/>
    </xf>
    <xf numFmtId="0" fontId="46" fillId="0" borderId="2" xfId="78" applyFont="1" applyBorder="1" applyAlignment="1">
      <alignment horizontal="left" vertical="top" wrapText="1"/>
    </xf>
    <xf numFmtId="0" fontId="5" fillId="4" borderId="1"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6" fillId="0" borderId="11" xfId="1" applyFont="1" applyFill="1" applyBorder="1" applyAlignment="1">
      <alignment horizontal="justify" vertical="top" wrapText="1"/>
    </xf>
    <xf numFmtId="0" fontId="6" fillId="0" borderId="12" xfId="1" applyFont="1" applyFill="1" applyBorder="1" applyAlignment="1">
      <alignment horizontal="justify" vertical="center" wrapText="1"/>
    </xf>
    <xf numFmtId="0" fontId="6" fillId="0" borderId="12" xfId="1" applyFont="1" applyFill="1" applyBorder="1" applyAlignment="1">
      <alignment horizontal="justify" vertical="top" wrapText="1"/>
    </xf>
    <xf numFmtId="0" fontId="6" fillId="0" borderId="13" xfId="1" applyFont="1" applyFill="1" applyBorder="1" applyAlignment="1">
      <alignment horizontal="justify" vertical="top" wrapText="1"/>
    </xf>
    <xf numFmtId="0" fontId="6" fillId="0" borderId="15" xfId="1" applyFont="1" applyFill="1" applyBorder="1" applyAlignment="1">
      <alignment horizontal="left" vertical="top"/>
    </xf>
    <xf numFmtId="0" fontId="6" fillId="0" borderId="0" xfId="1" applyFont="1" applyFill="1" applyBorder="1" applyAlignment="1">
      <alignment horizontal="left" vertical="top"/>
    </xf>
    <xf numFmtId="0" fontId="6" fillId="0" borderId="1" xfId="1" applyFont="1" applyFill="1" applyBorder="1" applyAlignment="1">
      <alignment horizontal="left" vertical="top"/>
    </xf>
    <xf numFmtId="0" fontId="6" fillId="0" borderId="2" xfId="1" applyFont="1" applyFill="1" applyBorder="1" applyAlignment="1">
      <alignment horizontal="left" vertical="top"/>
    </xf>
    <xf numFmtId="0" fontId="6" fillId="0" borderId="15" xfId="1" applyFont="1" applyFill="1" applyBorder="1" applyAlignment="1">
      <alignment horizontal="left" vertical="top" wrapText="1"/>
    </xf>
    <xf numFmtId="0" fontId="6" fillId="0" borderId="0" xfId="1" applyFont="1" applyFill="1" applyBorder="1" applyAlignment="1">
      <alignment horizontal="left" vertical="top" wrapText="1"/>
    </xf>
    <xf numFmtId="0" fontId="25" fillId="0" borderId="0" xfId="1" applyFont="1" applyFill="1" applyBorder="1" applyAlignment="1">
      <alignment horizontal="left" vertical="top" wrapText="1"/>
    </xf>
    <xf numFmtId="0" fontId="25" fillId="0" borderId="9" xfId="1" applyFont="1" applyFill="1" applyBorder="1" applyAlignment="1">
      <alignment horizontal="left" vertical="top" wrapText="1"/>
    </xf>
    <xf numFmtId="0" fontId="25" fillId="0" borderId="1" xfId="1" applyFont="1" applyFill="1" applyBorder="1" applyAlignment="1">
      <alignment horizontal="left" vertical="top"/>
    </xf>
    <xf numFmtId="0" fontId="25" fillId="0" borderId="2" xfId="1" applyFont="1" applyFill="1" applyBorder="1" applyAlignment="1">
      <alignment horizontal="left" vertical="top"/>
    </xf>
    <xf numFmtId="0" fontId="22" fillId="0" borderId="0" xfId="1" applyFont="1" applyFill="1" applyBorder="1" applyAlignment="1">
      <alignment horizontal="left" vertical="top" wrapText="1"/>
    </xf>
    <xf numFmtId="0" fontId="25" fillId="0" borderId="5" xfId="1" applyFont="1" applyFill="1" applyBorder="1" applyAlignment="1">
      <alignment horizontal="left" vertical="top" wrapText="1"/>
    </xf>
    <xf numFmtId="0" fontId="25" fillId="0" borderId="6" xfId="1" applyFont="1" applyFill="1" applyBorder="1" applyAlignment="1">
      <alignment horizontal="left" vertical="top" wrapText="1"/>
    </xf>
    <xf numFmtId="0" fontId="6" fillId="0" borderId="5" xfId="1" applyFont="1" applyFill="1" applyBorder="1" applyAlignment="1">
      <alignment horizontal="left" vertical="top" wrapText="1"/>
    </xf>
    <xf numFmtId="0" fontId="6" fillId="0" borderId="6" xfId="1" applyFont="1" applyFill="1" applyBorder="1" applyAlignment="1">
      <alignment horizontal="left" vertical="top" wrapText="1"/>
    </xf>
    <xf numFmtId="0" fontId="6" fillId="0" borderId="1" xfId="1" applyFont="1" applyFill="1" applyBorder="1" applyAlignment="1">
      <alignment horizontal="left" vertical="top" wrapText="1"/>
    </xf>
    <xf numFmtId="0" fontId="6" fillId="0" borderId="2" xfId="1" applyFont="1" applyFill="1" applyBorder="1" applyAlignment="1">
      <alignment horizontal="left" vertical="top" wrapText="1"/>
    </xf>
    <xf numFmtId="0" fontId="6" fillId="0" borderId="3" xfId="1" applyFont="1" applyFill="1" applyBorder="1" applyAlignment="1">
      <alignment horizontal="left" vertical="top" wrapText="1"/>
    </xf>
    <xf numFmtId="0" fontId="6" fillId="0" borderId="9" xfId="1" applyFont="1" applyFill="1" applyBorder="1" applyAlignment="1">
      <alignment horizontal="left" vertical="top" wrapText="1"/>
    </xf>
    <xf numFmtId="0" fontId="6" fillId="0" borderId="15" xfId="1" applyFont="1" applyFill="1" applyBorder="1" applyAlignment="1">
      <alignment horizontal="center" vertical="top" wrapText="1"/>
    </xf>
    <xf numFmtId="0" fontId="6" fillId="0" borderId="0" xfId="1" applyFont="1" applyFill="1" applyBorder="1" applyAlignment="1">
      <alignment horizontal="center" vertical="top" wrapText="1"/>
    </xf>
    <xf numFmtId="0" fontId="6" fillId="0" borderId="9" xfId="1" applyFont="1" applyFill="1" applyBorder="1" applyAlignment="1">
      <alignment horizontal="center" vertical="top" wrapText="1"/>
    </xf>
    <xf numFmtId="0" fontId="6" fillId="0" borderId="4" xfId="1" applyFont="1" applyFill="1" applyBorder="1" applyAlignment="1">
      <alignment horizontal="center" vertical="top" wrapText="1"/>
    </xf>
    <xf numFmtId="0" fontId="6" fillId="0" borderId="5" xfId="1" applyFont="1" applyFill="1" applyBorder="1" applyAlignment="1">
      <alignment horizontal="center" vertical="top" wrapText="1"/>
    </xf>
    <xf numFmtId="0" fontId="6" fillId="0" borderId="6" xfId="1" applyFont="1" applyFill="1" applyBorder="1" applyAlignment="1">
      <alignment horizontal="center" vertical="top" wrapText="1"/>
    </xf>
    <xf numFmtId="0" fontId="5" fillId="0" borderId="0" xfId="0" applyFont="1" applyFill="1" applyBorder="1" applyAlignment="1">
      <alignment horizontal="center" wrapText="1"/>
    </xf>
    <xf numFmtId="0" fontId="27" fillId="0" borderId="0" xfId="0" applyFont="1" applyFill="1" applyBorder="1" applyAlignment="1">
      <alignment horizontal="center" wrapText="1"/>
    </xf>
    <xf numFmtId="0" fontId="5" fillId="0" borderId="5" xfId="0" applyFont="1" applyFill="1" applyBorder="1" applyAlignment="1">
      <alignment horizontal="center" vertical="top" wrapText="1"/>
    </xf>
    <xf numFmtId="0" fontId="27" fillId="0" borderId="5" xfId="0" applyFont="1" applyFill="1" applyBorder="1" applyAlignment="1">
      <alignment horizontal="center" vertical="top" wrapText="1"/>
    </xf>
    <xf numFmtId="0" fontId="0" fillId="0" borderId="0" xfId="0" applyFont="1" applyFill="1" applyBorder="1" applyAlignment="1">
      <alignment horizontal="left"/>
    </xf>
    <xf numFmtId="0" fontId="0" fillId="0" borderId="0" xfId="0" applyFill="1" applyBorder="1" applyAlignment="1">
      <alignment horizontal="left" vertical="top" wrapText="1"/>
    </xf>
    <xf numFmtId="0" fontId="0" fillId="0" borderId="0" xfId="0" applyFont="1" applyFill="1" applyBorder="1" applyAlignment="1">
      <alignment horizontal="left" vertical="top" wrapText="1"/>
    </xf>
    <xf numFmtId="0" fontId="33" fillId="0" borderId="0" xfId="0" applyFont="1" applyFill="1" applyBorder="1" applyAlignment="1">
      <alignment horizontal="left"/>
    </xf>
    <xf numFmtId="0" fontId="2" fillId="4" borderId="11" xfId="0" applyFont="1" applyFill="1" applyBorder="1" applyAlignment="1">
      <alignment horizontal="center" vertical="center" wrapText="1"/>
    </xf>
    <xf numFmtId="0" fontId="2" fillId="4" borderId="12" xfId="0" applyFont="1" applyFill="1" applyBorder="1" applyAlignment="1">
      <alignment horizontal="center" vertical="center"/>
    </xf>
    <xf numFmtId="0" fontId="5" fillId="0" borderId="0" xfId="0" applyFont="1" applyFill="1" applyBorder="1" applyAlignment="1">
      <alignment horizontal="center" vertical="center"/>
    </xf>
    <xf numFmtId="0" fontId="27" fillId="0" borderId="0" xfId="0" applyFont="1" applyFill="1" applyBorder="1" applyAlignment="1">
      <alignment horizontal="center" vertical="center"/>
    </xf>
    <xf numFmtId="0" fontId="10" fillId="4" borderId="10" xfId="0" applyFont="1" applyFill="1" applyBorder="1" applyAlignment="1">
      <alignment horizontal="center" vertical="center" wrapText="1"/>
    </xf>
    <xf numFmtId="0" fontId="11" fillId="4" borderId="10" xfId="0" applyFont="1" applyFill="1" applyBorder="1" applyAlignment="1">
      <alignment horizontal="center" vertical="center"/>
    </xf>
    <xf numFmtId="0" fontId="11" fillId="4" borderId="10" xfId="0" applyFont="1" applyFill="1" applyBorder="1" applyAlignment="1">
      <alignment horizontal="left" vertical="center"/>
    </xf>
    <xf numFmtId="0" fontId="10" fillId="4" borderId="10" xfId="0" applyFont="1" applyFill="1" applyBorder="1" applyAlignment="1">
      <alignment horizontal="left" vertical="center"/>
    </xf>
    <xf numFmtId="0" fontId="24" fillId="0" borderId="0" xfId="1" applyFont="1" applyFill="1" applyBorder="1" applyAlignment="1">
      <alignment horizontal="left" vertical="center" wrapText="1"/>
    </xf>
    <xf numFmtId="0" fontId="18" fillId="0" borderId="1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2" xfId="1" applyFont="1" applyFill="1" applyBorder="1" applyAlignment="1">
      <alignment horizontal="left" vertical="center" wrapText="1"/>
    </xf>
    <xf numFmtId="0" fontId="6" fillId="0" borderId="0" xfId="1" applyFont="1" applyFill="1" applyBorder="1" applyAlignment="1">
      <alignment horizontal="left" vertical="center" wrapText="1"/>
    </xf>
    <xf numFmtId="0" fontId="11" fillId="0" borderId="0" xfId="1" applyFont="1" applyFill="1" applyBorder="1" applyAlignment="1">
      <alignment horizontal="right" vertical="center"/>
    </xf>
    <xf numFmtId="0" fontId="11" fillId="0" borderId="5" xfId="1" applyFont="1" applyFill="1" applyBorder="1" applyAlignment="1">
      <alignment horizontal="right" vertical="center"/>
    </xf>
    <xf numFmtId="0" fontId="11" fillId="4" borderId="14" xfId="1" applyFont="1" applyFill="1" applyBorder="1" applyAlignment="1">
      <alignment horizontal="left" vertical="center" wrapText="1"/>
    </xf>
    <xf numFmtId="0" fontId="11" fillId="4" borderId="8" xfId="1" applyFont="1" applyFill="1" applyBorder="1" applyAlignment="1">
      <alignment horizontal="left" vertical="center" wrapText="1"/>
    </xf>
    <xf numFmtId="0" fontId="5" fillId="0" borderId="11" xfId="0" applyFont="1" applyFill="1" applyBorder="1" applyAlignment="1">
      <alignment horizontal="center" vertical="center" wrapText="1"/>
    </xf>
    <xf numFmtId="0" fontId="27" fillId="0" borderId="12"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27"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25" fillId="0" borderId="0" xfId="1" applyFont="1" applyFill="1" applyBorder="1" applyAlignment="1">
      <alignment horizontal="left" vertical="center" wrapText="1"/>
    </xf>
    <xf numFmtId="0" fontId="18" fillId="5" borderId="11" xfId="0" applyFont="1" applyFill="1" applyBorder="1" applyAlignment="1">
      <alignment horizontal="center" vertical="center" wrapText="1"/>
    </xf>
    <xf numFmtId="0" fontId="18" fillId="5" borderId="13" xfId="0" applyFont="1" applyFill="1" applyBorder="1" applyAlignment="1">
      <alignment horizontal="center" vertical="center" wrapText="1"/>
    </xf>
    <xf numFmtId="0" fontId="2" fillId="0" borderId="5" xfId="0" applyFont="1" applyBorder="1" applyAlignment="1">
      <alignment horizontal="right"/>
    </xf>
    <xf numFmtId="0" fontId="0" fillId="0" borderId="0" xfId="0" applyAlignment="1">
      <alignment horizontal="left" vertical="top"/>
    </xf>
    <xf numFmtId="0" fontId="18" fillId="5" borderId="0" xfId="0" applyFont="1" applyFill="1" applyBorder="1" applyAlignment="1">
      <alignment horizontal="left" vertical="top" wrapText="1"/>
    </xf>
  </cellXfs>
  <cellStyles count="79">
    <cellStyle name="20% - Accent1 2" xfId="13"/>
    <cellStyle name="20% - Accent1 2 2" xfId="14"/>
    <cellStyle name="Comma 2" xfId="15"/>
    <cellStyle name="Comma 3" xfId="16"/>
    <cellStyle name="Hyperlink" xfId="3" builtinId="8"/>
    <cellStyle name="Hyperlink 2" xfId="5"/>
    <cellStyle name="Hyperlink 3" xfId="12"/>
    <cellStyle name="Normal" xfId="0" builtinId="0"/>
    <cellStyle name="Normal 10" xfId="17"/>
    <cellStyle name="Normal 10 2" xfId="18"/>
    <cellStyle name="Normal 11" xfId="19"/>
    <cellStyle name="Normal 12" xfId="20"/>
    <cellStyle name="Normal 13" xfId="21"/>
    <cellStyle name="Normal 14" xfId="22"/>
    <cellStyle name="Normal 14 2" xfId="23"/>
    <cellStyle name="Normal 14 2 2" xfId="24"/>
    <cellStyle name="Normal 14 2 2 2" xfId="25"/>
    <cellStyle name="Normal 14 2 2 2 2" xfId="26"/>
    <cellStyle name="Normal 14 2 2 3" xfId="27"/>
    <cellStyle name="Normal 15" xfId="28"/>
    <cellStyle name="Normal 16" xfId="29"/>
    <cellStyle name="Normal 17" xfId="30"/>
    <cellStyle name="Normal 18" xfId="31"/>
    <cellStyle name="Normal 19" xfId="78"/>
    <cellStyle name="Normal 2" xfId="2"/>
    <cellStyle name="Normal 2 2" xfId="6"/>
    <cellStyle name="Normal 2 2 2" xfId="10"/>
    <cellStyle name="Normal 2 2 3" xfId="32"/>
    <cellStyle name="Normal 2 3" xfId="7"/>
    <cellStyle name="Normal 2 4" xfId="11"/>
    <cellStyle name="Normal 2 4 2" xfId="33"/>
    <cellStyle name="Normal 2 5" xfId="34"/>
    <cellStyle name="Normal 2 5 2" xfId="35"/>
    <cellStyle name="Normal 2 6" xfId="36"/>
    <cellStyle name="Normal 2 7" xfId="37"/>
    <cellStyle name="Normal 2 7 2" xfId="38"/>
    <cellStyle name="Normal 3" xfId="8"/>
    <cellStyle name="Normal 3 2" xfId="39"/>
    <cellStyle name="Normal 3 2 2" xfId="40"/>
    <cellStyle name="Normal 3 2 2 2" xfId="41"/>
    <cellStyle name="Normal 3 2 3" xfId="42"/>
    <cellStyle name="Normal 3 2 3 2" xfId="43"/>
    <cellStyle name="Normal 3 2 3 3" xfId="44"/>
    <cellStyle name="Normal 3 2 3 4" xfId="45"/>
    <cellStyle name="Normal 3 3" xfId="46"/>
    <cellStyle name="Normal 3 3 2" xfId="47"/>
    <cellStyle name="Normal 3 3 2 2" xfId="48"/>
    <cellStyle name="Normal 3 4" xfId="49"/>
    <cellStyle name="Normal 3 4 2" xfId="50"/>
    <cellStyle name="Normal 3 5" xfId="51"/>
    <cellStyle name="Normal 4" xfId="4"/>
    <cellStyle name="Normal 4 2" xfId="52"/>
    <cellStyle name="Normal 4 2 2" xfId="53"/>
    <cellStyle name="Normal 5" xfId="1"/>
    <cellStyle name="Normal 5 2" xfId="54"/>
    <cellStyle name="Normal 5 2 2" xfId="55"/>
    <cellStyle name="Normal 5 2 2 2" xfId="56"/>
    <cellStyle name="Normal 5 2 2 2 2" xfId="57"/>
    <cellStyle name="Normal 5 2 3" xfId="58"/>
    <cellStyle name="Normal 5 2 3 2" xfId="59"/>
    <cellStyle name="Normal 6" xfId="60"/>
    <cellStyle name="Normal 7" xfId="61"/>
    <cellStyle name="Normal 7 2" xfId="62"/>
    <cellStyle name="Normal 7 2 2" xfId="63"/>
    <cellStyle name="Normal 7 3" xfId="64"/>
    <cellStyle name="Normal 7 3 2" xfId="65"/>
    <cellStyle name="Normal 7 4" xfId="66"/>
    <cellStyle name="Normal 7 4 2" xfId="67"/>
    <cellStyle name="Normal 7 5" xfId="68"/>
    <cellStyle name="Normal 7 5 2" xfId="69"/>
    <cellStyle name="Normal 7 6" xfId="70"/>
    <cellStyle name="Normal 8" xfId="71"/>
    <cellStyle name="Normal 8 2" xfId="72"/>
    <cellStyle name="Normal 8 2 2" xfId="73"/>
    <cellStyle name="Normal 9" xfId="9"/>
    <cellStyle name="Normal 9 2" xfId="74"/>
    <cellStyle name="Percent 2" xfId="75"/>
    <cellStyle name="Percent 3" xfId="76"/>
    <cellStyle name="Percent 4" xfId="77"/>
  </cellStyles>
  <dxfs count="61">
    <dxf>
      <fill>
        <patternFill>
          <bgColor rgb="FFFFE699"/>
        </patternFill>
      </fill>
    </dxf>
    <dxf>
      <fill>
        <patternFill>
          <bgColor theme="9" tint="0.79998168889431442"/>
        </patternFill>
      </fill>
    </dxf>
    <dxf>
      <fill>
        <patternFill>
          <bgColor rgb="FFFFE699"/>
        </patternFill>
      </fill>
    </dxf>
    <dxf>
      <fill>
        <patternFill>
          <bgColor theme="7" tint="0.59996337778862885"/>
        </patternFill>
      </fill>
    </dxf>
    <dxf>
      <fill>
        <patternFill>
          <bgColor theme="7" tint="0.59996337778862885"/>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9" tint="0.79998168889431442"/>
        </patternFill>
      </fill>
    </dxf>
    <dxf>
      <fill>
        <patternFill>
          <bgColor rgb="FFFFE699"/>
        </patternFill>
      </fill>
    </dxf>
    <dxf>
      <fill>
        <patternFill>
          <bgColor rgb="FFFFE699"/>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rgb="FFFFC000"/>
        </patternFill>
      </fill>
    </dxf>
    <dxf>
      <font>
        <color rgb="FFFFE699"/>
      </font>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39994506668294322"/>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hyperlink" Target="https://projecttiger.nic.in/content/159_6_TigerMortality.aspx?format=Prin"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0</xdr:col>
      <xdr:colOff>133350</xdr:colOff>
      <xdr:row>2</xdr:row>
      <xdr:rowOff>114300</xdr:rowOff>
    </xdr:to>
    <xdr:sp macro="" textlink="">
      <xdr:nvSpPr>
        <xdr:cNvPr id="2" name="AutoShape 1" descr="Print">
          <a:hlinkClick xmlns:r="http://schemas.openxmlformats.org/officeDocument/2006/relationships" r:id="rId1" tgtFrame="_blank" tooltip="Print"/>
        </xdr:cNvPr>
        <xdr:cNvSpPr>
          <a:spLocks noChangeAspect="1" noChangeArrowheads="1"/>
        </xdr:cNvSpPr>
      </xdr:nvSpPr>
      <xdr:spPr bwMode="auto">
        <a:xfrm>
          <a:off x="0" y="400050"/>
          <a:ext cx="133350" cy="114300"/>
        </a:xfrm>
        <a:prstGeom prst="rect">
          <a:avLst/>
        </a:prstGeom>
        <a:noFill/>
        <a:extLst>
          <a:ext uri="{909E8E84-426E-40DD-AFC4-6F175D3DCCD1}">
            <a14:hiddenFill xmlns="" xmlns:a14="http://schemas.microsoft.com/office/drawing/2010/main">
              <a:solidFill>
                <a:srgbClr val="FFFFFF"/>
              </a:solidFill>
            </a14:hiddenFill>
          </a:ext>
        </a:extLst>
      </xdr:spPr>
    </xdr:sp>
    <xdr:clientData/>
  </xdr:twoCellAnchor>
  <xdr:twoCellAnchor editAs="oneCell">
    <xdr:from>
      <xdr:col>5</xdr:col>
      <xdr:colOff>0</xdr:colOff>
      <xdr:row>2</xdr:row>
      <xdr:rowOff>0</xdr:rowOff>
    </xdr:from>
    <xdr:to>
      <xdr:col>5</xdr:col>
      <xdr:colOff>133350</xdr:colOff>
      <xdr:row>2</xdr:row>
      <xdr:rowOff>114300</xdr:rowOff>
    </xdr:to>
    <xdr:sp macro="" textlink="">
      <xdr:nvSpPr>
        <xdr:cNvPr id="3" name="AutoShape 1" descr="Print">
          <a:hlinkClick xmlns:r="http://schemas.openxmlformats.org/officeDocument/2006/relationships" r:id="rId1" tgtFrame="_blank" tooltip="Print"/>
        </xdr:cNvPr>
        <xdr:cNvSpPr>
          <a:spLocks noChangeAspect="1" noChangeArrowheads="1"/>
        </xdr:cNvSpPr>
      </xdr:nvSpPr>
      <xdr:spPr bwMode="auto">
        <a:xfrm>
          <a:off x="5381625" y="400050"/>
          <a:ext cx="133350" cy="114300"/>
        </a:xfrm>
        <a:prstGeom prst="rect">
          <a:avLst/>
        </a:prstGeom>
        <a:noFill/>
        <a:extLst>
          <a:ext uri="{909E8E84-426E-40DD-AFC4-6F175D3DCCD1}">
            <a14:hiddenFill xmlns=""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sheetPr>
    <tabColor rgb="FF00B050"/>
  </sheetPr>
  <dimension ref="A1:S49"/>
  <sheetViews>
    <sheetView view="pageBreakPreview" topLeftCell="B1" zoomScaleNormal="85" zoomScaleSheetLayoutView="100" zoomScalePageLayoutView="70" workbookViewId="0">
      <selection activeCell="D18" sqref="D18"/>
    </sheetView>
  </sheetViews>
  <sheetFormatPr defaultRowHeight="12.75"/>
  <cols>
    <col min="1" max="1" width="10.42578125" style="48" hidden="1" customWidth="1"/>
    <col min="2" max="2" width="16.28515625" style="48" customWidth="1"/>
    <col min="3" max="3" width="14.5703125" style="48" customWidth="1"/>
    <col min="4" max="4" width="22.140625" style="48" customWidth="1"/>
    <col min="5" max="5" width="9.140625" style="48" hidden="1" customWidth="1"/>
    <col min="6" max="6" width="3.7109375" style="48" hidden="1" customWidth="1"/>
    <col min="7" max="7" width="6" style="48" hidden="1" customWidth="1"/>
    <col min="8" max="8" width="2" style="48" hidden="1" customWidth="1"/>
    <col min="9" max="10" width="14.28515625" style="48" hidden="1" customWidth="1"/>
    <col min="11" max="11" width="14.42578125" style="48" customWidth="1"/>
    <col min="12" max="12" width="13.7109375" style="48" customWidth="1"/>
    <col min="13" max="13" width="14.5703125" style="48" customWidth="1"/>
    <col min="14" max="14" width="14.42578125" style="48" customWidth="1"/>
    <col min="15" max="15" width="14.85546875" style="48" customWidth="1"/>
    <col min="16" max="16" width="15.28515625" style="48" customWidth="1"/>
    <col min="17" max="18" width="15.140625" style="48" customWidth="1"/>
    <col min="19" max="19" width="15" style="48" customWidth="1"/>
    <col min="20" max="195" width="9.140625" style="48"/>
    <col min="196" max="196" width="0" style="48" hidden="1" customWidth="1"/>
    <col min="197" max="197" width="11.85546875" style="48" customWidth="1"/>
    <col min="198" max="198" width="22" style="48" customWidth="1"/>
    <col min="199" max="199" width="15.5703125" style="48" customWidth="1"/>
    <col min="200" max="200" width="18.5703125" style="48" customWidth="1"/>
    <col min="201" max="204" width="0" style="48" hidden="1" customWidth="1"/>
    <col min="205" max="205" width="13.140625" style="48" customWidth="1"/>
    <col min="206" max="206" width="13.5703125" style="48" customWidth="1"/>
    <col min="207" max="207" width="13.28515625" style="48" customWidth="1"/>
    <col min="208" max="208" width="13.42578125" style="48" customWidth="1"/>
    <col min="209" max="209" width="11.85546875" style="48" customWidth="1"/>
    <col min="210" max="210" width="13.42578125" style="48" customWidth="1"/>
    <col min="211" max="211" width="12.42578125" style="48" customWidth="1"/>
    <col min="212" max="212" width="11.140625" style="48" customWidth="1"/>
    <col min="213" max="451" width="9.140625" style="48"/>
    <col min="452" max="452" width="0" style="48" hidden="1" customWidth="1"/>
    <col min="453" max="453" width="11.85546875" style="48" customWidth="1"/>
    <col min="454" max="454" width="22" style="48" customWidth="1"/>
    <col min="455" max="455" width="15.5703125" style="48" customWidth="1"/>
    <col min="456" max="456" width="18.5703125" style="48" customWidth="1"/>
    <col min="457" max="460" width="0" style="48" hidden="1" customWidth="1"/>
    <col min="461" max="461" width="13.140625" style="48" customWidth="1"/>
    <col min="462" max="462" width="13.5703125" style="48" customWidth="1"/>
    <col min="463" max="463" width="13.28515625" style="48" customWidth="1"/>
    <col min="464" max="464" width="13.42578125" style="48" customWidth="1"/>
    <col min="465" max="465" width="11.85546875" style="48" customWidth="1"/>
    <col min="466" max="466" width="13.42578125" style="48" customWidth="1"/>
    <col min="467" max="467" width="12.42578125" style="48" customWidth="1"/>
    <col min="468" max="468" width="11.140625" style="48" customWidth="1"/>
    <col min="469" max="707" width="9.140625" style="48"/>
    <col min="708" max="708" width="0" style="48" hidden="1" customWidth="1"/>
    <col min="709" max="709" width="11.85546875" style="48" customWidth="1"/>
    <col min="710" max="710" width="22" style="48" customWidth="1"/>
    <col min="711" max="711" width="15.5703125" style="48" customWidth="1"/>
    <col min="712" max="712" width="18.5703125" style="48" customWidth="1"/>
    <col min="713" max="716" width="0" style="48" hidden="1" customWidth="1"/>
    <col min="717" max="717" width="13.140625" style="48" customWidth="1"/>
    <col min="718" max="718" width="13.5703125" style="48" customWidth="1"/>
    <col min="719" max="719" width="13.28515625" style="48" customWidth="1"/>
    <col min="720" max="720" width="13.42578125" style="48" customWidth="1"/>
    <col min="721" max="721" width="11.85546875" style="48" customWidth="1"/>
    <col min="722" max="722" width="13.42578125" style="48" customWidth="1"/>
    <col min="723" max="723" width="12.42578125" style="48" customWidth="1"/>
    <col min="724" max="724" width="11.140625" style="48" customWidth="1"/>
    <col min="725" max="963" width="9.140625" style="48"/>
    <col min="964" max="964" width="0" style="48" hidden="1" customWidth="1"/>
    <col min="965" max="965" width="11.85546875" style="48" customWidth="1"/>
    <col min="966" max="966" width="22" style="48" customWidth="1"/>
    <col min="967" max="967" width="15.5703125" style="48" customWidth="1"/>
    <col min="968" max="968" width="18.5703125" style="48" customWidth="1"/>
    <col min="969" max="972" width="0" style="48" hidden="1" customWidth="1"/>
    <col min="973" max="973" width="13.140625" style="48" customWidth="1"/>
    <col min="974" max="974" width="13.5703125" style="48" customWidth="1"/>
    <col min="975" max="975" width="13.28515625" style="48" customWidth="1"/>
    <col min="976" max="976" width="13.42578125" style="48" customWidth="1"/>
    <col min="977" max="977" width="11.85546875" style="48" customWidth="1"/>
    <col min="978" max="978" width="13.42578125" style="48" customWidth="1"/>
    <col min="979" max="979" width="12.42578125" style="48" customWidth="1"/>
    <col min="980" max="980" width="11.140625" style="48" customWidth="1"/>
    <col min="981" max="1219" width="9.140625" style="48"/>
    <col min="1220" max="1220" width="0" style="48" hidden="1" customWidth="1"/>
    <col min="1221" max="1221" width="11.85546875" style="48" customWidth="1"/>
    <col min="1222" max="1222" width="22" style="48" customWidth="1"/>
    <col min="1223" max="1223" width="15.5703125" style="48" customWidth="1"/>
    <col min="1224" max="1224" width="18.5703125" style="48" customWidth="1"/>
    <col min="1225" max="1228" width="0" style="48" hidden="1" customWidth="1"/>
    <col min="1229" max="1229" width="13.140625" style="48" customWidth="1"/>
    <col min="1230" max="1230" width="13.5703125" style="48" customWidth="1"/>
    <col min="1231" max="1231" width="13.28515625" style="48" customWidth="1"/>
    <col min="1232" max="1232" width="13.42578125" style="48" customWidth="1"/>
    <col min="1233" max="1233" width="11.85546875" style="48" customWidth="1"/>
    <col min="1234" max="1234" width="13.42578125" style="48" customWidth="1"/>
    <col min="1235" max="1235" width="12.42578125" style="48" customWidth="1"/>
    <col min="1236" max="1236" width="11.140625" style="48" customWidth="1"/>
    <col min="1237" max="1475" width="9.140625" style="48"/>
    <col min="1476" max="1476" width="0" style="48" hidden="1" customWidth="1"/>
    <col min="1477" max="1477" width="11.85546875" style="48" customWidth="1"/>
    <col min="1478" max="1478" width="22" style="48" customWidth="1"/>
    <col min="1479" max="1479" width="15.5703125" style="48" customWidth="1"/>
    <col min="1480" max="1480" width="18.5703125" style="48" customWidth="1"/>
    <col min="1481" max="1484" width="0" style="48" hidden="1" customWidth="1"/>
    <col min="1485" max="1485" width="13.140625" style="48" customWidth="1"/>
    <col min="1486" max="1486" width="13.5703125" style="48" customWidth="1"/>
    <col min="1487" max="1487" width="13.28515625" style="48" customWidth="1"/>
    <col min="1488" max="1488" width="13.42578125" style="48" customWidth="1"/>
    <col min="1489" max="1489" width="11.85546875" style="48" customWidth="1"/>
    <col min="1490" max="1490" width="13.42578125" style="48" customWidth="1"/>
    <col min="1491" max="1491" width="12.42578125" style="48" customWidth="1"/>
    <col min="1492" max="1492" width="11.140625" style="48" customWidth="1"/>
    <col min="1493" max="1731" width="9.140625" style="48"/>
    <col min="1732" max="1732" width="0" style="48" hidden="1" customWidth="1"/>
    <col min="1733" max="1733" width="11.85546875" style="48" customWidth="1"/>
    <col min="1734" max="1734" width="22" style="48" customWidth="1"/>
    <col min="1735" max="1735" width="15.5703125" style="48" customWidth="1"/>
    <col min="1736" max="1736" width="18.5703125" style="48" customWidth="1"/>
    <col min="1737" max="1740" width="0" style="48" hidden="1" customWidth="1"/>
    <col min="1741" max="1741" width="13.140625" style="48" customWidth="1"/>
    <col min="1742" max="1742" width="13.5703125" style="48" customWidth="1"/>
    <col min="1743" max="1743" width="13.28515625" style="48" customWidth="1"/>
    <col min="1744" max="1744" width="13.42578125" style="48" customWidth="1"/>
    <col min="1745" max="1745" width="11.85546875" style="48" customWidth="1"/>
    <col min="1746" max="1746" width="13.42578125" style="48" customWidth="1"/>
    <col min="1747" max="1747" width="12.42578125" style="48" customWidth="1"/>
    <col min="1748" max="1748" width="11.140625" style="48" customWidth="1"/>
    <col min="1749" max="1987" width="9.140625" style="48"/>
    <col min="1988" max="1988" width="0" style="48" hidden="1" customWidth="1"/>
    <col min="1989" max="1989" width="11.85546875" style="48" customWidth="1"/>
    <col min="1990" max="1990" width="22" style="48" customWidth="1"/>
    <col min="1991" max="1991" width="15.5703125" style="48" customWidth="1"/>
    <col min="1992" max="1992" width="18.5703125" style="48" customWidth="1"/>
    <col min="1993" max="1996" width="0" style="48" hidden="1" customWidth="1"/>
    <col min="1997" max="1997" width="13.140625" style="48" customWidth="1"/>
    <col min="1998" max="1998" width="13.5703125" style="48" customWidth="1"/>
    <col min="1999" max="1999" width="13.28515625" style="48" customWidth="1"/>
    <col min="2000" max="2000" width="13.42578125" style="48" customWidth="1"/>
    <col min="2001" max="2001" width="11.85546875" style="48" customWidth="1"/>
    <col min="2002" max="2002" width="13.42578125" style="48" customWidth="1"/>
    <col min="2003" max="2003" width="12.42578125" style="48" customWidth="1"/>
    <col min="2004" max="2004" width="11.140625" style="48" customWidth="1"/>
    <col min="2005" max="2243" width="9.140625" style="48"/>
    <col min="2244" max="2244" width="0" style="48" hidden="1" customWidth="1"/>
    <col min="2245" max="2245" width="11.85546875" style="48" customWidth="1"/>
    <col min="2246" max="2246" width="22" style="48" customWidth="1"/>
    <col min="2247" max="2247" width="15.5703125" style="48" customWidth="1"/>
    <col min="2248" max="2248" width="18.5703125" style="48" customWidth="1"/>
    <col min="2249" max="2252" width="0" style="48" hidden="1" customWidth="1"/>
    <col min="2253" max="2253" width="13.140625" style="48" customWidth="1"/>
    <col min="2254" max="2254" width="13.5703125" style="48" customWidth="1"/>
    <col min="2255" max="2255" width="13.28515625" style="48" customWidth="1"/>
    <col min="2256" max="2256" width="13.42578125" style="48" customWidth="1"/>
    <col min="2257" max="2257" width="11.85546875" style="48" customWidth="1"/>
    <col min="2258" max="2258" width="13.42578125" style="48" customWidth="1"/>
    <col min="2259" max="2259" width="12.42578125" style="48" customWidth="1"/>
    <col min="2260" max="2260" width="11.140625" style="48" customWidth="1"/>
    <col min="2261" max="2499" width="9.140625" style="48"/>
    <col min="2500" max="2500" width="0" style="48" hidden="1" customWidth="1"/>
    <col min="2501" max="2501" width="11.85546875" style="48" customWidth="1"/>
    <col min="2502" max="2502" width="22" style="48" customWidth="1"/>
    <col min="2503" max="2503" width="15.5703125" style="48" customWidth="1"/>
    <col min="2504" max="2504" width="18.5703125" style="48" customWidth="1"/>
    <col min="2505" max="2508" width="0" style="48" hidden="1" customWidth="1"/>
    <col min="2509" max="2509" width="13.140625" style="48" customWidth="1"/>
    <col min="2510" max="2510" width="13.5703125" style="48" customWidth="1"/>
    <col min="2511" max="2511" width="13.28515625" style="48" customWidth="1"/>
    <col min="2512" max="2512" width="13.42578125" style="48" customWidth="1"/>
    <col min="2513" max="2513" width="11.85546875" style="48" customWidth="1"/>
    <col min="2514" max="2514" width="13.42578125" style="48" customWidth="1"/>
    <col min="2515" max="2515" width="12.42578125" style="48" customWidth="1"/>
    <col min="2516" max="2516" width="11.140625" style="48" customWidth="1"/>
    <col min="2517" max="2755" width="9.140625" style="48"/>
    <col min="2756" max="2756" width="0" style="48" hidden="1" customWidth="1"/>
    <col min="2757" max="2757" width="11.85546875" style="48" customWidth="1"/>
    <col min="2758" max="2758" width="22" style="48" customWidth="1"/>
    <col min="2759" max="2759" width="15.5703125" style="48" customWidth="1"/>
    <col min="2760" max="2760" width="18.5703125" style="48" customWidth="1"/>
    <col min="2761" max="2764" width="0" style="48" hidden="1" customWidth="1"/>
    <col min="2765" max="2765" width="13.140625" style="48" customWidth="1"/>
    <col min="2766" max="2766" width="13.5703125" style="48" customWidth="1"/>
    <col min="2767" max="2767" width="13.28515625" style="48" customWidth="1"/>
    <col min="2768" max="2768" width="13.42578125" style="48" customWidth="1"/>
    <col min="2769" max="2769" width="11.85546875" style="48" customWidth="1"/>
    <col min="2770" max="2770" width="13.42578125" style="48" customWidth="1"/>
    <col min="2771" max="2771" width="12.42578125" style="48" customWidth="1"/>
    <col min="2772" max="2772" width="11.140625" style="48" customWidth="1"/>
    <col min="2773" max="3011" width="9.140625" style="48"/>
    <col min="3012" max="3012" width="0" style="48" hidden="1" customWidth="1"/>
    <col min="3013" max="3013" width="11.85546875" style="48" customWidth="1"/>
    <col min="3014" max="3014" width="22" style="48" customWidth="1"/>
    <col min="3015" max="3015" width="15.5703125" style="48" customWidth="1"/>
    <col min="3016" max="3016" width="18.5703125" style="48" customWidth="1"/>
    <col min="3017" max="3020" width="0" style="48" hidden="1" customWidth="1"/>
    <col min="3021" max="3021" width="13.140625" style="48" customWidth="1"/>
    <col min="3022" max="3022" width="13.5703125" style="48" customWidth="1"/>
    <col min="3023" max="3023" width="13.28515625" style="48" customWidth="1"/>
    <col min="3024" max="3024" width="13.42578125" style="48" customWidth="1"/>
    <col min="3025" max="3025" width="11.85546875" style="48" customWidth="1"/>
    <col min="3026" max="3026" width="13.42578125" style="48" customWidth="1"/>
    <col min="3027" max="3027" width="12.42578125" style="48" customWidth="1"/>
    <col min="3028" max="3028" width="11.140625" style="48" customWidth="1"/>
    <col min="3029" max="3267" width="9.140625" style="48"/>
    <col min="3268" max="3268" width="0" style="48" hidden="1" customWidth="1"/>
    <col min="3269" max="3269" width="11.85546875" style="48" customWidth="1"/>
    <col min="3270" max="3270" width="22" style="48" customWidth="1"/>
    <col min="3271" max="3271" width="15.5703125" style="48" customWidth="1"/>
    <col min="3272" max="3272" width="18.5703125" style="48" customWidth="1"/>
    <col min="3273" max="3276" width="0" style="48" hidden="1" customWidth="1"/>
    <col min="3277" max="3277" width="13.140625" style="48" customWidth="1"/>
    <col min="3278" max="3278" width="13.5703125" style="48" customWidth="1"/>
    <col min="3279" max="3279" width="13.28515625" style="48" customWidth="1"/>
    <col min="3280" max="3280" width="13.42578125" style="48" customWidth="1"/>
    <col min="3281" max="3281" width="11.85546875" style="48" customWidth="1"/>
    <col min="3282" max="3282" width="13.42578125" style="48" customWidth="1"/>
    <col min="3283" max="3283" width="12.42578125" style="48" customWidth="1"/>
    <col min="3284" max="3284" width="11.140625" style="48" customWidth="1"/>
    <col min="3285" max="3523" width="9.140625" style="48"/>
    <col min="3524" max="3524" width="0" style="48" hidden="1" customWidth="1"/>
    <col min="3525" max="3525" width="11.85546875" style="48" customWidth="1"/>
    <col min="3526" max="3526" width="22" style="48" customWidth="1"/>
    <col min="3527" max="3527" width="15.5703125" style="48" customWidth="1"/>
    <col min="3528" max="3528" width="18.5703125" style="48" customWidth="1"/>
    <col min="3529" max="3532" width="0" style="48" hidden="1" customWidth="1"/>
    <col min="3533" max="3533" width="13.140625" style="48" customWidth="1"/>
    <col min="3534" max="3534" width="13.5703125" style="48" customWidth="1"/>
    <col min="3535" max="3535" width="13.28515625" style="48" customWidth="1"/>
    <col min="3536" max="3536" width="13.42578125" style="48" customWidth="1"/>
    <col min="3537" max="3537" width="11.85546875" style="48" customWidth="1"/>
    <col min="3538" max="3538" width="13.42578125" style="48" customWidth="1"/>
    <col min="3539" max="3539" width="12.42578125" style="48" customWidth="1"/>
    <col min="3540" max="3540" width="11.140625" style="48" customWidth="1"/>
    <col min="3541" max="3779" width="9.140625" style="48"/>
    <col min="3780" max="3780" width="0" style="48" hidden="1" customWidth="1"/>
    <col min="3781" max="3781" width="11.85546875" style="48" customWidth="1"/>
    <col min="3782" max="3782" width="22" style="48" customWidth="1"/>
    <col min="3783" max="3783" width="15.5703125" style="48" customWidth="1"/>
    <col min="3784" max="3784" width="18.5703125" style="48" customWidth="1"/>
    <col min="3785" max="3788" width="0" style="48" hidden="1" customWidth="1"/>
    <col min="3789" max="3789" width="13.140625" style="48" customWidth="1"/>
    <col min="3790" max="3790" width="13.5703125" style="48" customWidth="1"/>
    <col min="3791" max="3791" width="13.28515625" style="48" customWidth="1"/>
    <col min="3792" max="3792" width="13.42578125" style="48" customWidth="1"/>
    <col min="3793" max="3793" width="11.85546875" style="48" customWidth="1"/>
    <col min="3794" max="3794" width="13.42578125" style="48" customWidth="1"/>
    <col min="3795" max="3795" width="12.42578125" style="48" customWidth="1"/>
    <col min="3796" max="3796" width="11.140625" style="48" customWidth="1"/>
    <col min="3797" max="4035" width="9.140625" style="48"/>
    <col min="4036" max="4036" width="0" style="48" hidden="1" customWidth="1"/>
    <col min="4037" max="4037" width="11.85546875" style="48" customWidth="1"/>
    <col min="4038" max="4038" width="22" style="48" customWidth="1"/>
    <col min="4039" max="4039" width="15.5703125" style="48" customWidth="1"/>
    <col min="4040" max="4040" width="18.5703125" style="48" customWidth="1"/>
    <col min="4041" max="4044" width="0" style="48" hidden="1" customWidth="1"/>
    <col min="4045" max="4045" width="13.140625" style="48" customWidth="1"/>
    <col min="4046" max="4046" width="13.5703125" style="48" customWidth="1"/>
    <col min="4047" max="4047" width="13.28515625" style="48" customWidth="1"/>
    <col min="4048" max="4048" width="13.42578125" style="48" customWidth="1"/>
    <col min="4049" max="4049" width="11.85546875" style="48" customWidth="1"/>
    <col min="4050" max="4050" width="13.42578125" style="48" customWidth="1"/>
    <col min="4051" max="4051" width="12.42578125" style="48" customWidth="1"/>
    <col min="4052" max="4052" width="11.140625" style="48" customWidth="1"/>
    <col min="4053" max="4291" width="9.140625" style="48"/>
    <col min="4292" max="4292" width="0" style="48" hidden="1" customWidth="1"/>
    <col min="4293" max="4293" width="11.85546875" style="48" customWidth="1"/>
    <col min="4294" max="4294" width="22" style="48" customWidth="1"/>
    <col min="4295" max="4295" width="15.5703125" style="48" customWidth="1"/>
    <col min="4296" max="4296" width="18.5703125" style="48" customWidth="1"/>
    <col min="4297" max="4300" width="0" style="48" hidden="1" customWidth="1"/>
    <col min="4301" max="4301" width="13.140625" style="48" customWidth="1"/>
    <col min="4302" max="4302" width="13.5703125" style="48" customWidth="1"/>
    <col min="4303" max="4303" width="13.28515625" style="48" customWidth="1"/>
    <col min="4304" max="4304" width="13.42578125" style="48" customWidth="1"/>
    <col min="4305" max="4305" width="11.85546875" style="48" customWidth="1"/>
    <col min="4306" max="4306" width="13.42578125" style="48" customWidth="1"/>
    <col min="4307" max="4307" width="12.42578125" style="48" customWidth="1"/>
    <col min="4308" max="4308" width="11.140625" style="48" customWidth="1"/>
    <col min="4309" max="4547" width="9.140625" style="48"/>
    <col min="4548" max="4548" width="0" style="48" hidden="1" customWidth="1"/>
    <col min="4549" max="4549" width="11.85546875" style="48" customWidth="1"/>
    <col min="4550" max="4550" width="22" style="48" customWidth="1"/>
    <col min="4551" max="4551" width="15.5703125" style="48" customWidth="1"/>
    <col min="4552" max="4552" width="18.5703125" style="48" customWidth="1"/>
    <col min="4553" max="4556" width="0" style="48" hidden="1" customWidth="1"/>
    <col min="4557" max="4557" width="13.140625" style="48" customWidth="1"/>
    <col min="4558" max="4558" width="13.5703125" style="48" customWidth="1"/>
    <col min="4559" max="4559" width="13.28515625" style="48" customWidth="1"/>
    <col min="4560" max="4560" width="13.42578125" style="48" customWidth="1"/>
    <col min="4561" max="4561" width="11.85546875" style="48" customWidth="1"/>
    <col min="4562" max="4562" width="13.42578125" style="48" customWidth="1"/>
    <col min="4563" max="4563" width="12.42578125" style="48" customWidth="1"/>
    <col min="4564" max="4564" width="11.140625" style="48" customWidth="1"/>
    <col min="4565" max="4803" width="9.140625" style="48"/>
    <col min="4804" max="4804" width="0" style="48" hidden="1" customWidth="1"/>
    <col min="4805" max="4805" width="11.85546875" style="48" customWidth="1"/>
    <col min="4806" max="4806" width="22" style="48" customWidth="1"/>
    <col min="4807" max="4807" width="15.5703125" style="48" customWidth="1"/>
    <col min="4808" max="4808" width="18.5703125" style="48" customWidth="1"/>
    <col min="4809" max="4812" width="0" style="48" hidden="1" customWidth="1"/>
    <col min="4813" max="4813" width="13.140625" style="48" customWidth="1"/>
    <col min="4814" max="4814" width="13.5703125" style="48" customWidth="1"/>
    <col min="4815" max="4815" width="13.28515625" style="48" customWidth="1"/>
    <col min="4816" max="4816" width="13.42578125" style="48" customWidth="1"/>
    <col min="4817" max="4817" width="11.85546875" style="48" customWidth="1"/>
    <col min="4818" max="4818" width="13.42578125" style="48" customWidth="1"/>
    <col min="4819" max="4819" width="12.42578125" style="48" customWidth="1"/>
    <col min="4820" max="4820" width="11.140625" style="48" customWidth="1"/>
    <col min="4821" max="5059" width="9.140625" style="48"/>
    <col min="5060" max="5060" width="0" style="48" hidden="1" customWidth="1"/>
    <col min="5061" max="5061" width="11.85546875" style="48" customWidth="1"/>
    <col min="5062" max="5062" width="22" style="48" customWidth="1"/>
    <col min="5063" max="5063" width="15.5703125" style="48" customWidth="1"/>
    <col min="5064" max="5064" width="18.5703125" style="48" customWidth="1"/>
    <col min="5065" max="5068" width="0" style="48" hidden="1" customWidth="1"/>
    <col min="5069" max="5069" width="13.140625" style="48" customWidth="1"/>
    <col min="5070" max="5070" width="13.5703125" style="48" customWidth="1"/>
    <col min="5071" max="5071" width="13.28515625" style="48" customWidth="1"/>
    <col min="5072" max="5072" width="13.42578125" style="48" customWidth="1"/>
    <col min="5073" max="5073" width="11.85546875" style="48" customWidth="1"/>
    <col min="5074" max="5074" width="13.42578125" style="48" customWidth="1"/>
    <col min="5075" max="5075" width="12.42578125" style="48" customWidth="1"/>
    <col min="5076" max="5076" width="11.140625" style="48" customWidth="1"/>
    <col min="5077" max="5315" width="9.140625" style="48"/>
    <col min="5316" max="5316" width="0" style="48" hidden="1" customWidth="1"/>
    <col min="5317" max="5317" width="11.85546875" style="48" customWidth="1"/>
    <col min="5318" max="5318" width="22" style="48" customWidth="1"/>
    <col min="5319" max="5319" width="15.5703125" style="48" customWidth="1"/>
    <col min="5320" max="5320" width="18.5703125" style="48" customWidth="1"/>
    <col min="5321" max="5324" width="0" style="48" hidden="1" customWidth="1"/>
    <col min="5325" max="5325" width="13.140625" style="48" customWidth="1"/>
    <col min="5326" max="5326" width="13.5703125" style="48" customWidth="1"/>
    <col min="5327" max="5327" width="13.28515625" style="48" customWidth="1"/>
    <col min="5328" max="5328" width="13.42578125" style="48" customWidth="1"/>
    <col min="5329" max="5329" width="11.85546875" style="48" customWidth="1"/>
    <col min="5330" max="5330" width="13.42578125" style="48" customWidth="1"/>
    <col min="5331" max="5331" width="12.42578125" style="48" customWidth="1"/>
    <col min="5332" max="5332" width="11.140625" style="48" customWidth="1"/>
    <col min="5333" max="5571" width="9.140625" style="48"/>
    <col min="5572" max="5572" width="0" style="48" hidden="1" customWidth="1"/>
    <col min="5573" max="5573" width="11.85546875" style="48" customWidth="1"/>
    <col min="5574" max="5574" width="22" style="48" customWidth="1"/>
    <col min="5575" max="5575" width="15.5703125" style="48" customWidth="1"/>
    <col min="5576" max="5576" width="18.5703125" style="48" customWidth="1"/>
    <col min="5577" max="5580" width="0" style="48" hidden="1" customWidth="1"/>
    <col min="5581" max="5581" width="13.140625" style="48" customWidth="1"/>
    <col min="5582" max="5582" width="13.5703125" style="48" customWidth="1"/>
    <col min="5583" max="5583" width="13.28515625" style="48" customWidth="1"/>
    <col min="5584" max="5584" width="13.42578125" style="48" customWidth="1"/>
    <col min="5585" max="5585" width="11.85546875" style="48" customWidth="1"/>
    <col min="5586" max="5586" width="13.42578125" style="48" customWidth="1"/>
    <col min="5587" max="5587" width="12.42578125" style="48" customWidth="1"/>
    <col min="5588" max="5588" width="11.140625" style="48" customWidth="1"/>
    <col min="5589" max="5827" width="9.140625" style="48"/>
    <col min="5828" max="5828" width="0" style="48" hidden="1" customWidth="1"/>
    <col min="5829" max="5829" width="11.85546875" style="48" customWidth="1"/>
    <col min="5830" max="5830" width="22" style="48" customWidth="1"/>
    <col min="5831" max="5831" width="15.5703125" style="48" customWidth="1"/>
    <col min="5832" max="5832" width="18.5703125" style="48" customWidth="1"/>
    <col min="5833" max="5836" width="0" style="48" hidden="1" customWidth="1"/>
    <col min="5837" max="5837" width="13.140625" style="48" customWidth="1"/>
    <col min="5838" max="5838" width="13.5703125" style="48" customWidth="1"/>
    <col min="5839" max="5839" width="13.28515625" style="48" customWidth="1"/>
    <col min="5840" max="5840" width="13.42578125" style="48" customWidth="1"/>
    <col min="5841" max="5841" width="11.85546875" style="48" customWidth="1"/>
    <col min="5842" max="5842" width="13.42578125" style="48" customWidth="1"/>
    <col min="5843" max="5843" width="12.42578125" style="48" customWidth="1"/>
    <col min="5844" max="5844" width="11.140625" style="48" customWidth="1"/>
    <col min="5845" max="6083" width="9.140625" style="48"/>
    <col min="6084" max="6084" width="0" style="48" hidden="1" customWidth="1"/>
    <col min="6085" max="6085" width="11.85546875" style="48" customWidth="1"/>
    <col min="6086" max="6086" width="22" style="48" customWidth="1"/>
    <col min="6087" max="6087" width="15.5703125" style="48" customWidth="1"/>
    <col min="6088" max="6088" width="18.5703125" style="48" customWidth="1"/>
    <col min="6089" max="6092" width="0" style="48" hidden="1" customWidth="1"/>
    <col min="6093" max="6093" width="13.140625" style="48" customWidth="1"/>
    <col min="6094" max="6094" width="13.5703125" style="48" customWidth="1"/>
    <col min="6095" max="6095" width="13.28515625" style="48" customWidth="1"/>
    <col min="6096" max="6096" width="13.42578125" style="48" customWidth="1"/>
    <col min="6097" max="6097" width="11.85546875" style="48" customWidth="1"/>
    <col min="6098" max="6098" width="13.42578125" style="48" customWidth="1"/>
    <col min="6099" max="6099" width="12.42578125" style="48" customWidth="1"/>
    <col min="6100" max="6100" width="11.140625" style="48" customWidth="1"/>
    <col min="6101" max="6339" width="9.140625" style="48"/>
    <col min="6340" max="6340" width="0" style="48" hidden="1" customWidth="1"/>
    <col min="6341" max="6341" width="11.85546875" style="48" customWidth="1"/>
    <col min="6342" max="6342" width="22" style="48" customWidth="1"/>
    <col min="6343" max="6343" width="15.5703125" style="48" customWidth="1"/>
    <col min="6344" max="6344" width="18.5703125" style="48" customWidth="1"/>
    <col min="6345" max="6348" width="0" style="48" hidden="1" customWidth="1"/>
    <col min="6349" max="6349" width="13.140625" style="48" customWidth="1"/>
    <col min="6350" max="6350" width="13.5703125" style="48" customWidth="1"/>
    <col min="6351" max="6351" width="13.28515625" style="48" customWidth="1"/>
    <col min="6352" max="6352" width="13.42578125" style="48" customWidth="1"/>
    <col min="6353" max="6353" width="11.85546875" style="48" customWidth="1"/>
    <col min="6354" max="6354" width="13.42578125" style="48" customWidth="1"/>
    <col min="6355" max="6355" width="12.42578125" style="48" customWidth="1"/>
    <col min="6356" max="6356" width="11.140625" style="48" customWidth="1"/>
    <col min="6357" max="6595" width="9.140625" style="48"/>
    <col min="6596" max="6596" width="0" style="48" hidden="1" customWidth="1"/>
    <col min="6597" max="6597" width="11.85546875" style="48" customWidth="1"/>
    <col min="6598" max="6598" width="22" style="48" customWidth="1"/>
    <col min="6599" max="6599" width="15.5703125" style="48" customWidth="1"/>
    <col min="6600" max="6600" width="18.5703125" style="48" customWidth="1"/>
    <col min="6601" max="6604" width="0" style="48" hidden="1" customWidth="1"/>
    <col min="6605" max="6605" width="13.140625" style="48" customWidth="1"/>
    <col min="6606" max="6606" width="13.5703125" style="48" customWidth="1"/>
    <col min="6607" max="6607" width="13.28515625" style="48" customWidth="1"/>
    <col min="6608" max="6608" width="13.42578125" style="48" customWidth="1"/>
    <col min="6609" max="6609" width="11.85546875" style="48" customWidth="1"/>
    <col min="6610" max="6610" width="13.42578125" style="48" customWidth="1"/>
    <col min="6611" max="6611" width="12.42578125" style="48" customWidth="1"/>
    <col min="6612" max="6612" width="11.140625" style="48" customWidth="1"/>
    <col min="6613" max="6851" width="9.140625" style="48"/>
    <col min="6852" max="6852" width="0" style="48" hidden="1" customWidth="1"/>
    <col min="6853" max="6853" width="11.85546875" style="48" customWidth="1"/>
    <col min="6854" max="6854" width="22" style="48" customWidth="1"/>
    <col min="6855" max="6855" width="15.5703125" style="48" customWidth="1"/>
    <col min="6856" max="6856" width="18.5703125" style="48" customWidth="1"/>
    <col min="6857" max="6860" width="0" style="48" hidden="1" customWidth="1"/>
    <col min="6861" max="6861" width="13.140625" style="48" customWidth="1"/>
    <col min="6862" max="6862" width="13.5703125" style="48" customWidth="1"/>
    <col min="6863" max="6863" width="13.28515625" style="48" customWidth="1"/>
    <col min="6864" max="6864" width="13.42578125" style="48" customWidth="1"/>
    <col min="6865" max="6865" width="11.85546875" style="48" customWidth="1"/>
    <col min="6866" max="6866" width="13.42578125" style="48" customWidth="1"/>
    <col min="6867" max="6867" width="12.42578125" style="48" customWidth="1"/>
    <col min="6868" max="6868" width="11.140625" style="48" customWidth="1"/>
    <col min="6869" max="7107" width="9.140625" style="48"/>
    <col min="7108" max="7108" width="0" style="48" hidden="1" customWidth="1"/>
    <col min="7109" max="7109" width="11.85546875" style="48" customWidth="1"/>
    <col min="7110" max="7110" width="22" style="48" customWidth="1"/>
    <col min="7111" max="7111" width="15.5703125" style="48" customWidth="1"/>
    <col min="7112" max="7112" width="18.5703125" style="48" customWidth="1"/>
    <col min="7113" max="7116" width="0" style="48" hidden="1" customWidth="1"/>
    <col min="7117" max="7117" width="13.140625" style="48" customWidth="1"/>
    <col min="7118" max="7118" width="13.5703125" style="48" customWidth="1"/>
    <col min="7119" max="7119" width="13.28515625" style="48" customWidth="1"/>
    <col min="7120" max="7120" width="13.42578125" style="48" customWidth="1"/>
    <col min="7121" max="7121" width="11.85546875" style="48" customWidth="1"/>
    <col min="7122" max="7122" width="13.42578125" style="48" customWidth="1"/>
    <col min="7123" max="7123" width="12.42578125" style="48" customWidth="1"/>
    <col min="7124" max="7124" width="11.140625" style="48" customWidth="1"/>
    <col min="7125" max="7363" width="9.140625" style="48"/>
    <col min="7364" max="7364" width="0" style="48" hidden="1" customWidth="1"/>
    <col min="7365" max="7365" width="11.85546875" style="48" customWidth="1"/>
    <col min="7366" max="7366" width="22" style="48" customWidth="1"/>
    <col min="7367" max="7367" width="15.5703125" style="48" customWidth="1"/>
    <col min="7368" max="7368" width="18.5703125" style="48" customWidth="1"/>
    <col min="7369" max="7372" width="0" style="48" hidden="1" customWidth="1"/>
    <col min="7373" max="7373" width="13.140625" style="48" customWidth="1"/>
    <col min="7374" max="7374" width="13.5703125" style="48" customWidth="1"/>
    <col min="7375" max="7375" width="13.28515625" style="48" customWidth="1"/>
    <col min="7376" max="7376" width="13.42578125" style="48" customWidth="1"/>
    <col min="7377" max="7377" width="11.85546875" style="48" customWidth="1"/>
    <col min="7378" max="7378" width="13.42578125" style="48" customWidth="1"/>
    <col min="7379" max="7379" width="12.42578125" style="48" customWidth="1"/>
    <col min="7380" max="7380" width="11.140625" style="48" customWidth="1"/>
    <col min="7381" max="7619" width="9.140625" style="48"/>
    <col min="7620" max="7620" width="0" style="48" hidden="1" customWidth="1"/>
    <col min="7621" max="7621" width="11.85546875" style="48" customWidth="1"/>
    <col min="7622" max="7622" width="22" style="48" customWidth="1"/>
    <col min="7623" max="7623" width="15.5703125" style="48" customWidth="1"/>
    <col min="7624" max="7624" width="18.5703125" style="48" customWidth="1"/>
    <col min="7625" max="7628" width="0" style="48" hidden="1" customWidth="1"/>
    <col min="7629" max="7629" width="13.140625" style="48" customWidth="1"/>
    <col min="7630" max="7630" width="13.5703125" style="48" customWidth="1"/>
    <col min="7631" max="7631" width="13.28515625" style="48" customWidth="1"/>
    <col min="7632" max="7632" width="13.42578125" style="48" customWidth="1"/>
    <col min="7633" max="7633" width="11.85546875" style="48" customWidth="1"/>
    <col min="7634" max="7634" width="13.42578125" style="48" customWidth="1"/>
    <col min="7635" max="7635" width="12.42578125" style="48" customWidth="1"/>
    <col min="7636" max="7636" width="11.140625" style="48" customWidth="1"/>
    <col min="7637" max="7875" width="9.140625" style="48"/>
    <col min="7876" max="7876" width="0" style="48" hidden="1" customWidth="1"/>
    <col min="7877" max="7877" width="11.85546875" style="48" customWidth="1"/>
    <col min="7878" max="7878" width="22" style="48" customWidth="1"/>
    <col min="7879" max="7879" width="15.5703125" style="48" customWidth="1"/>
    <col min="7880" max="7880" width="18.5703125" style="48" customWidth="1"/>
    <col min="7881" max="7884" width="0" style="48" hidden="1" customWidth="1"/>
    <col min="7885" max="7885" width="13.140625" style="48" customWidth="1"/>
    <col min="7886" max="7886" width="13.5703125" style="48" customWidth="1"/>
    <col min="7887" max="7887" width="13.28515625" style="48" customWidth="1"/>
    <col min="7888" max="7888" width="13.42578125" style="48" customWidth="1"/>
    <col min="7889" max="7889" width="11.85546875" style="48" customWidth="1"/>
    <col min="7890" max="7890" width="13.42578125" style="48" customWidth="1"/>
    <col min="7891" max="7891" width="12.42578125" style="48" customWidth="1"/>
    <col min="7892" max="7892" width="11.140625" style="48" customWidth="1"/>
    <col min="7893" max="8131" width="9.140625" style="48"/>
    <col min="8132" max="8132" width="0" style="48" hidden="1" customWidth="1"/>
    <col min="8133" max="8133" width="11.85546875" style="48" customWidth="1"/>
    <col min="8134" max="8134" width="22" style="48" customWidth="1"/>
    <col min="8135" max="8135" width="15.5703125" style="48" customWidth="1"/>
    <col min="8136" max="8136" width="18.5703125" style="48" customWidth="1"/>
    <col min="8137" max="8140" width="0" style="48" hidden="1" customWidth="1"/>
    <col min="8141" max="8141" width="13.140625" style="48" customWidth="1"/>
    <col min="8142" max="8142" width="13.5703125" style="48" customWidth="1"/>
    <col min="8143" max="8143" width="13.28515625" style="48" customWidth="1"/>
    <col min="8144" max="8144" width="13.42578125" style="48" customWidth="1"/>
    <col min="8145" max="8145" width="11.85546875" style="48" customWidth="1"/>
    <col min="8146" max="8146" width="13.42578125" style="48" customWidth="1"/>
    <col min="8147" max="8147" width="12.42578125" style="48" customWidth="1"/>
    <col min="8148" max="8148" width="11.140625" style="48" customWidth="1"/>
    <col min="8149" max="8387" width="9.140625" style="48"/>
    <col min="8388" max="8388" width="0" style="48" hidden="1" customWidth="1"/>
    <col min="8389" max="8389" width="11.85546875" style="48" customWidth="1"/>
    <col min="8390" max="8390" width="22" style="48" customWidth="1"/>
    <col min="8391" max="8391" width="15.5703125" style="48" customWidth="1"/>
    <col min="8392" max="8392" width="18.5703125" style="48" customWidth="1"/>
    <col min="8393" max="8396" width="0" style="48" hidden="1" customWidth="1"/>
    <col min="8397" max="8397" width="13.140625" style="48" customWidth="1"/>
    <col min="8398" max="8398" width="13.5703125" style="48" customWidth="1"/>
    <col min="8399" max="8399" width="13.28515625" style="48" customWidth="1"/>
    <col min="8400" max="8400" width="13.42578125" style="48" customWidth="1"/>
    <col min="8401" max="8401" width="11.85546875" style="48" customWidth="1"/>
    <col min="8402" max="8402" width="13.42578125" style="48" customWidth="1"/>
    <col min="8403" max="8403" width="12.42578125" style="48" customWidth="1"/>
    <col min="8404" max="8404" width="11.140625" style="48" customWidth="1"/>
    <col min="8405" max="8643" width="9.140625" style="48"/>
    <col min="8644" max="8644" width="0" style="48" hidden="1" customWidth="1"/>
    <col min="8645" max="8645" width="11.85546875" style="48" customWidth="1"/>
    <col min="8646" max="8646" width="22" style="48" customWidth="1"/>
    <col min="8647" max="8647" width="15.5703125" style="48" customWidth="1"/>
    <col min="8648" max="8648" width="18.5703125" style="48" customWidth="1"/>
    <col min="8649" max="8652" width="0" style="48" hidden="1" customWidth="1"/>
    <col min="8653" max="8653" width="13.140625" style="48" customWidth="1"/>
    <col min="8654" max="8654" width="13.5703125" style="48" customWidth="1"/>
    <col min="8655" max="8655" width="13.28515625" style="48" customWidth="1"/>
    <col min="8656" max="8656" width="13.42578125" style="48" customWidth="1"/>
    <col min="8657" max="8657" width="11.85546875" style="48" customWidth="1"/>
    <col min="8658" max="8658" width="13.42578125" style="48" customWidth="1"/>
    <col min="8659" max="8659" width="12.42578125" style="48" customWidth="1"/>
    <col min="8660" max="8660" width="11.140625" style="48" customWidth="1"/>
    <col min="8661" max="8899" width="9.140625" style="48"/>
    <col min="8900" max="8900" width="0" style="48" hidden="1" customWidth="1"/>
    <col min="8901" max="8901" width="11.85546875" style="48" customWidth="1"/>
    <col min="8902" max="8902" width="22" style="48" customWidth="1"/>
    <col min="8903" max="8903" width="15.5703125" style="48" customWidth="1"/>
    <col min="8904" max="8904" width="18.5703125" style="48" customWidth="1"/>
    <col min="8905" max="8908" width="0" style="48" hidden="1" customWidth="1"/>
    <col min="8909" max="8909" width="13.140625" style="48" customWidth="1"/>
    <col min="8910" max="8910" width="13.5703125" style="48" customWidth="1"/>
    <col min="8911" max="8911" width="13.28515625" style="48" customWidth="1"/>
    <col min="8912" max="8912" width="13.42578125" style="48" customWidth="1"/>
    <col min="8913" max="8913" width="11.85546875" style="48" customWidth="1"/>
    <col min="8914" max="8914" width="13.42578125" style="48" customWidth="1"/>
    <col min="8915" max="8915" width="12.42578125" style="48" customWidth="1"/>
    <col min="8916" max="8916" width="11.140625" style="48" customWidth="1"/>
    <col min="8917" max="9155" width="9.140625" style="48"/>
    <col min="9156" max="9156" width="0" style="48" hidden="1" customWidth="1"/>
    <col min="9157" max="9157" width="11.85546875" style="48" customWidth="1"/>
    <col min="9158" max="9158" width="22" style="48" customWidth="1"/>
    <col min="9159" max="9159" width="15.5703125" style="48" customWidth="1"/>
    <col min="9160" max="9160" width="18.5703125" style="48" customWidth="1"/>
    <col min="9161" max="9164" width="0" style="48" hidden="1" customWidth="1"/>
    <col min="9165" max="9165" width="13.140625" style="48" customWidth="1"/>
    <col min="9166" max="9166" width="13.5703125" style="48" customWidth="1"/>
    <col min="9167" max="9167" width="13.28515625" style="48" customWidth="1"/>
    <col min="9168" max="9168" width="13.42578125" style="48" customWidth="1"/>
    <col min="9169" max="9169" width="11.85546875" style="48" customWidth="1"/>
    <col min="9170" max="9170" width="13.42578125" style="48" customWidth="1"/>
    <col min="9171" max="9171" width="12.42578125" style="48" customWidth="1"/>
    <col min="9172" max="9172" width="11.140625" style="48" customWidth="1"/>
    <col min="9173" max="9411" width="9.140625" style="48"/>
    <col min="9412" max="9412" width="0" style="48" hidden="1" customWidth="1"/>
    <col min="9413" max="9413" width="11.85546875" style="48" customWidth="1"/>
    <col min="9414" max="9414" width="22" style="48" customWidth="1"/>
    <col min="9415" max="9415" width="15.5703125" style="48" customWidth="1"/>
    <col min="9416" max="9416" width="18.5703125" style="48" customWidth="1"/>
    <col min="9417" max="9420" width="0" style="48" hidden="1" customWidth="1"/>
    <col min="9421" max="9421" width="13.140625" style="48" customWidth="1"/>
    <col min="9422" max="9422" width="13.5703125" style="48" customWidth="1"/>
    <col min="9423" max="9423" width="13.28515625" style="48" customWidth="1"/>
    <col min="9424" max="9424" width="13.42578125" style="48" customWidth="1"/>
    <col min="9425" max="9425" width="11.85546875" style="48" customWidth="1"/>
    <col min="9426" max="9426" width="13.42578125" style="48" customWidth="1"/>
    <col min="9427" max="9427" width="12.42578125" style="48" customWidth="1"/>
    <col min="9428" max="9428" width="11.140625" style="48" customWidth="1"/>
    <col min="9429" max="9667" width="9.140625" style="48"/>
    <col min="9668" max="9668" width="0" style="48" hidden="1" customWidth="1"/>
    <col min="9669" max="9669" width="11.85546875" style="48" customWidth="1"/>
    <col min="9670" max="9670" width="22" style="48" customWidth="1"/>
    <col min="9671" max="9671" width="15.5703125" style="48" customWidth="1"/>
    <col min="9672" max="9672" width="18.5703125" style="48" customWidth="1"/>
    <col min="9673" max="9676" width="0" style="48" hidden="1" customWidth="1"/>
    <col min="9677" max="9677" width="13.140625" style="48" customWidth="1"/>
    <col min="9678" max="9678" width="13.5703125" style="48" customWidth="1"/>
    <col min="9679" max="9679" width="13.28515625" style="48" customWidth="1"/>
    <col min="9680" max="9680" width="13.42578125" style="48" customWidth="1"/>
    <col min="9681" max="9681" width="11.85546875" style="48" customWidth="1"/>
    <col min="9682" max="9682" width="13.42578125" style="48" customWidth="1"/>
    <col min="9683" max="9683" width="12.42578125" style="48" customWidth="1"/>
    <col min="9684" max="9684" width="11.140625" style="48" customWidth="1"/>
    <col min="9685" max="9923" width="9.140625" style="48"/>
    <col min="9924" max="9924" width="0" style="48" hidden="1" customWidth="1"/>
    <col min="9925" max="9925" width="11.85546875" style="48" customWidth="1"/>
    <col min="9926" max="9926" width="22" style="48" customWidth="1"/>
    <col min="9927" max="9927" width="15.5703125" style="48" customWidth="1"/>
    <col min="9928" max="9928" width="18.5703125" style="48" customWidth="1"/>
    <col min="9929" max="9932" width="0" style="48" hidden="1" customWidth="1"/>
    <col min="9933" max="9933" width="13.140625" style="48" customWidth="1"/>
    <col min="9934" max="9934" width="13.5703125" style="48" customWidth="1"/>
    <col min="9935" max="9935" width="13.28515625" style="48" customWidth="1"/>
    <col min="9936" max="9936" width="13.42578125" style="48" customWidth="1"/>
    <col min="9937" max="9937" width="11.85546875" style="48" customWidth="1"/>
    <col min="9938" max="9938" width="13.42578125" style="48" customWidth="1"/>
    <col min="9939" max="9939" width="12.42578125" style="48" customWidth="1"/>
    <col min="9940" max="9940" width="11.140625" style="48" customWidth="1"/>
    <col min="9941" max="10179" width="9.140625" style="48"/>
    <col min="10180" max="10180" width="0" style="48" hidden="1" customWidth="1"/>
    <col min="10181" max="10181" width="11.85546875" style="48" customWidth="1"/>
    <col min="10182" max="10182" width="22" style="48" customWidth="1"/>
    <col min="10183" max="10183" width="15.5703125" style="48" customWidth="1"/>
    <col min="10184" max="10184" width="18.5703125" style="48" customWidth="1"/>
    <col min="10185" max="10188" width="0" style="48" hidden="1" customWidth="1"/>
    <col min="10189" max="10189" width="13.140625" style="48" customWidth="1"/>
    <col min="10190" max="10190" width="13.5703125" style="48" customWidth="1"/>
    <col min="10191" max="10191" width="13.28515625" style="48" customWidth="1"/>
    <col min="10192" max="10192" width="13.42578125" style="48" customWidth="1"/>
    <col min="10193" max="10193" width="11.85546875" style="48" customWidth="1"/>
    <col min="10194" max="10194" width="13.42578125" style="48" customWidth="1"/>
    <col min="10195" max="10195" width="12.42578125" style="48" customWidth="1"/>
    <col min="10196" max="10196" width="11.140625" style="48" customWidth="1"/>
    <col min="10197" max="10435" width="9.140625" style="48"/>
    <col min="10436" max="10436" width="0" style="48" hidden="1" customWidth="1"/>
    <col min="10437" max="10437" width="11.85546875" style="48" customWidth="1"/>
    <col min="10438" max="10438" width="22" style="48" customWidth="1"/>
    <col min="10439" max="10439" width="15.5703125" style="48" customWidth="1"/>
    <col min="10440" max="10440" width="18.5703125" style="48" customWidth="1"/>
    <col min="10441" max="10444" width="0" style="48" hidden="1" customWidth="1"/>
    <col min="10445" max="10445" width="13.140625" style="48" customWidth="1"/>
    <col min="10446" max="10446" width="13.5703125" style="48" customWidth="1"/>
    <col min="10447" max="10447" width="13.28515625" style="48" customWidth="1"/>
    <col min="10448" max="10448" width="13.42578125" style="48" customWidth="1"/>
    <col min="10449" max="10449" width="11.85546875" style="48" customWidth="1"/>
    <col min="10450" max="10450" width="13.42578125" style="48" customWidth="1"/>
    <col min="10451" max="10451" width="12.42578125" style="48" customWidth="1"/>
    <col min="10452" max="10452" width="11.140625" style="48" customWidth="1"/>
    <col min="10453" max="10691" width="9.140625" style="48"/>
    <col min="10692" max="10692" width="0" style="48" hidden="1" customWidth="1"/>
    <col min="10693" max="10693" width="11.85546875" style="48" customWidth="1"/>
    <col min="10694" max="10694" width="22" style="48" customWidth="1"/>
    <col min="10695" max="10695" width="15.5703125" style="48" customWidth="1"/>
    <col min="10696" max="10696" width="18.5703125" style="48" customWidth="1"/>
    <col min="10697" max="10700" width="0" style="48" hidden="1" customWidth="1"/>
    <col min="10701" max="10701" width="13.140625" style="48" customWidth="1"/>
    <col min="10702" max="10702" width="13.5703125" style="48" customWidth="1"/>
    <col min="10703" max="10703" width="13.28515625" style="48" customWidth="1"/>
    <col min="10704" max="10704" width="13.42578125" style="48" customWidth="1"/>
    <col min="10705" max="10705" width="11.85546875" style="48" customWidth="1"/>
    <col min="10706" max="10706" width="13.42578125" style="48" customWidth="1"/>
    <col min="10707" max="10707" width="12.42578125" style="48" customWidth="1"/>
    <col min="10708" max="10708" width="11.140625" style="48" customWidth="1"/>
    <col min="10709" max="10947" width="9.140625" style="48"/>
    <col min="10948" max="10948" width="0" style="48" hidden="1" customWidth="1"/>
    <col min="10949" max="10949" width="11.85546875" style="48" customWidth="1"/>
    <col min="10950" max="10950" width="22" style="48" customWidth="1"/>
    <col min="10951" max="10951" width="15.5703125" style="48" customWidth="1"/>
    <col min="10952" max="10952" width="18.5703125" style="48" customWidth="1"/>
    <col min="10953" max="10956" width="0" style="48" hidden="1" customWidth="1"/>
    <col min="10957" max="10957" width="13.140625" style="48" customWidth="1"/>
    <col min="10958" max="10958" width="13.5703125" style="48" customWidth="1"/>
    <col min="10959" max="10959" width="13.28515625" style="48" customWidth="1"/>
    <col min="10960" max="10960" width="13.42578125" style="48" customWidth="1"/>
    <col min="10961" max="10961" width="11.85546875" style="48" customWidth="1"/>
    <col min="10962" max="10962" width="13.42578125" style="48" customWidth="1"/>
    <col min="10963" max="10963" width="12.42578125" style="48" customWidth="1"/>
    <col min="10964" max="10964" width="11.140625" style="48" customWidth="1"/>
    <col min="10965" max="11203" width="9.140625" style="48"/>
    <col min="11204" max="11204" width="0" style="48" hidden="1" customWidth="1"/>
    <col min="11205" max="11205" width="11.85546875" style="48" customWidth="1"/>
    <col min="11206" max="11206" width="22" style="48" customWidth="1"/>
    <col min="11207" max="11207" width="15.5703125" style="48" customWidth="1"/>
    <col min="11208" max="11208" width="18.5703125" style="48" customWidth="1"/>
    <col min="11209" max="11212" width="0" style="48" hidden="1" customWidth="1"/>
    <col min="11213" max="11213" width="13.140625" style="48" customWidth="1"/>
    <col min="11214" max="11214" width="13.5703125" style="48" customWidth="1"/>
    <col min="11215" max="11215" width="13.28515625" style="48" customWidth="1"/>
    <col min="11216" max="11216" width="13.42578125" style="48" customWidth="1"/>
    <col min="11217" max="11217" width="11.85546875" style="48" customWidth="1"/>
    <col min="11218" max="11218" width="13.42578125" style="48" customWidth="1"/>
    <col min="11219" max="11219" width="12.42578125" style="48" customWidth="1"/>
    <col min="11220" max="11220" width="11.140625" style="48" customWidth="1"/>
    <col min="11221" max="11459" width="9.140625" style="48"/>
    <col min="11460" max="11460" width="0" style="48" hidden="1" customWidth="1"/>
    <col min="11461" max="11461" width="11.85546875" style="48" customWidth="1"/>
    <col min="11462" max="11462" width="22" style="48" customWidth="1"/>
    <col min="11463" max="11463" width="15.5703125" style="48" customWidth="1"/>
    <col min="11464" max="11464" width="18.5703125" style="48" customWidth="1"/>
    <col min="11465" max="11468" width="0" style="48" hidden="1" customWidth="1"/>
    <col min="11469" max="11469" width="13.140625" style="48" customWidth="1"/>
    <col min="11470" max="11470" width="13.5703125" style="48" customWidth="1"/>
    <col min="11471" max="11471" width="13.28515625" style="48" customWidth="1"/>
    <col min="11472" max="11472" width="13.42578125" style="48" customWidth="1"/>
    <col min="11473" max="11473" width="11.85546875" style="48" customWidth="1"/>
    <col min="11474" max="11474" width="13.42578125" style="48" customWidth="1"/>
    <col min="11475" max="11475" width="12.42578125" style="48" customWidth="1"/>
    <col min="11476" max="11476" width="11.140625" style="48" customWidth="1"/>
    <col min="11477" max="11715" width="9.140625" style="48"/>
    <col min="11716" max="11716" width="0" style="48" hidden="1" customWidth="1"/>
    <col min="11717" max="11717" width="11.85546875" style="48" customWidth="1"/>
    <col min="11718" max="11718" width="22" style="48" customWidth="1"/>
    <col min="11719" max="11719" width="15.5703125" style="48" customWidth="1"/>
    <col min="11720" max="11720" width="18.5703125" style="48" customWidth="1"/>
    <col min="11721" max="11724" width="0" style="48" hidden="1" customWidth="1"/>
    <col min="11725" max="11725" width="13.140625" style="48" customWidth="1"/>
    <col min="11726" max="11726" width="13.5703125" style="48" customWidth="1"/>
    <col min="11727" max="11727" width="13.28515625" style="48" customWidth="1"/>
    <col min="11728" max="11728" width="13.42578125" style="48" customWidth="1"/>
    <col min="11729" max="11729" width="11.85546875" style="48" customWidth="1"/>
    <col min="11730" max="11730" width="13.42578125" style="48" customWidth="1"/>
    <col min="11731" max="11731" width="12.42578125" style="48" customWidth="1"/>
    <col min="11732" max="11732" width="11.140625" style="48" customWidth="1"/>
    <col min="11733" max="11971" width="9.140625" style="48"/>
    <col min="11972" max="11972" width="0" style="48" hidden="1" customWidth="1"/>
    <col min="11973" max="11973" width="11.85546875" style="48" customWidth="1"/>
    <col min="11974" max="11974" width="22" style="48" customWidth="1"/>
    <col min="11975" max="11975" width="15.5703125" style="48" customWidth="1"/>
    <col min="11976" max="11976" width="18.5703125" style="48" customWidth="1"/>
    <col min="11977" max="11980" width="0" style="48" hidden="1" customWidth="1"/>
    <col min="11981" max="11981" width="13.140625" style="48" customWidth="1"/>
    <col min="11982" max="11982" width="13.5703125" style="48" customWidth="1"/>
    <col min="11983" max="11983" width="13.28515625" style="48" customWidth="1"/>
    <col min="11984" max="11984" width="13.42578125" style="48" customWidth="1"/>
    <col min="11985" max="11985" width="11.85546875" style="48" customWidth="1"/>
    <col min="11986" max="11986" width="13.42578125" style="48" customWidth="1"/>
    <col min="11987" max="11987" width="12.42578125" style="48" customWidth="1"/>
    <col min="11988" max="11988" width="11.140625" style="48" customWidth="1"/>
    <col min="11989" max="12227" width="9.140625" style="48"/>
    <col min="12228" max="12228" width="0" style="48" hidden="1" customWidth="1"/>
    <col min="12229" max="12229" width="11.85546875" style="48" customWidth="1"/>
    <col min="12230" max="12230" width="22" style="48" customWidth="1"/>
    <col min="12231" max="12231" width="15.5703125" style="48" customWidth="1"/>
    <col min="12232" max="12232" width="18.5703125" style="48" customWidth="1"/>
    <col min="12233" max="12236" width="0" style="48" hidden="1" customWidth="1"/>
    <col min="12237" max="12237" width="13.140625" style="48" customWidth="1"/>
    <col min="12238" max="12238" width="13.5703125" style="48" customWidth="1"/>
    <col min="12239" max="12239" width="13.28515625" style="48" customWidth="1"/>
    <col min="12240" max="12240" width="13.42578125" style="48" customWidth="1"/>
    <col min="12241" max="12241" width="11.85546875" style="48" customWidth="1"/>
    <col min="12242" max="12242" width="13.42578125" style="48" customWidth="1"/>
    <col min="12243" max="12243" width="12.42578125" style="48" customWidth="1"/>
    <col min="12244" max="12244" width="11.140625" style="48" customWidth="1"/>
    <col min="12245" max="12483" width="9.140625" style="48"/>
    <col min="12484" max="12484" width="0" style="48" hidden="1" customWidth="1"/>
    <col min="12485" max="12485" width="11.85546875" style="48" customWidth="1"/>
    <col min="12486" max="12486" width="22" style="48" customWidth="1"/>
    <col min="12487" max="12487" width="15.5703125" style="48" customWidth="1"/>
    <col min="12488" max="12488" width="18.5703125" style="48" customWidth="1"/>
    <col min="12489" max="12492" width="0" style="48" hidden="1" customWidth="1"/>
    <col min="12493" max="12493" width="13.140625" style="48" customWidth="1"/>
    <col min="12494" max="12494" width="13.5703125" style="48" customWidth="1"/>
    <col min="12495" max="12495" width="13.28515625" style="48" customWidth="1"/>
    <col min="12496" max="12496" width="13.42578125" style="48" customWidth="1"/>
    <col min="12497" max="12497" width="11.85546875" style="48" customWidth="1"/>
    <col min="12498" max="12498" width="13.42578125" style="48" customWidth="1"/>
    <col min="12499" max="12499" width="12.42578125" style="48" customWidth="1"/>
    <col min="12500" max="12500" width="11.140625" style="48" customWidth="1"/>
    <col min="12501" max="12739" width="9.140625" style="48"/>
    <col min="12740" max="12740" width="0" style="48" hidden="1" customWidth="1"/>
    <col min="12741" max="12741" width="11.85546875" style="48" customWidth="1"/>
    <col min="12742" max="12742" width="22" style="48" customWidth="1"/>
    <col min="12743" max="12743" width="15.5703125" style="48" customWidth="1"/>
    <col min="12744" max="12744" width="18.5703125" style="48" customWidth="1"/>
    <col min="12745" max="12748" width="0" style="48" hidden="1" customWidth="1"/>
    <col min="12749" max="12749" width="13.140625" style="48" customWidth="1"/>
    <col min="12750" max="12750" width="13.5703125" style="48" customWidth="1"/>
    <col min="12751" max="12751" width="13.28515625" style="48" customWidth="1"/>
    <col min="12752" max="12752" width="13.42578125" style="48" customWidth="1"/>
    <col min="12753" max="12753" width="11.85546875" style="48" customWidth="1"/>
    <col min="12754" max="12754" width="13.42578125" style="48" customWidth="1"/>
    <col min="12755" max="12755" width="12.42578125" style="48" customWidth="1"/>
    <col min="12756" max="12756" width="11.140625" style="48" customWidth="1"/>
    <col min="12757" max="12995" width="9.140625" style="48"/>
    <col min="12996" max="12996" width="0" style="48" hidden="1" customWidth="1"/>
    <col min="12997" max="12997" width="11.85546875" style="48" customWidth="1"/>
    <col min="12998" max="12998" width="22" style="48" customWidth="1"/>
    <col min="12999" max="12999" width="15.5703125" style="48" customWidth="1"/>
    <col min="13000" max="13000" width="18.5703125" style="48" customWidth="1"/>
    <col min="13001" max="13004" width="0" style="48" hidden="1" customWidth="1"/>
    <col min="13005" max="13005" width="13.140625" style="48" customWidth="1"/>
    <col min="13006" max="13006" width="13.5703125" style="48" customWidth="1"/>
    <col min="13007" max="13007" width="13.28515625" style="48" customWidth="1"/>
    <col min="13008" max="13008" width="13.42578125" style="48" customWidth="1"/>
    <col min="13009" max="13009" width="11.85546875" style="48" customWidth="1"/>
    <col min="13010" max="13010" width="13.42578125" style="48" customWidth="1"/>
    <col min="13011" max="13011" width="12.42578125" style="48" customWidth="1"/>
    <col min="13012" max="13012" width="11.140625" style="48" customWidth="1"/>
    <col min="13013" max="13251" width="9.140625" style="48"/>
    <col min="13252" max="13252" width="0" style="48" hidden="1" customWidth="1"/>
    <col min="13253" max="13253" width="11.85546875" style="48" customWidth="1"/>
    <col min="13254" max="13254" width="22" style="48" customWidth="1"/>
    <col min="13255" max="13255" width="15.5703125" style="48" customWidth="1"/>
    <col min="13256" max="13256" width="18.5703125" style="48" customWidth="1"/>
    <col min="13257" max="13260" width="0" style="48" hidden="1" customWidth="1"/>
    <col min="13261" max="13261" width="13.140625" style="48" customWidth="1"/>
    <col min="13262" max="13262" width="13.5703125" style="48" customWidth="1"/>
    <col min="13263" max="13263" width="13.28515625" style="48" customWidth="1"/>
    <col min="13264" max="13264" width="13.42578125" style="48" customWidth="1"/>
    <col min="13265" max="13265" width="11.85546875" style="48" customWidth="1"/>
    <col min="13266" max="13266" width="13.42578125" style="48" customWidth="1"/>
    <col min="13267" max="13267" width="12.42578125" style="48" customWidth="1"/>
    <col min="13268" max="13268" width="11.140625" style="48" customWidth="1"/>
    <col min="13269" max="13507" width="9.140625" style="48"/>
    <col min="13508" max="13508" width="0" style="48" hidden="1" customWidth="1"/>
    <col min="13509" max="13509" width="11.85546875" style="48" customWidth="1"/>
    <col min="13510" max="13510" width="22" style="48" customWidth="1"/>
    <col min="13511" max="13511" width="15.5703125" style="48" customWidth="1"/>
    <col min="13512" max="13512" width="18.5703125" style="48" customWidth="1"/>
    <col min="13513" max="13516" width="0" style="48" hidden="1" customWidth="1"/>
    <col min="13517" max="13517" width="13.140625" style="48" customWidth="1"/>
    <col min="13518" max="13518" width="13.5703125" style="48" customWidth="1"/>
    <col min="13519" max="13519" width="13.28515625" style="48" customWidth="1"/>
    <col min="13520" max="13520" width="13.42578125" style="48" customWidth="1"/>
    <col min="13521" max="13521" width="11.85546875" style="48" customWidth="1"/>
    <col min="13522" max="13522" width="13.42578125" style="48" customWidth="1"/>
    <col min="13523" max="13523" width="12.42578125" style="48" customWidth="1"/>
    <col min="13524" max="13524" width="11.140625" style="48" customWidth="1"/>
    <col min="13525" max="13763" width="9.140625" style="48"/>
    <col min="13764" max="13764" width="0" style="48" hidden="1" customWidth="1"/>
    <col min="13765" max="13765" width="11.85546875" style="48" customWidth="1"/>
    <col min="13766" max="13766" width="22" style="48" customWidth="1"/>
    <col min="13767" max="13767" width="15.5703125" style="48" customWidth="1"/>
    <col min="13768" max="13768" width="18.5703125" style="48" customWidth="1"/>
    <col min="13769" max="13772" width="0" style="48" hidden="1" customWidth="1"/>
    <col min="13773" max="13773" width="13.140625" style="48" customWidth="1"/>
    <col min="13774" max="13774" width="13.5703125" style="48" customWidth="1"/>
    <col min="13775" max="13775" width="13.28515625" style="48" customWidth="1"/>
    <col min="13776" max="13776" width="13.42578125" style="48" customWidth="1"/>
    <col min="13777" max="13777" width="11.85546875" style="48" customWidth="1"/>
    <col min="13778" max="13778" width="13.42578125" style="48" customWidth="1"/>
    <col min="13779" max="13779" width="12.42578125" style="48" customWidth="1"/>
    <col min="13780" max="13780" width="11.140625" style="48" customWidth="1"/>
    <col min="13781" max="14019" width="9.140625" style="48"/>
    <col min="14020" max="14020" width="0" style="48" hidden="1" customWidth="1"/>
    <col min="14021" max="14021" width="11.85546875" style="48" customWidth="1"/>
    <col min="14022" max="14022" width="22" style="48" customWidth="1"/>
    <col min="14023" max="14023" width="15.5703125" style="48" customWidth="1"/>
    <col min="14024" max="14024" width="18.5703125" style="48" customWidth="1"/>
    <col min="14025" max="14028" width="0" style="48" hidden="1" customWidth="1"/>
    <col min="14029" max="14029" width="13.140625" style="48" customWidth="1"/>
    <col min="14030" max="14030" width="13.5703125" style="48" customWidth="1"/>
    <col min="14031" max="14031" width="13.28515625" style="48" customWidth="1"/>
    <col min="14032" max="14032" width="13.42578125" style="48" customWidth="1"/>
    <col min="14033" max="14033" width="11.85546875" style="48" customWidth="1"/>
    <col min="14034" max="14034" width="13.42578125" style="48" customWidth="1"/>
    <col min="14035" max="14035" width="12.42578125" style="48" customWidth="1"/>
    <col min="14036" max="14036" width="11.140625" style="48" customWidth="1"/>
    <col min="14037" max="14275" width="9.140625" style="48"/>
    <col min="14276" max="14276" width="0" style="48" hidden="1" customWidth="1"/>
    <col min="14277" max="14277" width="11.85546875" style="48" customWidth="1"/>
    <col min="14278" max="14278" width="22" style="48" customWidth="1"/>
    <col min="14279" max="14279" width="15.5703125" style="48" customWidth="1"/>
    <col min="14280" max="14280" width="18.5703125" style="48" customWidth="1"/>
    <col min="14281" max="14284" width="0" style="48" hidden="1" customWidth="1"/>
    <col min="14285" max="14285" width="13.140625" style="48" customWidth="1"/>
    <col min="14286" max="14286" width="13.5703125" style="48" customWidth="1"/>
    <col min="14287" max="14287" width="13.28515625" style="48" customWidth="1"/>
    <col min="14288" max="14288" width="13.42578125" style="48" customWidth="1"/>
    <col min="14289" max="14289" width="11.85546875" style="48" customWidth="1"/>
    <col min="14290" max="14290" width="13.42578125" style="48" customWidth="1"/>
    <col min="14291" max="14291" width="12.42578125" style="48" customWidth="1"/>
    <col min="14292" max="14292" width="11.140625" style="48" customWidth="1"/>
    <col min="14293" max="14531" width="9.140625" style="48"/>
    <col min="14532" max="14532" width="0" style="48" hidden="1" customWidth="1"/>
    <col min="14533" max="14533" width="11.85546875" style="48" customWidth="1"/>
    <col min="14534" max="14534" width="22" style="48" customWidth="1"/>
    <col min="14535" max="14535" width="15.5703125" style="48" customWidth="1"/>
    <col min="14536" max="14536" width="18.5703125" style="48" customWidth="1"/>
    <col min="14537" max="14540" width="0" style="48" hidden="1" customWidth="1"/>
    <col min="14541" max="14541" width="13.140625" style="48" customWidth="1"/>
    <col min="14542" max="14542" width="13.5703125" style="48" customWidth="1"/>
    <col min="14543" max="14543" width="13.28515625" style="48" customWidth="1"/>
    <col min="14544" max="14544" width="13.42578125" style="48" customWidth="1"/>
    <col min="14545" max="14545" width="11.85546875" style="48" customWidth="1"/>
    <col min="14546" max="14546" width="13.42578125" style="48" customWidth="1"/>
    <col min="14547" max="14547" width="12.42578125" style="48" customWidth="1"/>
    <col min="14548" max="14548" width="11.140625" style="48" customWidth="1"/>
    <col min="14549" max="14787" width="9.140625" style="48"/>
    <col min="14788" max="14788" width="0" style="48" hidden="1" customWidth="1"/>
    <col min="14789" max="14789" width="11.85546875" style="48" customWidth="1"/>
    <col min="14790" max="14790" width="22" style="48" customWidth="1"/>
    <col min="14791" max="14791" width="15.5703125" style="48" customWidth="1"/>
    <col min="14792" max="14792" width="18.5703125" style="48" customWidth="1"/>
    <col min="14793" max="14796" width="0" style="48" hidden="1" customWidth="1"/>
    <col min="14797" max="14797" width="13.140625" style="48" customWidth="1"/>
    <col min="14798" max="14798" width="13.5703125" style="48" customWidth="1"/>
    <col min="14799" max="14799" width="13.28515625" style="48" customWidth="1"/>
    <col min="14800" max="14800" width="13.42578125" style="48" customWidth="1"/>
    <col min="14801" max="14801" width="11.85546875" style="48" customWidth="1"/>
    <col min="14802" max="14802" width="13.42578125" style="48" customWidth="1"/>
    <col min="14803" max="14803" width="12.42578125" style="48" customWidth="1"/>
    <col min="14804" max="14804" width="11.140625" style="48" customWidth="1"/>
    <col min="14805" max="15043" width="9.140625" style="48"/>
    <col min="15044" max="15044" width="0" style="48" hidden="1" customWidth="1"/>
    <col min="15045" max="15045" width="11.85546875" style="48" customWidth="1"/>
    <col min="15046" max="15046" width="22" style="48" customWidth="1"/>
    <col min="15047" max="15047" width="15.5703125" style="48" customWidth="1"/>
    <col min="15048" max="15048" width="18.5703125" style="48" customWidth="1"/>
    <col min="15049" max="15052" width="0" style="48" hidden="1" customWidth="1"/>
    <col min="15053" max="15053" width="13.140625" style="48" customWidth="1"/>
    <col min="15054" max="15054" width="13.5703125" style="48" customWidth="1"/>
    <col min="15055" max="15055" width="13.28515625" style="48" customWidth="1"/>
    <col min="15056" max="15056" width="13.42578125" style="48" customWidth="1"/>
    <col min="15057" max="15057" width="11.85546875" style="48" customWidth="1"/>
    <col min="15058" max="15058" width="13.42578125" style="48" customWidth="1"/>
    <col min="15059" max="15059" width="12.42578125" style="48" customWidth="1"/>
    <col min="15060" max="15060" width="11.140625" style="48" customWidth="1"/>
    <col min="15061" max="15299" width="9.140625" style="48"/>
    <col min="15300" max="15300" width="0" style="48" hidden="1" customWidth="1"/>
    <col min="15301" max="15301" width="11.85546875" style="48" customWidth="1"/>
    <col min="15302" max="15302" width="22" style="48" customWidth="1"/>
    <col min="15303" max="15303" width="15.5703125" style="48" customWidth="1"/>
    <col min="15304" max="15304" width="18.5703125" style="48" customWidth="1"/>
    <col min="15305" max="15308" width="0" style="48" hidden="1" customWidth="1"/>
    <col min="15309" max="15309" width="13.140625" style="48" customWidth="1"/>
    <col min="15310" max="15310" width="13.5703125" style="48" customWidth="1"/>
    <col min="15311" max="15311" width="13.28515625" style="48" customWidth="1"/>
    <col min="15312" max="15312" width="13.42578125" style="48" customWidth="1"/>
    <col min="15313" max="15313" width="11.85546875" style="48" customWidth="1"/>
    <col min="15314" max="15314" width="13.42578125" style="48" customWidth="1"/>
    <col min="15315" max="15315" width="12.42578125" style="48" customWidth="1"/>
    <col min="15316" max="15316" width="11.140625" style="48" customWidth="1"/>
    <col min="15317" max="15555" width="9.140625" style="48"/>
    <col min="15556" max="15556" width="0" style="48" hidden="1" customWidth="1"/>
    <col min="15557" max="15557" width="11.85546875" style="48" customWidth="1"/>
    <col min="15558" max="15558" width="22" style="48" customWidth="1"/>
    <col min="15559" max="15559" width="15.5703125" style="48" customWidth="1"/>
    <col min="15560" max="15560" width="18.5703125" style="48" customWidth="1"/>
    <col min="15561" max="15564" width="0" style="48" hidden="1" customWidth="1"/>
    <col min="15565" max="15565" width="13.140625" style="48" customWidth="1"/>
    <col min="15566" max="15566" width="13.5703125" style="48" customWidth="1"/>
    <col min="15567" max="15567" width="13.28515625" style="48" customWidth="1"/>
    <col min="15568" max="15568" width="13.42578125" style="48" customWidth="1"/>
    <col min="15569" max="15569" width="11.85546875" style="48" customWidth="1"/>
    <col min="15570" max="15570" width="13.42578125" style="48" customWidth="1"/>
    <col min="15571" max="15571" width="12.42578125" style="48" customWidth="1"/>
    <col min="15572" max="15572" width="11.140625" style="48" customWidth="1"/>
    <col min="15573" max="15811" width="9.140625" style="48"/>
    <col min="15812" max="15812" width="0" style="48" hidden="1" customWidth="1"/>
    <col min="15813" max="15813" width="11.85546875" style="48" customWidth="1"/>
    <col min="15814" max="15814" width="22" style="48" customWidth="1"/>
    <col min="15815" max="15815" width="15.5703125" style="48" customWidth="1"/>
    <col min="15816" max="15816" width="18.5703125" style="48" customWidth="1"/>
    <col min="15817" max="15820" width="0" style="48" hidden="1" customWidth="1"/>
    <col min="15821" max="15821" width="13.140625" style="48" customWidth="1"/>
    <col min="15822" max="15822" width="13.5703125" style="48" customWidth="1"/>
    <col min="15823" max="15823" width="13.28515625" style="48" customWidth="1"/>
    <col min="15824" max="15824" width="13.42578125" style="48" customWidth="1"/>
    <col min="15825" max="15825" width="11.85546875" style="48" customWidth="1"/>
    <col min="15826" max="15826" width="13.42578125" style="48" customWidth="1"/>
    <col min="15827" max="15827" width="12.42578125" style="48" customWidth="1"/>
    <col min="15828" max="15828" width="11.140625" style="48" customWidth="1"/>
    <col min="15829" max="16067" width="9.140625" style="48"/>
    <col min="16068" max="16068" width="0" style="48" hidden="1" customWidth="1"/>
    <col min="16069" max="16069" width="11.85546875" style="48" customWidth="1"/>
    <col min="16070" max="16070" width="22" style="48" customWidth="1"/>
    <col min="16071" max="16071" width="15.5703125" style="48" customWidth="1"/>
    <col min="16072" max="16072" width="18.5703125" style="48" customWidth="1"/>
    <col min="16073" max="16076" width="0" style="48" hidden="1" customWidth="1"/>
    <col min="16077" max="16077" width="13.140625" style="48" customWidth="1"/>
    <col min="16078" max="16078" width="13.5703125" style="48" customWidth="1"/>
    <col min="16079" max="16079" width="13.28515625" style="48" customWidth="1"/>
    <col min="16080" max="16080" width="13.42578125" style="48" customWidth="1"/>
    <col min="16081" max="16081" width="11.85546875" style="48" customWidth="1"/>
    <col min="16082" max="16082" width="13.42578125" style="48" customWidth="1"/>
    <col min="16083" max="16083" width="12.42578125" style="48" customWidth="1"/>
    <col min="16084" max="16084" width="11.140625" style="48" customWidth="1"/>
    <col min="16085" max="16384" width="9.140625" style="48"/>
  </cols>
  <sheetData>
    <row r="1" spans="1:19" ht="24.75" customHeight="1">
      <c r="A1" s="406"/>
      <c r="B1" s="415" t="s">
        <v>651</v>
      </c>
      <c r="C1" s="415"/>
      <c r="D1" s="415"/>
      <c r="E1" s="415"/>
      <c r="F1" s="415"/>
      <c r="G1" s="415"/>
      <c r="H1" s="415"/>
      <c r="I1" s="415"/>
      <c r="J1" s="415"/>
      <c r="K1" s="415"/>
      <c r="L1" s="415"/>
      <c r="M1" s="415"/>
      <c r="N1" s="415"/>
      <c r="O1" s="415"/>
      <c r="P1" s="415"/>
      <c r="Q1" s="415"/>
      <c r="R1" s="415"/>
      <c r="S1" s="415"/>
    </row>
    <row r="2" spans="1:19" ht="17.25" customHeight="1">
      <c r="A2" s="406"/>
      <c r="B2" s="416" t="s">
        <v>652</v>
      </c>
      <c r="C2" s="415"/>
      <c r="D2" s="415"/>
      <c r="E2" s="416"/>
      <c r="F2" s="416"/>
      <c r="G2" s="416"/>
      <c r="H2" s="416"/>
      <c r="I2" s="416"/>
      <c r="J2" s="416"/>
      <c r="K2" s="416"/>
      <c r="L2" s="416"/>
      <c r="M2" s="416"/>
      <c r="N2" s="416"/>
      <c r="O2" s="416"/>
      <c r="P2" s="416"/>
      <c r="Q2" s="416"/>
      <c r="R2" s="416"/>
      <c r="S2" s="416"/>
    </row>
    <row r="3" spans="1:19" s="224" customFormat="1" ht="17.25" customHeight="1">
      <c r="A3" s="407"/>
      <c r="B3" s="418" t="s">
        <v>325</v>
      </c>
      <c r="C3" s="408" t="s">
        <v>716</v>
      </c>
      <c r="D3" s="410" t="s">
        <v>718</v>
      </c>
      <c r="E3" s="412" t="s">
        <v>425</v>
      </c>
      <c r="F3" s="412"/>
      <c r="G3" s="412"/>
      <c r="H3" s="412"/>
      <c r="I3" s="412"/>
      <c r="J3" s="412"/>
      <c r="K3" s="413"/>
      <c r="L3" s="413"/>
      <c r="M3" s="413"/>
      <c r="N3" s="413"/>
      <c r="O3" s="413"/>
      <c r="P3" s="413"/>
      <c r="Q3" s="414"/>
      <c r="R3" s="223"/>
      <c r="S3" s="421" t="s">
        <v>326</v>
      </c>
    </row>
    <row r="4" spans="1:19" s="224" customFormat="1" ht="17.25" customHeight="1">
      <c r="A4" s="407"/>
      <c r="B4" s="419"/>
      <c r="C4" s="409"/>
      <c r="D4" s="411"/>
      <c r="E4" s="225"/>
      <c r="F4" s="225"/>
      <c r="G4" s="225"/>
      <c r="H4" s="225"/>
      <c r="I4" s="225"/>
      <c r="J4" s="225"/>
      <c r="K4" s="226">
        <v>2012</v>
      </c>
      <c r="L4" s="226">
        <v>2013</v>
      </c>
      <c r="M4" s="226">
        <v>2014</v>
      </c>
      <c r="N4" s="226">
        <v>2015</v>
      </c>
      <c r="O4" s="226">
        <v>2016</v>
      </c>
      <c r="P4" s="226">
        <v>2017</v>
      </c>
      <c r="Q4" s="226">
        <v>2018</v>
      </c>
      <c r="R4" s="227">
        <v>2019</v>
      </c>
      <c r="S4" s="422"/>
    </row>
    <row r="5" spans="1:19" s="233" customFormat="1" ht="46.5" customHeight="1">
      <c r="A5" s="407"/>
      <c r="B5" s="419"/>
      <c r="C5" s="409"/>
      <c r="D5" s="411"/>
      <c r="E5" s="228">
        <v>2006</v>
      </c>
      <c r="F5" s="229">
        <v>2007</v>
      </c>
      <c r="G5" s="229">
        <v>2008</v>
      </c>
      <c r="H5" s="229" t="s">
        <v>60</v>
      </c>
      <c r="I5" s="229" t="s">
        <v>315</v>
      </c>
      <c r="J5" s="230" t="s">
        <v>316</v>
      </c>
      <c r="K5" s="231" t="s">
        <v>721</v>
      </c>
      <c r="L5" s="231" t="s">
        <v>723</v>
      </c>
      <c r="M5" s="231" t="s">
        <v>724</v>
      </c>
      <c r="N5" s="231" t="s">
        <v>726</v>
      </c>
      <c r="O5" s="231" t="s">
        <v>729</v>
      </c>
      <c r="P5" s="231" t="s">
        <v>730</v>
      </c>
      <c r="Q5" s="231" t="s">
        <v>732</v>
      </c>
      <c r="R5" s="232" t="s">
        <v>734</v>
      </c>
      <c r="S5" s="422"/>
    </row>
    <row r="6" spans="1:19" s="233" customFormat="1" ht="58.5" customHeight="1">
      <c r="A6" s="407"/>
      <c r="B6" s="420"/>
      <c r="C6" s="234" t="s">
        <v>717</v>
      </c>
      <c r="D6" s="235" t="s">
        <v>719</v>
      </c>
      <c r="E6" s="236"/>
      <c r="F6" s="236"/>
      <c r="G6" s="236"/>
      <c r="H6" s="236"/>
      <c r="I6" s="237"/>
      <c r="J6" s="236"/>
      <c r="K6" s="234" t="s">
        <v>720</v>
      </c>
      <c r="L6" s="234" t="s">
        <v>722</v>
      </c>
      <c r="M6" s="234" t="s">
        <v>725</v>
      </c>
      <c r="N6" s="234" t="s">
        <v>727</v>
      </c>
      <c r="O6" s="234" t="s">
        <v>728</v>
      </c>
      <c r="P6" s="234" t="s">
        <v>731</v>
      </c>
      <c r="Q6" s="234" t="s">
        <v>733</v>
      </c>
      <c r="R6" s="235" t="s">
        <v>735</v>
      </c>
      <c r="S6" s="423"/>
    </row>
    <row r="7" spans="1:19" ht="15.75" customHeight="1">
      <c r="A7" s="407"/>
      <c r="B7" s="49" t="s">
        <v>61</v>
      </c>
      <c r="C7" s="288"/>
      <c r="D7" s="289"/>
      <c r="E7" s="290"/>
      <c r="F7" s="290"/>
      <c r="G7" s="290"/>
      <c r="H7" s="290"/>
      <c r="I7" s="291"/>
      <c r="J7" s="291"/>
      <c r="K7" s="289"/>
      <c r="L7" s="289"/>
      <c r="M7" s="292"/>
      <c r="N7" s="292"/>
      <c r="O7" s="292"/>
      <c r="P7" s="293"/>
      <c r="Q7" s="294"/>
      <c r="R7" s="294"/>
      <c r="S7" s="49" t="s">
        <v>407</v>
      </c>
    </row>
    <row r="8" spans="1:19" ht="17.25" customHeight="1">
      <c r="A8" s="407"/>
      <c r="B8" s="50" t="s">
        <v>426</v>
      </c>
      <c r="C8" s="295">
        <v>5567</v>
      </c>
      <c r="D8" s="296">
        <v>5567</v>
      </c>
      <c r="E8" s="297">
        <v>1093</v>
      </c>
      <c r="F8" s="297">
        <v>1094</v>
      </c>
      <c r="G8" s="297">
        <v>1141</v>
      </c>
      <c r="H8" s="297">
        <v>1142</v>
      </c>
      <c r="I8" s="296">
        <v>1131</v>
      </c>
      <c r="J8" s="296">
        <v>1138</v>
      </c>
      <c r="K8" s="296">
        <v>1139</v>
      </c>
      <c r="L8" s="296">
        <v>1143</v>
      </c>
      <c r="M8" s="296">
        <v>1199</v>
      </c>
      <c r="N8" s="296">
        <v>1197</v>
      </c>
      <c r="O8" s="296">
        <v>1194</v>
      </c>
      <c r="P8" s="295">
        <v>1204</v>
      </c>
      <c r="Q8" s="298">
        <v>1219</v>
      </c>
      <c r="R8" s="298">
        <v>1244</v>
      </c>
      <c r="S8" s="50" t="s">
        <v>427</v>
      </c>
    </row>
    <row r="9" spans="1:19" ht="17.25" customHeight="1">
      <c r="A9" s="407"/>
      <c r="B9" s="50" t="s">
        <v>62</v>
      </c>
      <c r="C9" s="295">
        <v>11121</v>
      </c>
      <c r="D9" s="296">
        <v>11121</v>
      </c>
      <c r="E9" s="297">
        <v>1206</v>
      </c>
      <c r="F9" s="297">
        <v>1217</v>
      </c>
      <c r="G9" s="297">
        <v>1222</v>
      </c>
      <c r="H9" s="297">
        <v>1223</v>
      </c>
      <c r="I9" s="296">
        <v>1240</v>
      </c>
      <c r="J9" s="296">
        <v>1253</v>
      </c>
      <c r="K9" s="296">
        <v>1313</v>
      </c>
      <c r="L9" s="296">
        <v>1308</v>
      </c>
      <c r="M9" s="296">
        <v>1373</v>
      </c>
      <c r="N9" s="296">
        <v>1375</v>
      </c>
      <c r="O9" s="296">
        <v>1460</v>
      </c>
      <c r="P9" s="295">
        <v>1469</v>
      </c>
      <c r="Q9" s="298">
        <v>1492</v>
      </c>
      <c r="R9" s="298">
        <v>1486</v>
      </c>
      <c r="S9" s="50" t="s">
        <v>408</v>
      </c>
    </row>
    <row r="10" spans="1:19" ht="17.25" customHeight="1">
      <c r="A10" s="407"/>
      <c r="B10" s="50" t="s">
        <v>63</v>
      </c>
      <c r="C10" s="295">
        <v>10450</v>
      </c>
      <c r="D10" s="296">
        <v>5338</v>
      </c>
      <c r="E10" s="297">
        <v>341</v>
      </c>
      <c r="F10" s="297">
        <v>422</v>
      </c>
      <c r="G10" s="297">
        <v>423</v>
      </c>
      <c r="H10" s="297">
        <v>469</v>
      </c>
      <c r="I10" s="296">
        <v>594</v>
      </c>
      <c r="J10" s="296">
        <v>772</v>
      </c>
      <c r="K10" s="296">
        <v>807</v>
      </c>
      <c r="L10" s="296">
        <v>879</v>
      </c>
      <c r="M10" s="296">
        <v>927</v>
      </c>
      <c r="N10" s="296">
        <v>944</v>
      </c>
      <c r="O10" s="296">
        <v>1079</v>
      </c>
      <c r="P10" s="295">
        <v>1215</v>
      </c>
      <c r="Q10" s="298">
        <v>1307</v>
      </c>
      <c r="R10" s="298">
        <v>1409</v>
      </c>
      <c r="S10" s="50" t="s">
        <v>409</v>
      </c>
    </row>
    <row r="11" spans="1:19" ht="17.25" customHeight="1">
      <c r="A11" s="407"/>
      <c r="B11" s="50" t="s">
        <v>64</v>
      </c>
      <c r="C11" s="295">
        <v>7571</v>
      </c>
      <c r="D11" s="296">
        <v>6534</v>
      </c>
      <c r="E11" s="297">
        <v>1811</v>
      </c>
      <c r="F11" s="297">
        <v>1808</v>
      </c>
      <c r="G11" s="297">
        <v>1905</v>
      </c>
      <c r="H11" s="297">
        <v>1895</v>
      </c>
      <c r="I11" s="296">
        <v>1898</v>
      </c>
      <c r="J11" s="296">
        <v>1917</v>
      </c>
      <c r="K11" s="296">
        <v>1933</v>
      </c>
      <c r="L11" s="296">
        <v>1950</v>
      </c>
      <c r="M11" s="296">
        <v>1957</v>
      </c>
      <c r="N11" s="296">
        <v>1994</v>
      </c>
      <c r="O11" s="296">
        <v>2068</v>
      </c>
      <c r="P11" s="295">
        <v>2100</v>
      </c>
      <c r="Q11" s="298">
        <v>2092</v>
      </c>
      <c r="R11" s="298">
        <v>2200</v>
      </c>
      <c r="S11" s="50" t="s">
        <v>338</v>
      </c>
    </row>
    <row r="12" spans="1:19" ht="17.25" customHeight="1">
      <c r="A12" s="407"/>
      <c r="B12" s="51" t="s">
        <v>65</v>
      </c>
      <c r="C12" s="299">
        <v>33400</v>
      </c>
      <c r="D12" s="300">
        <v>16134</v>
      </c>
      <c r="E12" s="301">
        <v>1171</v>
      </c>
      <c r="F12" s="301">
        <v>1201</v>
      </c>
      <c r="G12" s="301">
        <v>1275</v>
      </c>
      <c r="H12" s="301">
        <v>1414</v>
      </c>
      <c r="I12" s="300">
        <v>1851</v>
      </c>
      <c r="J12" s="300">
        <v>2028</v>
      </c>
      <c r="K12" s="300">
        <v>2058</v>
      </c>
      <c r="L12" s="300">
        <v>2110</v>
      </c>
      <c r="M12" s="300">
        <v>2222</v>
      </c>
      <c r="N12" s="300">
        <v>2271</v>
      </c>
      <c r="O12" s="300">
        <v>2359</v>
      </c>
      <c r="P12" s="295">
        <v>2386</v>
      </c>
      <c r="Q12" s="298">
        <v>2332</v>
      </c>
      <c r="R12" s="298">
        <v>2674</v>
      </c>
      <c r="S12" s="51" t="s">
        <v>410</v>
      </c>
    </row>
    <row r="13" spans="1:19" ht="13.5" customHeight="1">
      <c r="A13" s="407"/>
      <c r="B13" s="52" t="s">
        <v>66</v>
      </c>
      <c r="C13" s="302">
        <f t="shared" ref="C13:N13" si="0">SUM(C8:C12)</f>
        <v>68109</v>
      </c>
      <c r="D13" s="303">
        <f t="shared" si="0"/>
        <v>44694</v>
      </c>
      <c r="E13" s="304">
        <f t="shared" si="0"/>
        <v>5622</v>
      </c>
      <c r="F13" s="304">
        <f t="shared" si="0"/>
        <v>5742</v>
      </c>
      <c r="G13" s="304">
        <f t="shared" si="0"/>
        <v>5966</v>
      </c>
      <c r="H13" s="304">
        <f t="shared" si="0"/>
        <v>6143</v>
      </c>
      <c r="I13" s="303">
        <f t="shared" si="0"/>
        <v>6714</v>
      </c>
      <c r="J13" s="303">
        <f t="shared" si="0"/>
        <v>7108</v>
      </c>
      <c r="K13" s="303">
        <f t="shared" si="0"/>
        <v>7250</v>
      </c>
      <c r="L13" s="303">
        <f t="shared" si="0"/>
        <v>7390</v>
      </c>
      <c r="M13" s="303">
        <f t="shared" si="0"/>
        <v>7678</v>
      </c>
      <c r="N13" s="303">
        <f t="shared" si="0"/>
        <v>7781</v>
      </c>
      <c r="O13" s="303">
        <f>SUM(O8:O12)</f>
        <v>8160</v>
      </c>
      <c r="P13" s="305">
        <f>SUM(P8:P12)</f>
        <v>8374</v>
      </c>
      <c r="Q13" s="305">
        <f>SUM(Q8:Q12)</f>
        <v>8442</v>
      </c>
      <c r="R13" s="305">
        <v>9013</v>
      </c>
      <c r="S13" s="50" t="s">
        <v>411</v>
      </c>
    </row>
    <row r="14" spans="1:19" ht="15.75" customHeight="1">
      <c r="A14" s="407"/>
      <c r="B14" s="49" t="s">
        <v>67</v>
      </c>
      <c r="C14" s="306"/>
      <c r="D14" s="307"/>
      <c r="E14" s="308"/>
      <c r="F14" s="308"/>
      <c r="G14" s="308"/>
      <c r="H14" s="308"/>
      <c r="I14" s="307"/>
      <c r="J14" s="307"/>
      <c r="K14" s="307"/>
      <c r="L14" s="307"/>
      <c r="M14" s="309"/>
      <c r="N14" s="309"/>
      <c r="O14" s="309"/>
      <c r="P14" s="293"/>
      <c r="Q14" s="294"/>
      <c r="R14" s="294"/>
      <c r="S14" s="49" t="s">
        <v>412</v>
      </c>
    </row>
    <row r="15" spans="1:19" ht="17.25" customHeight="1">
      <c r="A15" s="407"/>
      <c r="B15" s="50" t="s">
        <v>68</v>
      </c>
      <c r="C15" s="295">
        <v>1000000</v>
      </c>
      <c r="D15" s="296">
        <v>6587</v>
      </c>
      <c r="E15" s="297">
        <v>623</v>
      </c>
      <c r="F15" s="297">
        <v>623</v>
      </c>
      <c r="G15" s="297">
        <v>626</v>
      </c>
      <c r="H15" s="297">
        <v>711</v>
      </c>
      <c r="I15" s="296">
        <v>733</v>
      </c>
      <c r="J15" s="296">
        <v>741</v>
      </c>
      <c r="K15" s="296">
        <v>829</v>
      </c>
      <c r="L15" s="296">
        <v>896</v>
      </c>
      <c r="M15" s="296">
        <v>993</v>
      </c>
      <c r="N15" s="296">
        <v>1046</v>
      </c>
      <c r="O15" s="296">
        <v>1268</v>
      </c>
      <c r="P15" s="295">
        <v>1414</v>
      </c>
      <c r="Q15" s="298">
        <v>1537</v>
      </c>
      <c r="R15" s="298">
        <v>1647</v>
      </c>
      <c r="S15" s="50" t="s">
        <v>413</v>
      </c>
    </row>
    <row r="16" spans="1:19" ht="17.25" customHeight="1">
      <c r="A16" s="407"/>
      <c r="B16" s="50" t="s">
        <v>69</v>
      </c>
      <c r="C16" s="295">
        <v>85000</v>
      </c>
      <c r="D16" s="296">
        <v>7276</v>
      </c>
      <c r="E16" s="297">
        <v>975</v>
      </c>
      <c r="F16" s="297">
        <v>978</v>
      </c>
      <c r="G16" s="297">
        <v>978</v>
      </c>
      <c r="H16" s="297">
        <v>1036</v>
      </c>
      <c r="I16" s="296">
        <v>1288</v>
      </c>
      <c r="J16" s="296">
        <v>1673</v>
      </c>
      <c r="K16" s="296">
        <v>1857</v>
      </c>
      <c r="L16" s="296">
        <v>1898</v>
      </c>
      <c r="M16" s="296">
        <v>1950</v>
      </c>
      <c r="N16" s="296">
        <v>1950</v>
      </c>
      <c r="O16" s="296">
        <v>1984</v>
      </c>
      <c r="P16" s="295">
        <v>2187</v>
      </c>
      <c r="Q16" s="298">
        <v>2195</v>
      </c>
      <c r="R16" s="298">
        <v>2250</v>
      </c>
      <c r="S16" s="50" t="s">
        <v>414</v>
      </c>
    </row>
    <row r="17" spans="1:19" ht="17.25" customHeight="1">
      <c r="A17" s="407"/>
      <c r="B17" s="50" t="s">
        <v>428</v>
      </c>
      <c r="C17" s="295">
        <v>47000</v>
      </c>
      <c r="D17" s="296">
        <v>3177</v>
      </c>
      <c r="E17" s="297">
        <v>459</v>
      </c>
      <c r="F17" s="297">
        <v>460</v>
      </c>
      <c r="G17" s="297">
        <v>606</v>
      </c>
      <c r="H17" s="297">
        <v>606</v>
      </c>
      <c r="I17" s="296">
        <v>596</v>
      </c>
      <c r="J17" s="296">
        <v>596</v>
      </c>
      <c r="K17" s="296">
        <v>596</v>
      </c>
      <c r="L17" s="296">
        <v>723</v>
      </c>
      <c r="M17" s="296">
        <v>725</v>
      </c>
      <c r="N17" s="296">
        <v>728</v>
      </c>
      <c r="O17" s="296">
        <v>732</v>
      </c>
      <c r="P17" s="295">
        <v>732</v>
      </c>
      <c r="Q17" s="298">
        <v>733</v>
      </c>
      <c r="R17" s="298">
        <v>733</v>
      </c>
      <c r="S17" s="50" t="s">
        <v>429</v>
      </c>
    </row>
    <row r="18" spans="1:19" ht="17.25" customHeight="1">
      <c r="A18" s="407"/>
      <c r="B18" s="50" t="s">
        <v>70</v>
      </c>
      <c r="C18" s="295">
        <v>2175</v>
      </c>
      <c r="D18" s="296">
        <v>862</v>
      </c>
      <c r="E18" s="297">
        <v>1</v>
      </c>
      <c r="F18" s="297">
        <v>4</v>
      </c>
      <c r="G18" s="297">
        <v>235</v>
      </c>
      <c r="H18" s="297">
        <v>235</v>
      </c>
      <c r="I18" s="296">
        <v>235</v>
      </c>
      <c r="J18" s="296">
        <v>235</v>
      </c>
      <c r="K18" s="296">
        <v>236</v>
      </c>
      <c r="L18" s="296">
        <v>235</v>
      </c>
      <c r="M18" s="296">
        <v>235</v>
      </c>
      <c r="N18" s="296">
        <v>237</v>
      </c>
      <c r="O18" s="296">
        <v>237</v>
      </c>
      <c r="P18" s="295">
        <v>237</v>
      </c>
      <c r="Q18" s="298">
        <v>237</v>
      </c>
      <c r="R18" s="298">
        <v>237</v>
      </c>
      <c r="S18" s="50" t="s">
        <v>415</v>
      </c>
    </row>
    <row r="19" spans="1:19" ht="17.25" customHeight="1">
      <c r="A19" s="407"/>
      <c r="B19" s="50" t="s">
        <v>71</v>
      </c>
      <c r="C19" s="295">
        <v>102248</v>
      </c>
      <c r="D19" s="296">
        <v>212</v>
      </c>
      <c r="E19" s="297">
        <v>11</v>
      </c>
      <c r="F19" s="297">
        <v>11</v>
      </c>
      <c r="G19" s="297">
        <v>18</v>
      </c>
      <c r="H19" s="297">
        <v>18</v>
      </c>
      <c r="I19" s="296">
        <v>19</v>
      </c>
      <c r="J19" s="296">
        <v>19</v>
      </c>
      <c r="K19" s="296">
        <v>20</v>
      </c>
      <c r="L19" s="296">
        <v>21</v>
      </c>
      <c r="M19" s="296">
        <v>163</v>
      </c>
      <c r="N19" s="296">
        <v>164</v>
      </c>
      <c r="O19" s="296">
        <v>166</v>
      </c>
      <c r="P19" s="295">
        <v>170</v>
      </c>
      <c r="Q19" s="298">
        <v>182</v>
      </c>
      <c r="R19" s="298">
        <v>197</v>
      </c>
      <c r="S19" s="50" t="s">
        <v>416</v>
      </c>
    </row>
    <row r="20" spans="1:19" ht="17.25" customHeight="1">
      <c r="A20" s="407"/>
      <c r="B20" s="50" t="s">
        <v>72</v>
      </c>
      <c r="C20" s="295">
        <v>165</v>
      </c>
      <c r="D20" s="296">
        <v>11</v>
      </c>
      <c r="E20" s="297">
        <v>9</v>
      </c>
      <c r="F20" s="297">
        <v>9</v>
      </c>
      <c r="G20" s="297">
        <v>9</v>
      </c>
      <c r="H20" s="297">
        <v>9</v>
      </c>
      <c r="I20" s="296">
        <v>9</v>
      </c>
      <c r="J20" s="296">
        <v>9</v>
      </c>
      <c r="K20" s="296">
        <v>9</v>
      </c>
      <c r="L20" s="296">
        <v>9</v>
      </c>
      <c r="M20" s="296">
        <v>9</v>
      </c>
      <c r="N20" s="296">
        <v>9</v>
      </c>
      <c r="O20" s="296">
        <v>9</v>
      </c>
      <c r="P20" s="295">
        <v>9</v>
      </c>
      <c r="Q20" s="298">
        <v>9</v>
      </c>
      <c r="R20" s="298">
        <v>9</v>
      </c>
      <c r="S20" s="50" t="s">
        <v>417</v>
      </c>
    </row>
    <row r="21" spans="1:19" ht="17.25" customHeight="1">
      <c r="A21" s="407"/>
      <c r="B21" s="50" t="s">
        <v>73</v>
      </c>
      <c r="C21" s="295">
        <v>4</v>
      </c>
      <c r="D21" s="296">
        <v>4</v>
      </c>
      <c r="E21" s="297">
        <v>0</v>
      </c>
      <c r="F21" s="297">
        <v>0</v>
      </c>
      <c r="G21" s="297">
        <v>0</v>
      </c>
      <c r="H21" s="297">
        <v>0</v>
      </c>
      <c r="I21" s="296">
        <v>0</v>
      </c>
      <c r="J21" s="296">
        <v>0</v>
      </c>
      <c r="K21" s="296">
        <v>0</v>
      </c>
      <c r="L21" s="296">
        <v>0</v>
      </c>
      <c r="M21" s="296">
        <v>0</v>
      </c>
      <c r="N21" s="296">
        <v>0</v>
      </c>
      <c r="O21" s="296">
        <v>1</v>
      </c>
      <c r="P21" s="295">
        <v>1</v>
      </c>
      <c r="Q21" s="298">
        <v>1</v>
      </c>
      <c r="R21" s="298">
        <v>2</v>
      </c>
      <c r="S21" s="50" t="s">
        <v>418</v>
      </c>
    </row>
    <row r="22" spans="1:19" ht="17.25" customHeight="1">
      <c r="A22" s="407"/>
      <c r="B22" s="51" t="s">
        <v>74</v>
      </c>
      <c r="C22" s="299">
        <v>68658</v>
      </c>
      <c r="D22" s="300">
        <v>480</v>
      </c>
      <c r="E22" s="301">
        <v>24</v>
      </c>
      <c r="F22" s="301">
        <v>24</v>
      </c>
      <c r="G22" s="301">
        <v>24</v>
      </c>
      <c r="H22" s="301">
        <v>24</v>
      </c>
      <c r="I22" s="300">
        <v>24</v>
      </c>
      <c r="J22" s="300">
        <v>24</v>
      </c>
      <c r="K22" s="300">
        <v>23</v>
      </c>
      <c r="L22" s="300">
        <v>40</v>
      </c>
      <c r="M22" s="300">
        <v>65</v>
      </c>
      <c r="N22" s="300">
        <v>67</v>
      </c>
      <c r="O22" s="300">
        <v>73</v>
      </c>
      <c r="P22" s="295">
        <v>143</v>
      </c>
      <c r="Q22" s="298">
        <v>146</v>
      </c>
      <c r="R22" s="298">
        <v>146</v>
      </c>
      <c r="S22" s="51" t="s">
        <v>419</v>
      </c>
    </row>
    <row r="23" spans="1:19" ht="13.5" customHeight="1">
      <c r="A23" s="407"/>
      <c r="B23" s="53" t="s">
        <v>66</v>
      </c>
      <c r="C23" s="310">
        <f>SUM(C15:C22)</f>
        <v>1305250</v>
      </c>
      <c r="D23" s="311">
        <f>SUM(D15:D22)</f>
        <v>18609</v>
      </c>
      <c r="E23" s="312">
        <f t="shared" ref="E23:N23" si="1">SUM(E15:E22)</f>
        <v>2102</v>
      </c>
      <c r="F23" s="312">
        <f t="shared" si="1"/>
        <v>2109</v>
      </c>
      <c r="G23" s="312">
        <f t="shared" si="1"/>
        <v>2496</v>
      </c>
      <c r="H23" s="312">
        <f t="shared" si="1"/>
        <v>2639</v>
      </c>
      <c r="I23" s="311">
        <f t="shared" si="1"/>
        <v>2904</v>
      </c>
      <c r="J23" s="311">
        <f t="shared" si="1"/>
        <v>3297</v>
      </c>
      <c r="K23" s="311">
        <f t="shared" si="1"/>
        <v>3570</v>
      </c>
      <c r="L23" s="311">
        <f t="shared" si="1"/>
        <v>3822</v>
      </c>
      <c r="M23" s="311">
        <f t="shared" si="1"/>
        <v>4140</v>
      </c>
      <c r="N23" s="311">
        <f t="shared" si="1"/>
        <v>4201</v>
      </c>
      <c r="O23" s="311">
        <f>SUM(O15:O22)</f>
        <v>4470</v>
      </c>
      <c r="P23" s="305">
        <f>SUM(P15:P22)</f>
        <v>4893</v>
      </c>
      <c r="Q23" s="305">
        <f>SUM(Q15:Q22)</f>
        <v>5040</v>
      </c>
      <c r="R23" s="305">
        <v>5221</v>
      </c>
      <c r="S23" s="50" t="s">
        <v>411</v>
      </c>
    </row>
    <row r="24" spans="1:19" ht="16.5" customHeight="1">
      <c r="A24" s="407"/>
      <c r="B24" s="49" t="s">
        <v>430</v>
      </c>
      <c r="C24" s="306"/>
      <c r="D24" s="307"/>
      <c r="E24" s="308"/>
      <c r="F24" s="308"/>
      <c r="G24" s="308"/>
      <c r="H24" s="308"/>
      <c r="I24" s="307"/>
      <c r="J24" s="307"/>
      <c r="K24" s="307"/>
      <c r="L24" s="307"/>
      <c r="M24" s="309"/>
      <c r="N24" s="309"/>
      <c r="O24" s="309"/>
      <c r="P24" s="293"/>
      <c r="Q24" s="294"/>
      <c r="R24" s="294"/>
      <c r="S24" s="49" t="s">
        <v>431</v>
      </c>
    </row>
    <row r="25" spans="1:19" ht="17.25" customHeight="1">
      <c r="A25" s="407"/>
      <c r="B25" s="50" t="s">
        <v>432</v>
      </c>
      <c r="C25" s="295">
        <v>16236</v>
      </c>
      <c r="D25" s="296">
        <v>102</v>
      </c>
      <c r="E25" s="297">
        <v>80</v>
      </c>
      <c r="F25" s="297">
        <v>80</v>
      </c>
      <c r="G25" s="297">
        <v>82</v>
      </c>
      <c r="H25" s="297">
        <v>82</v>
      </c>
      <c r="I25" s="296">
        <v>80</v>
      </c>
      <c r="J25" s="296">
        <v>80</v>
      </c>
      <c r="K25" s="296">
        <v>76</v>
      </c>
      <c r="L25" s="296">
        <v>76</v>
      </c>
      <c r="M25" s="296">
        <v>76</v>
      </c>
      <c r="N25" s="296">
        <v>76</v>
      </c>
      <c r="O25" s="296">
        <v>76</v>
      </c>
      <c r="P25" s="295">
        <v>76</v>
      </c>
      <c r="Q25" s="298">
        <v>76</v>
      </c>
      <c r="R25" s="298">
        <v>164</v>
      </c>
      <c r="S25" s="50" t="s">
        <v>433</v>
      </c>
    </row>
    <row r="26" spans="1:19" ht="17.25" customHeight="1">
      <c r="A26" s="407"/>
      <c r="B26" s="50" t="s">
        <v>434</v>
      </c>
      <c r="C26" s="295">
        <v>12000</v>
      </c>
      <c r="D26" s="296">
        <v>417</v>
      </c>
      <c r="E26" s="297">
        <v>139</v>
      </c>
      <c r="F26" s="297">
        <v>139</v>
      </c>
      <c r="G26" s="297">
        <v>139</v>
      </c>
      <c r="H26" s="297">
        <v>139</v>
      </c>
      <c r="I26" s="296">
        <v>148</v>
      </c>
      <c r="J26" s="296">
        <v>163</v>
      </c>
      <c r="K26" s="296">
        <v>167</v>
      </c>
      <c r="L26" s="296">
        <v>187</v>
      </c>
      <c r="M26" s="296">
        <v>194</v>
      </c>
      <c r="N26" s="296">
        <v>197</v>
      </c>
      <c r="O26" s="296">
        <v>217</v>
      </c>
      <c r="P26" s="295">
        <v>246</v>
      </c>
      <c r="Q26" s="298">
        <v>249</v>
      </c>
      <c r="R26" s="298">
        <v>261</v>
      </c>
      <c r="S26" s="50" t="s">
        <v>435</v>
      </c>
    </row>
    <row r="27" spans="1:19" ht="17.25" customHeight="1">
      <c r="A27" s="407"/>
      <c r="B27" s="50" t="s">
        <v>48</v>
      </c>
      <c r="C27" s="295">
        <v>1052</v>
      </c>
      <c r="D27" s="296">
        <v>1011</v>
      </c>
      <c r="E27" s="297">
        <v>306</v>
      </c>
      <c r="F27" s="297">
        <v>321</v>
      </c>
      <c r="G27" s="297">
        <v>323</v>
      </c>
      <c r="H27" s="297">
        <v>322</v>
      </c>
      <c r="I27" s="296">
        <v>371</v>
      </c>
      <c r="J27" s="296">
        <v>377</v>
      </c>
      <c r="K27" s="296">
        <v>374</v>
      </c>
      <c r="L27" s="296">
        <v>399</v>
      </c>
      <c r="M27" s="296">
        <v>400</v>
      </c>
      <c r="N27" s="296">
        <v>400</v>
      </c>
      <c r="O27" s="296">
        <v>400</v>
      </c>
      <c r="P27" s="295">
        <v>401</v>
      </c>
      <c r="Q27" s="298">
        <v>401</v>
      </c>
      <c r="R27" s="298">
        <v>402</v>
      </c>
      <c r="S27" s="50" t="s">
        <v>420</v>
      </c>
    </row>
    <row r="28" spans="1:19" ht="17.25" customHeight="1">
      <c r="A28" s="407"/>
      <c r="B28" s="50" t="s">
        <v>47</v>
      </c>
      <c r="C28" s="295">
        <v>268000</v>
      </c>
      <c r="D28" s="296">
        <v>20652</v>
      </c>
      <c r="E28" s="297">
        <v>7865</v>
      </c>
      <c r="F28" s="297">
        <v>7899</v>
      </c>
      <c r="G28" s="297">
        <v>7904</v>
      </c>
      <c r="H28" s="297">
        <v>7948</v>
      </c>
      <c r="I28" s="296">
        <v>8116</v>
      </c>
      <c r="J28" s="296">
        <v>8527</v>
      </c>
      <c r="K28" s="296">
        <v>8764</v>
      </c>
      <c r="L28" s="296">
        <v>9394</v>
      </c>
      <c r="M28" s="296">
        <v>9905</v>
      </c>
      <c r="N28" s="296">
        <v>10551</v>
      </c>
      <c r="O28" s="296">
        <v>10941</v>
      </c>
      <c r="P28" s="295">
        <v>11773</v>
      </c>
      <c r="Q28" s="298">
        <v>12564</v>
      </c>
      <c r="R28" s="298">
        <v>14938</v>
      </c>
      <c r="S28" s="50" t="s">
        <v>421</v>
      </c>
    </row>
    <row r="29" spans="1:19" ht="17.25" customHeight="1">
      <c r="A29" s="407"/>
      <c r="B29" s="50" t="s">
        <v>436</v>
      </c>
      <c r="C29" s="295">
        <v>6050</v>
      </c>
      <c r="D29" s="296">
        <v>13</v>
      </c>
      <c r="E29" s="297" t="s">
        <v>25</v>
      </c>
      <c r="F29" s="297">
        <v>0</v>
      </c>
      <c r="G29" s="297">
        <v>0</v>
      </c>
      <c r="H29" s="297">
        <v>0</v>
      </c>
      <c r="I29" s="296">
        <v>0</v>
      </c>
      <c r="J29" s="296">
        <v>0</v>
      </c>
      <c r="K29" s="296">
        <v>0</v>
      </c>
      <c r="L29" s="296">
        <v>0</v>
      </c>
      <c r="M29" s="296">
        <v>0</v>
      </c>
      <c r="N29" s="296">
        <v>0</v>
      </c>
      <c r="O29" s="296">
        <v>0</v>
      </c>
      <c r="P29" s="295">
        <v>0</v>
      </c>
      <c r="Q29" s="298">
        <v>0</v>
      </c>
      <c r="R29" s="298">
        <v>0</v>
      </c>
      <c r="S29" s="50" t="s">
        <v>437</v>
      </c>
    </row>
    <row r="30" spans="1:19" ht="17.25" customHeight="1">
      <c r="A30" s="407"/>
      <c r="B30" s="50" t="s">
        <v>438</v>
      </c>
      <c r="C30" s="295">
        <v>7104</v>
      </c>
      <c r="D30" s="296">
        <v>58</v>
      </c>
      <c r="E30" s="297" t="s">
        <v>25</v>
      </c>
      <c r="F30" s="297">
        <v>9</v>
      </c>
      <c r="G30" s="297">
        <v>9</v>
      </c>
      <c r="H30" s="297">
        <v>9</v>
      </c>
      <c r="I30" s="296">
        <v>9</v>
      </c>
      <c r="J30" s="296">
        <v>9</v>
      </c>
      <c r="K30" s="296">
        <v>9</v>
      </c>
      <c r="L30" s="296">
        <v>9</v>
      </c>
      <c r="M30" s="296">
        <v>9</v>
      </c>
      <c r="N30" s="296">
        <v>9</v>
      </c>
      <c r="O30" s="296">
        <v>9</v>
      </c>
      <c r="P30" s="295">
        <v>9</v>
      </c>
      <c r="Q30" s="298">
        <v>9</v>
      </c>
      <c r="R30" s="298">
        <v>9</v>
      </c>
      <c r="S30" s="50" t="s">
        <v>439</v>
      </c>
    </row>
    <row r="31" spans="1:19" ht="14.25" customHeight="1">
      <c r="A31" s="407"/>
      <c r="B31" s="54" t="s">
        <v>66</v>
      </c>
      <c r="C31" s="305">
        <f t="shared" ref="C31:N31" si="2">SUM(C25:C30)</f>
        <v>310442</v>
      </c>
      <c r="D31" s="313">
        <f t="shared" si="2"/>
        <v>22253</v>
      </c>
      <c r="E31" s="314">
        <f t="shared" si="2"/>
        <v>8390</v>
      </c>
      <c r="F31" s="314">
        <f t="shared" si="2"/>
        <v>8448</v>
      </c>
      <c r="G31" s="314">
        <f t="shared" si="2"/>
        <v>8457</v>
      </c>
      <c r="H31" s="314">
        <f t="shared" si="2"/>
        <v>8500</v>
      </c>
      <c r="I31" s="313">
        <f t="shared" si="2"/>
        <v>8724</v>
      </c>
      <c r="J31" s="313">
        <f t="shared" si="2"/>
        <v>9156</v>
      </c>
      <c r="K31" s="313">
        <f t="shared" si="2"/>
        <v>9390</v>
      </c>
      <c r="L31" s="313">
        <f t="shared" si="2"/>
        <v>10065</v>
      </c>
      <c r="M31" s="313">
        <f t="shared" si="2"/>
        <v>10584</v>
      </c>
      <c r="N31" s="313">
        <f t="shared" si="2"/>
        <v>11233</v>
      </c>
      <c r="O31" s="313">
        <f>SUM(O25:O30)</f>
        <v>11643</v>
      </c>
      <c r="P31" s="305">
        <f>SUM(P25:P30)</f>
        <v>12505</v>
      </c>
      <c r="Q31" s="305">
        <f>SUM(Q25:Q30)</f>
        <v>13299</v>
      </c>
      <c r="R31" s="305">
        <v>15774</v>
      </c>
      <c r="S31" s="50" t="s">
        <v>411</v>
      </c>
    </row>
    <row r="32" spans="1:19" ht="14.25" customHeight="1">
      <c r="A32" s="407"/>
      <c r="B32" s="49" t="s">
        <v>75</v>
      </c>
      <c r="C32" s="306"/>
      <c r="D32" s="307"/>
      <c r="E32" s="308"/>
      <c r="F32" s="308"/>
      <c r="G32" s="308"/>
      <c r="H32" s="308"/>
      <c r="I32" s="307"/>
      <c r="J32" s="307"/>
      <c r="K32" s="307"/>
      <c r="L32" s="307"/>
      <c r="M32" s="309"/>
      <c r="N32" s="309"/>
      <c r="O32" s="309"/>
      <c r="P32" s="293"/>
      <c r="Q32" s="294"/>
      <c r="R32" s="294"/>
      <c r="S32" s="49" t="s">
        <v>422</v>
      </c>
    </row>
    <row r="33" spans="1:19" ht="17.25" customHeight="1">
      <c r="A33" s="407"/>
      <c r="B33" s="50" t="s">
        <v>26</v>
      </c>
      <c r="C33" s="295">
        <v>17000</v>
      </c>
      <c r="D33" s="296">
        <v>8</v>
      </c>
      <c r="E33" s="297">
        <v>2</v>
      </c>
      <c r="F33" s="297">
        <v>2</v>
      </c>
      <c r="G33" s="297">
        <v>2</v>
      </c>
      <c r="H33" s="297">
        <v>2</v>
      </c>
      <c r="I33" s="296">
        <v>2</v>
      </c>
      <c r="J33" s="296">
        <v>2</v>
      </c>
      <c r="K33" s="296">
        <v>2</v>
      </c>
      <c r="L33" s="296">
        <v>10</v>
      </c>
      <c r="M33" s="296">
        <v>4</v>
      </c>
      <c r="N33" s="296">
        <v>7</v>
      </c>
      <c r="O33" s="296">
        <v>7</v>
      </c>
      <c r="P33" s="295">
        <v>10</v>
      </c>
      <c r="Q33" s="298">
        <v>20</v>
      </c>
      <c r="R33" s="298">
        <v>24</v>
      </c>
      <c r="S33" s="50" t="s">
        <v>423</v>
      </c>
    </row>
    <row r="34" spans="1:19" ht="17.25" customHeight="1">
      <c r="A34" s="407"/>
      <c r="B34" s="50" t="s">
        <v>76</v>
      </c>
      <c r="C34" s="295">
        <v>31496</v>
      </c>
      <c r="D34" s="296">
        <v>25</v>
      </c>
      <c r="E34" s="297">
        <v>1</v>
      </c>
      <c r="F34" s="297">
        <v>1</v>
      </c>
      <c r="G34" s="297">
        <v>1</v>
      </c>
      <c r="H34" s="297">
        <v>1</v>
      </c>
      <c r="I34" s="296">
        <v>1</v>
      </c>
      <c r="J34" s="296">
        <v>1</v>
      </c>
      <c r="K34" s="296">
        <v>1</v>
      </c>
      <c r="L34" s="296">
        <v>33</v>
      </c>
      <c r="M34" s="296">
        <v>1</v>
      </c>
      <c r="N34" s="296">
        <v>22</v>
      </c>
      <c r="O34" s="296">
        <v>21</v>
      </c>
      <c r="P34" s="295">
        <v>33</v>
      </c>
      <c r="Q34" s="298">
        <v>33</v>
      </c>
      <c r="R34" s="298">
        <v>140</v>
      </c>
      <c r="S34" s="50" t="s">
        <v>424</v>
      </c>
    </row>
    <row r="35" spans="1:19" ht="17.25" customHeight="1">
      <c r="A35" s="407"/>
      <c r="B35" s="55" t="s">
        <v>440</v>
      </c>
      <c r="C35" s="302">
        <v>3784</v>
      </c>
      <c r="D35" s="303">
        <v>15</v>
      </c>
      <c r="E35" s="304" t="s">
        <v>25</v>
      </c>
      <c r="F35" s="304">
        <v>6</v>
      </c>
      <c r="G35" s="304">
        <v>6</v>
      </c>
      <c r="H35" s="304">
        <v>6</v>
      </c>
      <c r="I35" s="303">
        <v>6</v>
      </c>
      <c r="J35" s="303">
        <v>6</v>
      </c>
      <c r="K35" s="303">
        <v>6</v>
      </c>
      <c r="L35" s="303">
        <v>6</v>
      </c>
      <c r="M35" s="315">
        <v>6</v>
      </c>
      <c r="N35" s="315">
        <v>6</v>
      </c>
      <c r="O35" s="315">
        <v>6</v>
      </c>
      <c r="P35" s="316">
        <v>6</v>
      </c>
      <c r="Q35" s="317">
        <v>6</v>
      </c>
      <c r="R35" s="317">
        <v>6</v>
      </c>
      <c r="S35" s="55" t="s">
        <v>441</v>
      </c>
    </row>
    <row r="36" spans="1:19" ht="14.25" customHeight="1">
      <c r="A36" s="407"/>
      <c r="B36" s="56" t="s">
        <v>66</v>
      </c>
      <c r="C36" s="316">
        <f>SUM(C33:C35)</f>
        <v>52280</v>
      </c>
      <c r="D36" s="315">
        <f t="shared" ref="D36:N36" si="3">SUM(D33:D35)</f>
        <v>48</v>
      </c>
      <c r="E36" s="318">
        <f t="shared" si="3"/>
        <v>3</v>
      </c>
      <c r="F36" s="318">
        <f t="shared" si="3"/>
        <v>9</v>
      </c>
      <c r="G36" s="318">
        <f t="shared" si="3"/>
        <v>9</v>
      </c>
      <c r="H36" s="318">
        <f t="shared" si="3"/>
        <v>9</v>
      </c>
      <c r="I36" s="315">
        <f t="shared" si="3"/>
        <v>9</v>
      </c>
      <c r="J36" s="315">
        <f t="shared" si="3"/>
        <v>9</v>
      </c>
      <c r="K36" s="315">
        <f t="shared" si="3"/>
        <v>9</v>
      </c>
      <c r="L36" s="315">
        <f t="shared" si="3"/>
        <v>49</v>
      </c>
      <c r="M36" s="315">
        <f t="shared" si="3"/>
        <v>11</v>
      </c>
      <c r="N36" s="315">
        <f t="shared" si="3"/>
        <v>35</v>
      </c>
      <c r="O36" s="315">
        <f>SUM(O33:O35)</f>
        <v>34</v>
      </c>
      <c r="P36" s="293">
        <v>49</v>
      </c>
      <c r="Q36" s="294">
        <v>59</v>
      </c>
      <c r="R36" s="294">
        <v>170</v>
      </c>
      <c r="S36" s="50" t="s">
        <v>411</v>
      </c>
    </row>
    <row r="37" spans="1:19" ht="17.25" customHeight="1">
      <c r="A37" s="407"/>
      <c r="B37" s="57" t="s">
        <v>22</v>
      </c>
      <c r="C37" s="319">
        <f t="shared" ref="C37:N37" si="4">C13+C23+C31+C36</f>
        <v>1736081</v>
      </c>
      <c r="D37" s="320">
        <f t="shared" si="4"/>
        <v>85604</v>
      </c>
      <c r="E37" s="321">
        <f t="shared" si="4"/>
        <v>16117</v>
      </c>
      <c r="F37" s="321">
        <f t="shared" si="4"/>
        <v>16308</v>
      </c>
      <c r="G37" s="321">
        <f t="shared" si="4"/>
        <v>16928</v>
      </c>
      <c r="H37" s="321">
        <f t="shared" si="4"/>
        <v>17291</v>
      </c>
      <c r="I37" s="320">
        <f t="shared" si="4"/>
        <v>18351</v>
      </c>
      <c r="J37" s="320">
        <f t="shared" si="4"/>
        <v>19570</v>
      </c>
      <c r="K37" s="320">
        <f t="shared" si="4"/>
        <v>20219</v>
      </c>
      <c r="L37" s="320">
        <f>L13+L23+L31+L36</f>
        <v>21326</v>
      </c>
      <c r="M37" s="320">
        <f t="shared" si="4"/>
        <v>22413</v>
      </c>
      <c r="N37" s="320">
        <f t="shared" si="4"/>
        <v>23250</v>
      </c>
      <c r="O37" s="320">
        <f>O13+O23+O31+O36</f>
        <v>24307</v>
      </c>
      <c r="P37" s="319">
        <f>P13+P23+P31+P36</f>
        <v>25821</v>
      </c>
      <c r="Q37" s="319">
        <f>Q13+Q23+Q31+Q36</f>
        <v>26840</v>
      </c>
      <c r="R37" s="319">
        <v>30178</v>
      </c>
      <c r="S37" s="57" t="s">
        <v>318</v>
      </c>
    </row>
    <row r="38" spans="1:19" ht="22.5" customHeight="1">
      <c r="A38" s="406"/>
      <c r="B38" s="417" t="s">
        <v>572</v>
      </c>
      <c r="C38" s="417"/>
      <c r="D38" s="417"/>
      <c r="E38" s="417"/>
      <c r="F38" s="417"/>
      <c r="G38" s="417"/>
      <c r="H38" s="417"/>
      <c r="I38" s="417"/>
      <c r="J38" s="417"/>
      <c r="K38" s="417"/>
      <c r="L38" s="417"/>
      <c r="M38" s="417"/>
      <c r="N38" s="417"/>
      <c r="O38" s="417"/>
      <c r="P38" s="417"/>
      <c r="Q38" s="417"/>
      <c r="R38" s="417"/>
      <c r="S38" s="417"/>
    </row>
    <row r="49" spans="10:10">
      <c r="J49" s="48" t="s">
        <v>302</v>
      </c>
    </row>
  </sheetData>
  <mergeCells count="9">
    <mergeCell ref="A1:A38"/>
    <mergeCell ref="C3:C5"/>
    <mergeCell ref="D3:D5"/>
    <mergeCell ref="E3:Q3"/>
    <mergeCell ref="B1:S1"/>
    <mergeCell ref="B2:S2"/>
    <mergeCell ref="B38:S38"/>
    <mergeCell ref="B3:B6"/>
    <mergeCell ref="S3:S6"/>
  </mergeCells>
  <conditionalFormatting sqref="A7:XFD37">
    <cfRule type="expression" dxfId="60" priority="1">
      <formula>MOD(ROW(),3)=1</formula>
    </cfRule>
    <cfRule type="expression" dxfId="59" priority="2">
      <formula>MOD(ROW(),3)=1</formula>
    </cfRule>
  </conditionalFormatting>
  <printOptions horizontalCentered="1"/>
  <pageMargins left="0.48" right="0.48" top="0.75" bottom="0.75" header="0.3" footer="0.3"/>
  <pageSetup paperSize="9" scale="67" fitToHeight="0" orientation="landscape" horizontalDpi="100" verticalDpi="100"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sheetPr>
    <tabColor rgb="FF00B050"/>
  </sheetPr>
  <dimension ref="A1:A36"/>
  <sheetViews>
    <sheetView view="pageBreakPreview" zoomScale="130" zoomScaleSheetLayoutView="130" workbookViewId="0">
      <selection activeCell="D18" sqref="D18"/>
    </sheetView>
  </sheetViews>
  <sheetFormatPr defaultColWidth="9.140625" defaultRowHeight="15.75"/>
  <cols>
    <col min="1" max="1" width="94.42578125" style="47" customWidth="1"/>
    <col min="2" max="16384" width="9.140625" style="42"/>
  </cols>
  <sheetData>
    <row r="1" spans="1:1">
      <c r="A1" s="238" t="s">
        <v>651</v>
      </c>
    </row>
    <row r="2" spans="1:1">
      <c r="A2" s="238" t="s">
        <v>652</v>
      </c>
    </row>
    <row r="3" spans="1:1">
      <c r="A3" s="238"/>
    </row>
    <row r="4" spans="1:1">
      <c r="A4" s="43" t="s">
        <v>77</v>
      </c>
    </row>
    <row r="5" spans="1:1" ht="17.25" customHeight="1">
      <c r="A5" s="43"/>
    </row>
    <row r="6" spans="1:1" ht="31.5">
      <c r="A6" s="43" t="s">
        <v>613</v>
      </c>
    </row>
    <row r="7" spans="1:1" ht="31.5">
      <c r="A7" s="43" t="s">
        <v>78</v>
      </c>
    </row>
    <row r="8" spans="1:1" ht="78" customHeight="1">
      <c r="A8" s="43" t="s">
        <v>79</v>
      </c>
    </row>
    <row r="9" spans="1:1" ht="141.75" customHeight="1">
      <c r="A9" s="43" t="s">
        <v>80</v>
      </c>
    </row>
    <row r="10" spans="1:1" ht="31.5">
      <c r="A10" s="43" t="s">
        <v>81</v>
      </c>
    </row>
    <row r="11" spans="1:1" ht="52.5" customHeight="1">
      <c r="A11" s="43" t="s">
        <v>82</v>
      </c>
    </row>
    <row r="12" spans="1:1" ht="87" customHeight="1">
      <c r="A12" s="43" t="s">
        <v>83</v>
      </c>
    </row>
    <row r="13" spans="1:1" ht="33" customHeight="1">
      <c r="A13" s="43" t="s">
        <v>612</v>
      </c>
    </row>
    <row r="14" spans="1:1" ht="51.75" customHeight="1">
      <c r="A14" s="43" t="s">
        <v>84</v>
      </c>
    </row>
    <row r="15" spans="1:1" ht="37.5" customHeight="1">
      <c r="A15" s="43" t="s">
        <v>85</v>
      </c>
    </row>
    <row r="16" spans="1:1" ht="33.75" customHeight="1">
      <c r="A16" s="44" t="s">
        <v>303</v>
      </c>
    </row>
    <row r="17" spans="1:1" ht="12" customHeight="1">
      <c r="A17" s="44"/>
    </row>
    <row r="18" spans="1:1" ht="24" customHeight="1">
      <c r="A18" s="45" t="s">
        <v>614</v>
      </c>
    </row>
    <row r="19" spans="1:1" ht="37.5" customHeight="1">
      <c r="A19" s="45" t="s">
        <v>304</v>
      </c>
    </row>
    <row r="20" spans="1:1" ht="86.25" customHeight="1">
      <c r="A20" s="45" t="s">
        <v>305</v>
      </c>
    </row>
    <row r="21" spans="1:1" ht="176.25" customHeight="1">
      <c r="A21" s="45" t="s">
        <v>306</v>
      </c>
    </row>
    <row r="22" spans="1:1" ht="31.5">
      <c r="A22" s="45" t="s">
        <v>307</v>
      </c>
    </row>
    <row r="23" spans="1:1" ht="52.5" customHeight="1">
      <c r="A23" s="45" t="s">
        <v>308</v>
      </c>
    </row>
    <row r="24" spans="1:1" ht="105" customHeight="1">
      <c r="A24" s="45" t="s">
        <v>309</v>
      </c>
    </row>
    <row r="25" spans="1:1" ht="31.5">
      <c r="A25" s="45" t="s">
        <v>611</v>
      </c>
    </row>
    <row r="26" spans="1:1" ht="51" customHeight="1">
      <c r="A26" s="45" t="s">
        <v>310</v>
      </c>
    </row>
    <row r="27" spans="1:1" ht="33.75" customHeight="1">
      <c r="A27" s="45" t="s">
        <v>610</v>
      </c>
    </row>
    <row r="28" spans="1:1" ht="3" hidden="1" customHeight="1">
      <c r="A28" s="46"/>
    </row>
    <row r="29" spans="1:1">
      <c r="A29" s="46"/>
    </row>
    <row r="30" spans="1:1">
      <c r="A30" s="46"/>
    </row>
    <row r="31" spans="1:1">
      <c r="A31" s="46"/>
    </row>
    <row r="32" spans="1:1">
      <c r="A32" s="46"/>
    </row>
    <row r="33" spans="1:1">
      <c r="A33" s="46"/>
    </row>
    <row r="34" spans="1:1">
      <c r="A34" s="46"/>
    </row>
    <row r="35" spans="1:1">
      <c r="A35" s="46"/>
    </row>
    <row r="36" spans="1:1">
      <c r="A36" s="46"/>
    </row>
  </sheetData>
  <printOptions horizontalCentered="1"/>
  <pageMargins left="0.48" right="0.48" top="0.75" bottom="0.75" header="0.3" footer="0.3"/>
  <pageSetup paperSize="9" scale="85" orientation="portrait" r:id="rId1"/>
  <headerFooter>
    <oddHeader>&amp;C&amp;G</oddHeader>
  </headerFooter>
  <rowBreaks count="1" manualBreakCount="1">
    <brk id="15" man="1"/>
  </rowBreaks>
  <legacyDrawingHF r:id="rId2"/>
</worksheet>
</file>

<file path=xl/worksheets/sheet3.xml><?xml version="1.0" encoding="utf-8"?>
<worksheet xmlns="http://schemas.openxmlformats.org/spreadsheetml/2006/main" xmlns:r="http://schemas.openxmlformats.org/officeDocument/2006/relationships">
  <sheetPr>
    <tabColor rgb="FF00B050"/>
  </sheetPr>
  <dimension ref="A1:N33"/>
  <sheetViews>
    <sheetView showWhiteSpace="0" view="pageBreakPreview" zoomScaleSheetLayoutView="100" workbookViewId="0">
      <selection activeCell="D18" sqref="D18"/>
    </sheetView>
  </sheetViews>
  <sheetFormatPr defaultColWidth="9.140625" defaultRowHeight="12.75"/>
  <cols>
    <col min="1" max="1" width="29.28515625" style="11" customWidth="1"/>
    <col min="2" max="2" width="11.42578125" style="11" customWidth="1"/>
    <col min="3" max="3" width="12.42578125" style="11" hidden="1" customWidth="1"/>
    <col min="4" max="4" width="10.85546875" style="11" customWidth="1"/>
    <col min="5" max="5" width="10.5703125" style="11" customWidth="1"/>
    <col min="6" max="6" width="10.28515625" style="11" customWidth="1"/>
    <col min="7" max="7" width="10" style="11" customWidth="1"/>
    <col min="8" max="8" width="11" style="11" customWidth="1"/>
    <col min="9" max="9" width="11.28515625" style="11" customWidth="1"/>
    <col min="10" max="10" width="11.140625" style="11" customWidth="1"/>
    <col min="11" max="11" width="11" style="11" customWidth="1"/>
    <col min="12" max="13" width="11.42578125" style="11" customWidth="1"/>
    <col min="14" max="14" width="34.5703125" style="11" customWidth="1"/>
    <col min="15" max="16384" width="9.140625" style="11"/>
  </cols>
  <sheetData>
    <row r="1" spans="1:14" ht="21.75" customHeight="1">
      <c r="A1" s="425" t="s">
        <v>654</v>
      </c>
      <c r="B1" s="426"/>
      <c r="C1" s="425"/>
      <c r="D1" s="425"/>
      <c r="E1" s="425"/>
      <c r="F1" s="425"/>
      <c r="G1" s="425"/>
      <c r="H1" s="425"/>
      <c r="I1" s="425"/>
      <c r="J1" s="425"/>
      <c r="K1" s="425"/>
      <c r="L1" s="425"/>
      <c r="M1" s="425"/>
      <c r="N1" s="425"/>
    </row>
    <row r="2" spans="1:14" ht="27" customHeight="1">
      <c r="A2" s="427" t="s">
        <v>653</v>
      </c>
      <c r="B2" s="428"/>
      <c r="C2" s="427"/>
      <c r="D2" s="427"/>
      <c r="E2" s="427"/>
      <c r="F2" s="427"/>
      <c r="G2" s="427"/>
      <c r="H2" s="427"/>
      <c r="I2" s="427"/>
      <c r="J2" s="427"/>
      <c r="K2" s="427"/>
      <c r="L2" s="427"/>
      <c r="M2" s="427"/>
      <c r="N2" s="427"/>
    </row>
    <row r="3" spans="1:14" s="242" customFormat="1" ht="63.75" customHeight="1">
      <c r="A3" s="429" t="s">
        <v>86</v>
      </c>
      <c r="B3" s="227" t="s">
        <v>736</v>
      </c>
      <c r="C3" s="239" t="s">
        <v>317</v>
      </c>
      <c r="D3" s="240" t="s">
        <v>737</v>
      </c>
      <c r="E3" s="240" t="s">
        <v>738</v>
      </c>
      <c r="F3" s="240" t="s">
        <v>739</v>
      </c>
      <c r="G3" s="240" t="s">
        <v>740</v>
      </c>
      <c r="H3" s="240" t="s">
        <v>741</v>
      </c>
      <c r="I3" s="240" t="s">
        <v>742</v>
      </c>
      <c r="J3" s="240" t="s">
        <v>743</v>
      </c>
      <c r="K3" s="240" t="s">
        <v>744</v>
      </c>
      <c r="L3" s="240" t="s">
        <v>745</v>
      </c>
      <c r="M3" s="241" t="s">
        <v>746</v>
      </c>
      <c r="N3" s="429" t="s">
        <v>327</v>
      </c>
    </row>
    <row r="4" spans="1:14" s="242" customFormat="1" ht="70.5" customHeight="1">
      <c r="A4" s="430"/>
      <c r="B4" s="235" t="s">
        <v>326</v>
      </c>
      <c r="C4" s="239"/>
      <c r="D4" s="234" t="s">
        <v>747</v>
      </c>
      <c r="E4" s="234" t="s">
        <v>748</v>
      </c>
      <c r="F4" s="234" t="s">
        <v>749</v>
      </c>
      <c r="G4" s="234" t="s">
        <v>750</v>
      </c>
      <c r="H4" s="234" t="s">
        <v>751</v>
      </c>
      <c r="I4" s="234" t="s">
        <v>752</v>
      </c>
      <c r="J4" s="234" t="s">
        <v>753</v>
      </c>
      <c r="K4" s="234" t="s">
        <v>754</v>
      </c>
      <c r="L4" s="234" t="s">
        <v>755</v>
      </c>
      <c r="M4" s="235" t="s">
        <v>756</v>
      </c>
      <c r="N4" s="430"/>
    </row>
    <row r="5" spans="1:14" ht="33.75" customHeight="1">
      <c r="A5" s="12" t="s">
        <v>87</v>
      </c>
      <c r="B5" s="322">
        <v>86</v>
      </c>
      <c r="C5" s="323">
        <v>87</v>
      </c>
      <c r="D5" s="324">
        <v>91</v>
      </c>
      <c r="E5" s="324">
        <v>90</v>
      </c>
      <c r="F5" s="324">
        <v>97</v>
      </c>
      <c r="G5" s="324">
        <v>102</v>
      </c>
      <c r="H5" s="324">
        <v>97</v>
      </c>
      <c r="I5" s="324">
        <v>99</v>
      </c>
      <c r="J5" s="324">
        <v>105</v>
      </c>
      <c r="K5" s="324">
        <v>116</v>
      </c>
      <c r="L5" s="324">
        <v>122</v>
      </c>
      <c r="M5" s="324">
        <v>120</v>
      </c>
      <c r="N5" s="58" t="s">
        <v>620</v>
      </c>
    </row>
    <row r="6" spans="1:14" ht="32.25" customHeight="1">
      <c r="A6" s="13" t="s">
        <v>88</v>
      </c>
      <c r="B6" s="325">
        <v>28</v>
      </c>
      <c r="C6" s="325">
        <v>31</v>
      </c>
      <c r="D6" s="323">
        <v>31</v>
      </c>
      <c r="E6" s="323">
        <v>29</v>
      </c>
      <c r="F6" s="323">
        <v>37</v>
      </c>
      <c r="G6" s="323">
        <v>37</v>
      </c>
      <c r="H6" s="323">
        <v>37</v>
      </c>
      <c r="I6" s="323">
        <v>37</v>
      </c>
      <c r="J6" s="323">
        <v>37</v>
      </c>
      <c r="K6" s="323">
        <v>35</v>
      </c>
      <c r="L6" s="326">
        <v>35</v>
      </c>
      <c r="M6" s="326">
        <v>35</v>
      </c>
      <c r="N6" s="59" t="s">
        <v>619</v>
      </c>
    </row>
    <row r="7" spans="1:14" ht="32.25" customHeight="1">
      <c r="A7" s="12" t="s">
        <v>89</v>
      </c>
      <c r="B7" s="325">
        <v>1581</v>
      </c>
      <c r="C7" s="325">
        <v>1716</v>
      </c>
      <c r="D7" s="323">
        <v>1752</v>
      </c>
      <c r="E7" s="323">
        <v>1920</v>
      </c>
      <c r="F7" s="323">
        <v>2104</v>
      </c>
      <c r="G7" s="323">
        <v>2347</v>
      </c>
      <c r="H7" s="323">
        <v>2104</v>
      </c>
      <c r="I7" s="323">
        <v>2205</v>
      </c>
      <c r="J7" s="323">
        <v>2484</v>
      </c>
      <c r="K7" s="323">
        <v>2637</v>
      </c>
      <c r="L7" s="323">
        <v>2878</v>
      </c>
      <c r="M7" s="323">
        <v>2989</v>
      </c>
      <c r="N7" s="58" t="s">
        <v>618</v>
      </c>
    </row>
    <row r="8" spans="1:14" ht="32.25" customHeight="1">
      <c r="A8" s="14" t="s">
        <v>90</v>
      </c>
      <c r="B8" s="325">
        <v>2318</v>
      </c>
      <c r="C8" s="325">
        <v>2528</v>
      </c>
      <c r="D8" s="323">
        <v>2572</v>
      </c>
      <c r="E8" s="323">
        <v>2871</v>
      </c>
      <c r="F8" s="323">
        <v>3178</v>
      </c>
      <c r="G8" s="323">
        <v>3510</v>
      </c>
      <c r="H8" s="323">
        <v>3178</v>
      </c>
      <c r="I8" s="323">
        <v>3381</v>
      </c>
      <c r="J8" s="323">
        <v>3643</v>
      </c>
      <c r="K8" s="323">
        <v>3921</v>
      </c>
      <c r="L8" s="327">
        <v>4537</v>
      </c>
      <c r="M8" s="327">
        <v>4993</v>
      </c>
      <c r="N8" s="60" t="s">
        <v>617</v>
      </c>
    </row>
    <row r="9" spans="1:14" ht="32.25" customHeight="1">
      <c r="A9" s="12" t="s">
        <v>91</v>
      </c>
      <c r="B9" s="325">
        <v>4605</v>
      </c>
      <c r="C9" s="325">
        <v>4854</v>
      </c>
      <c r="D9" s="323">
        <v>4869</v>
      </c>
      <c r="E9" s="323">
        <v>5038</v>
      </c>
      <c r="F9" s="323">
        <v>5203</v>
      </c>
      <c r="G9" s="323">
        <v>5376</v>
      </c>
      <c r="H9" s="323">
        <v>5203</v>
      </c>
      <c r="I9" s="323">
        <v>5310</v>
      </c>
      <c r="J9" s="323">
        <v>5435</v>
      </c>
      <c r="K9" s="323">
        <v>5544</v>
      </c>
      <c r="L9" s="323">
        <v>5883</v>
      </c>
      <c r="M9" s="323">
        <v>6213</v>
      </c>
      <c r="N9" s="58" t="s">
        <v>616</v>
      </c>
    </row>
    <row r="10" spans="1:14" ht="53.25" customHeight="1">
      <c r="A10" s="14" t="s">
        <v>92</v>
      </c>
      <c r="B10" s="325">
        <v>1077</v>
      </c>
      <c r="C10" s="325">
        <v>1230</v>
      </c>
      <c r="D10" s="323">
        <v>1246</v>
      </c>
      <c r="E10" s="323">
        <v>1447</v>
      </c>
      <c r="F10" s="323">
        <v>1544</v>
      </c>
      <c r="G10" s="323">
        <v>1622</v>
      </c>
      <c r="H10" s="323">
        <v>1544</v>
      </c>
      <c r="I10" s="323">
        <v>1583</v>
      </c>
      <c r="J10" s="323">
        <v>1645</v>
      </c>
      <c r="K10" s="323">
        <v>1709</v>
      </c>
      <c r="L10" s="327">
        <v>1929</v>
      </c>
      <c r="M10" s="327">
        <v>2059</v>
      </c>
      <c r="N10" s="60" t="s">
        <v>615</v>
      </c>
    </row>
    <row r="11" spans="1:14" ht="32.25" customHeight="1">
      <c r="A11" s="12" t="s">
        <v>93</v>
      </c>
      <c r="B11" s="325">
        <v>237</v>
      </c>
      <c r="C11" s="325">
        <v>225</v>
      </c>
      <c r="D11" s="323">
        <v>224</v>
      </c>
      <c r="E11" s="323">
        <v>211</v>
      </c>
      <c r="F11" s="323">
        <v>210</v>
      </c>
      <c r="G11" s="323">
        <v>209</v>
      </c>
      <c r="H11" s="323">
        <v>210</v>
      </c>
      <c r="I11" s="323">
        <v>209</v>
      </c>
      <c r="J11" s="323">
        <v>209</v>
      </c>
      <c r="K11" s="323">
        <v>204</v>
      </c>
      <c r="L11" s="323">
        <v>184</v>
      </c>
      <c r="M11" s="323">
        <v>179</v>
      </c>
      <c r="N11" s="58" t="s">
        <v>621</v>
      </c>
    </row>
    <row r="12" spans="1:14" ht="32.25" customHeight="1">
      <c r="A12" s="14" t="s">
        <v>94</v>
      </c>
      <c r="B12" s="325">
        <v>744</v>
      </c>
      <c r="C12" s="325">
        <v>1011</v>
      </c>
      <c r="D12" s="323">
        <v>1070</v>
      </c>
      <c r="E12" s="323">
        <v>1358</v>
      </c>
      <c r="F12" s="323">
        <v>1526</v>
      </c>
      <c r="G12" s="323">
        <v>1610</v>
      </c>
      <c r="H12" s="323">
        <v>1526</v>
      </c>
      <c r="I12" s="323">
        <v>1599</v>
      </c>
      <c r="J12" s="323">
        <v>1674</v>
      </c>
      <c r="K12" s="323">
        <v>1841</v>
      </c>
      <c r="L12" s="327">
        <v>2263</v>
      </c>
      <c r="M12" s="327">
        <v>2405</v>
      </c>
      <c r="N12" s="60" t="s">
        <v>622</v>
      </c>
    </row>
    <row r="13" spans="1:14" ht="36.75" customHeight="1">
      <c r="A13" s="12" t="s">
        <v>557</v>
      </c>
      <c r="B13" s="325">
        <v>1531</v>
      </c>
      <c r="C13" s="325">
        <v>2507</v>
      </c>
      <c r="D13" s="323">
        <v>2727</v>
      </c>
      <c r="E13" s="323">
        <v>4640</v>
      </c>
      <c r="F13" s="323">
        <v>5481</v>
      </c>
      <c r="G13" s="323">
        <v>5942</v>
      </c>
      <c r="H13" s="323">
        <v>5481</v>
      </c>
      <c r="I13" s="323">
        <v>5762</v>
      </c>
      <c r="J13" s="323">
        <v>6635</v>
      </c>
      <c r="K13" s="323">
        <v>7067</v>
      </c>
      <c r="L13" s="323">
        <v>9679</v>
      </c>
      <c r="M13" s="323">
        <v>14245</v>
      </c>
      <c r="N13" s="58" t="s">
        <v>560</v>
      </c>
    </row>
    <row r="14" spans="1:14" ht="31.5" customHeight="1">
      <c r="A14" s="15" t="s">
        <v>95</v>
      </c>
      <c r="B14" s="328">
        <v>12207</v>
      </c>
      <c r="C14" s="328">
        <f>SUM(C5:C13)</f>
        <v>14189</v>
      </c>
      <c r="D14" s="328">
        <f>SUM(D5:D13)</f>
        <v>14582</v>
      </c>
      <c r="E14" s="328">
        <f>SUM(E5:E13)</f>
        <v>17604</v>
      </c>
      <c r="F14" s="328">
        <v>19380</v>
      </c>
      <c r="G14" s="328">
        <v>19380</v>
      </c>
      <c r="H14" s="329">
        <f>SUM(H5:H13)</f>
        <v>19380</v>
      </c>
      <c r="I14" s="329">
        <f>SUM(I5:I13)</f>
        <v>20185</v>
      </c>
      <c r="J14" s="329">
        <f>SUM(J5:J13)</f>
        <v>21867</v>
      </c>
      <c r="K14" s="329">
        <f>SUM(K5:K13)</f>
        <v>23074</v>
      </c>
      <c r="L14" s="329">
        <f>SUM(L5:L13)</f>
        <v>27510</v>
      </c>
      <c r="M14" s="329">
        <v>33238</v>
      </c>
      <c r="N14" s="16" t="s">
        <v>442</v>
      </c>
    </row>
    <row r="15" spans="1:14" ht="28.5" customHeight="1">
      <c r="A15" s="424" t="s">
        <v>847</v>
      </c>
      <c r="B15" s="424"/>
      <c r="C15" s="424"/>
      <c r="D15" s="424"/>
      <c r="E15" s="424"/>
      <c r="F15" s="424"/>
      <c r="G15" s="424"/>
      <c r="H15" s="17"/>
      <c r="I15" s="18"/>
      <c r="J15" s="19"/>
      <c r="K15" s="20"/>
      <c r="L15" s="20"/>
      <c r="M15" s="20"/>
      <c r="N15" s="21"/>
    </row>
    <row r="16" spans="1:14">
      <c r="A16" s="22"/>
      <c r="B16" s="22"/>
      <c r="C16" s="22"/>
      <c r="D16" s="22"/>
      <c r="E16" s="22"/>
      <c r="F16" s="22"/>
      <c r="G16" s="22"/>
      <c r="H16" s="22"/>
      <c r="I16" s="22"/>
      <c r="J16" s="22"/>
      <c r="N16" s="23"/>
    </row>
    <row r="17" spans="1:10">
      <c r="A17" s="22"/>
      <c r="B17" s="22"/>
      <c r="C17" s="22"/>
      <c r="D17" s="22"/>
      <c r="E17" s="22"/>
      <c r="F17" s="22"/>
      <c r="G17" s="22"/>
      <c r="H17" s="22"/>
      <c r="I17" s="22"/>
      <c r="J17" s="22"/>
    </row>
    <row r="18" spans="1:10">
      <c r="A18" s="22"/>
      <c r="B18" s="22"/>
      <c r="C18" s="22"/>
      <c r="D18" s="22"/>
      <c r="E18" s="22"/>
      <c r="F18" s="22"/>
      <c r="G18" s="22"/>
      <c r="H18" s="22"/>
      <c r="I18" s="22"/>
      <c r="J18" s="22"/>
    </row>
    <row r="19" spans="1:10">
      <c r="A19" s="22"/>
      <c r="B19" s="22"/>
      <c r="C19" s="22"/>
      <c r="D19" s="22"/>
      <c r="E19" s="22"/>
      <c r="F19" s="22"/>
      <c r="G19" s="22"/>
      <c r="H19" s="22"/>
      <c r="I19" s="22"/>
      <c r="J19" s="22"/>
    </row>
    <row r="20" spans="1:10" ht="15">
      <c r="A20" s="22"/>
      <c r="B20" s="22"/>
      <c r="C20" s="22"/>
      <c r="D20" s="22"/>
      <c r="E20" s="22"/>
      <c r="F20" s="22"/>
      <c r="G20" s="22"/>
      <c r="H20" s="24"/>
      <c r="I20" s="22"/>
      <c r="J20" s="22"/>
    </row>
    <row r="21" spans="1:10">
      <c r="A21" s="22"/>
      <c r="B21" s="22"/>
      <c r="C21" s="22"/>
      <c r="D21" s="22"/>
      <c r="E21" s="22"/>
      <c r="F21" s="22"/>
      <c r="G21" s="22"/>
      <c r="H21" s="25"/>
      <c r="I21" s="22"/>
      <c r="J21" s="22"/>
    </row>
    <row r="22" spans="1:10">
      <c r="A22" s="22"/>
      <c r="B22" s="22"/>
      <c r="C22" s="22"/>
      <c r="D22" s="22"/>
      <c r="E22" s="22"/>
      <c r="F22" s="22"/>
      <c r="G22" s="22"/>
      <c r="H22" s="22"/>
      <c r="I22" s="22"/>
      <c r="J22" s="22"/>
    </row>
    <row r="23" spans="1:10">
      <c r="A23" s="22"/>
      <c r="B23" s="22"/>
      <c r="C23" s="22"/>
      <c r="D23" s="22"/>
      <c r="E23" s="22"/>
      <c r="F23" s="22"/>
      <c r="G23" s="22"/>
      <c r="H23" s="22"/>
      <c r="I23" s="22"/>
      <c r="J23" s="22"/>
    </row>
    <row r="24" spans="1:10">
      <c r="A24" s="22"/>
      <c r="B24" s="22"/>
      <c r="C24" s="22"/>
      <c r="D24" s="22"/>
      <c r="E24" s="22"/>
      <c r="F24" s="22"/>
      <c r="G24" s="22"/>
      <c r="H24" s="22"/>
      <c r="I24" s="22"/>
      <c r="J24" s="22"/>
    </row>
    <row r="25" spans="1:10">
      <c r="A25" s="22"/>
      <c r="B25" s="22"/>
      <c r="C25" s="22"/>
      <c r="D25" s="22"/>
      <c r="E25" s="22"/>
      <c r="F25" s="22"/>
      <c r="G25" s="22"/>
      <c r="H25" s="22"/>
      <c r="I25" s="22"/>
      <c r="J25" s="22"/>
    </row>
    <row r="26" spans="1:10">
      <c r="A26" s="22"/>
      <c r="B26" s="22"/>
      <c r="C26" s="22"/>
      <c r="D26" s="22"/>
      <c r="E26" s="22"/>
      <c r="F26" s="22"/>
      <c r="G26" s="22"/>
      <c r="H26" s="22"/>
      <c r="I26" s="22"/>
      <c r="J26" s="22"/>
    </row>
    <row r="27" spans="1:10">
      <c r="A27" s="22"/>
      <c r="B27" s="22"/>
      <c r="C27" s="22"/>
      <c r="D27" s="22"/>
      <c r="E27" s="22"/>
      <c r="F27" s="22"/>
      <c r="G27" s="22"/>
      <c r="H27" s="22"/>
      <c r="I27" s="22"/>
      <c r="J27" s="22"/>
    </row>
    <row r="28" spans="1:10">
      <c r="A28" s="22"/>
      <c r="B28" s="22"/>
      <c r="C28" s="22"/>
      <c r="D28" s="22"/>
      <c r="E28" s="22"/>
      <c r="F28" s="22"/>
      <c r="G28" s="22"/>
      <c r="H28" s="22"/>
      <c r="I28" s="22"/>
      <c r="J28" s="22"/>
    </row>
    <row r="29" spans="1:10">
      <c r="A29" s="22"/>
      <c r="B29" s="22"/>
      <c r="C29" s="22"/>
      <c r="D29" s="22"/>
      <c r="E29" s="22"/>
      <c r="F29" s="22"/>
      <c r="G29" s="22"/>
      <c r="H29" s="22"/>
      <c r="I29" s="22"/>
      <c r="J29" s="22"/>
    </row>
    <row r="30" spans="1:10">
      <c r="A30" s="22"/>
      <c r="B30" s="22"/>
      <c r="C30" s="22"/>
      <c r="D30" s="22"/>
      <c r="E30" s="22"/>
      <c r="F30" s="22"/>
      <c r="G30" s="22"/>
      <c r="H30" s="22"/>
      <c r="I30" s="22"/>
      <c r="J30" s="22"/>
    </row>
    <row r="31" spans="1:10">
      <c r="A31" s="22"/>
      <c r="B31" s="22"/>
      <c r="C31" s="22"/>
      <c r="D31" s="22"/>
      <c r="E31" s="22"/>
      <c r="F31" s="22"/>
      <c r="G31" s="22"/>
      <c r="H31" s="22"/>
      <c r="I31" s="22"/>
      <c r="J31" s="22"/>
    </row>
    <row r="32" spans="1:10">
      <c r="A32" s="22"/>
      <c r="B32" s="22"/>
      <c r="C32" s="22"/>
      <c r="D32" s="22"/>
      <c r="E32" s="22"/>
      <c r="F32" s="22"/>
      <c r="G32" s="22"/>
      <c r="H32" s="22"/>
      <c r="I32" s="22"/>
      <c r="J32" s="22"/>
    </row>
    <row r="33" spans="1:10">
      <c r="A33" s="22"/>
      <c r="B33" s="22"/>
      <c r="C33" s="22"/>
      <c r="D33" s="22"/>
      <c r="E33" s="22"/>
      <c r="F33" s="22"/>
      <c r="G33" s="22"/>
      <c r="H33" s="22"/>
      <c r="I33" s="22"/>
      <c r="J33" s="22"/>
    </row>
  </sheetData>
  <mergeCells count="5">
    <mergeCell ref="A15:G15"/>
    <mergeCell ref="A1:N1"/>
    <mergeCell ref="A2:N2"/>
    <mergeCell ref="A3:A4"/>
    <mergeCell ref="N3:N4"/>
  </mergeCells>
  <conditionalFormatting sqref="A5:XFD14">
    <cfRule type="expression" dxfId="58" priority="1">
      <formula>MOD(ROW(),3)=1</formula>
    </cfRule>
  </conditionalFormatting>
  <printOptions horizontalCentered="1"/>
  <pageMargins left="0.48118110236220502" right="0.48" top="0.75" bottom="0.75" header="0.3" footer="0.3"/>
  <pageSetup paperSize="9" scale="70" fitToHeight="0" orientation="landscape" r:id="rId1"/>
  <headerFooter>
    <oddHeader>&amp;C&amp;G</oddHeader>
  </headerFooter>
  <legacyDrawingHF r:id="rId2"/>
</worksheet>
</file>

<file path=xl/worksheets/sheet4.xml><?xml version="1.0" encoding="utf-8"?>
<worksheet xmlns="http://schemas.openxmlformats.org/spreadsheetml/2006/main" xmlns:r="http://schemas.openxmlformats.org/officeDocument/2006/relationships">
  <sheetPr>
    <tabColor rgb="FF00B050"/>
    <pageSetUpPr fitToPage="1"/>
  </sheetPr>
  <dimension ref="A1:L57"/>
  <sheetViews>
    <sheetView showZeros="0" view="pageBreakPreview" zoomScale="90" zoomScaleNormal="100" zoomScaleSheetLayoutView="90" workbookViewId="0">
      <selection activeCell="D18" sqref="D18"/>
    </sheetView>
  </sheetViews>
  <sheetFormatPr defaultColWidth="9.140625" defaultRowHeight="15"/>
  <cols>
    <col min="1" max="1" width="23.42578125" style="2" customWidth="1"/>
    <col min="2" max="2" width="8.140625" style="2" customWidth="1"/>
    <col min="3" max="3" width="10.140625" style="2" customWidth="1"/>
    <col min="4" max="4" width="9" style="2" customWidth="1"/>
    <col min="5" max="5" width="7" style="2" customWidth="1"/>
    <col min="6" max="6" width="7.28515625" style="2" customWidth="1"/>
    <col min="7" max="7" width="7.85546875" style="2" customWidth="1"/>
    <col min="8" max="8" width="7" style="2" customWidth="1"/>
    <col min="9" max="9" width="7.140625" style="2" customWidth="1"/>
    <col min="10" max="10" width="8.7109375" style="2" customWidth="1"/>
    <col min="11" max="11" width="10.42578125" style="189" customWidth="1"/>
    <col min="12" max="12" width="21.85546875" style="2" customWidth="1"/>
    <col min="13" max="16384" width="9.140625" style="2"/>
  </cols>
  <sheetData>
    <row r="1" spans="1:12" ht="26.25" customHeight="1">
      <c r="A1" s="431" t="s">
        <v>656</v>
      </c>
      <c r="B1" s="432"/>
      <c r="C1" s="431"/>
      <c r="D1" s="431"/>
      <c r="E1" s="431"/>
      <c r="F1" s="431"/>
      <c r="G1" s="431"/>
      <c r="H1" s="431"/>
      <c r="I1" s="431"/>
      <c r="J1" s="431"/>
      <c r="K1" s="431"/>
      <c r="L1" s="431"/>
    </row>
    <row r="2" spans="1:12" ht="21.75" customHeight="1">
      <c r="A2" s="435" t="s">
        <v>655</v>
      </c>
      <c r="B2" s="436"/>
      <c r="C2" s="435"/>
      <c r="D2" s="435"/>
      <c r="E2" s="435"/>
      <c r="F2" s="435"/>
      <c r="G2" s="435"/>
      <c r="H2" s="435"/>
      <c r="I2" s="435"/>
      <c r="J2" s="435"/>
      <c r="K2" s="435"/>
      <c r="L2" s="435"/>
    </row>
    <row r="3" spans="1:12" ht="15.75">
      <c r="A3" s="431" t="s">
        <v>789</v>
      </c>
      <c r="B3" s="431"/>
      <c r="C3" s="431"/>
      <c r="D3" s="431"/>
      <c r="E3" s="431"/>
      <c r="F3" s="431"/>
      <c r="G3" s="431"/>
      <c r="H3" s="431"/>
      <c r="I3" s="431"/>
      <c r="J3" s="431"/>
      <c r="K3" s="431"/>
      <c r="L3" s="431"/>
    </row>
    <row r="4" spans="1:12" ht="15.75">
      <c r="A4" s="447" t="s">
        <v>790</v>
      </c>
      <c r="B4" s="447"/>
      <c r="C4" s="447"/>
      <c r="D4" s="447"/>
      <c r="E4" s="447"/>
      <c r="F4" s="447"/>
      <c r="G4" s="447"/>
      <c r="H4" s="447"/>
      <c r="I4" s="447"/>
      <c r="J4" s="447"/>
      <c r="K4" s="447"/>
      <c r="L4" s="447"/>
    </row>
    <row r="5" spans="1:12">
      <c r="A5" s="440" t="s">
        <v>793</v>
      </c>
      <c r="B5" s="441"/>
      <c r="C5" s="441"/>
      <c r="D5" s="441"/>
      <c r="E5" s="441"/>
      <c r="F5" s="441"/>
      <c r="G5" s="441"/>
      <c r="H5" s="441"/>
      <c r="I5" s="441"/>
      <c r="J5" s="441"/>
      <c r="K5" s="441"/>
      <c r="L5" s="442"/>
    </row>
    <row r="6" spans="1:12">
      <c r="A6" s="444" t="s">
        <v>326</v>
      </c>
      <c r="B6" s="445"/>
      <c r="C6" s="445"/>
      <c r="D6" s="445"/>
      <c r="E6" s="445"/>
      <c r="F6" s="445"/>
      <c r="G6" s="445"/>
      <c r="H6" s="445"/>
      <c r="I6" s="445"/>
      <c r="J6" s="445"/>
      <c r="K6" s="445"/>
      <c r="L6" s="446"/>
    </row>
    <row r="7" spans="1:12" s="245" customFormat="1" ht="34.5" customHeight="1">
      <c r="A7" s="243" t="s">
        <v>269</v>
      </c>
      <c r="B7" s="244" t="s">
        <v>341</v>
      </c>
      <c r="C7" s="244" t="s">
        <v>342</v>
      </c>
      <c r="D7" s="244" t="s">
        <v>343</v>
      </c>
      <c r="E7" s="244" t="s">
        <v>553</v>
      </c>
      <c r="F7" s="244" t="s">
        <v>344</v>
      </c>
      <c r="G7" s="244" t="s">
        <v>345</v>
      </c>
      <c r="H7" s="244" t="s">
        <v>346</v>
      </c>
      <c r="I7" s="244" t="s">
        <v>347</v>
      </c>
      <c r="J7" s="244" t="s">
        <v>348</v>
      </c>
      <c r="K7" s="244" t="s">
        <v>800</v>
      </c>
      <c r="L7" s="243" t="s">
        <v>802</v>
      </c>
    </row>
    <row r="8" spans="1:12" ht="20.100000000000001" customHeight="1">
      <c r="A8" s="3" t="s">
        <v>563</v>
      </c>
      <c r="B8" s="330"/>
      <c r="C8" s="331"/>
      <c r="D8" s="331"/>
      <c r="E8" s="331"/>
      <c r="F8" s="331">
        <v>1</v>
      </c>
      <c r="G8" s="331"/>
      <c r="H8" s="331"/>
      <c r="I8" s="331">
        <v>1</v>
      </c>
      <c r="J8" s="331"/>
      <c r="K8" s="332">
        <f>SUM(B8:J8)</f>
        <v>2</v>
      </c>
      <c r="L8" s="1" t="s">
        <v>801</v>
      </c>
    </row>
    <row r="9" spans="1:12" ht="20.100000000000001" customHeight="1">
      <c r="A9" s="3" t="s">
        <v>270</v>
      </c>
      <c r="B9" s="331">
        <v>0</v>
      </c>
      <c r="C9" s="331">
        <v>0</v>
      </c>
      <c r="D9" s="331">
        <v>0</v>
      </c>
      <c r="E9" s="331">
        <v>2</v>
      </c>
      <c r="F9" s="331">
        <v>0</v>
      </c>
      <c r="G9" s="331">
        <v>0</v>
      </c>
      <c r="H9" s="331">
        <v>0</v>
      </c>
      <c r="I9" s="331">
        <v>0</v>
      </c>
      <c r="J9" s="331">
        <v>0</v>
      </c>
      <c r="K9" s="332">
        <f t="shared" ref="K9:K29" si="0">SUM(B9:J9)</f>
        <v>2</v>
      </c>
      <c r="L9" s="3" t="s">
        <v>443</v>
      </c>
    </row>
    <row r="10" spans="1:12" ht="20.100000000000001" customHeight="1">
      <c r="A10" s="3" t="s">
        <v>271</v>
      </c>
      <c r="B10" s="331">
        <v>3</v>
      </c>
      <c r="C10" s="331">
        <v>0</v>
      </c>
      <c r="D10" s="331">
        <v>13</v>
      </c>
      <c r="E10" s="331">
        <v>19</v>
      </c>
      <c r="F10" s="331">
        <v>18</v>
      </c>
      <c r="G10" s="331">
        <v>0</v>
      </c>
      <c r="H10" s="331">
        <v>14</v>
      </c>
      <c r="I10" s="331">
        <v>11</v>
      </c>
      <c r="J10" s="331">
        <v>16</v>
      </c>
      <c r="K10" s="332">
        <f t="shared" si="0"/>
        <v>94</v>
      </c>
      <c r="L10" s="3" t="s">
        <v>444</v>
      </c>
    </row>
    <row r="11" spans="1:12" ht="20.100000000000001" customHeight="1">
      <c r="A11" s="3" t="s">
        <v>272</v>
      </c>
      <c r="B11" s="331">
        <v>0</v>
      </c>
      <c r="C11" s="331">
        <v>0</v>
      </c>
      <c r="D11" s="331">
        <v>0</v>
      </c>
      <c r="E11" s="331">
        <v>0</v>
      </c>
      <c r="F11" s="331">
        <v>0</v>
      </c>
      <c r="G11" s="331">
        <v>0</v>
      </c>
      <c r="H11" s="331">
        <v>0</v>
      </c>
      <c r="I11" s="331">
        <v>3</v>
      </c>
      <c r="J11" s="331">
        <v>8</v>
      </c>
      <c r="K11" s="332">
        <f t="shared" si="0"/>
        <v>11</v>
      </c>
      <c r="L11" s="3" t="s">
        <v>445</v>
      </c>
    </row>
    <row r="12" spans="1:12" ht="20.100000000000001" customHeight="1">
      <c r="A12" s="3" t="s">
        <v>273</v>
      </c>
      <c r="B12" s="331">
        <v>0</v>
      </c>
      <c r="C12" s="331">
        <v>0</v>
      </c>
      <c r="D12" s="331">
        <v>0</v>
      </c>
      <c r="E12" s="331">
        <v>0</v>
      </c>
      <c r="F12" s="331">
        <v>0</v>
      </c>
      <c r="G12" s="331">
        <v>0</v>
      </c>
      <c r="H12" s="331">
        <v>0</v>
      </c>
      <c r="I12" s="331">
        <v>1</v>
      </c>
      <c r="J12" s="331">
        <v>0</v>
      </c>
      <c r="K12" s="332">
        <f t="shared" si="0"/>
        <v>1</v>
      </c>
      <c r="L12" s="3" t="s">
        <v>446</v>
      </c>
    </row>
    <row r="13" spans="1:12" ht="20.100000000000001" customHeight="1">
      <c r="A13" s="3" t="s">
        <v>274</v>
      </c>
      <c r="B13" s="331">
        <v>0</v>
      </c>
      <c r="C13" s="331">
        <v>4</v>
      </c>
      <c r="D13" s="331">
        <v>53</v>
      </c>
      <c r="E13" s="331">
        <v>65</v>
      </c>
      <c r="F13" s="331">
        <v>74</v>
      </c>
      <c r="G13" s="331">
        <v>0</v>
      </c>
      <c r="H13" s="331">
        <v>63</v>
      </c>
      <c r="I13" s="331">
        <v>3</v>
      </c>
      <c r="J13" s="331">
        <v>45</v>
      </c>
      <c r="K13" s="332">
        <f t="shared" si="0"/>
        <v>307</v>
      </c>
      <c r="L13" s="3" t="s">
        <v>447</v>
      </c>
    </row>
    <row r="14" spans="1:12" ht="20.100000000000001" customHeight="1">
      <c r="A14" s="3" t="s">
        <v>275</v>
      </c>
      <c r="B14" s="331">
        <v>1</v>
      </c>
      <c r="C14" s="331">
        <v>0</v>
      </c>
      <c r="D14" s="331">
        <v>6</v>
      </c>
      <c r="E14" s="331">
        <v>0</v>
      </c>
      <c r="F14" s="331">
        <v>3</v>
      </c>
      <c r="G14" s="331">
        <v>0</v>
      </c>
      <c r="H14" s="331">
        <v>0</v>
      </c>
      <c r="I14" s="331">
        <v>44</v>
      </c>
      <c r="J14" s="331">
        <v>4</v>
      </c>
      <c r="K14" s="332">
        <f t="shared" si="0"/>
        <v>58</v>
      </c>
      <c r="L14" s="3" t="s">
        <v>448</v>
      </c>
    </row>
    <row r="15" spans="1:12" ht="20.100000000000001" customHeight="1">
      <c r="A15" s="3" t="s">
        <v>276</v>
      </c>
      <c r="B15" s="331">
        <v>0</v>
      </c>
      <c r="C15" s="331">
        <v>0</v>
      </c>
      <c r="D15" s="331">
        <v>0</v>
      </c>
      <c r="E15" s="331">
        <v>1</v>
      </c>
      <c r="F15" s="331">
        <v>0</v>
      </c>
      <c r="G15" s="331">
        <v>0</v>
      </c>
      <c r="H15" s="331">
        <v>0</v>
      </c>
      <c r="I15" s="331">
        <v>0</v>
      </c>
      <c r="J15" s="331">
        <v>0</v>
      </c>
      <c r="K15" s="332">
        <f t="shared" si="0"/>
        <v>1</v>
      </c>
      <c r="L15" s="3" t="s">
        <v>449</v>
      </c>
    </row>
    <row r="16" spans="1:12" ht="20.100000000000001" customHeight="1">
      <c r="A16" s="3" t="s">
        <v>277</v>
      </c>
      <c r="B16" s="331">
        <v>0</v>
      </c>
      <c r="C16" s="331">
        <v>0</v>
      </c>
      <c r="D16" s="331">
        <v>0</v>
      </c>
      <c r="E16" s="331">
        <v>1</v>
      </c>
      <c r="F16" s="331">
        <v>3</v>
      </c>
      <c r="G16" s="331">
        <v>0</v>
      </c>
      <c r="H16" s="331">
        <v>7</v>
      </c>
      <c r="I16" s="331">
        <v>10</v>
      </c>
      <c r="J16" s="331">
        <v>76</v>
      </c>
      <c r="K16" s="332">
        <f t="shared" si="0"/>
        <v>97</v>
      </c>
      <c r="L16" s="3" t="s">
        <v>450</v>
      </c>
    </row>
    <row r="17" spans="1:12" ht="20.100000000000001" customHeight="1">
      <c r="A17" s="3" t="s">
        <v>278</v>
      </c>
      <c r="B17" s="331">
        <v>0</v>
      </c>
      <c r="C17" s="331">
        <v>0</v>
      </c>
      <c r="D17" s="331">
        <v>9</v>
      </c>
      <c r="E17" s="331">
        <v>19</v>
      </c>
      <c r="F17" s="331">
        <v>17</v>
      </c>
      <c r="G17" s="331">
        <v>0</v>
      </c>
      <c r="H17" s="331">
        <v>6</v>
      </c>
      <c r="I17" s="331">
        <v>2</v>
      </c>
      <c r="J17" s="331">
        <v>17</v>
      </c>
      <c r="K17" s="332">
        <f t="shared" si="0"/>
        <v>70</v>
      </c>
      <c r="L17" s="3" t="s">
        <v>451</v>
      </c>
    </row>
    <row r="18" spans="1:12" ht="20.100000000000001" customHeight="1">
      <c r="A18" s="3" t="s">
        <v>279</v>
      </c>
      <c r="B18" s="331">
        <v>9</v>
      </c>
      <c r="C18" s="331">
        <v>4</v>
      </c>
      <c r="D18" s="331">
        <v>532</v>
      </c>
      <c r="E18" s="331">
        <v>901</v>
      </c>
      <c r="F18" s="331">
        <v>809</v>
      </c>
      <c r="G18" s="331">
        <v>10</v>
      </c>
      <c r="H18" s="331">
        <v>390</v>
      </c>
      <c r="I18" s="331">
        <v>688</v>
      </c>
      <c r="J18" s="331">
        <v>2715</v>
      </c>
      <c r="K18" s="332">
        <f t="shared" si="0"/>
        <v>6058</v>
      </c>
      <c r="L18" s="3" t="s">
        <v>452</v>
      </c>
    </row>
    <row r="19" spans="1:12" ht="20.100000000000001" customHeight="1">
      <c r="A19" s="3" t="s">
        <v>280</v>
      </c>
      <c r="B19" s="331">
        <v>0</v>
      </c>
      <c r="C19" s="331">
        <v>0</v>
      </c>
      <c r="D19" s="331">
        <v>14</v>
      </c>
      <c r="E19" s="331">
        <v>11</v>
      </c>
      <c r="F19" s="331">
        <v>16</v>
      </c>
      <c r="G19" s="331">
        <v>0</v>
      </c>
      <c r="H19" s="331">
        <v>9</v>
      </c>
      <c r="I19" s="331">
        <v>8</v>
      </c>
      <c r="J19" s="331">
        <v>31</v>
      </c>
      <c r="K19" s="332">
        <f t="shared" si="0"/>
        <v>89</v>
      </c>
      <c r="L19" s="3" t="s">
        <v>453</v>
      </c>
    </row>
    <row r="20" spans="1:12" ht="20.100000000000001" customHeight="1">
      <c r="A20" s="3" t="s">
        <v>281</v>
      </c>
      <c r="B20" s="331">
        <v>105</v>
      </c>
      <c r="C20" s="331">
        <v>26</v>
      </c>
      <c r="D20" s="331">
        <v>2268</v>
      </c>
      <c r="E20" s="331">
        <v>3804</v>
      </c>
      <c r="F20" s="331">
        <v>5110</v>
      </c>
      <c r="G20" s="331">
        <v>169</v>
      </c>
      <c r="H20" s="331">
        <v>1443</v>
      </c>
      <c r="I20" s="331">
        <v>1568</v>
      </c>
      <c r="J20" s="331">
        <v>10824</v>
      </c>
      <c r="K20" s="332">
        <f t="shared" si="0"/>
        <v>25317</v>
      </c>
      <c r="L20" s="3" t="s">
        <v>454</v>
      </c>
    </row>
    <row r="21" spans="1:12" ht="20.100000000000001" customHeight="1">
      <c r="A21" s="3" t="s">
        <v>282</v>
      </c>
      <c r="B21" s="331">
        <v>0</v>
      </c>
      <c r="C21" s="331">
        <v>0</v>
      </c>
      <c r="D21" s="331">
        <v>0</v>
      </c>
      <c r="E21" s="331">
        <v>0</v>
      </c>
      <c r="F21" s="331">
        <v>0</v>
      </c>
      <c r="G21" s="331">
        <v>0</v>
      </c>
      <c r="H21" s="331">
        <v>0</v>
      </c>
      <c r="I21" s="331">
        <v>0</v>
      </c>
      <c r="J21" s="331">
        <v>0</v>
      </c>
      <c r="K21" s="332">
        <f t="shared" si="0"/>
        <v>0</v>
      </c>
      <c r="L21" s="3" t="s">
        <v>455</v>
      </c>
    </row>
    <row r="22" spans="1:12" ht="20.100000000000001" customHeight="1">
      <c r="A22" s="3" t="s">
        <v>283</v>
      </c>
      <c r="B22" s="331">
        <v>0</v>
      </c>
      <c r="C22" s="331">
        <v>0</v>
      </c>
      <c r="D22" s="331">
        <v>2</v>
      </c>
      <c r="E22" s="331">
        <v>3</v>
      </c>
      <c r="F22" s="331">
        <v>1</v>
      </c>
      <c r="G22" s="331">
        <v>0</v>
      </c>
      <c r="H22" s="331">
        <v>1</v>
      </c>
      <c r="I22" s="331">
        <v>4</v>
      </c>
      <c r="J22" s="331">
        <v>1</v>
      </c>
      <c r="K22" s="332">
        <f t="shared" si="0"/>
        <v>12</v>
      </c>
      <c r="L22" s="3" t="s">
        <v>456</v>
      </c>
    </row>
    <row r="23" spans="1:12" ht="20.100000000000001" customHeight="1">
      <c r="A23" s="3" t="s">
        <v>284</v>
      </c>
      <c r="B23" s="331">
        <v>0</v>
      </c>
      <c r="C23" s="331">
        <v>0</v>
      </c>
      <c r="D23" s="331">
        <v>29</v>
      </c>
      <c r="E23" s="331">
        <v>96</v>
      </c>
      <c r="F23" s="331">
        <v>79</v>
      </c>
      <c r="G23" s="331">
        <v>0</v>
      </c>
      <c r="H23" s="331">
        <v>98</v>
      </c>
      <c r="I23" s="331">
        <v>7</v>
      </c>
      <c r="J23" s="331">
        <v>298</v>
      </c>
      <c r="K23" s="332">
        <f t="shared" si="0"/>
        <v>607</v>
      </c>
      <c r="L23" s="3" t="s">
        <v>457</v>
      </c>
    </row>
    <row r="24" spans="1:12" ht="20.100000000000001" customHeight="1">
      <c r="A24" s="3" t="s">
        <v>285</v>
      </c>
      <c r="B24" s="331">
        <v>2</v>
      </c>
      <c r="C24" s="331">
        <v>1</v>
      </c>
      <c r="D24" s="331">
        <v>62</v>
      </c>
      <c r="E24" s="331">
        <v>70</v>
      </c>
      <c r="F24" s="331">
        <v>79</v>
      </c>
      <c r="G24" s="331">
        <v>0</v>
      </c>
      <c r="H24" s="331">
        <v>27</v>
      </c>
      <c r="I24" s="331">
        <v>54</v>
      </c>
      <c r="J24" s="331">
        <v>209</v>
      </c>
      <c r="K24" s="332">
        <f t="shared" si="0"/>
        <v>504</v>
      </c>
      <c r="L24" s="3" t="s">
        <v>458</v>
      </c>
    </row>
    <row r="25" spans="1:12" ht="20.100000000000001" customHeight="1">
      <c r="A25" s="3" t="s">
        <v>564</v>
      </c>
      <c r="B25" s="331"/>
      <c r="C25" s="331"/>
      <c r="D25" s="331"/>
      <c r="E25" s="331"/>
      <c r="F25" s="331"/>
      <c r="G25" s="331"/>
      <c r="H25" s="331">
        <v>1</v>
      </c>
      <c r="I25" s="331"/>
      <c r="J25" s="331"/>
      <c r="K25" s="332">
        <f t="shared" si="0"/>
        <v>1</v>
      </c>
      <c r="L25" s="3" t="s">
        <v>606</v>
      </c>
    </row>
    <row r="26" spans="1:12" ht="20.100000000000001" customHeight="1">
      <c r="A26" s="4" t="s">
        <v>286</v>
      </c>
      <c r="B26" s="331">
        <v>0</v>
      </c>
      <c r="C26" s="331">
        <v>0</v>
      </c>
      <c r="D26" s="331">
        <v>0</v>
      </c>
      <c r="E26" s="331">
        <v>0</v>
      </c>
      <c r="F26" s="331">
        <v>0</v>
      </c>
      <c r="G26" s="331">
        <v>0</v>
      </c>
      <c r="H26" s="331">
        <v>0</v>
      </c>
      <c r="I26" s="331">
        <v>0</v>
      </c>
      <c r="J26" s="331">
        <v>0</v>
      </c>
      <c r="K26" s="332">
        <f t="shared" si="0"/>
        <v>0</v>
      </c>
      <c r="L26" s="4" t="s">
        <v>459</v>
      </c>
    </row>
    <row r="27" spans="1:12" ht="20.100000000000001" customHeight="1">
      <c r="A27" s="3" t="s">
        <v>287</v>
      </c>
      <c r="B27" s="331">
        <v>0</v>
      </c>
      <c r="C27" s="331">
        <v>0</v>
      </c>
      <c r="D27" s="331">
        <v>1</v>
      </c>
      <c r="E27" s="331">
        <v>1</v>
      </c>
      <c r="F27" s="331">
        <v>2</v>
      </c>
      <c r="G27" s="331">
        <v>0</v>
      </c>
      <c r="H27" s="331">
        <v>0</v>
      </c>
      <c r="I27" s="331">
        <v>0</v>
      </c>
      <c r="J27" s="331">
        <v>1</v>
      </c>
      <c r="K27" s="332">
        <f t="shared" si="0"/>
        <v>5</v>
      </c>
      <c r="L27" s="3" t="s">
        <v>460</v>
      </c>
    </row>
    <row r="28" spans="1:12" ht="20.100000000000001" customHeight="1">
      <c r="A28" s="3" t="s">
        <v>288</v>
      </c>
      <c r="B28" s="331">
        <v>0</v>
      </c>
      <c r="C28" s="331">
        <v>0</v>
      </c>
      <c r="D28" s="331">
        <v>0</v>
      </c>
      <c r="E28" s="331">
        <v>0</v>
      </c>
      <c r="F28" s="331">
        <v>1</v>
      </c>
      <c r="G28" s="331">
        <v>0</v>
      </c>
      <c r="H28" s="331">
        <v>0</v>
      </c>
      <c r="I28" s="331">
        <v>0</v>
      </c>
      <c r="J28" s="331">
        <v>0</v>
      </c>
      <c r="K28" s="332">
        <f t="shared" si="0"/>
        <v>1</v>
      </c>
      <c r="L28" s="3" t="s">
        <v>461</v>
      </c>
    </row>
    <row r="29" spans="1:12" ht="20.100000000000001" customHeight="1">
      <c r="A29" s="3" t="s">
        <v>289</v>
      </c>
      <c r="B29" s="331">
        <v>0</v>
      </c>
      <c r="C29" s="331">
        <v>0</v>
      </c>
      <c r="D29" s="331">
        <v>0</v>
      </c>
      <c r="E29" s="331">
        <v>0</v>
      </c>
      <c r="F29" s="331">
        <v>0</v>
      </c>
      <c r="G29" s="331">
        <v>0</v>
      </c>
      <c r="H29" s="331">
        <v>0</v>
      </c>
      <c r="I29" s="331">
        <v>1</v>
      </c>
      <c r="J29" s="331">
        <v>0</v>
      </c>
      <c r="K29" s="332">
        <f t="shared" si="0"/>
        <v>1</v>
      </c>
      <c r="L29" s="3" t="s">
        <v>462</v>
      </c>
    </row>
    <row r="30" spans="1:12" ht="20.100000000000001" customHeight="1">
      <c r="A30" s="172" t="s">
        <v>95</v>
      </c>
      <c r="B30" s="333">
        <f>SUM(B8:B29)</f>
        <v>120</v>
      </c>
      <c r="C30" s="333">
        <f t="shared" ref="C30:K30" si="1">SUM(C8:C29)</f>
        <v>35</v>
      </c>
      <c r="D30" s="333">
        <f t="shared" si="1"/>
        <v>2989</v>
      </c>
      <c r="E30" s="333">
        <f t="shared" si="1"/>
        <v>4993</v>
      </c>
      <c r="F30" s="333">
        <f t="shared" si="1"/>
        <v>6213</v>
      </c>
      <c r="G30" s="333">
        <f t="shared" si="1"/>
        <v>179</v>
      </c>
      <c r="H30" s="333">
        <f t="shared" si="1"/>
        <v>2059</v>
      </c>
      <c r="I30" s="333">
        <f t="shared" si="1"/>
        <v>2405</v>
      </c>
      <c r="J30" s="333">
        <f t="shared" si="1"/>
        <v>14245</v>
      </c>
      <c r="K30" s="333">
        <f t="shared" si="1"/>
        <v>33238</v>
      </c>
      <c r="L30" s="172" t="s">
        <v>442</v>
      </c>
    </row>
    <row r="31" spans="1:12" ht="20.100000000000001" customHeight="1">
      <c r="A31" s="437" t="s">
        <v>792</v>
      </c>
      <c r="B31" s="438"/>
      <c r="C31" s="438"/>
      <c r="D31" s="438"/>
      <c r="E31" s="438"/>
      <c r="F31" s="438"/>
      <c r="G31" s="438"/>
      <c r="H31" s="438"/>
      <c r="I31" s="438"/>
      <c r="J31" s="438"/>
      <c r="K31" s="438"/>
      <c r="L31" s="439"/>
    </row>
    <row r="32" spans="1:12" ht="20.100000000000001" customHeight="1">
      <c r="A32" s="448" t="s">
        <v>791</v>
      </c>
      <c r="B32" s="449"/>
      <c r="C32" s="449"/>
      <c r="D32" s="449"/>
      <c r="E32" s="449"/>
      <c r="F32" s="449"/>
      <c r="G32" s="449"/>
      <c r="H32" s="449"/>
      <c r="I32" s="449"/>
      <c r="J32" s="449"/>
      <c r="K32" s="449"/>
      <c r="L32" s="450"/>
    </row>
    <row r="33" spans="1:12" ht="20.100000000000001" customHeight="1">
      <c r="A33" s="173" t="s">
        <v>290</v>
      </c>
      <c r="B33" s="174">
        <v>0</v>
      </c>
      <c r="C33" s="174">
        <v>0</v>
      </c>
      <c r="D33" s="174">
        <v>4</v>
      </c>
      <c r="E33" s="174">
        <v>22</v>
      </c>
      <c r="F33" s="174">
        <v>55</v>
      </c>
      <c r="G33" s="174">
        <v>0</v>
      </c>
      <c r="H33" s="174">
        <v>20</v>
      </c>
      <c r="I33" s="174">
        <v>5</v>
      </c>
      <c r="J33" s="174">
        <v>7</v>
      </c>
      <c r="K33" s="164">
        <f>SUM(B33:J33)</f>
        <v>113</v>
      </c>
      <c r="L33" s="173" t="s">
        <v>312</v>
      </c>
    </row>
    <row r="34" spans="1:12" ht="20.100000000000001" customHeight="1">
      <c r="A34" s="3" t="s">
        <v>565</v>
      </c>
      <c r="B34" s="9">
        <v>0</v>
      </c>
      <c r="C34" s="9">
        <v>0</v>
      </c>
      <c r="D34" s="9">
        <v>0</v>
      </c>
      <c r="E34" s="9">
        <v>0</v>
      </c>
      <c r="F34" s="9">
        <v>2</v>
      </c>
      <c r="G34" s="9">
        <v>0</v>
      </c>
      <c r="H34" s="9">
        <v>1</v>
      </c>
      <c r="I34" s="9">
        <v>0</v>
      </c>
      <c r="J34" s="9">
        <v>0</v>
      </c>
      <c r="K34" s="8">
        <f t="shared" ref="K34:K39" si="2">SUM(B34:J34)</f>
        <v>3</v>
      </c>
      <c r="L34" s="3" t="s">
        <v>607</v>
      </c>
    </row>
    <row r="35" spans="1:12" ht="20.100000000000001" customHeight="1">
      <c r="A35" s="3" t="s">
        <v>291</v>
      </c>
      <c r="B35" s="9">
        <v>0</v>
      </c>
      <c r="C35" s="9">
        <v>0</v>
      </c>
      <c r="D35" s="9">
        <v>6</v>
      </c>
      <c r="E35" s="9">
        <v>8</v>
      </c>
      <c r="F35" s="9">
        <v>5</v>
      </c>
      <c r="G35" s="9">
        <v>0</v>
      </c>
      <c r="H35" s="9">
        <v>1</v>
      </c>
      <c r="I35" s="9">
        <v>0</v>
      </c>
      <c r="J35" s="9">
        <v>2</v>
      </c>
      <c r="K35" s="8">
        <f t="shared" si="2"/>
        <v>22</v>
      </c>
      <c r="L35" s="3" t="s">
        <v>349</v>
      </c>
    </row>
    <row r="36" spans="1:12" ht="20.100000000000001" customHeight="1">
      <c r="A36" s="3" t="s">
        <v>566</v>
      </c>
      <c r="B36" s="9"/>
      <c r="C36" s="9"/>
      <c r="D36" s="9"/>
      <c r="E36" s="9"/>
      <c r="F36" s="9">
        <v>0</v>
      </c>
      <c r="G36" s="9"/>
      <c r="H36" s="9">
        <v>1</v>
      </c>
      <c r="I36" s="9">
        <v>0</v>
      </c>
      <c r="J36" s="9">
        <v>0</v>
      </c>
      <c r="K36" s="8">
        <f t="shared" si="2"/>
        <v>1</v>
      </c>
      <c r="L36" s="3" t="s">
        <v>608</v>
      </c>
    </row>
    <row r="37" spans="1:12" ht="20.100000000000001" customHeight="1">
      <c r="A37" s="3" t="s">
        <v>292</v>
      </c>
      <c r="B37" s="9">
        <v>0</v>
      </c>
      <c r="C37" s="9">
        <v>0</v>
      </c>
      <c r="D37" s="9">
        <v>0</v>
      </c>
      <c r="E37" s="9">
        <v>0</v>
      </c>
      <c r="F37" s="9">
        <v>0</v>
      </c>
      <c r="G37" s="9">
        <v>0</v>
      </c>
      <c r="H37" s="9">
        <v>3</v>
      </c>
      <c r="I37" s="9">
        <v>0</v>
      </c>
      <c r="J37" s="9">
        <v>0</v>
      </c>
      <c r="K37" s="8">
        <f t="shared" si="2"/>
        <v>3</v>
      </c>
      <c r="L37" s="3" t="s">
        <v>350</v>
      </c>
    </row>
    <row r="38" spans="1:12" ht="20.100000000000001" customHeight="1">
      <c r="A38" s="3" t="s">
        <v>311</v>
      </c>
      <c r="B38" s="9">
        <v>0</v>
      </c>
      <c r="C38" s="9">
        <v>0</v>
      </c>
      <c r="D38" s="9">
        <v>0</v>
      </c>
      <c r="E38" s="9">
        <v>0</v>
      </c>
      <c r="F38" s="9">
        <v>0</v>
      </c>
      <c r="G38" s="9">
        <v>0</v>
      </c>
      <c r="H38" s="9">
        <v>0</v>
      </c>
      <c r="I38" s="9">
        <v>1</v>
      </c>
      <c r="J38" s="9">
        <v>0</v>
      </c>
      <c r="K38" s="8">
        <f t="shared" si="2"/>
        <v>1</v>
      </c>
      <c r="L38" s="3" t="s">
        <v>313</v>
      </c>
    </row>
    <row r="39" spans="1:12" ht="20.100000000000001" customHeight="1">
      <c r="A39" s="3" t="s">
        <v>567</v>
      </c>
      <c r="B39" s="9"/>
      <c r="C39" s="9"/>
      <c r="D39" s="9"/>
      <c r="E39" s="9"/>
      <c r="F39" s="9">
        <v>2</v>
      </c>
      <c r="G39" s="9"/>
      <c r="H39" s="9"/>
      <c r="I39" s="9"/>
      <c r="J39" s="9"/>
      <c r="K39" s="8">
        <f t="shared" si="2"/>
        <v>2</v>
      </c>
      <c r="L39" s="3" t="s">
        <v>623</v>
      </c>
    </row>
    <row r="40" spans="1:12" ht="20.100000000000001" customHeight="1">
      <c r="A40" s="5" t="s">
        <v>570</v>
      </c>
      <c r="B40" s="8">
        <f>SUM(B33:B38)</f>
        <v>0</v>
      </c>
      <c r="C40" s="8">
        <f>SUM(C33:C38)</f>
        <v>0</v>
      </c>
      <c r="D40" s="8">
        <f>SUM(D33:D39)</f>
        <v>10</v>
      </c>
      <c r="E40" s="8">
        <f t="shared" ref="E40:K40" si="3">SUM(E33:E39)</f>
        <v>30</v>
      </c>
      <c r="F40" s="8">
        <f t="shared" si="3"/>
        <v>64</v>
      </c>
      <c r="G40" s="8">
        <f t="shared" si="3"/>
        <v>0</v>
      </c>
      <c r="H40" s="8">
        <f t="shared" si="3"/>
        <v>26</v>
      </c>
      <c r="I40" s="8">
        <f t="shared" si="3"/>
        <v>6</v>
      </c>
      <c r="J40" s="8">
        <f t="shared" si="3"/>
        <v>9</v>
      </c>
      <c r="K40" s="8">
        <f t="shared" si="3"/>
        <v>145</v>
      </c>
      <c r="L40" s="5" t="s">
        <v>798</v>
      </c>
    </row>
    <row r="41" spans="1:12" ht="20.100000000000001" customHeight="1">
      <c r="A41" s="7" t="s">
        <v>293</v>
      </c>
      <c r="B41" s="10">
        <v>0</v>
      </c>
      <c r="C41" s="9"/>
      <c r="D41" s="9">
        <v>4</v>
      </c>
      <c r="E41" s="9">
        <v>1</v>
      </c>
      <c r="F41" s="9">
        <v>1</v>
      </c>
      <c r="G41" s="9"/>
      <c r="H41" s="9"/>
      <c r="I41" s="9">
        <v>9</v>
      </c>
      <c r="J41" s="9"/>
      <c r="K41" s="8">
        <v>15</v>
      </c>
      <c r="L41" s="3" t="s">
        <v>609</v>
      </c>
    </row>
    <row r="42" spans="1:12" ht="20.100000000000001" customHeight="1">
      <c r="A42" s="5" t="s">
        <v>571</v>
      </c>
      <c r="B42" s="8"/>
      <c r="C42" s="8"/>
      <c r="D42" s="8">
        <v>4</v>
      </c>
      <c r="E42" s="8">
        <v>1</v>
      </c>
      <c r="F42" s="8">
        <v>1</v>
      </c>
      <c r="G42" s="8"/>
      <c r="H42" s="8"/>
      <c r="I42" s="8">
        <v>9</v>
      </c>
      <c r="J42" s="8"/>
      <c r="K42" s="8">
        <v>15</v>
      </c>
      <c r="L42" s="5" t="s">
        <v>799</v>
      </c>
    </row>
    <row r="43" spans="1:12" ht="29.25" customHeight="1">
      <c r="A43" s="443" t="s">
        <v>848</v>
      </c>
      <c r="B43" s="443"/>
      <c r="C43" s="443"/>
      <c r="D43" s="443"/>
      <c r="E43" s="443"/>
      <c r="F43" s="443"/>
      <c r="G43" s="443"/>
      <c r="H43" s="443"/>
      <c r="I43" s="443"/>
      <c r="J43" s="443"/>
      <c r="K43" s="443"/>
      <c r="L43" s="443"/>
    </row>
    <row r="44" spans="1:12" ht="77.25" customHeight="1">
      <c r="A44" s="433" t="s">
        <v>294</v>
      </c>
      <c r="B44" s="433"/>
      <c r="C44" s="433"/>
      <c r="D44" s="433"/>
      <c r="E44" s="433"/>
      <c r="F44" s="433"/>
      <c r="G44" s="433"/>
      <c r="H44" s="433"/>
      <c r="I44" s="433"/>
      <c r="J44" s="433"/>
      <c r="K44" s="433"/>
      <c r="L44" s="433"/>
    </row>
    <row r="45" spans="1:12" ht="15.75" customHeight="1">
      <c r="A45" s="434" t="s">
        <v>351</v>
      </c>
      <c r="B45" s="434"/>
      <c r="C45" s="434"/>
      <c r="D45" s="434"/>
      <c r="E45" s="434"/>
      <c r="F45" s="434"/>
      <c r="G45" s="434"/>
      <c r="H45" s="434"/>
      <c r="I45" s="434"/>
      <c r="J45" s="434"/>
      <c r="K45" s="434"/>
      <c r="L45" s="434"/>
    </row>
    <row r="46" spans="1:12" ht="14.25" customHeight="1">
      <c r="A46" s="184" t="s">
        <v>352</v>
      </c>
      <c r="B46" s="185" t="s">
        <v>353</v>
      </c>
      <c r="C46" s="186"/>
      <c r="D46" s="186"/>
      <c r="E46" s="185" t="s">
        <v>354</v>
      </c>
      <c r="F46" s="186"/>
      <c r="G46" s="186"/>
      <c r="H46" s="185" t="s">
        <v>355</v>
      </c>
      <c r="I46" s="186"/>
      <c r="J46" s="186"/>
      <c r="K46" s="187"/>
      <c r="L46" s="184"/>
    </row>
    <row r="47" spans="1:12" ht="14.25" customHeight="1">
      <c r="A47" s="184" t="s">
        <v>356</v>
      </c>
      <c r="B47" s="185" t="s">
        <v>357</v>
      </c>
      <c r="C47" s="186"/>
      <c r="D47" s="186"/>
      <c r="E47" s="186"/>
      <c r="F47" s="186"/>
      <c r="G47" s="186"/>
      <c r="H47" s="185" t="s">
        <v>358</v>
      </c>
      <c r="I47" s="186"/>
      <c r="J47" s="186"/>
      <c r="K47" s="187"/>
      <c r="L47" s="184"/>
    </row>
    <row r="48" spans="1:12" ht="15.75" customHeight="1">
      <c r="A48" s="184" t="s">
        <v>359</v>
      </c>
      <c r="B48" s="185" t="s">
        <v>360</v>
      </c>
      <c r="C48" s="186"/>
      <c r="D48" s="186"/>
      <c r="E48" s="186"/>
      <c r="F48" s="186"/>
      <c r="G48" s="186"/>
      <c r="H48" s="186"/>
      <c r="I48" s="186"/>
      <c r="J48" s="186" t="s">
        <v>340</v>
      </c>
      <c r="K48" s="187"/>
      <c r="L48" s="184"/>
    </row>
    <row r="49" spans="1:12">
      <c r="A49" s="186"/>
      <c r="B49" s="186"/>
      <c r="C49" s="186"/>
      <c r="D49" s="186"/>
      <c r="E49" s="186"/>
      <c r="F49" s="186"/>
      <c r="G49" s="186"/>
      <c r="H49" s="186"/>
      <c r="I49" s="186"/>
      <c r="J49" s="186"/>
      <c r="K49" s="187"/>
      <c r="L49" s="188"/>
    </row>
    <row r="50" spans="1:12">
      <c r="L50" s="190"/>
    </row>
    <row r="53" spans="1:12">
      <c r="G53" s="63"/>
    </row>
    <row r="54" spans="1:12">
      <c r="G54" s="191"/>
    </row>
    <row r="55" spans="1:12">
      <c r="G55" s="63"/>
    </row>
    <row r="57" spans="1:12">
      <c r="L57" s="192"/>
    </row>
  </sheetData>
  <mergeCells count="11">
    <mergeCell ref="A1:L1"/>
    <mergeCell ref="A44:L44"/>
    <mergeCell ref="A45:L45"/>
    <mergeCell ref="A2:L2"/>
    <mergeCell ref="A31:L31"/>
    <mergeCell ref="A5:L5"/>
    <mergeCell ref="A3:L3"/>
    <mergeCell ref="A43:L43"/>
    <mergeCell ref="A6:L6"/>
    <mergeCell ref="A4:L4"/>
    <mergeCell ref="A32:L32"/>
  </mergeCells>
  <conditionalFormatting sqref="A8:XFD30">
    <cfRule type="expression" dxfId="57" priority="2">
      <formula>MOD(ROW(),3)=1</formula>
    </cfRule>
  </conditionalFormatting>
  <conditionalFormatting sqref="A33:L42">
    <cfRule type="expression" dxfId="56" priority="1">
      <formula>MOD(ROW(),3)=1</formula>
    </cfRule>
  </conditionalFormatting>
  <printOptions horizontalCentered="1"/>
  <pageMargins left="0.48" right="0.48" top="0.65" bottom="0.75" header="0.3" footer="0.3"/>
  <pageSetup paperSize="9" scale="66" orientation="portrait" r:id="rId1"/>
  <headerFooter>
    <oddHeader>&amp;C&amp;G</oddHeader>
  </headerFooter>
  <legacyDrawingHF r:id="rId2"/>
</worksheet>
</file>

<file path=xl/worksheets/sheet5.xml><?xml version="1.0" encoding="utf-8"?>
<worksheet xmlns="http://schemas.openxmlformats.org/spreadsheetml/2006/main" xmlns:r="http://schemas.openxmlformats.org/officeDocument/2006/relationships">
  <sheetPr>
    <tabColor rgb="FF00B050"/>
    <pageSetUpPr fitToPage="1"/>
  </sheetPr>
  <dimension ref="A1:AD27"/>
  <sheetViews>
    <sheetView view="pageBreakPreview" zoomScale="60" workbookViewId="0">
      <selection activeCell="D18" sqref="D18"/>
    </sheetView>
  </sheetViews>
  <sheetFormatPr defaultColWidth="9.140625" defaultRowHeight="12.75"/>
  <cols>
    <col min="1" max="1" width="7.7109375" style="356" customWidth="1"/>
    <col min="2" max="2" width="16" style="40" customWidth="1"/>
    <col min="3" max="4" width="7.140625" style="27" hidden="1" customWidth="1"/>
    <col min="5" max="29" width="8.7109375" style="27" customWidth="1"/>
    <col min="30" max="30" width="14.42578125" style="40" customWidth="1"/>
    <col min="31" max="16384" width="9.140625" style="27"/>
  </cols>
  <sheetData>
    <row r="1" spans="1:30" ht="22.5" customHeight="1">
      <c r="A1" s="466" t="s">
        <v>657</v>
      </c>
      <c r="B1" s="467"/>
      <c r="C1" s="466"/>
      <c r="D1" s="466"/>
      <c r="E1" s="466"/>
      <c r="F1" s="466"/>
      <c r="G1" s="466"/>
      <c r="H1" s="466"/>
      <c r="I1" s="466"/>
      <c r="J1" s="466"/>
      <c r="K1" s="466"/>
      <c r="L1" s="466"/>
      <c r="M1" s="466"/>
      <c r="N1" s="466"/>
      <c r="O1" s="466"/>
      <c r="P1" s="466"/>
      <c r="Q1" s="466"/>
      <c r="R1" s="466"/>
      <c r="S1" s="466"/>
      <c r="T1" s="466"/>
      <c r="U1" s="466"/>
      <c r="V1" s="466"/>
      <c r="W1" s="466"/>
      <c r="X1" s="466"/>
      <c r="Y1" s="466"/>
      <c r="Z1" s="466"/>
      <c r="AA1" s="466"/>
      <c r="AB1" s="466"/>
      <c r="AC1" s="466"/>
      <c r="AD1" s="466"/>
    </row>
    <row r="2" spans="1:30" ht="20.25" customHeight="1">
      <c r="A2" s="466" t="s">
        <v>658</v>
      </c>
      <c r="B2" s="468"/>
      <c r="C2" s="466"/>
      <c r="D2" s="466"/>
      <c r="E2" s="466"/>
      <c r="F2" s="466"/>
      <c r="G2" s="466"/>
      <c r="H2" s="466"/>
      <c r="I2" s="466"/>
      <c r="J2" s="466"/>
      <c r="K2" s="466"/>
      <c r="L2" s="466"/>
      <c r="M2" s="466"/>
      <c r="N2" s="466"/>
      <c r="O2" s="466"/>
      <c r="P2" s="466"/>
      <c r="Q2" s="466"/>
      <c r="R2" s="466"/>
      <c r="S2" s="466"/>
      <c r="T2" s="466"/>
      <c r="U2" s="466"/>
      <c r="V2" s="466"/>
      <c r="W2" s="466"/>
      <c r="X2" s="466"/>
      <c r="Y2" s="466"/>
      <c r="Z2" s="466"/>
      <c r="AA2" s="466"/>
      <c r="AB2" s="466"/>
      <c r="AC2" s="466"/>
      <c r="AD2" s="469"/>
    </row>
    <row r="3" spans="1:30" s="246" customFormat="1" ht="33.75" customHeight="1">
      <c r="A3" s="465" t="s">
        <v>709</v>
      </c>
      <c r="B3" s="473" t="s">
        <v>325</v>
      </c>
      <c r="C3" s="465" t="s">
        <v>832</v>
      </c>
      <c r="D3" s="465"/>
      <c r="E3" s="465"/>
      <c r="F3" s="465"/>
      <c r="G3" s="465"/>
      <c r="H3" s="465"/>
      <c r="I3" s="465"/>
      <c r="J3" s="465"/>
      <c r="K3" s="465"/>
      <c r="L3" s="465" t="s">
        <v>817</v>
      </c>
      <c r="M3" s="465"/>
      <c r="N3" s="465"/>
      <c r="O3" s="465"/>
      <c r="P3" s="465"/>
      <c r="Q3" s="465"/>
      <c r="R3" s="465" t="s">
        <v>818</v>
      </c>
      <c r="S3" s="465"/>
      <c r="T3" s="465"/>
      <c r="U3" s="465"/>
      <c r="V3" s="465"/>
      <c r="W3" s="465"/>
      <c r="X3" s="465" t="s">
        <v>819</v>
      </c>
      <c r="Y3" s="465"/>
      <c r="Z3" s="465"/>
      <c r="AA3" s="465"/>
      <c r="AB3" s="465"/>
      <c r="AC3" s="465"/>
      <c r="AD3" s="470" t="s">
        <v>326</v>
      </c>
    </row>
    <row r="4" spans="1:30" s="246" customFormat="1" ht="15">
      <c r="A4" s="463"/>
      <c r="B4" s="474"/>
      <c r="C4" s="247"/>
      <c r="D4" s="247"/>
      <c r="E4" s="465" t="s">
        <v>757</v>
      </c>
      <c r="F4" s="465" t="s">
        <v>820</v>
      </c>
      <c r="G4" s="465"/>
      <c r="H4" s="465"/>
      <c r="I4" s="465"/>
      <c r="J4" s="465"/>
      <c r="K4" s="465"/>
      <c r="L4" s="463" t="s">
        <v>758</v>
      </c>
      <c r="M4" s="463"/>
      <c r="N4" s="463"/>
      <c r="O4" s="463"/>
      <c r="P4" s="463"/>
      <c r="Q4" s="463"/>
      <c r="R4" s="463" t="s">
        <v>759</v>
      </c>
      <c r="S4" s="463"/>
      <c r="T4" s="463"/>
      <c r="U4" s="463"/>
      <c r="V4" s="463"/>
      <c r="W4" s="463"/>
      <c r="X4" s="463" t="s">
        <v>760</v>
      </c>
      <c r="Y4" s="463"/>
      <c r="Z4" s="463"/>
      <c r="AA4" s="463"/>
      <c r="AB4" s="463"/>
      <c r="AC4" s="463"/>
      <c r="AD4" s="471"/>
    </row>
    <row r="5" spans="1:30" s="246" customFormat="1" ht="15">
      <c r="A5" s="463"/>
      <c r="B5" s="474"/>
      <c r="C5" s="248"/>
      <c r="D5" s="248"/>
      <c r="E5" s="463"/>
      <c r="F5" s="464"/>
      <c r="G5" s="464"/>
      <c r="H5" s="464"/>
      <c r="I5" s="464"/>
      <c r="J5" s="464"/>
      <c r="K5" s="464"/>
      <c r="L5" s="464"/>
      <c r="M5" s="464"/>
      <c r="N5" s="464"/>
      <c r="O5" s="464"/>
      <c r="P5" s="464"/>
      <c r="Q5" s="464"/>
      <c r="R5" s="464"/>
      <c r="S5" s="464"/>
      <c r="T5" s="464"/>
      <c r="U5" s="464"/>
      <c r="V5" s="464"/>
      <c r="W5" s="464"/>
      <c r="X5" s="464"/>
      <c r="Y5" s="464"/>
      <c r="Z5" s="464"/>
      <c r="AA5" s="464"/>
      <c r="AB5" s="464"/>
      <c r="AC5" s="464"/>
      <c r="AD5" s="471"/>
    </row>
    <row r="6" spans="1:30" s="246" customFormat="1" ht="21.95" customHeight="1">
      <c r="A6" s="285" t="s">
        <v>761</v>
      </c>
      <c r="B6" s="474"/>
      <c r="C6" s="248">
        <v>2013</v>
      </c>
      <c r="D6" s="249">
        <v>2014</v>
      </c>
      <c r="E6" s="247" t="s">
        <v>816</v>
      </c>
      <c r="F6" s="287">
        <v>2013</v>
      </c>
      <c r="G6" s="286">
        <v>2014</v>
      </c>
      <c r="H6" s="286">
        <v>2015</v>
      </c>
      <c r="I6" s="286">
        <v>2017</v>
      </c>
      <c r="J6" s="286">
        <v>2018</v>
      </c>
      <c r="K6" s="286">
        <v>2019</v>
      </c>
      <c r="L6" s="286">
        <v>2013</v>
      </c>
      <c r="M6" s="286">
        <v>2014</v>
      </c>
      <c r="N6" s="286">
        <v>2015</v>
      </c>
      <c r="O6" s="286">
        <v>2017</v>
      </c>
      <c r="P6" s="286">
        <v>2018</v>
      </c>
      <c r="Q6" s="286">
        <v>2019</v>
      </c>
      <c r="R6" s="286">
        <v>2013</v>
      </c>
      <c r="S6" s="286">
        <v>2014</v>
      </c>
      <c r="T6" s="286">
        <v>2015</v>
      </c>
      <c r="U6" s="286">
        <v>2017</v>
      </c>
      <c r="V6" s="286">
        <v>2018</v>
      </c>
      <c r="W6" s="286">
        <v>2019</v>
      </c>
      <c r="X6" s="286">
        <v>2013</v>
      </c>
      <c r="Y6" s="286">
        <v>2014</v>
      </c>
      <c r="Z6" s="286">
        <v>2015</v>
      </c>
      <c r="AA6" s="286">
        <v>2017</v>
      </c>
      <c r="AB6" s="286">
        <v>2018</v>
      </c>
      <c r="AC6" s="286">
        <v>2019</v>
      </c>
      <c r="AD6" s="472"/>
    </row>
    <row r="7" spans="1:30" ht="35.1" customHeight="1">
      <c r="A7" s="193" t="s">
        <v>46</v>
      </c>
      <c r="B7" s="451" t="s">
        <v>47</v>
      </c>
      <c r="C7" s="451"/>
      <c r="D7" s="451"/>
      <c r="E7" s="452"/>
      <c r="F7" s="451"/>
      <c r="G7" s="451"/>
      <c r="H7" s="451"/>
      <c r="I7" s="451"/>
      <c r="J7" s="451"/>
      <c r="K7" s="451"/>
      <c r="L7" s="451"/>
      <c r="M7" s="451"/>
      <c r="N7" s="451"/>
      <c r="O7" s="451"/>
      <c r="P7" s="451"/>
      <c r="Q7" s="451"/>
      <c r="R7" s="451"/>
      <c r="S7" s="451"/>
      <c r="T7" s="451"/>
      <c r="U7" s="451"/>
      <c r="V7" s="451"/>
      <c r="W7" s="451"/>
      <c r="X7" s="451"/>
      <c r="Y7" s="451"/>
      <c r="Z7" s="451"/>
      <c r="AA7" s="451"/>
      <c r="AB7" s="451"/>
      <c r="AC7" s="451"/>
      <c r="AD7" s="26" t="s">
        <v>421</v>
      </c>
    </row>
    <row r="8" spans="1:30" ht="35.1" customHeight="1">
      <c r="A8" s="351" t="s">
        <v>821</v>
      </c>
      <c r="B8" s="28" t="s">
        <v>48</v>
      </c>
      <c r="C8" s="29">
        <v>1021</v>
      </c>
      <c r="D8" s="29">
        <v>1021</v>
      </c>
      <c r="E8" s="358">
        <v>1021</v>
      </c>
      <c r="F8" s="358">
        <v>79</v>
      </c>
      <c r="G8" s="358">
        <v>75</v>
      </c>
      <c r="H8" s="358">
        <v>78</v>
      </c>
      <c r="I8" s="358">
        <v>79</v>
      </c>
      <c r="J8" s="358">
        <v>81</v>
      </c>
      <c r="K8" s="358">
        <v>82</v>
      </c>
      <c r="L8" s="359">
        <f>F8/C8*100</f>
        <v>7.7375122428991183</v>
      </c>
      <c r="M8" s="359">
        <v>7.35</v>
      </c>
      <c r="N8" s="359">
        <v>7.64</v>
      </c>
      <c r="O8" s="359">
        <f>I8/E8*100</f>
        <v>7.7375122428991183</v>
      </c>
      <c r="P8" s="359">
        <f>J8/E8*100</f>
        <v>7.9333986287952989</v>
      </c>
      <c r="Q8" s="359">
        <v>8.0299999999999994</v>
      </c>
      <c r="R8" s="359">
        <v>8</v>
      </c>
      <c r="S8" s="359">
        <v>8</v>
      </c>
      <c r="T8" s="359">
        <v>8</v>
      </c>
      <c r="U8" s="359">
        <v>12</v>
      </c>
      <c r="V8" s="359">
        <v>12</v>
      </c>
      <c r="W8" s="359">
        <v>12</v>
      </c>
      <c r="X8" s="359">
        <v>7</v>
      </c>
      <c r="Y8" s="359">
        <v>7</v>
      </c>
      <c r="Z8" s="359">
        <v>7</v>
      </c>
      <c r="AA8" s="357">
        <v>7</v>
      </c>
      <c r="AB8" s="357">
        <v>7</v>
      </c>
      <c r="AC8" s="357">
        <v>12</v>
      </c>
      <c r="AD8" s="28" t="s">
        <v>420</v>
      </c>
    </row>
    <row r="9" spans="1:30" ht="35.1" customHeight="1">
      <c r="A9" s="352" t="s">
        <v>822</v>
      </c>
      <c r="B9" s="30" t="s">
        <v>831</v>
      </c>
      <c r="C9" s="31">
        <v>268600</v>
      </c>
      <c r="D9" s="31">
        <v>268600</v>
      </c>
      <c r="E9" s="358">
        <v>268600</v>
      </c>
      <c r="F9" s="358">
        <v>18386</v>
      </c>
      <c r="G9" s="358">
        <v>18043</v>
      </c>
      <c r="H9" s="358">
        <v>18259</v>
      </c>
      <c r="I9" s="358">
        <v>18386</v>
      </c>
      <c r="J9" s="358">
        <v>18532</v>
      </c>
      <c r="K9" s="358">
        <v>18666</v>
      </c>
      <c r="L9" s="359">
        <f>F9/C9*100</f>
        <v>6.8451228592702904</v>
      </c>
      <c r="M9" s="359">
        <v>6.72</v>
      </c>
      <c r="N9" s="359">
        <v>6.8</v>
      </c>
      <c r="O9" s="359">
        <f>I9/E9*100</f>
        <v>6.8451228592702904</v>
      </c>
      <c r="P9" s="359">
        <f>J9/E9*100</f>
        <v>6.8994787788533127</v>
      </c>
      <c r="Q9" s="359">
        <v>6.95</v>
      </c>
      <c r="R9" s="359" t="s">
        <v>49</v>
      </c>
      <c r="S9" s="359" t="s">
        <v>50</v>
      </c>
      <c r="T9" s="359">
        <v>4036</v>
      </c>
      <c r="U9" s="359">
        <v>4303</v>
      </c>
      <c r="V9" s="359">
        <v>4303</v>
      </c>
      <c r="W9" s="359">
        <v>4303</v>
      </c>
      <c r="X9" s="359">
        <v>1700</v>
      </c>
      <c r="Y9" s="359">
        <v>1700</v>
      </c>
      <c r="Z9" s="359">
        <v>1700</v>
      </c>
      <c r="AA9" s="357">
        <v>1700</v>
      </c>
      <c r="AB9" s="357">
        <v>1700</v>
      </c>
      <c r="AC9" s="357">
        <v>416</v>
      </c>
      <c r="AD9" s="30" t="s">
        <v>463</v>
      </c>
    </row>
    <row r="10" spans="1:30" ht="35.1" customHeight="1">
      <c r="A10" s="194" t="s">
        <v>51</v>
      </c>
      <c r="B10" s="451" t="s">
        <v>52</v>
      </c>
      <c r="C10" s="451"/>
      <c r="D10" s="451"/>
      <c r="E10" s="451"/>
      <c r="F10" s="451"/>
      <c r="G10" s="451"/>
      <c r="H10" s="451"/>
      <c r="I10" s="451"/>
      <c r="J10" s="451"/>
      <c r="K10" s="451"/>
      <c r="L10" s="451"/>
      <c r="M10" s="451"/>
      <c r="N10" s="451"/>
      <c r="O10" s="451"/>
      <c r="P10" s="451"/>
      <c r="Q10" s="451"/>
      <c r="R10" s="451"/>
      <c r="S10" s="451"/>
      <c r="T10" s="451"/>
      <c r="U10" s="451"/>
      <c r="V10" s="451"/>
      <c r="W10" s="451"/>
      <c r="X10" s="451"/>
      <c r="Y10" s="451"/>
      <c r="Z10" s="451"/>
      <c r="AA10" s="451"/>
      <c r="AB10" s="451"/>
      <c r="AC10" s="451"/>
      <c r="AD10" s="26" t="s">
        <v>464</v>
      </c>
    </row>
    <row r="11" spans="1:30" ht="35.1" customHeight="1">
      <c r="A11" s="351" t="s">
        <v>823</v>
      </c>
      <c r="B11" s="28" t="s">
        <v>830</v>
      </c>
      <c r="C11" s="33">
        <v>16236</v>
      </c>
      <c r="D11" s="33">
        <v>16236</v>
      </c>
      <c r="E11" s="359">
        <v>16236</v>
      </c>
      <c r="F11" s="358">
        <v>2748</v>
      </c>
      <c r="G11" s="358">
        <v>2523</v>
      </c>
      <c r="H11" s="358">
        <v>2550</v>
      </c>
      <c r="I11" s="358">
        <v>2748</v>
      </c>
      <c r="J11" s="358">
        <v>2754</v>
      </c>
      <c r="K11" s="358">
        <v>2780</v>
      </c>
      <c r="L11" s="359">
        <f>F11/C11*100</f>
        <v>16.925351071692535</v>
      </c>
      <c r="M11" s="359">
        <v>15.54</v>
      </c>
      <c r="N11" s="359">
        <v>15.71</v>
      </c>
      <c r="O11" s="359">
        <f>I11/E11*100</f>
        <v>16.925351071692535</v>
      </c>
      <c r="P11" s="359">
        <f>J11/E11*100</f>
        <v>16.962305986696229</v>
      </c>
      <c r="Q11" s="359">
        <v>17.12</v>
      </c>
      <c r="R11" s="359">
        <v>629</v>
      </c>
      <c r="S11" s="359">
        <v>629</v>
      </c>
      <c r="T11" s="359">
        <v>629</v>
      </c>
      <c r="U11" s="359">
        <v>629</v>
      </c>
      <c r="V11" s="359">
        <v>629</v>
      </c>
      <c r="W11" s="359">
        <v>629</v>
      </c>
      <c r="X11" s="359" t="s">
        <v>53</v>
      </c>
      <c r="Y11" s="359" t="s">
        <v>53</v>
      </c>
      <c r="Z11" s="359" t="s">
        <v>53</v>
      </c>
      <c r="AA11" s="357" t="s">
        <v>296</v>
      </c>
      <c r="AB11" s="357" t="s">
        <v>296</v>
      </c>
      <c r="AC11" s="357">
        <v>7</v>
      </c>
      <c r="AD11" s="35" t="s">
        <v>465</v>
      </c>
    </row>
    <row r="12" spans="1:30" ht="35.1" customHeight="1">
      <c r="A12" s="351" t="s">
        <v>822</v>
      </c>
      <c r="B12" s="30" t="s">
        <v>829</v>
      </c>
      <c r="C12" s="34">
        <v>12000</v>
      </c>
      <c r="D12" s="34">
        <v>12000</v>
      </c>
      <c r="E12" s="359">
        <v>12000</v>
      </c>
      <c r="F12" s="358">
        <v>1289</v>
      </c>
      <c r="G12" s="358">
        <v>1268</v>
      </c>
      <c r="H12" s="358">
        <v>1288</v>
      </c>
      <c r="I12" s="358">
        <v>1289</v>
      </c>
      <c r="J12" s="358">
        <v>1293</v>
      </c>
      <c r="K12" s="358">
        <v>1302</v>
      </c>
      <c r="L12" s="359">
        <f>F12/C12*100</f>
        <v>10.741666666666665</v>
      </c>
      <c r="M12" s="359">
        <v>10.57</v>
      </c>
      <c r="N12" s="359">
        <v>10.73</v>
      </c>
      <c r="O12" s="359">
        <f>I12/E12*100</f>
        <v>10.741666666666665</v>
      </c>
      <c r="P12" s="359">
        <f>J12/E12*100</f>
        <v>10.775</v>
      </c>
      <c r="Q12" s="359">
        <v>10.85</v>
      </c>
      <c r="R12" s="359">
        <v>47</v>
      </c>
      <c r="S12" s="359">
        <v>47</v>
      </c>
      <c r="T12" s="359">
        <v>47</v>
      </c>
      <c r="U12" s="359">
        <v>66</v>
      </c>
      <c r="V12" s="359">
        <v>66</v>
      </c>
      <c r="W12" s="359">
        <v>66</v>
      </c>
      <c r="X12" s="359">
        <v>414</v>
      </c>
      <c r="Y12" s="359">
        <v>414</v>
      </c>
      <c r="Z12" s="359">
        <v>414</v>
      </c>
      <c r="AA12" s="357">
        <v>414</v>
      </c>
      <c r="AB12" s="357">
        <v>414</v>
      </c>
      <c r="AC12" s="357">
        <v>2</v>
      </c>
      <c r="AD12" s="35" t="s">
        <v>466</v>
      </c>
    </row>
    <row r="13" spans="1:30" ht="35.1" customHeight="1">
      <c r="A13" s="194" t="s">
        <v>54</v>
      </c>
      <c r="B13" s="451" t="s">
        <v>55</v>
      </c>
      <c r="C13" s="451"/>
      <c r="D13" s="451"/>
      <c r="E13" s="451"/>
      <c r="F13" s="451"/>
      <c r="G13" s="451"/>
      <c r="H13" s="451"/>
      <c r="I13" s="451"/>
      <c r="J13" s="451"/>
      <c r="K13" s="451"/>
      <c r="L13" s="451"/>
      <c r="M13" s="451"/>
      <c r="N13" s="451"/>
      <c r="O13" s="451"/>
      <c r="P13" s="451"/>
      <c r="Q13" s="451"/>
      <c r="R13" s="451"/>
      <c r="S13" s="451"/>
      <c r="T13" s="451"/>
      <c r="U13" s="451"/>
      <c r="V13" s="451"/>
      <c r="W13" s="451"/>
      <c r="X13" s="451"/>
      <c r="Y13" s="451"/>
      <c r="Z13" s="451"/>
      <c r="AA13" s="451"/>
      <c r="AB13" s="451"/>
      <c r="AC13" s="451"/>
      <c r="AD13" s="26" t="s">
        <v>467</v>
      </c>
    </row>
    <row r="14" spans="1:30" ht="35.1" customHeight="1">
      <c r="A14" s="351" t="s">
        <v>823</v>
      </c>
      <c r="B14" s="28" t="s">
        <v>828</v>
      </c>
      <c r="C14" s="33">
        <v>11813</v>
      </c>
      <c r="D14" s="33">
        <v>11813</v>
      </c>
      <c r="E14" s="359">
        <v>11813</v>
      </c>
      <c r="F14" s="358">
        <v>1170</v>
      </c>
      <c r="G14" s="358">
        <v>1036</v>
      </c>
      <c r="H14" s="358">
        <v>1120</v>
      </c>
      <c r="I14" s="358">
        <v>1170</v>
      </c>
      <c r="J14" s="358">
        <v>1196</v>
      </c>
      <c r="K14" s="358">
        <v>1223</v>
      </c>
      <c r="L14" s="359">
        <f>F14/C14*100</f>
        <v>9.9043426733259974</v>
      </c>
      <c r="M14" s="359">
        <v>8.77</v>
      </c>
      <c r="N14" s="359">
        <v>9.48</v>
      </c>
      <c r="O14" s="359">
        <f>I14/E14*100</f>
        <v>9.9043426733259974</v>
      </c>
      <c r="P14" s="359">
        <f>J14/E14*100</f>
        <v>10.124439177177685</v>
      </c>
      <c r="Q14" s="359">
        <v>10.35</v>
      </c>
      <c r="R14" s="455" t="s">
        <v>56</v>
      </c>
      <c r="S14" s="456"/>
      <c r="T14" s="456"/>
      <c r="U14" s="456"/>
      <c r="V14" s="456"/>
      <c r="W14" s="457"/>
      <c r="X14" s="455" t="s">
        <v>56</v>
      </c>
      <c r="Y14" s="456"/>
      <c r="Z14" s="456"/>
      <c r="AA14" s="456"/>
      <c r="AB14" s="456"/>
      <c r="AC14" s="457"/>
      <c r="AD14" s="28" t="s">
        <v>468</v>
      </c>
    </row>
    <row r="15" spans="1:30" ht="35.1" customHeight="1">
      <c r="A15" s="351" t="s">
        <v>822</v>
      </c>
      <c r="B15" s="35" t="s">
        <v>827</v>
      </c>
      <c r="C15" s="36">
        <v>40000</v>
      </c>
      <c r="D15" s="36">
        <v>40000</v>
      </c>
      <c r="E15" s="359">
        <v>40000</v>
      </c>
      <c r="F15" s="358">
        <v>7357</v>
      </c>
      <c r="G15" s="358">
        <v>7284</v>
      </c>
      <c r="H15" s="358">
        <v>7331</v>
      </c>
      <c r="I15" s="358">
        <v>7357</v>
      </c>
      <c r="J15" s="358">
        <v>7396</v>
      </c>
      <c r="K15" s="358">
        <v>7411</v>
      </c>
      <c r="L15" s="359">
        <f>F15/C15*100</f>
        <v>18.392500000000002</v>
      </c>
      <c r="M15" s="359">
        <v>18.21</v>
      </c>
      <c r="N15" s="359">
        <v>18.329999999999998</v>
      </c>
      <c r="O15" s="359">
        <f>I15/E15*100</f>
        <v>18.392500000000002</v>
      </c>
      <c r="P15" s="359">
        <f t="shared" ref="P15:P17" si="0">J15/E15*100</f>
        <v>18.490000000000002</v>
      </c>
      <c r="Q15" s="359">
        <v>18.53</v>
      </c>
      <c r="R15" s="359">
        <v>1924</v>
      </c>
      <c r="S15" s="359">
        <v>1924</v>
      </c>
      <c r="T15" s="359">
        <v>1924</v>
      </c>
      <c r="U15" s="359">
        <v>1924</v>
      </c>
      <c r="V15" s="359">
        <v>1924</v>
      </c>
      <c r="W15" s="363">
        <v>1924</v>
      </c>
      <c r="X15" s="458" t="s">
        <v>56</v>
      </c>
      <c r="Y15" s="459"/>
      <c r="Z15" s="459"/>
      <c r="AA15" s="459"/>
      <c r="AB15" s="459"/>
      <c r="AC15" s="460"/>
      <c r="AD15" s="35" t="s">
        <v>469</v>
      </c>
    </row>
    <row r="16" spans="1:30" ht="35.1" customHeight="1">
      <c r="A16" s="351" t="s">
        <v>824</v>
      </c>
      <c r="B16" s="35" t="s">
        <v>826</v>
      </c>
      <c r="C16" s="36">
        <v>98998</v>
      </c>
      <c r="D16" s="36">
        <v>98998</v>
      </c>
      <c r="E16" s="359">
        <v>98998</v>
      </c>
      <c r="F16" s="358">
        <v>15115</v>
      </c>
      <c r="G16" s="358">
        <v>14883</v>
      </c>
      <c r="H16" s="358">
        <v>15053</v>
      </c>
      <c r="I16" s="358">
        <v>15115</v>
      </c>
      <c r="J16" s="358">
        <v>15223</v>
      </c>
      <c r="K16" s="358">
        <v>15396</v>
      </c>
      <c r="L16" s="359">
        <f>F16/C16*100</f>
        <v>15.267985211822459</v>
      </c>
      <c r="M16" s="359">
        <v>15.03</v>
      </c>
      <c r="N16" s="359">
        <v>15.21</v>
      </c>
      <c r="O16" s="359">
        <f>I16/E16*100</f>
        <v>15.267985211822459</v>
      </c>
      <c r="P16" s="359">
        <f t="shared" si="0"/>
        <v>15.377078324814642</v>
      </c>
      <c r="Q16" s="359">
        <v>15.55</v>
      </c>
      <c r="R16" s="359" t="s">
        <v>57</v>
      </c>
      <c r="S16" s="359" t="s">
        <v>57</v>
      </c>
      <c r="T16" s="359" t="s">
        <v>57</v>
      </c>
      <c r="U16" s="359" t="s">
        <v>297</v>
      </c>
      <c r="V16" s="359" t="s">
        <v>297</v>
      </c>
      <c r="W16" s="359" t="s">
        <v>297</v>
      </c>
      <c r="X16" s="359" t="s">
        <v>58</v>
      </c>
      <c r="Y16" s="359" t="s">
        <v>58</v>
      </c>
      <c r="Z16" s="359" t="s">
        <v>58</v>
      </c>
      <c r="AA16" s="364" t="s">
        <v>58</v>
      </c>
      <c r="AB16" s="357" t="s">
        <v>58</v>
      </c>
      <c r="AC16" s="357">
        <v>1</v>
      </c>
      <c r="AD16" s="35" t="s">
        <v>470</v>
      </c>
    </row>
    <row r="17" spans="1:30" ht="35.1" customHeight="1">
      <c r="A17" s="351" t="s">
        <v>825</v>
      </c>
      <c r="B17" s="30" t="s">
        <v>26</v>
      </c>
      <c r="C17" s="34">
        <v>17000</v>
      </c>
      <c r="D17" s="34">
        <v>17000</v>
      </c>
      <c r="E17" s="359">
        <v>17000</v>
      </c>
      <c r="F17" s="358">
        <v>2511</v>
      </c>
      <c r="G17" s="358">
        <v>2401</v>
      </c>
      <c r="H17" s="358">
        <v>2479</v>
      </c>
      <c r="I17" s="358">
        <v>2511</v>
      </c>
      <c r="J17" s="358">
        <v>2528</v>
      </c>
      <c r="K17" s="358">
        <v>2581</v>
      </c>
      <c r="L17" s="359">
        <f>F17/C17*100</f>
        <v>14.770588235294118</v>
      </c>
      <c r="M17" s="359">
        <v>14.12</v>
      </c>
      <c r="N17" s="359">
        <v>14.58</v>
      </c>
      <c r="O17" s="359">
        <f>I17/E17*100</f>
        <v>14.770588235294118</v>
      </c>
      <c r="P17" s="359">
        <f t="shared" si="0"/>
        <v>14.870588235294118</v>
      </c>
      <c r="Q17" s="359">
        <v>15.18</v>
      </c>
      <c r="R17" s="360" t="s">
        <v>59</v>
      </c>
      <c r="S17" s="360" t="s">
        <v>59</v>
      </c>
      <c r="T17" s="360" t="s">
        <v>59</v>
      </c>
      <c r="U17" s="360" t="s">
        <v>295</v>
      </c>
      <c r="V17" s="360" t="s">
        <v>295</v>
      </c>
      <c r="W17" s="361" t="s">
        <v>568</v>
      </c>
      <c r="X17" s="458" t="s">
        <v>56</v>
      </c>
      <c r="Y17" s="459"/>
      <c r="Z17" s="459"/>
      <c r="AA17" s="459"/>
      <c r="AB17" s="459"/>
      <c r="AC17" s="460"/>
      <c r="AD17" s="30" t="s">
        <v>423</v>
      </c>
    </row>
    <row r="18" spans="1:30" ht="35.1" customHeight="1">
      <c r="A18" s="461" t="s">
        <v>22</v>
      </c>
      <c r="B18" s="462"/>
      <c r="C18" s="32"/>
      <c r="D18" s="32"/>
      <c r="E18" s="359">
        <f>SUM(E8:E17)</f>
        <v>465668</v>
      </c>
      <c r="F18" s="359">
        <f t="shared" ref="F18:K18" si="1">SUM(F8:F17)</f>
        <v>48655</v>
      </c>
      <c r="G18" s="359">
        <f t="shared" si="1"/>
        <v>47513</v>
      </c>
      <c r="H18" s="359">
        <f t="shared" si="1"/>
        <v>48158</v>
      </c>
      <c r="I18" s="359">
        <f t="shared" si="1"/>
        <v>48655</v>
      </c>
      <c r="J18" s="359">
        <f t="shared" si="1"/>
        <v>49003</v>
      </c>
      <c r="K18" s="359">
        <f t="shared" si="1"/>
        <v>49441</v>
      </c>
      <c r="L18" s="359"/>
      <c r="M18" s="359"/>
      <c r="N18" s="359"/>
      <c r="O18" s="359"/>
      <c r="P18" s="359"/>
      <c r="Q18" s="359"/>
      <c r="R18" s="359"/>
      <c r="S18" s="359"/>
      <c r="T18" s="359"/>
      <c r="U18" s="359"/>
      <c r="V18" s="359"/>
      <c r="W18" s="359"/>
      <c r="X18" s="362"/>
      <c r="Y18" s="362"/>
      <c r="Z18" s="362"/>
      <c r="AA18" s="359"/>
      <c r="AB18" s="359"/>
      <c r="AC18" s="359"/>
      <c r="AD18" s="165" t="s">
        <v>318</v>
      </c>
    </row>
    <row r="19" spans="1:30" ht="19.5" customHeight="1">
      <c r="A19" s="353" t="s">
        <v>45</v>
      </c>
      <c r="B19" s="38"/>
      <c r="C19" s="37"/>
      <c r="D19" s="37"/>
      <c r="E19" s="37"/>
      <c r="F19" s="37"/>
      <c r="G19" s="37"/>
      <c r="H19" s="37" t="s">
        <v>314</v>
      </c>
      <c r="I19" s="37"/>
      <c r="J19" s="37"/>
      <c r="K19" s="37"/>
      <c r="L19" s="37"/>
      <c r="M19" s="37"/>
      <c r="N19" s="37"/>
      <c r="O19" s="37"/>
      <c r="P19" s="37"/>
      <c r="Q19" s="37"/>
      <c r="R19" s="37"/>
      <c r="S19" s="37"/>
      <c r="T19" s="37"/>
      <c r="U19" s="39"/>
      <c r="V19" s="39"/>
      <c r="W19" s="39"/>
      <c r="X19" s="37"/>
      <c r="Y19" s="37"/>
      <c r="Z19" s="37"/>
      <c r="AA19" s="39"/>
      <c r="AB19" s="39"/>
      <c r="AC19" s="39"/>
      <c r="AD19" s="195"/>
    </row>
    <row r="20" spans="1:30" ht="30" customHeight="1">
      <c r="A20" s="454" t="s">
        <v>569</v>
      </c>
      <c r="B20" s="454"/>
      <c r="C20" s="454"/>
      <c r="D20" s="454"/>
      <c r="E20" s="454"/>
      <c r="F20" s="454"/>
      <c r="G20" s="454"/>
      <c r="H20" s="454"/>
      <c r="I20" s="454"/>
      <c r="J20" s="454"/>
      <c r="K20" s="454"/>
      <c r="L20" s="454"/>
      <c r="M20" s="454"/>
      <c r="N20" s="454"/>
      <c r="O20" s="454"/>
      <c r="P20" s="454"/>
      <c r="Q20" s="454"/>
      <c r="R20" s="454"/>
      <c r="S20" s="454"/>
      <c r="T20" s="454"/>
      <c r="U20" s="454"/>
      <c r="V20" s="454"/>
      <c r="W20" s="454"/>
      <c r="X20" s="454"/>
      <c r="Y20" s="454"/>
      <c r="Z20" s="454"/>
      <c r="AA20" s="454"/>
      <c r="AB20" s="454"/>
      <c r="AC20" s="454"/>
      <c r="AD20" s="454"/>
    </row>
    <row r="21" spans="1:30">
      <c r="A21" s="354"/>
    </row>
    <row r="22" spans="1:30">
      <c r="A22" s="355"/>
    </row>
    <row r="24" spans="1:30" ht="15">
      <c r="R24" s="196"/>
    </row>
    <row r="26" spans="1:30" ht="14.25" customHeight="1">
      <c r="AB26" s="41"/>
      <c r="AC26" s="41"/>
    </row>
    <row r="27" spans="1:30" ht="15" customHeight="1">
      <c r="B27" s="453"/>
      <c r="C27" s="453"/>
      <c r="D27" s="453"/>
      <c r="E27" s="453"/>
      <c r="F27" s="453"/>
      <c r="G27" s="453"/>
      <c r="H27" s="453"/>
      <c r="I27" s="453"/>
      <c r="J27" s="453"/>
      <c r="K27" s="453"/>
      <c r="L27" s="453"/>
      <c r="M27" s="453"/>
      <c r="N27" s="453"/>
      <c r="O27" s="453"/>
      <c r="P27" s="453"/>
      <c r="Q27" s="453"/>
      <c r="R27" s="453"/>
      <c r="S27" s="453"/>
      <c r="T27" s="453"/>
      <c r="U27" s="453"/>
      <c r="V27" s="453"/>
      <c r="W27" s="453"/>
      <c r="X27" s="453"/>
      <c r="Y27" s="453"/>
      <c r="Z27" s="453"/>
      <c r="AA27" s="453"/>
      <c r="AB27" s="41"/>
      <c r="AC27" s="41"/>
    </row>
  </sheetData>
  <mergeCells count="24">
    <mergeCell ref="X4:AC5"/>
    <mergeCell ref="F4:K5"/>
    <mergeCell ref="A1:AD1"/>
    <mergeCell ref="A2:AD2"/>
    <mergeCell ref="AD3:AD6"/>
    <mergeCell ref="B3:B6"/>
    <mergeCell ref="C3:K3"/>
    <mergeCell ref="E4:E5"/>
    <mergeCell ref="A3:A5"/>
    <mergeCell ref="L4:Q5"/>
    <mergeCell ref="L3:Q3"/>
    <mergeCell ref="R3:W3"/>
    <mergeCell ref="R4:W5"/>
    <mergeCell ref="X3:AC3"/>
    <mergeCell ref="B7:AC7"/>
    <mergeCell ref="B10:AC10"/>
    <mergeCell ref="B13:AC13"/>
    <mergeCell ref="B27:AA27"/>
    <mergeCell ref="A20:AD20"/>
    <mergeCell ref="R14:W14"/>
    <mergeCell ref="X14:AC14"/>
    <mergeCell ref="X15:AC15"/>
    <mergeCell ref="X17:AC17"/>
    <mergeCell ref="A18:B18"/>
  </mergeCells>
  <conditionalFormatting sqref="A7:XFD18">
    <cfRule type="expression" dxfId="55" priority="1">
      <formula>MOD(ROW(),3)=1</formula>
    </cfRule>
  </conditionalFormatting>
  <printOptions horizontalCentered="1"/>
  <pageMargins left="0.48" right="0.48" top="0.75" bottom="0.75" header="0.3" footer="0.3"/>
  <pageSetup paperSize="9" scale="53" fitToHeight="0" orientation="landscape" r:id="rId1"/>
  <headerFooter>
    <oddHeader>&amp;C&amp;G</oddHeader>
  </headerFooter>
  <legacyDrawingHF r:id="rId2"/>
</worksheet>
</file>

<file path=xl/worksheets/sheet6.xml><?xml version="1.0" encoding="utf-8"?>
<worksheet xmlns="http://schemas.openxmlformats.org/spreadsheetml/2006/main" xmlns:r="http://schemas.openxmlformats.org/officeDocument/2006/relationships">
  <sheetPr>
    <tabColor rgb="FFFFFF00"/>
    <pageSetUpPr fitToPage="1"/>
  </sheetPr>
  <dimension ref="A1:G30"/>
  <sheetViews>
    <sheetView view="pageBreakPreview" zoomScale="85" zoomScaleSheetLayoutView="85" workbookViewId="0">
      <selection activeCell="D18" sqref="D18"/>
    </sheetView>
  </sheetViews>
  <sheetFormatPr defaultColWidth="9.140625" defaultRowHeight="15"/>
  <cols>
    <col min="1" max="1" width="28.5703125" style="63" customWidth="1"/>
    <col min="2" max="2" width="13.7109375" style="63" customWidth="1"/>
    <col min="3" max="3" width="16.42578125" style="63" customWidth="1"/>
    <col min="4" max="5" width="12.7109375" style="63" customWidth="1"/>
    <col min="6" max="6" width="27.5703125" style="63" customWidth="1"/>
    <col min="7" max="16384" width="9.140625" style="63"/>
  </cols>
  <sheetData>
    <row r="1" spans="1:6" s="97" customFormat="1" ht="26.45" customHeight="1">
      <c r="A1" s="476" t="s">
        <v>659</v>
      </c>
      <c r="B1" s="432"/>
      <c r="C1" s="476"/>
      <c r="D1" s="476"/>
      <c r="E1" s="476"/>
      <c r="F1" s="476"/>
    </row>
    <row r="2" spans="1:6" s="97" customFormat="1" ht="20.25" customHeight="1">
      <c r="A2" s="475" t="s">
        <v>660</v>
      </c>
      <c r="B2" s="436"/>
      <c r="C2" s="475"/>
      <c r="D2" s="475"/>
      <c r="E2" s="475"/>
      <c r="F2" s="475"/>
    </row>
    <row r="3" spans="1:6" s="252" customFormat="1" ht="30">
      <c r="A3" s="483" t="s">
        <v>27</v>
      </c>
      <c r="B3" s="250" t="s">
        <v>736</v>
      </c>
      <c r="C3" s="250" t="s">
        <v>762</v>
      </c>
      <c r="D3" s="250" t="s">
        <v>764</v>
      </c>
      <c r="E3" s="251" t="s">
        <v>766</v>
      </c>
      <c r="F3" s="481" t="s">
        <v>796</v>
      </c>
    </row>
    <row r="4" spans="1:6" s="252" customFormat="1" ht="30">
      <c r="A4" s="484"/>
      <c r="B4" s="253" t="s">
        <v>326</v>
      </c>
      <c r="C4" s="253" t="s">
        <v>763</v>
      </c>
      <c r="D4" s="253" t="s">
        <v>765</v>
      </c>
      <c r="E4" s="254" t="s">
        <v>767</v>
      </c>
      <c r="F4" s="482"/>
    </row>
    <row r="5" spans="1:6" ht="27.75" customHeight="1">
      <c r="A5" s="71" t="s">
        <v>28</v>
      </c>
      <c r="B5" s="219">
        <v>46</v>
      </c>
      <c r="C5" s="219">
        <v>3</v>
      </c>
      <c r="D5" s="219">
        <v>35</v>
      </c>
      <c r="E5" s="219">
        <v>4</v>
      </c>
      <c r="F5" s="99" t="s">
        <v>477</v>
      </c>
    </row>
    <row r="6" spans="1:6" ht="27.75" customHeight="1">
      <c r="A6" s="62" t="s">
        <v>29</v>
      </c>
      <c r="B6" s="220">
        <v>65</v>
      </c>
      <c r="C6" s="220">
        <v>0</v>
      </c>
      <c r="D6" s="220">
        <v>37</v>
      </c>
      <c r="E6" s="220">
        <v>3</v>
      </c>
      <c r="F6" s="100" t="s">
        <v>372</v>
      </c>
    </row>
    <row r="7" spans="1:6" ht="27.75" customHeight="1">
      <c r="A7" s="62" t="s">
        <v>30</v>
      </c>
      <c r="B7" s="220">
        <v>64</v>
      </c>
      <c r="C7" s="220">
        <v>5</v>
      </c>
      <c r="D7" s="220">
        <v>15</v>
      </c>
      <c r="E7" s="220">
        <v>2</v>
      </c>
      <c r="F7" s="100" t="s">
        <v>478</v>
      </c>
    </row>
    <row r="8" spans="1:6" ht="27.75" customHeight="1">
      <c r="A8" s="62" t="s">
        <v>31</v>
      </c>
      <c r="B8" s="220">
        <v>17</v>
      </c>
      <c r="C8" s="220">
        <v>0</v>
      </c>
      <c r="D8" s="220">
        <v>15</v>
      </c>
      <c r="E8" s="220">
        <v>0</v>
      </c>
      <c r="F8" s="100" t="s">
        <v>479</v>
      </c>
    </row>
    <row r="9" spans="1:6" ht="27.75" customHeight="1">
      <c r="A9" s="62" t="s">
        <v>32</v>
      </c>
      <c r="B9" s="220">
        <v>13</v>
      </c>
      <c r="C9" s="220">
        <v>6</v>
      </c>
      <c r="D9" s="220">
        <v>19</v>
      </c>
      <c r="E9" s="220">
        <v>2</v>
      </c>
      <c r="F9" s="100" t="s">
        <v>480</v>
      </c>
    </row>
    <row r="10" spans="1:6" ht="27.75" customHeight="1">
      <c r="A10" s="62" t="s">
        <v>14</v>
      </c>
      <c r="B10" s="220">
        <v>6</v>
      </c>
      <c r="C10" s="220">
        <v>0</v>
      </c>
      <c r="D10" s="220">
        <v>22</v>
      </c>
      <c r="E10" s="220">
        <v>6</v>
      </c>
      <c r="F10" s="100" t="s">
        <v>379</v>
      </c>
    </row>
    <row r="11" spans="1:6" ht="27.75" customHeight="1">
      <c r="A11" s="62" t="s">
        <v>33</v>
      </c>
      <c r="B11" s="220">
        <v>20</v>
      </c>
      <c r="C11" s="220">
        <v>5</v>
      </c>
      <c r="D11" s="220">
        <v>16</v>
      </c>
      <c r="E11" s="220">
        <v>7</v>
      </c>
      <c r="F11" s="100" t="s">
        <v>481</v>
      </c>
    </row>
    <row r="12" spans="1:6" ht="27.75" customHeight="1">
      <c r="A12" s="62" t="s">
        <v>34</v>
      </c>
      <c r="B12" s="220">
        <v>69</v>
      </c>
      <c r="C12" s="220">
        <v>2</v>
      </c>
      <c r="D12" s="220">
        <v>19</v>
      </c>
      <c r="E12" s="220">
        <v>3</v>
      </c>
      <c r="F12" s="100" t="s">
        <v>482</v>
      </c>
    </row>
    <row r="13" spans="1:6" ht="27.75" customHeight="1">
      <c r="A13" s="62" t="s">
        <v>35</v>
      </c>
      <c r="B13" s="220">
        <v>11</v>
      </c>
      <c r="C13" s="220">
        <v>6</v>
      </c>
      <c r="D13" s="220">
        <v>12</v>
      </c>
      <c r="E13" s="220">
        <v>1</v>
      </c>
      <c r="F13" s="100" t="s">
        <v>483</v>
      </c>
    </row>
    <row r="14" spans="1:6" ht="27.75" customHeight="1">
      <c r="A14" s="62" t="s">
        <v>36</v>
      </c>
      <c r="B14" s="220">
        <v>9</v>
      </c>
      <c r="C14" s="220">
        <v>6</v>
      </c>
      <c r="D14" s="220">
        <v>17</v>
      </c>
      <c r="E14" s="220">
        <v>3</v>
      </c>
      <c r="F14" s="100" t="s">
        <v>484</v>
      </c>
    </row>
    <row r="15" spans="1:6" ht="27.75" customHeight="1">
      <c r="A15" s="62" t="s">
        <v>37</v>
      </c>
      <c r="B15" s="220">
        <v>0</v>
      </c>
      <c r="C15" s="220">
        <v>6</v>
      </c>
      <c r="D15" s="220">
        <v>15</v>
      </c>
      <c r="E15" s="220">
        <v>1</v>
      </c>
      <c r="F15" s="100" t="s">
        <v>368</v>
      </c>
    </row>
    <row r="16" spans="1:6" ht="27.75" customHeight="1">
      <c r="A16" s="62" t="s">
        <v>38</v>
      </c>
      <c r="B16" s="220">
        <v>0</v>
      </c>
      <c r="C16" s="220">
        <v>4</v>
      </c>
      <c r="D16" s="220">
        <v>15</v>
      </c>
      <c r="E16" s="220">
        <v>5</v>
      </c>
      <c r="F16" s="100" t="s">
        <v>485</v>
      </c>
    </row>
    <row r="17" spans="1:7" ht="27.75" customHeight="1">
      <c r="A17" s="62" t="s">
        <v>854</v>
      </c>
      <c r="B17" s="220">
        <v>2</v>
      </c>
      <c r="C17" s="220">
        <v>2</v>
      </c>
      <c r="D17" s="220">
        <v>20</v>
      </c>
      <c r="E17" s="220">
        <v>2</v>
      </c>
      <c r="F17" s="100" t="s">
        <v>855</v>
      </c>
    </row>
    <row r="18" spans="1:7" ht="27.75" customHeight="1">
      <c r="A18" s="62" t="s">
        <v>39</v>
      </c>
      <c r="B18" s="220">
        <v>0</v>
      </c>
      <c r="C18" s="220">
        <v>2</v>
      </c>
      <c r="D18" s="220">
        <v>19</v>
      </c>
      <c r="E18" s="220">
        <v>0</v>
      </c>
      <c r="F18" s="100" t="s">
        <v>486</v>
      </c>
    </row>
    <row r="19" spans="1:7" ht="27.75" customHeight="1">
      <c r="A19" s="62" t="s">
        <v>40</v>
      </c>
      <c r="B19" s="220">
        <v>3</v>
      </c>
      <c r="C19" s="220">
        <v>13</v>
      </c>
      <c r="D19" s="220">
        <v>34</v>
      </c>
      <c r="E19" s="220">
        <v>10</v>
      </c>
      <c r="F19" s="100" t="s">
        <v>487</v>
      </c>
    </row>
    <row r="20" spans="1:7" ht="27.75" customHeight="1">
      <c r="A20" s="62" t="s">
        <v>41</v>
      </c>
      <c r="B20" s="220">
        <v>5</v>
      </c>
      <c r="C20" s="220">
        <v>6</v>
      </c>
      <c r="D20" s="220">
        <v>19</v>
      </c>
      <c r="E20" s="220">
        <v>9</v>
      </c>
      <c r="F20" s="100" t="s">
        <v>488</v>
      </c>
    </row>
    <row r="21" spans="1:7" ht="27.75" customHeight="1">
      <c r="A21" s="62" t="s">
        <v>42</v>
      </c>
      <c r="B21" s="220">
        <v>5</v>
      </c>
      <c r="C21" s="220">
        <v>6</v>
      </c>
      <c r="D21" s="220">
        <v>32</v>
      </c>
      <c r="E21" s="220">
        <v>11</v>
      </c>
      <c r="F21" s="100" t="s">
        <v>489</v>
      </c>
    </row>
    <row r="22" spans="1:7" ht="27.75" customHeight="1">
      <c r="A22" s="62" t="s">
        <v>43</v>
      </c>
      <c r="B22" s="220">
        <v>2</v>
      </c>
      <c r="C22" s="220">
        <v>10</v>
      </c>
      <c r="D22" s="220">
        <v>35</v>
      </c>
      <c r="E22" s="220">
        <v>10</v>
      </c>
      <c r="F22" s="100" t="s">
        <v>490</v>
      </c>
    </row>
    <row r="23" spans="1:7" ht="27.75" customHeight="1">
      <c r="A23" s="62" t="s">
        <v>44</v>
      </c>
      <c r="B23" s="220">
        <v>5</v>
      </c>
      <c r="C23" s="220">
        <v>12</v>
      </c>
      <c r="D23" s="220">
        <v>34</v>
      </c>
      <c r="E23" s="220">
        <v>9</v>
      </c>
      <c r="F23" s="100" t="s">
        <v>491</v>
      </c>
    </row>
    <row r="24" spans="1:7" s="103" customFormat="1" ht="27.75" customHeight="1">
      <c r="A24" s="101" t="s">
        <v>22</v>
      </c>
      <c r="B24" s="334">
        <f>SUM(B5:B23)</f>
        <v>342</v>
      </c>
      <c r="C24" s="334">
        <f>SUM(C5:C23)</f>
        <v>94</v>
      </c>
      <c r="D24" s="334">
        <f>SUM(D5:D23)</f>
        <v>430</v>
      </c>
      <c r="E24" s="334">
        <f>SUM(E5:E23)</f>
        <v>88</v>
      </c>
      <c r="F24" s="102" t="s">
        <v>442</v>
      </c>
      <c r="G24" s="63"/>
    </row>
    <row r="25" spans="1:7" ht="14.25" customHeight="1">
      <c r="A25" s="479" t="s">
        <v>362</v>
      </c>
      <c r="B25" s="479"/>
      <c r="C25" s="479"/>
      <c r="D25" s="479"/>
      <c r="E25" s="479"/>
    </row>
    <row r="26" spans="1:7" ht="30.75" customHeight="1">
      <c r="A26" s="478" t="s">
        <v>558</v>
      </c>
      <c r="B26" s="478"/>
      <c r="C26" s="478"/>
      <c r="D26" s="478"/>
      <c r="E26" s="478"/>
      <c r="F26" s="478"/>
    </row>
    <row r="27" spans="1:7" ht="30" customHeight="1">
      <c r="A27" s="480" t="s">
        <v>301</v>
      </c>
      <c r="B27" s="480"/>
      <c r="C27" s="480"/>
      <c r="D27" s="480"/>
      <c r="E27" s="480"/>
      <c r="F27" s="480"/>
    </row>
    <row r="28" spans="1:7">
      <c r="A28" s="373" t="s">
        <v>853</v>
      </c>
      <c r="B28" s="104"/>
      <c r="C28" s="104"/>
      <c r="D28" s="104"/>
      <c r="E28" s="104"/>
    </row>
    <row r="29" spans="1:7" ht="90" customHeight="1">
      <c r="A29" s="477"/>
      <c r="B29" s="478"/>
      <c r="C29" s="478"/>
      <c r="D29" s="478"/>
      <c r="E29" s="478"/>
      <c r="F29" s="478"/>
    </row>
    <row r="30" spans="1:7" ht="15" customHeight="1"/>
  </sheetData>
  <mergeCells count="8">
    <mergeCell ref="A2:F2"/>
    <mergeCell ref="A1:F1"/>
    <mergeCell ref="A29:F29"/>
    <mergeCell ref="A25:E25"/>
    <mergeCell ref="A26:F26"/>
    <mergeCell ref="A27:F27"/>
    <mergeCell ref="F3:F4"/>
    <mergeCell ref="A3:A4"/>
  </mergeCells>
  <conditionalFormatting sqref="A5:XFD24">
    <cfRule type="expression" dxfId="54" priority="1">
      <formula>MOD(ROW(),3)=1</formula>
    </cfRule>
  </conditionalFormatting>
  <printOptions horizontalCentered="1"/>
  <pageMargins left="0.48" right="0.48" top="0.75" bottom="0.75" header="0.3" footer="0.3"/>
  <pageSetup paperSize="9" scale="83" orientation="portrait" r:id="rId1"/>
  <headerFooter>
    <oddHeader>&amp;C&amp;G</oddHeader>
  </headerFooter>
  <legacyDrawingHF r:id="rId2"/>
</worksheet>
</file>

<file path=xl/worksheets/sheet7.xml><?xml version="1.0" encoding="utf-8"?>
<worksheet xmlns="http://schemas.openxmlformats.org/spreadsheetml/2006/main" xmlns:r="http://schemas.openxmlformats.org/officeDocument/2006/relationships">
  <dimension ref="A1:L69"/>
  <sheetViews>
    <sheetView view="pageBreakPreview" zoomScale="110" zoomScaleNormal="100" zoomScaleSheetLayoutView="110" workbookViewId="0">
      <pane xSplit="1" ySplit="5" topLeftCell="B6" activePane="bottomRight" state="frozen"/>
      <selection activeCell="D18" sqref="D18"/>
      <selection pane="topRight" activeCell="D18" sqref="D18"/>
      <selection pane="bottomLeft" activeCell="D18" sqref="D18"/>
      <selection pane="bottomRight" activeCell="D18" sqref="D18"/>
    </sheetView>
  </sheetViews>
  <sheetFormatPr defaultColWidth="9.140625" defaultRowHeight="12.75"/>
  <cols>
    <col min="1" max="1" width="18.85546875" style="25" customWidth="1"/>
    <col min="2" max="3" width="12.85546875" style="25" customWidth="1"/>
    <col min="4" max="4" width="12.85546875" style="404" customWidth="1"/>
    <col min="5" max="9" width="12.85546875" style="25" customWidth="1"/>
    <col min="10" max="10" width="13" style="25" customWidth="1"/>
    <col min="11" max="16384" width="9.140625" style="25"/>
  </cols>
  <sheetData>
    <row r="1" spans="1:12" ht="27.95" customHeight="1">
      <c r="A1" s="485" t="s">
        <v>958</v>
      </c>
      <c r="B1" s="486"/>
      <c r="C1" s="486"/>
      <c r="D1" s="486"/>
      <c r="E1" s="486"/>
      <c r="F1" s="486"/>
      <c r="G1" s="486"/>
      <c r="H1" s="486"/>
      <c r="I1" s="486"/>
    </row>
    <row r="2" spans="1:12" ht="4.5" customHeight="1">
      <c r="A2" s="388"/>
      <c r="B2" s="389"/>
      <c r="C2" s="389"/>
      <c r="D2" s="389"/>
      <c r="E2" s="389"/>
      <c r="F2" s="389"/>
      <c r="G2" s="389"/>
      <c r="H2" s="389"/>
      <c r="I2" s="389"/>
    </row>
    <row r="3" spans="1:12" ht="2.25" customHeight="1">
      <c r="A3" s="388"/>
      <c r="B3" s="389"/>
      <c r="C3" s="389"/>
      <c r="D3" s="389"/>
      <c r="E3" s="389"/>
      <c r="F3" s="389"/>
      <c r="G3" s="389"/>
      <c r="H3" s="389"/>
      <c r="I3" s="389"/>
    </row>
    <row r="4" spans="1:12" ht="45.75" customHeight="1">
      <c r="A4" s="487" t="s">
        <v>867</v>
      </c>
      <c r="B4" s="489" t="s">
        <v>868</v>
      </c>
      <c r="C4" s="490"/>
      <c r="D4" s="491" t="s">
        <v>869</v>
      </c>
      <c r="E4" s="492"/>
      <c r="F4" s="492"/>
      <c r="G4" s="493"/>
      <c r="H4" s="489" t="s">
        <v>870</v>
      </c>
      <c r="I4" s="490"/>
      <c r="J4" s="487" t="s">
        <v>877</v>
      </c>
    </row>
    <row r="5" spans="1:12" ht="79.5" customHeight="1">
      <c r="A5" s="488"/>
      <c r="B5" s="390" t="s">
        <v>871</v>
      </c>
      <c r="C5" s="390" t="s">
        <v>872</v>
      </c>
      <c r="D5" s="391" t="s">
        <v>873</v>
      </c>
      <c r="E5" s="391" t="s">
        <v>874</v>
      </c>
      <c r="F5" s="391" t="s">
        <v>875</v>
      </c>
      <c r="G5" s="391" t="s">
        <v>876</v>
      </c>
      <c r="H5" s="390" t="s">
        <v>871</v>
      </c>
      <c r="I5" s="390" t="s">
        <v>872</v>
      </c>
      <c r="J5" s="488"/>
      <c r="L5" s="405"/>
    </row>
    <row r="6" spans="1:12" ht="15" customHeight="1">
      <c r="A6" s="379" t="s">
        <v>878</v>
      </c>
      <c r="B6" s="392"/>
      <c r="C6" s="392"/>
      <c r="D6" s="393"/>
      <c r="E6" s="380">
        <v>349</v>
      </c>
      <c r="F6" s="380">
        <v>58</v>
      </c>
      <c r="G6" s="393"/>
      <c r="H6" s="380">
        <v>36400</v>
      </c>
      <c r="I6" s="380">
        <v>3525</v>
      </c>
      <c r="J6" s="379" t="s">
        <v>879</v>
      </c>
    </row>
    <row r="7" spans="1:12" ht="12.95" customHeight="1">
      <c r="A7" s="394" t="s">
        <v>880</v>
      </c>
      <c r="B7" s="395">
        <v>31250</v>
      </c>
      <c r="C7" s="395">
        <v>2577</v>
      </c>
      <c r="D7" s="396">
        <v>291</v>
      </c>
      <c r="E7" s="380"/>
      <c r="F7" s="380"/>
      <c r="G7" s="380"/>
      <c r="H7" s="380">
        <v>122</v>
      </c>
      <c r="I7" s="380">
        <v>10</v>
      </c>
      <c r="J7" s="379" t="s">
        <v>881</v>
      </c>
    </row>
    <row r="8" spans="1:12" ht="12.95" customHeight="1">
      <c r="A8" s="397" t="s">
        <v>882</v>
      </c>
      <c r="B8" s="398"/>
      <c r="C8" s="398"/>
      <c r="D8" s="398"/>
      <c r="E8" s="398"/>
      <c r="F8" s="398"/>
      <c r="G8" s="398"/>
      <c r="H8" s="398"/>
      <c r="I8" s="398"/>
      <c r="J8" s="397" t="s">
        <v>883</v>
      </c>
    </row>
    <row r="9" spans="1:12" ht="12.95" customHeight="1">
      <c r="A9" s="394" t="s">
        <v>884</v>
      </c>
      <c r="B9" s="395"/>
      <c r="C9" s="395"/>
      <c r="D9" s="396"/>
      <c r="E9" s="380"/>
      <c r="F9" s="380">
        <v>130</v>
      </c>
      <c r="G9" s="380"/>
      <c r="H9" s="380"/>
      <c r="I9" s="380"/>
      <c r="J9" s="379" t="s">
        <v>885</v>
      </c>
    </row>
    <row r="10" spans="1:12" ht="12.95" customHeight="1">
      <c r="A10" s="394" t="s">
        <v>886</v>
      </c>
      <c r="B10" s="395">
        <v>8339</v>
      </c>
      <c r="C10" s="395">
        <v>512</v>
      </c>
      <c r="D10" s="396">
        <v>31</v>
      </c>
      <c r="E10" s="380">
        <v>5</v>
      </c>
      <c r="F10" s="380">
        <v>4</v>
      </c>
      <c r="G10" s="380"/>
      <c r="H10" s="380">
        <v>8838</v>
      </c>
      <c r="I10" s="380">
        <v>549</v>
      </c>
      <c r="J10" s="379" t="s">
        <v>339</v>
      </c>
    </row>
    <row r="11" spans="1:12" ht="12.95" customHeight="1">
      <c r="A11" s="397" t="s">
        <v>887</v>
      </c>
      <c r="B11" s="398">
        <v>12553</v>
      </c>
      <c r="C11" s="398">
        <v>1385</v>
      </c>
      <c r="D11" s="398">
        <v>9</v>
      </c>
      <c r="E11" s="398">
        <v>73</v>
      </c>
      <c r="F11" s="398">
        <v>92</v>
      </c>
      <c r="G11" s="398"/>
      <c r="H11" s="398">
        <v>11522</v>
      </c>
      <c r="I11" s="398">
        <v>1445</v>
      </c>
      <c r="J11" s="397" t="s">
        <v>336</v>
      </c>
    </row>
    <row r="12" spans="1:12" ht="12.95" customHeight="1">
      <c r="A12" s="394" t="s">
        <v>888</v>
      </c>
      <c r="B12" s="395">
        <v>197</v>
      </c>
      <c r="C12" s="395">
        <v>19</v>
      </c>
      <c r="D12" s="396"/>
      <c r="E12" s="380">
        <v>4</v>
      </c>
      <c r="F12" s="380">
        <v>5</v>
      </c>
      <c r="G12" s="380"/>
      <c r="H12" s="380">
        <v>199</v>
      </c>
      <c r="I12" s="380">
        <v>19</v>
      </c>
      <c r="J12" s="379" t="s">
        <v>889</v>
      </c>
    </row>
    <row r="13" spans="1:12" ht="12.95" customHeight="1">
      <c r="A13" s="394" t="s">
        <v>890</v>
      </c>
      <c r="B13" s="395">
        <v>12821</v>
      </c>
      <c r="C13" s="395">
        <v>832</v>
      </c>
      <c r="D13" s="396">
        <v>163</v>
      </c>
      <c r="E13" s="380">
        <v>1</v>
      </c>
      <c r="F13" s="380"/>
      <c r="G13" s="380"/>
      <c r="H13" s="380">
        <v>29487</v>
      </c>
      <c r="I13" s="380">
        <v>1772</v>
      </c>
      <c r="J13" s="379" t="s">
        <v>891</v>
      </c>
    </row>
    <row r="14" spans="1:12" ht="12.95" customHeight="1">
      <c r="A14" s="397" t="s">
        <v>892</v>
      </c>
      <c r="B14" s="398">
        <v>1005</v>
      </c>
      <c r="C14" s="398">
        <v>46</v>
      </c>
      <c r="D14" s="398"/>
      <c r="E14" s="398"/>
      <c r="F14" s="398"/>
      <c r="G14" s="398"/>
      <c r="H14" s="398"/>
      <c r="I14" s="398"/>
      <c r="J14" s="397" t="s">
        <v>956</v>
      </c>
    </row>
    <row r="15" spans="1:12" ht="12.95" customHeight="1">
      <c r="A15" s="394" t="s">
        <v>893</v>
      </c>
      <c r="B15" s="395">
        <v>122</v>
      </c>
      <c r="C15" s="395">
        <v>6</v>
      </c>
      <c r="D15" s="396"/>
      <c r="E15" s="380"/>
      <c r="F15" s="380"/>
      <c r="G15" s="380"/>
      <c r="H15" s="380"/>
      <c r="I15" s="380"/>
      <c r="J15" s="379" t="s">
        <v>894</v>
      </c>
    </row>
    <row r="16" spans="1:12" ht="12.95" customHeight="1">
      <c r="A16" s="394" t="s">
        <v>895</v>
      </c>
      <c r="B16" s="395">
        <v>1362</v>
      </c>
      <c r="C16" s="395">
        <v>6</v>
      </c>
      <c r="D16" s="396"/>
      <c r="E16" s="380">
        <v>1</v>
      </c>
      <c r="F16" s="380"/>
      <c r="G16" s="380"/>
      <c r="H16" s="380">
        <v>1368</v>
      </c>
      <c r="I16" s="380">
        <v>6</v>
      </c>
      <c r="J16" s="379" t="s">
        <v>896</v>
      </c>
    </row>
    <row r="17" spans="1:10" ht="12.95" customHeight="1">
      <c r="A17" s="397" t="s">
        <v>897</v>
      </c>
      <c r="B17" s="398">
        <v>497</v>
      </c>
      <c r="C17" s="398">
        <v>61</v>
      </c>
      <c r="D17" s="398">
        <v>24</v>
      </c>
      <c r="E17" s="398">
        <v>1</v>
      </c>
      <c r="F17" s="398"/>
      <c r="G17" s="398"/>
      <c r="H17" s="398">
        <v>828</v>
      </c>
      <c r="I17" s="398">
        <v>162</v>
      </c>
      <c r="J17" s="397" t="s">
        <v>898</v>
      </c>
    </row>
    <row r="18" spans="1:10" ht="12.95" customHeight="1">
      <c r="A18" s="394" t="s">
        <v>899</v>
      </c>
      <c r="B18" s="395">
        <v>172</v>
      </c>
      <c r="C18" s="395">
        <v>47</v>
      </c>
      <c r="D18" s="396">
        <v>419</v>
      </c>
      <c r="E18" s="380">
        <v>53</v>
      </c>
      <c r="F18" s="380">
        <v>38</v>
      </c>
      <c r="G18" s="380">
        <v>419</v>
      </c>
      <c r="H18" s="380">
        <v>2049</v>
      </c>
      <c r="I18" s="380">
        <v>467</v>
      </c>
      <c r="J18" s="379" t="s">
        <v>900</v>
      </c>
    </row>
    <row r="19" spans="1:10" ht="15" customHeight="1">
      <c r="A19" s="394" t="s">
        <v>901</v>
      </c>
      <c r="B19" s="399"/>
      <c r="C19" s="399"/>
      <c r="D19" s="396"/>
      <c r="E19" s="380"/>
      <c r="F19" s="380"/>
      <c r="G19" s="380"/>
      <c r="H19" s="380"/>
      <c r="I19" s="380"/>
      <c r="J19" s="379" t="s">
        <v>902</v>
      </c>
    </row>
    <row r="20" spans="1:10" ht="12.95" customHeight="1">
      <c r="A20" s="397" t="s">
        <v>903</v>
      </c>
      <c r="B20" s="398">
        <v>188</v>
      </c>
      <c r="C20" s="398">
        <v>10</v>
      </c>
      <c r="D20" s="398"/>
      <c r="E20" s="398">
        <v>1</v>
      </c>
      <c r="F20" s="398"/>
      <c r="G20" s="398"/>
      <c r="H20" s="398">
        <v>196</v>
      </c>
      <c r="I20" s="398">
        <v>10</v>
      </c>
      <c r="J20" s="397" t="s">
        <v>904</v>
      </c>
    </row>
    <row r="21" spans="1:10" ht="12.95" customHeight="1">
      <c r="A21" s="394" t="s">
        <v>905</v>
      </c>
      <c r="B21" s="395">
        <v>6000</v>
      </c>
      <c r="C21" s="395">
        <v>229</v>
      </c>
      <c r="D21" s="396">
        <v>140</v>
      </c>
      <c r="E21" s="380">
        <v>1</v>
      </c>
      <c r="F21" s="380"/>
      <c r="G21" s="380"/>
      <c r="H21" s="380">
        <v>1330</v>
      </c>
      <c r="I21" s="380">
        <v>302</v>
      </c>
      <c r="J21" s="379" t="s">
        <v>906</v>
      </c>
    </row>
    <row r="22" spans="1:10" ht="12.95" customHeight="1">
      <c r="A22" s="394" t="s">
        <v>907</v>
      </c>
      <c r="B22" s="395">
        <v>6833</v>
      </c>
      <c r="C22" s="395">
        <v>356</v>
      </c>
      <c r="D22" s="396">
        <v>422</v>
      </c>
      <c r="E22" s="380">
        <v>125</v>
      </c>
      <c r="F22" s="380">
        <v>30</v>
      </c>
      <c r="G22" s="380">
        <v>2949</v>
      </c>
      <c r="H22" s="380">
        <v>25033</v>
      </c>
      <c r="I22" s="380">
        <v>2970</v>
      </c>
      <c r="J22" s="379" t="s">
        <v>908</v>
      </c>
    </row>
    <row r="23" spans="1:10" ht="12.95" customHeight="1">
      <c r="A23" s="397" t="s">
        <v>909</v>
      </c>
      <c r="B23" s="398">
        <v>101</v>
      </c>
      <c r="C23" s="398">
        <v>4</v>
      </c>
      <c r="D23" s="398"/>
      <c r="E23" s="398"/>
      <c r="F23" s="398"/>
      <c r="G23" s="398"/>
      <c r="H23" s="398"/>
      <c r="I23" s="398"/>
      <c r="J23" s="397" t="s">
        <v>910</v>
      </c>
    </row>
    <row r="24" spans="1:10" ht="12.95" customHeight="1">
      <c r="A24" s="394" t="s">
        <v>911</v>
      </c>
      <c r="B24" s="395">
        <v>42579</v>
      </c>
      <c r="C24" s="395">
        <v>3400</v>
      </c>
      <c r="D24" s="400">
        <v>217</v>
      </c>
      <c r="E24" s="381">
        <v>173</v>
      </c>
      <c r="F24" s="381">
        <v>426</v>
      </c>
      <c r="G24" s="381">
        <v>1130</v>
      </c>
      <c r="H24" s="380">
        <v>84978</v>
      </c>
      <c r="I24" s="380">
        <v>5212</v>
      </c>
      <c r="J24" s="379" t="s">
        <v>912</v>
      </c>
    </row>
    <row r="25" spans="1:10" ht="12.95" customHeight="1">
      <c r="A25" s="394" t="s">
        <v>913</v>
      </c>
      <c r="B25" s="395">
        <v>3736</v>
      </c>
      <c r="C25" s="395">
        <v>389</v>
      </c>
      <c r="D25" s="400"/>
      <c r="E25" s="381"/>
      <c r="F25" s="381"/>
      <c r="G25" s="381"/>
      <c r="H25" s="380"/>
      <c r="I25" s="380"/>
      <c r="J25" s="379" t="s">
        <v>914</v>
      </c>
    </row>
    <row r="26" spans="1:10" ht="12.95" customHeight="1">
      <c r="A26" s="397" t="s">
        <v>915</v>
      </c>
      <c r="B26" s="398">
        <v>11800</v>
      </c>
      <c r="C26" s="398">
        <v>590</v>
      </c>
      <c r="D26" s="398">
        <v>167</v>
      </c>
      <c r="E26" s="398">
        <v>269</v>
      </c>
      <c r="F26" s="398">
        <v>269</v>
      </c>
      <c r="G26" s="398"/>
      <c r="H26" s="398">
        <v>17388</v>
      </c>
      <c r="I26" s="398">
        <v>1034</v>
      </c>
      <c r="J26" s="397" t="s">
        <v>916</v>
      </c>
    </row>
    <row r="27" spans="1:10" ht="12.95" customHeight="1">
      <c r="A27" s="394" t="s">
        <v>917</v>
      </c>
      <c r="B27" s="395">
        <v>50588</v>
      </c>
      <c r="C27" s="395">
        <v>3956</v>
      </c>
      <c r="D27" s="400">
        <v>5923</v>
      </c>
      <c r="E27" s="381">
        <v>2393</v>
      </c>
      <c r="F27" s="381">
        <v>1003</v>
      </c>
      <c r="G27" s="381">
        <v>17625</v>
      </c>
      <c r="H27" s="380">
        <v>1257040</v>
      </c>
      <c r="I27" s="380">
        <v>76149</v>
      </c>
      <c r="J27" s="379" t="s">
        <v>918</v>
      </c>
    </row>
    <row r="28" spans="1:10" ht="12.95" customHeight="1">
      <c r="A28" s="394" t="s">
        <v>919</v>
      </c>
      <c r="B28" s="395">
        <v>147</v>
      </c>
      <c r="C28" s="395">
        <v>41</v>
      </c>
      <c r="D28" s="400"/>
      <c r="E28" s="381">
        <v>1</v>
      </c>
      <c r="F28" s="381">
        <v>1</v>
      </c>
      <c r="G28" s="381"/>
      <c r="H28" s="380">
        <v>156</v>
      </c>
      <c r="I28" s="380">
        <v>41</v>
      </c>
      <c r="J28" s="379" t="s">
        <v>920</v>
      </c>
    </row>
    <row r="29" spans="1:10" ht="15">
      <c r="A29" s="397" t="s">
        <v>921</v>
      </c>
      <c r="B29" s="398"/>
      <c r="C29" s="398"/>
      <c r="D29" s="398"/>
      <c r="E29" s="398"/>
      <c r="F29" s="398"/>
      <c r="G29" s="398"/>
      <c r="H29" s="398">
        <v>198</v>
      </c>
      <c r="I29" s="398">
        <v>47</v>
      </c>
      <c r="J29" s="397" t="s">
        <v>922</v>
      </c>
    </row>
    <row r="30" spans="1:10" ht="15">
      <c r="A30" s="394" t="s">
        <v>923</v>
      </c>
      <c r="B30" s="395"/>
      <c r="C30" s="395"/>
      <c r="D30" s="400"/>
      <c r="E30" s="381"/>
      <c r="F30" s="381"/>
      <c r="G30" s="381"/>
      <c r="H30" s="380">
        <v>183</v>
      </c>
      <c r="I30" s="380">
        <v>1</v>
      </c>
      <c r="J30" s="379" t="s">
        <v>924</v>
      </c>
    </row>
    <row r="31" spans="1:10" ht="15">
      <c r="A31" s="394" t="s">
        <v>925</v>
      </c>
      <c r="B31" s="395">
        <v>202</v>
      </c>
      <c r="C31" s="395">
        <v>8</v>
      </c>
      <c r="D31" s="400">
        <v>10</v>
      </c>
      <c r="E31" s="381"/>
      <c r="F31" s="381"/>
      <c r="G31" s="381">
        <v>41</v>
      </c>
      <c r="H31" s="380">
        <v>1167</v>
      </c>
      <c r="I31" s="380">
        <v>30</v>
      </c>
      <c r="J31" s="379" t="s">
        <v>957</v>
      </c>
    </row>
    <row r="32" spans="1:10" ht="15">
      <c r="A32" s="397" t="s">
        <v>926</v>
      </c>
      <c r="B32" s="398">
        <v>11</v>
      </c>
      <c r="C32" s="398">
        <v>3</v>
      </c>
      <c r="D32" s="398"/>
      <c r="E32" s="398"/>
      <c r="F32" s="398"/>
      <c r="G32" s="398"/>
      <c r="H32" s="398">
        <v>16</v>
      </c>
      <c r="I32" s="398">
        <v>3</v>
      </c>
      <c r="J32" s="397" t="s">
        <v>927</v>
      </c>
    </row>
    <row r="33" spans="1:10" ht="15">
      <c r="A33" s="394" t="s">
        <v>928</v>
      </c>
      <c r="B33" s="395">
        <v>6148</v>
      </c>
      <c r="C33" s="395">
        <v>272</v>
      </c>
      <c r="D33" s="400">
        <v>22</v>
      </c>
      <c r="E33" s="381">
        <v>2</v>
      </c>
      <c r="F33" s="381">
        <v>4</v>
      </c>
      <c r="G33" s="381"/>
      <c r="H33" s="380">
        <v>6186</v>
      </c>
      <c r="I33" s="380">
        <v>336</v>
      </c>
      <c r="J33" s="379" t="s">
        <v>929</v>
      </c>
    </row>
    <row r="34" spans="1:10" ht="15">
      <c r="A34" s="394" t="s">
        <v>930</v>
      </c>
      <c r="B34" s="395">
        <v>181</v>
      </c>
      <c r="C34" s="395">
        <v>4</v>
      </c>
      <c r="D34" s="400">
        <v>1</v>
      </c>
      <c r="E34" s="381">
        <v>1</v>
      </c>
      <c r="F34" s="381"/>
      <c r="G34" s="381"/>
      <c r="H34" s="380">
        <v>186</v>
      </c>
      <c r="I34" s="380">
        <v>10</v>
      </c>
      <c r="J34" s="379" t="s">
        <v>931</v>
      </c>
    </row>
    <row r="35" spans="1:10" ht="15">
      <c r="A35" s="397" t="s">
        <v>932</v>
      </c>
      <c r="B35" s="398">
        <v>419</v>
      </c>
      <c r="C35" s="398">
        <v>8</v>
      </c>
      <c r="D35" s="398"/>
      <c r="E35" s="398">
        <v>2</v>
      </c>
      <c r="F35" s="398">
        <v>3</v>
      </c>
      <c r="G35" s="398"/>
      <c r="H35" s="398">
        <v>392</v>
      </c>
      <c r="I35" s="398">
        <v>8</v>
      </c>
      <c r="J35" s="397" t="s">
        <v>933</v>
      </c>
    </row>
    <row r="36" spans="1:10" ht="17.25" customHeight="1">
      <c r="A36" s="394" t="s">
        <v>934</v>
      </c>
      <c r="B36" s="395">
        <v>7000</v>
      </c>
      <c r="C36" s="395">
        <v>777</v>
      </c>
      <c r="D36" s="400"/>
      <c r="E36" s="381">
        <v>8</v>
      </c>
      <c r="F36" s="381">
        <v>28</v>
      </c>
      <c r="G36" s="381"/>
      <c r="H36" s="380">
        <v>7550</v>
      </c>
      <c r="I36" s="380">
        <v>779</v>
      </c>
      <c r="J36" s="379" t="s">
        <v>935</v>
      </c>
    </row>
    <row r="37" spans="1:10" ht="17.25" customHeight="1">
      <c r="A37" s="394" t="s">
        <v>936</v>
      </c>
      <c r="B37" s="395">
        <v>131</v>
      </c>
      <c r="C37" s="395">
        <v>44</v>
      </c>
      <c r="D37" s="400"/>
      <c r="E37" s="381">
        <v>15</v>
      </c>
      <c r="F37" s="381">
        <v>14</v>
      </c>
      <c r="G37" s="381"/>
      <c r="H37" s="380">
        <v>170</v>
      </c>
      <c r="I37" s="380">
        <v>44</v>
      </c>
      <c r="J37" s="379" t="s">
        <v>937</v>
      </c>
    </row>
    <row r="38" spans="1:10" ht="15">
      <c r="A38" s="397" t="s">
        <v>938</v>
      </c>
      <c r="B38" s="398">
        <v>130</v>
      </c>
      <c r="C38" s="398">
        <v>14</v>
      </c>
      <c r="D38" s="398"/>
      <c r="E38" s="398">
        <v>1</v>
      </c>
      <c r="F38" s="398">
        <v>1</v>
      </c>
      <c r="G38" s="398"/>
      <c r="H38" s="398">
        <v>139</v>
      </c>
      <c r="I38" s="398">
        <v>14</v>
      </c>
      <c r="J38" s="397" t="s">
        <v>939</v>
      </c>
    </row>
    <row r="39" spans="1:10" ht="15">
      <c r="A39" s="394" t="s">
        <v>940</v>
      </c>
      <c r="B39" s="399"/>
      <c r="C39" s="399"/>
      <c r="D39" s="400">
        <v>1597</v>
      </c>
      <c r="E39" s="381">
        <v>1544</v>
      </c>
      <c r="F39" s="381">
        <v>1276</v>
      </c>
      <c r="G39" s="381"/>
      <c r="H39" s="380">
        <v>71526</v>
      </c>
      <c r="I39" s="380">
        <v>6736</v>
      </c>
      <c r="J39" s="379" t="s">
        <v>941</v>
      </c>
    </row>
    <row r="40" spans="1:10" ht="17.25" customHeight="1">
      <c r="A40" s="394" t="s">
        <v>942</v>
      </c>
      <c r="B40" s="395">
        <v>30</v>
      </c>
      <c r="C40" s="395">
        <v>6</v>
      </c>
      <c r="D40" s="400"/>
      <c r="E40" s="381"/>
      <c r="F40" s="381"/>
      <c r="G40" s="381"/>
      <c r="H40" s="380"/>
      <c r="I40" s="380"/>
      <c r="J40" s="379" t="s">
        <v>943</v>
      </c>
    </row>
    <row r="41" spans="1:10" ht="30.75" customHeight="1">
      <c r="A41" s="401" t="s">
        <v>944</v>
      </c>
      <c r="B41" s="398">
        <v>3057</v>
      </c>
      <c r="C41" s="398">
        <v>516</v>
      </c>
      <c r="D41" s="398"/>
      <c r="E41" s="398"/>
      <c r="F41" s="398"/>
      <c r="G41" s="398"/>
      <c r="H41" s="398"/>
      <c r="I41" s="398"/>
      <c r="J41" s="401" t="s">
        <v>945</v>
      </c>
    </row>
    <row r="42" spans="1:10" ht="15">
      <c r="A42" s="394" t="s">
        <v>946</v>
      </c>
      <c r="B42" s="395">
        <v>18196</v>
      </c>
      <c r="C42" s="395">
        <v>3267</v>
      </c>
      <c r="D42" s="400"/>
      <c r="E42" s="381"/>
      <c r="F42" s="381"/>
      <c r="G42" s="381"/>
      <c r="H42" s="380"/>
      <c r="I42" s="380"/>
      <c r="J42" s="379" t="s">
        <v>947</v>
      </c>
    </row>
    <row r="43" spans="1:10" ht="15">
      <c r="A43" s="394" t="s">
        <v>948</v>
      </c>
      <c r="B43" s="395">
        <v>74</v>
      </c>
      <c r="C43" s="395">
        <v>32</v>
      </c>
      <c r="D43" s="400"/>
      <c r="E43" s="381"/>
      <c r="F43" s="381"/>
      <c r="G43" s="381"/>
      <c r="H43" s="380"/>
      <c r="I43" s="380"/>
      <c r="J43" s="379" t="s">
        <v>409</v>
      </c>
    </row>
    <row r="44" spans="1:10" ht="15">
      <c r="A44" s="397" t="s">
        <v>949</v>
      </c>
      <c r="B44" s="398"/>
      <c r="C44" s="398">
        <v>33</v>
      </c>
      <c r="D44" s="398"/>
      <c r="E44" s="398"/>
      <c r="F44" s="398"/>
      <c r="G44" s="398"/>
      <c r="H44" s="398"/>
      <c r="I44" s="398"/>
      <c r="J44" s="397" t="s">
        <v>950</v>
      </c>
    </row>
    <row r="45" spans="1:10" ht="15">
      <c r="A45" s="394" t="s">
        <v>951</v>
      </c>
      <c r="B45" s="395">
        <v>130</v>
      </c>
      <c r="C45" s="395">
        <v>33</v>
      </c>
      <c r="D45" s="400"/>
      <c r="E45" s="381"/>
      <c r="F45" s="381"/>
      <c r="G45" s="381"/>
      <c r="H45" s="380"/>
      <c r="I45" s="380"/>
      <c r="J45" s="379" t="s">
        <v>952</v>
      </c>
    </row>
    <row r="46" spans="1:10" ht="15">
      <c r="A46" s="394" t="s">
        <v>953</v>
      </c>
      <c r="B46" s="395">
        <v>21606</v>
      </c>
      <c r="C46" s="395">
        <v>961</v>
      </c>
      <c r="D46" s="400"/>
      <c r="E46" s="381"/>
      <c r="F46" s="381"/>
      <c r="G46" s="381"/>
      <c r="H46" s="380"/>
      <c r="I46" s="380"/>
      <c r="J46" s="379" t="s">
        <v>954</v>
      </c>
    </row>
    <row r="47" spans="1:10" ht="18.75" customHeight="1">
      <c r="A47" s="402" t="s">
        <v>22</v>
      </c>
      <c r="B47" s="403">
        <v>247605</v>
      </c>
      <c r="C47" s="403">
        <v>20444</v>
      </c>
      <c r="D47" s="403">
        <f t="shared" ref="D47:I47" si="0">SUM(D6:D46)</f>
        <v>9436</v>
      </c>
      <c r="E47" s="403">
        <f t="shared" si="0"/>
        <v>5023</v>
      </c>
      <c r="F47" s="403">
        <f t="shared" si="0"/>
        <v>3382</v>
      </c>
      <c r="G47" s="403">
        <f t="shared" si="0"/>
        <v>22164</v>
      </c>
      <c r="H47" s="403">
        <f t="shared" si="0"/>
        <v>1564647</v>
      </c>
      <c r="I47" s="403">
        <f t="shared" si="0"/>
        <v>101681</v>
      </c>
      <c r="J47" s="402" t="s">
        <v>337</v>
      </c>
    </row>
    <row r="48" spans="1:10" ht="45" customHeight="1">
      <c r="A48" s="478" t="s">
        <v>955</v>
      </c>
      <c r="B48" s="478"/>
      <c r="C48" s="478"/>
      <c r="D48" s="478"/>
      <c r="E48" s="478"/>
      <c r="F48" s="478"/>
      <c r="G48" s="478"/>
      <c r="H48" s="478"/>
      <c r="I48" s="478"/>
      <c r="J48" s="382"/>
    </row>
    <row r="49" spans="1:7" ht="58.5" customHeight="1">
      <c r="A49" s="383"/>
      <c r="B49" s="383"/>
      <c r="C49" s="383"/>
      <c r="D49" s="384"/>
      <c r="E49" s="383"/>
      <c r="F49" s="383"/>
      <c r="G49" s="383"/>
    </row>
    <row r="50" spans="1:7" ht="59.25" customHeight="1">
      <c r="A50" s="494"/>
      <c r="B50" s="494"/>
      <c r="C50" s="494"/>
      <c r="D50" s="494"/>
      <c r="E50" s="494"/>
      <c r="F50" s="494"/>
      <c r="G50" s="494"/>
    </row>
    <row r="55" spans="1:7">
      <c r="B55" s="385"/>
      <c r="C55" s="385"/>
    </row>
    <row r="59" spans="1:7">
      <c r="A59" s="495"/>
      <c r="B59" s="495"/>
      <c r="C59" s="495"/>
      <c r="D59" s="495"/>
      <c r="E59" s="386"/>
      <c r="F59" s="386"/>
      <c r="G59" s="386"/>
    </row>
    <row r="62" spans="1:7" ht="78.75" customHeight="1">
      <c r="B62" s="496"/>
      <c r="C62" s="496"/>
      <c r="D62" s="496"/>
      <c r="E62" s="387"/>
      <c r="F62" s="387"/>
      <c r="G62" s="387"/>
    </row>
    <row r="69" spans="5:7">
      <c r="E69" s="385"/>
      <c r="F69" s="385"/>
      <c r="G69" s="385"/>
    </row>
  </sheetData>
  <mergeCells count="10">
    <mergeCell ref="J4:J5"/>
    <mergeCell ref="A48:I48"/>
    <mergeCell ref="A50:G50"/>
    <mergeCell ref="A59:D59"/>
    <mergeCell ref="B62:D62"/>
    <mergeCell ref="A1:I1"/>
    <mergeCell ref="A4:A5"/>
    <mergeCell ref="B4:C4"/>
    <mergeCell ref="D4:G4"/>
    <mergeCell ref="H4:I4"/>
  </mergeCells>
  <conditionalFormatting sqref="N12">
    <cfRule type="expression" dxfId="53" priority="2">
      <formula>MOD(ROW(),3)=1</formula>
    </cfRule>
  </conditionalFormatting>
  <conditionalFormatting sqref="A6:J7 A9:J10 A12:J13 A15:J16 A18:J19 A21:J22 A24:J25 A27:J28 A30:J31 A33:J34 A36:J37 A39:J40 A42:J43 A45:J46">
    <cfRule type="expression" dxfId="52" priority="1">
      <formula>MOD(ROW(),3)=2</formula>
    </cfRule>
  </conditionalFormatting>
  <printOptions horizontalCentered="1"/>
  <pageMargins left="0.35" right="0.35" top="0.65" bottom="0.25" header="0.3" footer="0.3"/>
  <pageSetup paperSize="9" scale="55" orientation="landscape" r:id="rId1"/>
  <headerFooter>
    <oddHeader>&amp;C&amp;G</oddHeader>
  </headerFooter>
  <legacyDrawingHF r:id="rId2"/>
</worksheet>
</file>

<file path=xl/worksheets/sheet8.xml><?xml version="1.0" encoding="utf-8"?>
<worksheet xmlns="http://schemas.openxmlformats.org/spreadsheetml/2006/main" xmlns:r="http://schemas.openxmlformats.org/officeDocument/2006/relationships">
  <sheetPr>
    <tabColor rgb="FF00B050"/>
  </sheetPr>
  <dimension ref="A2:H14"/>
  <sheetViews>
    <sheetView view="pageBreakPreview" zoomScaleNormal="100" zoomScaleSheetLayoutView="100" workbookViewId="0">
      <selection activeCell="D18" sqref="D18"/>
    </sheetView>
  </sheetViews>
  <sheetFormatPr defaultRowHeight="15"/>
  <cols>
    <col min="2" max="2" width="16.140625" bestFit="1" customWidth="1"/>
    <col min="3" max="7" width="10.7109375" customWidth="1"/>
    <col min="8" max="8" width="19" bestFit="1" customWidth="1"/>
  </cols>
  <sheetData>
    <row r="2" spans="1:8" ht="15.75">
      <c r="A2" s="425" t="s">
        <v>661</v>
      </c>
      <c r="B2" s="425"/>
      <c r="C2" s="425"/>
      <c r="D2" s="425"/>
      <c r="E2" s="425"/>
      <c r="F2" s="425"/>
      <c r="G2" s="425"/>
      <c r="H2" s="425"/>
    </row>
    <row r="3" spans="1:8" ht="15.75">
      <c r="A3" s="499" t="s">
        <v>662</v>
      </c>
      <c r="B3" s="499"/>
      <c r="C3" s="499"/>
      <c r="D3" s="499"/>
      <c r="E3" s="499"/>
      <c r="F3" s="499"/>
      <c r="G3" s="499"/>
      <c r="H3" s="499"/>
    </row>
    <row r="4" spans="1:8" s="255" customFormat="1" ht="36" customHeight="1">
      <c r="A4" s="410" t="s">
        <v>794</v>
      </c>
      <c r="B4" s="500" t="s">
        <v>325</v>
      </c>
      <c r="C4" s="410" t="s">
        <v>559</v>
      </c>
      <c r="D4" s="421"/>
      <c r="E4" s="421"/>
      <c r="F4" s="421"/>
      <c r="G4" s="421"/>
      <c r="H4" s="500" t="s">
        <v>795</v>
      </c>
    </row>
    <row r="5" spans="1:8" s="255" customFormat="1" ht="38.25" customHeight="1">
      <c r="A5" s="411"/>
      <c r="B5" s="501"/>
      <c r="C5" s="335" t="s">
        <v>710</v>
      </c>
      <c r="D5" s="335" t="s">
        <v>711</v>
      </c>
      <c r="E5" s="335" t="s">
        <v>712</v>
      </c>
      <c r="F5" s="335" t="s">
        <v>713</v>
      </c>
      <c r="G5" s="336" t="s">
        <v>714</v>
      </c>
      <c r="H5" s="503"/>
    </row>
    <row r="6" spans="1:8" s="255" customFormat="1" ht="33" customHeight="1">
      <c r="A6" s="256" t="s">
        <v>361</v>
      </c>
      <c r="B6" s="502"/>
      <c r="C6" s="234" t="s">
        <v>493</v>
      </c>
      <c r="D6" s="234" t="s">
        <v>408</v>
      </c>
      <c r="E6" s="234" t="s">
        <v>409</v>
      </c>
      <c r="F6" s="234" t="s">
        <v>338</v>
      </c>
      <c r="G6" s="235" t="s">
        <v>715</v>
      </c>
      <c r="H6" s="504"/>
    </row>
    <row r="7" spans="1:8" ht="35.1" customHeight="1">
      <c r="A7" s="170">
        <v>1</v>
      </c>
      <c r="B7" s="170" t="s">
        <v>87</v>
      </c>
      <c r="C7" s="337">
        <v>0</v>
      </c>
      <c r="D7" s="338">
        <v>0</v>
      </c>
      <c r="E7" s="337">
        <v>0</v>
      </c>
      <c r="F7" s="337">
        <v>0</v>
      </c>
      <c r="G7" s="338">
        <v>0</v>
      </c>
      <c r="H7" s="81" t="s">
        <v>471</v>
      </c>
    </row>
    <row r="8" spans="1:8" ht="35.1" customHeight="1">
      <c r="A8" s="170">
        <v>2</v>
      </c>
      <c r="B8" s="339" t="s">
        <v>89</v>
      </c>
      <c r="C8" s="170">
        <v>10</v>
      </c>
      <c r="D8" s="170">
        <v>17</v>
      </c>
      <c r="E8" s="170">
        <v>7</v>
      </c>
      <c r="F8" s="340">
        <v>20</v>
      </c>
      <c r="G8" s="170">
        <v>28</v>
      </c>
      <c r="H8" s="81" t="s">
        <v>472</v>
      </c>
    </row>
    <row r="9" spans="1:8" ht="35.1" customHeight="1">
      <c r="A9" s="170">
        <v>3</v>
      </c>
      <c r="B9" s="170" t="s">
        <v>178</v>
      </c>
      <c r="C9" s="170">
        <v>37</v>
      </c>
      <c r="D9" s="170">
        <v>21</v>
      </c>
      <c r="E9" s="170">
        <v>18</v>
      </c>
      <c r="F9" s="170">
        <v>33</v>
      </c>
      <c r="G9" s="170">
        <v>86</v>
      </c>
      <c r="H9" s="81" t="s">
        <v>473</v>
      </c>
    </row>
    <row r="10" spans="1:8" ht="35.1" customHeight="1">
      <c r="A10" s="170">
        <v>4</v>
      </c>
      <c r="B10" s="170" t="s">
        <v>179</v>
      </c>
      <c r="C10" s="170">
        <v>46</v>
      </c>
      <c r="D10" s="170">
        <v>53</v>
      </c>
      <c r="E10" s="340">
        <v>29</v>
      </c>
      <c r="F10" s="340">
        <v>22</v>
      </c>
      <c r="G10" s="170">
        <v>121</v>
      </c>
      <c r="H10" s="81" t="s">
        <v>474</v>
      </c>
    </row>
    <row r="11" spans="1:8" ht="35.1" customHeight="1">
      <c r="A11" s="170">
        <v>5</v>
      </c>
      <c r="B11" s="170" t="s">
        <v>180</v>
      </c>
      <c r="C11" s="170">
        <v>28</v>
      </c>
      <c r="D11" s="170">
        <v>82</v>
      </c>
      <c r="E11" s="340">
        <v>14</v>
      </c>
      <c r="F11" s="340">
        <v>12</v>
      </c>
      <c r="G11" s="170">
        <v>70</v>
      </c>
      <c r="H11" s="81" t="s">
        <v>475</v>
      </c>
    </row>
    <row r="12" spans="1:8" ht="35.1" customHeight="1">
      <c r="A12" s="175"/>
      <c r="B12" s="341" t="s">
        <v>22</v>
      </c>
      <c r="C12" s="341">
        <f>SUM(C7:C11)</f>
        <v>121</v>
      </c>
      <c r="D12" s="341">
        <f t="shared" ref="D12:G12" si="0">SUM(D7:D11)</f>
        <v>173</v>
      </c>
      <c r="E12" s="341">
        <f t="shared" si="0"/>
        <v>68</v>
      </c>
      <c r="F12" s="341">
        <f t="shared" si="0"/>
        <v>87</v>
      </c>
      <c r="G12" s="341">
        <f t="shared" si="0"/>
        <v>305</v>
      </c>
      <c r="H12" s="83" t="s">
        <v>476</v>
      </c>
    </row>
    <row r="13" spans="1:8">
      <c r="A13" s="497" t="s">
        <v>573</v>
      </c>
      <c r="B13" s="497"/>
      <c r="C13" s="497"/>
      <c r="D13" s="497"/>
      <c r="E13" s="497"/>
      <c r="F13" s="497"/>
      <c r="G13" s="497"/>
      <c r="H13" s="497"/>
    </row>
    <row r="14" spans="1:8">
      <c r="A14" s="498" t="s">
        <v>624</v>
      </c>
      <c r="B14" s="498"/>
      <c r="C14" s="498"/>
      <c r="D14" s="498"/>
      <c r="E14" s="498"/>
      <c r="F14" s="498"/>
      <c r="G14" s="498"/>
      <c r="H14" s="498"/>
    </row>
  </sheetData>
  <mergeCells count="8">
    <mergeCell ref="A13:H13"/>
    <mergeCell ref="A14:H14"/>
    <mergeCell ref="A4:A5"/>
    <mergeCell ref="A2:H2"/>
    <mergeCell ref="A3:H3"/>
    <mergeCell ref="C4:G4"/>
    <mergeCell ref="B4:B6"/>
    <mergeCell ref="H4:H6"/>
  </mergeCells>
  <conditionalFormatting sqref="A7:XFD12">
    <cfRule type="expression" dxfId="51" priority="1">
      <formula>MOD(ROW(),3)=1</formula>
    </cfRule>
  </conditionalFormatting>
  <printOptions horizontalCentered="1"/>
  <pageMargins left="0.23622047244094491" right="0.23622047244094491" top="0.74803149606299213" bottom="0.74803149606299213" header="0.31496062992125984" footer="0.31496062992125984"/>
  <pageSetup paperSize="9" scale="91" orientation="portrait" r:id="rId1"/>
  <headerFooter>
    <oddHeader>&amp;C&amp;G</oddHeader>
  </headerFooter>
  <legacyDrawingHF r:id="rId2"/>
</worksheet>
</file>

<file path=xl/worksheets/sheet9.xml><?xml version="1.0" encoding="utf-8"?>
<worksheet xmlns="http://schemas.openxmlformats.org/spreadsheetml/2006/main" xmlns:r="http://schemas.openxmlformats.org/officeDocument/2006/relationships">
  <sheetPr>
    <tabColor rgb="FF00B050"/>
  </sheetPr>
  <dimension ref="A1:G54"/>
  <sheetViews>
    <sheetView view="pageBreakPreview" topLeftCell="A2" zoomScale="80" zoomScaleNormal="100" zoomScaleSheetLayoutView="80" workbookViewId="0">
      <selection activeCell="B18" sqref="B18:D18"/>
    </sheetView>
  </sheetViews>
  <sheetFormatPr defaultColWidth="18.5703125" defaultRowHeight="15"/>
  <cols>
    <col min="1" max="1" width="8.28515625" style="160" customWidth="1"/>
    <col min="2" max="2" width="13" style="160" customWidth="1"/>
    <col min="3" max="4" width="12.85546875" style="160" customWidth="1"/>
    <col min="5" max="5" width="20.5703125" style="160" customWidth="1"/>
    <col min="6" max="6" width="11.85546875" style="160" customWidth="1"/>
    <col min="7" max="7" width="22.7109375" style="160" customWidth="1"/>
    <col min="8" max="16384" width="18.5703125" style="160"/>
  </cols>
  <sheetData>
    <row r="1" spans="1:7" ht="21.75" customHeight="1">
      <c r="A1" s="515" t="s">
        <v>663</v>
      </c>
      <c r="B1" s="515"/>
      <c r="C1" s="515"/>
      <c r="D1" s="515"/>
      <c r="E1" s="515"/>
      <c r="F1" s="515"/>
      <c r="G1" s="515"/>
    </row>
    <row r="2" spans="1:7" ht="26.25" customHeight="1">
      <c r="A2" s="515" t="s">
        <v>664</v>
      </c>
      <c r="B2" s="515"/>
      <c r="C2" s="515"/>
      <c r="D2" s="515"/>
      <c r="E2" s="515"/>
      <c r="F2" s="515"/>
      <c r="G2" s="515"/>
    </row>
    <row r="3" spans="1:7" s="257" customFormat="1" ht="14.45" customHeight="1">
      <c r="A3" s="342" t="s">
        <v>808</v>
      </c>
      <c r="B3" s="516" t="s">
        <v>803</v>
      </c>
      <c r="C3" s="516"/>
      <c r="D3" s="516"/>
      <c r="E3" s="342" t="s">
        <v>804</v>
      </c>
      <c r="F3" s="521" t="s">
        <v>582</v>
      </c>
      <c r="G3" s="522"/>
    </row>
    <row r="4" spans="1:7" s="257" customFormat="1" ht="19.5" customHeight="1">
      <c r="A4" s="343" t="s">
        <v>769</v>
      </c>
      <c r="B4" s="517"/>
      <c r="C4" s="517"/>
      <c r="D4" s="517"/>
      <c r="E4" s="343" t="s">
        <v>318</v>
      </c>
      <c r="F4" s="521"/>
      <c r="G4" s="522"/>
    </row>
    <row r="5" spans="1:7" ht="19.5" customHeight="1">
      <c r="A5" s="523" t="s">
        <v>812</v>
      </c>
      <c r="B5" s="524"/>
      <c r="C5" s="524"/>
      <c r="D5" s="524"/>
      <c r="E5" s="525"/>
      <c r="F5" s="524"/>
      <c r="G5" s="526"/>
    </row>
    <row r="6" spans="1:7" ht="14.45" customHeight="1">
      <c r="A6" s="166">
        <v>1</v>
      </c>
      <c r="B6" s="518" t="s">
        <v>806</v>
      </c>
      <c r="C6" s="519"/>
      <c r="D6" s="520"/>
      <c r="E6" s="166">
        <v>54</v>
      </c>
      <c r="F6" s="514" t="s">
        <v>583</v>
      </c>
      <c r="G6" s="514"/>
    </row>
    <row r="7" spans="1:7">
      <c r="A7" s="527" t="s">
        <v>813</v>
      </c>
      <c r="B7" s="524"/>
      <c r="C7" s="524"/>
      <c r="D7" s="524"/>
      <c r="E7" s="524"/>
      <c r="F7" s="524"/>
      <c r="G7" s="526"/>
    </row>
    <row r="8" spans="1:7" ht="30.95" customHeight="1">
      <c r="A8" s="166">
        <v>2</v>
      </c>
      <c r="B8" s="528" t="s">
        <v>809</v>
      </c>
      <c r="C8" s="529"/>
      <c r="D8" s="530"/>
      <c r="E8" s="166">
        <v>15</v>
      </c>
      <c r="F8" s="514" t="s">
        <v>810</v>
      </c>
      <c r="G8" s="514"/>
    </row>
    <row r="9" spans="1:7" ht="14.45" customHeight="1">
      <c r="A9" s="166">
        <v>3</v>
      </c>
      <c r="B9" s="528" t="s">
        <v>805</v>
      </c>
      <c r="C9" s="529"/>
      <c r="D9" s="530"/>
      <c r="E9" s="166">
        <v>8</v>
      </c>
      <c r="F9" s="514" t="s">
        <v>584</v>
      </c>
      <c r="G9" s="514"/>
    </row>
    <row r="10" spans="1:7" ht="15.75">
      <c r="A10" s="166">
        <v>4</v>
      </c>
      <c r="B10" s="528" t="s">
        <v>585</v>
      </c>
      <c r="C10" s="529"/>
      <c r="D10" s="530"/>
      <c r="E10" s="166">
        <v>14</v>
      </c>
      <c r="F10" s="514" t="s">
        <v>586</v>
      </c>
      <c r="G10" s="514" t="s">
        <v>603</v>
      </c>
    </row>
    <row r="11" spans="1:7" ht="14.45" customHeight="1">
      <c r="A11" s="166">
        <v>5</v>
      </c>
      <c r="B11" s="528" t="s">
        <v>807</v>
      </c>
      <c r="C11" s="529"/>
      <c r="D11" s="530"/>
      <c r="E11" s="166">
        <v>19</v>
      </c>
      <c r="F11" s="514" t="s">
        <v>587</v>
      </c>
      <c r="G11" s="514"/>
    </row>
    <row r="12" spans="1:7">
      <c r="A12" s="527" t="s">
        <v>814</v>
      </c>
      <c r="B12" s="524"/>
      <c r="C12" s="524"/>
      <c r="D12" s="524"/>
      <c r="E12" s="524"/>
      <c r="F12" s="524"/>
      <c r="G12" s="526"/>
    </row>
    <row r="13" spans="1:7">
      <c r="A13" s="166">
        <v>6</v>
      </c>
      <c r="B13" s="518" t="s">
        <v>588</v>
      </c>
      <c r="C13" s="519"/>
      <c r="D13" s="520"/>
      <c r="E13" s="166">
        <v>16</v>
      </c>
      <c r="F13" s="514" t="s">
        <v>589</v>
      </c>
      <c r="G13" s="514"/>
    </row>
    <row r="14" spans="1:7">
      <c r="A14" s="166">
        <v>7</v>
      </c>
      <c r="B14" s="518" t="s">
        <v>590</v>
      </c>
      <c r="C14" s="519"/>
      <c r="D14" s="520"/>
      <c r="E14" s="166">
        <v>5</v>
      </c>
      <c r="F14" s="514" t="s">
        <v>591</v>
      </c>
      <c r="G14" s="514"/>
    </row>
    <row r="15" spans="1:7">
      <c r="A15" s="166">
        <v>8</v>
      </c>
      <c r="B15" s="518" t="s">
        <v>592</v>
      </c>
      <c r="C15" s="519"/>
      <c r="D15" s="520"/>
      <c r="E15" s="166">
        <v>1</v>
      </c>
      <c r="F15" s="514" t="s">
        <v>593</v>
      </c>
      <c r="G15" s="514"/>
    </row>
    <row r="16" spans="1:7" ht="14.45" customHeight="1">
      <c r="A16" s="166">
        <v>9</v>
      </c>
      <c r="B16" s="518" t="s">
        <v>594</v>
      </c>
      <c r="C16" s="519"/>
      <c r="D16" s="520"/>
      <c r="E16" s="166">
        <v>22</v>
      </c>
      <c r="F16" s="514" t="s">
        <v>595</v>
      </c>
      <c r="G16" s="514"/>
    </row>
    <row r="17" spans="1:7">
      <c r="A17" s="527" t="s">
        <v>815</v>
      </c>
      <c r="B17" s="524"/>
      <c r="C17" s="524"/>
      <c r="D17" s="524"/>
      <c r="E17" s="524"/>
      <c r="F17" s="524"/>
      <c r="G17" s="526"/>
    </row>
    <row r="18" spans="1:7">
      <c r="A18" s="166">
        <v>10</v>
      </c>
      <c r="B18" s="518" t="s">
        <v>68</v>
      </c>
      <c r="C18" s="519"/>
      <c r="D18" s="520"/>
      <c r="E18" s="166">
        <v>2</v>
      </c>
      <c r="F18" s="514" t="s">
        <v>596</v>
      </c>
      <c r="G18" s="514"/>
    </row>
    <row r="19" spans="1:7">
      <c r="A19" s="166">
        <v>11</v>
      </c>
      <c r="B19" s="518" t="s">
        <v>335</v>
      </c>
      <c r="C19" s="519"/>
      <c r="D19" s="520"/>
      <c r="E19" s="166">
        <v>1</v>
      </c>
      <c r="F19" s="514" t="s">
        <v>336</v>
      </c>
      <c r="G19" s="514"/>
    </row>
    <row r="20" spans="1:7">
      <c r="A20" s="166">
        <v>12</v>
      </c>
      <c r="B20" s="518" t="s">
        <v>597</v>
      </c>
      <c r="C20" s="519"/>
      <c r="D20" s="520"/>
      <c r="E20" s="166">
        <v>1</v>
      </c>
      <c r="F20" s="514" t="s">
        <v>598</v>
      </c>
      <c r="G20" s="514"/>
    </row>
    <row r="21" spans="1:7">
      <c r="A21" s="166">
        <v>13</v>
      </c>
      <c r="B21" s="518" t="s">
        <v>65</v>
      </c>
      <c r="C21" s="519"/>
      <c r="D21" s="520"/>
      <c r="E21" s="166">
        <v>2</v>
      </c>
      <c r="F21" s="514" t="s">
        <v>586</v>
      </c>
      <c r="G21" s="514"/>
    </row>
    <row r="22" spans="1:7">
      <c r="A22" s="166">
        <v>14</v>
      </c>
      <c r="B22" s="518" t="s">
        <v>599</v>
      </c>
      <c r="C22" s="519"/>
      <c r="D22" s="520"/>
      <c r="E22" s="166">
        <v>1</v>
      </c>
      <c r="F22" s="514" t="s">
        <v>338</v>
      </c>
      <c r="G22" s="514"/>
    </row>
    <row r="23" spans="1:7">
      <c r="A23" s="166">
        <v>15</v>
      </c>
      <c r="B23" s="518" t="s">
        <v>600</v>
      </c>
      <c r="C23" s="519"/>
      <c r="D23" s="520"/>
      <c r="E23" s="166">
        <v>1</v>
      </c>
      <c r="F23" s="514" t="s">
        <v>601</v>
      </c>
      <c r="G23" s="514"/>
    </row>
    <row r="24" spans="1:7">
      <c r="A24" s="166">
        <v>16</v>
      </c>
      <c r="B24" s="518" t="s">
        <v>62</v>
      </c>
      <c r="C24" s="519"/>
      <c r="D24" s="520"/>
      <c r="E24" s="166">
        <v>2</v>
      </c>
      <c r="F24" s="514" t="s">
        <v>408</v>
      </c>
      <c r="G24" s="514"/>
    </row>
    <row r="25" spans="1:7">
      <c r="A25" s="166">
        <v>17</v>
      </c>
      <c r="B25" s="518" t="s">
        <v>602</v>
      </c>
      <c r="C25" s="519"/>
      <c r="D25" s="520"/>
      <c r="E25" s="166">
        <v>4</v>
      </c>
      <c r="F25" s="514" t="s">
        <v>493</v>
      </c>
      <c r="G25" s="514"/>
    </row>
    <row r="26" spans="1:7">
      <c r="A26" s="182"/>
      <c r="B26" s="518" t="s">
        <v>22</v>
      </c>
      <c r="C26" s="519"/>
      <c r="D26" s="520"/>
      <c r="E26" s="166">
        <f>SUM(E6:E25)</f>
        <v>168</v>
      </c>
      <c r="F26" s="514" t="s">
        <v>318</v>
      </c>
      <c r="G26" s="514"/>
    </row>
    <row r="27" spans="1:7" ht="30.75" customHeight="1">
      <c r="A27" s="537" t="s">
        <v>625</v>
      </c>
      <c r="B27" s="537"/>
      <c r="C27" s="537"/>
      <c r="D27" s="537"/>
      <c r="E27" s="537"/>
      <c r="F27" s="537"/>
      <c r="G27" s="537"/>
    </row>
    <row r="28" spans="1:7" ht="30.75" customHeight="1">
      <c r="A28" s="538" t="s">
        <v>865</v>
      </c>
      <c r="B28" s="538"/>
      <c r="C28" s="538"/>
      <c r="D28" s="538"/>
      <c r="E28" s="538"/>
      <c r="F28" s="538"/>
      <c r="G28" s="538"/>
    </row>
    <row r="29" spans="1:7" ht="28.5" customHeight="1">
      <c r="A29" s="531" t="s">
        <v>692</v>
      </c>
      <c r="B29" s="531"/>
      <c r="C29" s="531"/>
      <c r="D29" s="531"/>
      <c r="E29" s="531"/>
      <c r="F29" s="531"/>
      <c r="G29" s="531"/>
    </row>
    <row r="30" spans="1:7" ht="15" customHeight="1">
      <c r="A30" s="532" t="s">
        <v>693</v>
      </c>
      <c r="B30" s="532"/>
      <c r="C30" s="532"/>
      <c r="D30" s="532"/>
      <c r="E30" s="532"/>
      <c r="F30" s="533"/>
      <c r="G30" s="532"/>
    </row>
    <row r="31" spans="1:7" s="257" customFormat="1" ht="15" customHeight="1">
      <c r="A31" s="258" t="s">
        <v>768</v>
      </c>
      <c r="B31" s="259" t="s">
        <v>770</v>
      </c>
      <c r="C31" s="260" t="s">
        <v>772</v>
      </c>
      <c r="D31" s="539" t="s">
        <v>691</v>
      </c>
      <c r="E31" s="540"/>
      <c r="F31" s="261" t="s">
        <v>774</v>
      </c>
      <c r="G31" s="534" t="s">
        <v>703</v>
      </c>
    </row>
    <row r="32" spans="1:7" s="257" customFormat="1" ht="15" customHeight="1">
      <c r="A32" s="262" t="s">
        <v>769</v>
      </c>
      <c r="B32" s="263" t="s">
        <v>771</v>
      </c>
      <c r="C32" s="264" t="s">
        <v>773</v>
      </c>
      <c r="D32" s="541"/>
      <c r="E32" s="542"/>
      <c r="F32" s="265" t="s">
        <v>775</v>
      </c>
      <c r="G32" s="535"/>
    </row>
    <row r="33" spans="1:7" ht="15.75">
      <c r="A33" s="536">
        <v>1</v>
      </c>
      <c r="B33" s="512" t="s">
        <v>690</v>
      </c>
      <c r="C33" s="171" t="s">
        <v>678</v>
      </c>
      <c r="D33" s="510" t="s">
        <v>602</v>
      </c>
      <c r="E33" s="511"/>
      <c r="F33" s="181">
        <v>80</v>
      </c>
      <c r="G33" s="179" t="s">
        <v>493</v>
      </c>
    </row>
    <row r="34" spans="1:7" ht="15.75">
      <c r="A34" s="513"/>
      <c r="B34" s="506"/>
      <c r="C34" s="178" t="s">
        <v>677</v>
      </c>
      <c r="D34" s="510" t="s">
        <v>689</v>
      </c>
      <c r="E34" s="511"/>
      <c r="F34" s="180">
        <v>24</v>
      </c>
      <c r="G34" s="179" t="s">
        <v>695</v>
      </c>
    </row>
    <row r="35" spans="1:7" ht="15.75">
      <c r="A35" s="513"/>
      <c r="B35" s="506"/>
      <c r="C35" s="178" t="s">
        <v>688</v>
      </c>
      <c r="D35" s="510" t="s">
        <v>65</v>
      </c>
      <c r="E35" s="511"/>
      <c r="F35" s="180">
        <v>4</v>
      </c>
      <c r="G35" s="179" t="s">
        <v>586</v>
      </c>
    </row>
    <row r="36" spans="1:7" ht="15.75">
      <c r="A36" s="513"/>
      <c r="B36" s="506"/>
      <c r="C36" s="178" t="s">
        <v>687</v>
      </c>
      <c r="D36" s="510" t="s">
        <v>62</v>
      </c>
      <c r="E36" s="511"/>
      <c r="F36" s="180">
        <v>47</v>
      </c>
      <c r="G36" s="179" t="s">
        <v>408</v>
      </c>
    </row>
    <row r="37" spans="1:7" ht="15.75">
      <c r="A37" s="513"/>
      <c r="B37" s="506"/>
      <c r="C37" s="507" t="s">
        <v>686</v>
      </c>
      <c r="D37" s="510" t="s">
        <v>685</v>
      </c>
      <c r="E37" s="511"/>
      <c r="F37" s="180">
        <v>130</v>
      </c>
      <c r="G37" s="179" t="s">
        <v>696</v>
      </c>
    </row>
    <row r="38" spans="1:7" ht="31.5">
      <c r="A38" s="513"/>
      <c r="B38" s="506"/>
      <c r="C38" s="507"/>
      <c r="D38" s="508" t="s">
        <v>684</v>
      </c>
      <c r="E38" s="509"/>
      <c r="F38" s="180">
        <v>128</v>
      </c>
      <c r="G38" s="179" t="s">
        <v>697</v>
      </c>
    </row>
    <row r="39" spans="1:7" ht="15.75">
      <c r="A39" s="513"/>
      <c r="B39" s="506"/>
      <c r="C39" s="178" t="s">
        <v>683</v>
      </c>
      <c r="D39" s="510" t="s">
        <v>682</v>
      </c>
      <c r="E39" s="511"/>
      <c r="F39" s="180">
        <v>5</v>
      </c>
      <c r="G39" s="183" t="s">
        <v>708</v>
      </c>
    </row>
    <row r="40" spans="1:7" ht="15.75">
      <c r="A40" s="513"/>
      <c r="B40" s="506"/>
      <c r="C40" s="178" t="s">
        <v>681</v>
      </c>
      <c r="D40" s="510" t="s">
        <v>597</v>
      </c>
      <c r="E40" s="511"/>
      <c r="F40" s="180">
        <v>9</v>
      </c>
      <c r="G40" s="179" t="s">
        <v>598</v>
      </c>
    </row>
    <row r="41" spans="1:7" ht="15.75">
      <c r="A41" s="513"/>
      <c r="B41" s="506"/>
      <c r="C41" s="178" t="s">
        <v>680</v>
      </c>
      <c r="D41" s="510" t="s">
        <v>679</v>
      </c>
      <c r="E41" s="511"/>
      <c r="F41" s="180">
        <v>1</v>
      </c>
      <c r="G41" s="179" t="s">
        <v>698</v>
      </c>
    </row>
    <row r="42" spans="1:7" ht="15.75">
      <c r="A42" s="513">
        <v>2</v>
      </c>
      <c r="B42" s="506" t="s">
        <v>134</v>
      </c>
      <c r="C42" s="178" t="s">
        <v>678</v>
      </c>
      <c r="D42" s="510" t="s">
        <v>671</v>
      </c>
      <c r="E42" s="511"/>
      <c r="F42" s="180">
        <v>14</v>
      </c>
      <c r="G42" s="179" t="s">
        <v>699</v>
      </c>
    </row>
    <row r="43" spans="1:7" ht="15.75">
      <c r="A43" s="513"/>
      <c r="B43" s="506"/>
      <c r="C43" s="507" t="s">
        <v>677</v>
      </c>
      <c r="D43" s="510" t="s">
        <v>671</v>
      </c>
      <c r="E43" s="511"/>
      <c r="F43" s="180">
        <v>363</v>
      </c>
      <c r="G43" s="179" t="s">
        <v>699</v>
      </c>
    </row>
    <row r="44" spans="1:7" ht="15.75">
      <c r="A44" s="180"/>
      <c r="B44" s="179"/>
      <c r="C44" s="507"/>
      <c r="D44" s="508" t="s">
        <v>676</v>
      </c>
      <c r="E44" s="509"/>
      <c r="F44" s="180">
        <v>338</v>
      </c>
      <c r="G44" s="179" t="s">
        <v>811</v>
      </c>
    </row>
    <row r="45" spans="1:7" ht="15.75">
      <c r="A45" s="180">
        <v>3</v>
      </c>
      <c r="B45" s="177" t="s">
        <v>675</v>
      </c>
      <c r="C45" s="178"/>
      <c r="D45" s="510" t="s">
        <v>671</v>
      </c>
      <c r="E45" s="511"/>
      <c r="F45" s="180">
        <v>8</v>
      </c>
      <c r="G45" s="179" t="s">
        <v>699</v>
      </c>
    </row>
    <row r="46" spans="1:7" ht="15.75">
      <c r="A46" s="513">
        <v>4</v>
      </c>
      <c r="B46" s="506" t="s">
        <v>674</v>
      </c>
      <c r="C46" s="178"/>
      <c r="D46" s="510" t="s">
        <v>62</v>
      </c>
      <c r="E46" s="511"/>
      <c r="F46" s="180">
        <v>83</v>
      </c>
      <c r="G46" s="179" t="s">
        <v>408</v>
      </c>
    </row>
    <row r="47" spans="1:7" ht="15.75">
      <c r="A47" s="513"/>
      <c r="B47" s="506"/>
      <c r="C47" s="178"/>
      <c r="D47" s="510" t="s">
        <v>673</v>
      </c>
      <c r="E47" s="511"/>
      <c r="F47" s="180">
        <v>14</v>
      </c>
      <c r="G47" s="179" t="s">
        <v>700</v>
      </c>
    </row>
    <row r="48" spans="1:7" ht="15.75">
      <c r="A48" s="513"/>
      <c r="B48" s="506"/>
      <c r="C48" s="178"/>
      <c r="D48" s="510" t="s">
        <v>597</v>
      </c>
      <c r="E48" s="511"/>
      <c r="F48" s="180">
        <v>15</v>
      </c>
      <c r="G48" s="179" t="s">
        <v>598</v>
      </c>
    </row>
    <row r="49" spans="1:7" ht="15.75">
      <c r="A49" s="513"/>
      <c r="B49" s="506"/>
      <c r="C49" s="178"/>
      <c r="D49" s="510" t="s">
        <v>581</v>
      </c>
      <c r="E49" s="511"/>
      <c r="F49" s="180">
        <v>19</v>
      </c>
      <c r="G49" s="179" t="s">
        <v>701</v>
      </c>
    </row>
    <row r="50" spans="1:7" ht="15.75">
      <c r="A50" s="513"/>
      <c r="B50" s="506"/>
      <c r="C50" s="178"/>
      <c r="D50" s="510" t="s">
        <v>55</v>
      </c>
      <c r="E50" s="511"/>
      <c r="F50" s="180">
        <v>11</v>
      </c>
      <c r="G50" s="179" t="s">
        <v>419</v>
      </c>
    </row>
    <row r="51" spans="1:7" s="161" customFormat="1" ht="15.75">
      <c r="A51" s="180">
        <v>5</v>
      </c>
      <c r="B51" s="177" t="s">
        <v>672</v>
      </c>
      <c r="C51" s="178"/>
      <c r="D51" s="510" t="s">
        <v>671</v>
      </c>
      <c r="E51" s="511"/>
      <c r="F51" s="180">
        <v>4</v>
      </c>
      <c r="G51" s="179" t="s">
        <v>699</v>
      </c>
    </row>
    <row r="52" spans="1:7" ht="15.75">
      <c r="A52" s="180">
        <v>6</v>
      </c>
      <c r="B52" s="177" t="s">
        <v>670</v>
      </c>
      <c r="C52" s="178"/>
      <c r="D52" s="510" t="s">
        <v>669</v>
      </c>
      <c r="E52" s="511"/>
      <c r="F52" s="180">
        <v>6</v>
      </c>
      <c r="G52" s="179" t="s">
        <v>702</v>
      </c>
    </row>
    <row r="53" spans="1:7" ht="33.75" customHeight="1">
      <c r="A53" s="505" t="s">
        <v>694</v>
      </c>
      <c r="B53" s="505"/>
      <c r="C53" s="505"/>
      <c r="D53" s="505"/>
      <c r="E53" s="505"/>
      <c r="F53" s="505"/>
      <c r="G53" s="505"/>
    </row>
    <row r="54" spans="1:7" ht="15.75">
      <c r="A54" s="505" t="s">
        <v>866</v>
      </c>
      <c r="B54" s="505"/>
      <c r="C54" s="505"/>
      <c r="D54" s="505"/>
      <c r="E54" s="505"/>
      <c r="F54" s="505"/>
      <c r="G54" s="505"/>
    </row>
  </sheetData>
  <mergeCells count="80">
    <mergeCell ref="A33:A41"/>
    <mergeCell ref="A27:G27"/>
    <mergeCell ref="A28:G28"/>
    <mergeCell ref="D31:E32"/>
    <mergeCell ref="F16:G16"/>
    <mergeCell ref="F11:G11"/>
    <mergeCell ref="A29:G29"/>
    <mergeCell ref="A30:G30"/>
    <mergeCell ref="G31:G32"/>
    <mergeCell ref="B23:D23"/>
    <mergeCell ref="F23:G23"/>
    <mergeCell ref="A5:G5"/>
    <mergeCell ref="A7:G7"/>
    <mergeCell ref="A12:G12"/>
    <mergeCell ref="A17:G17"/>
    <mergeCell ref="B6:D6"/>
    <mergeCell ref="B8:D8"/>
    <mergeCell ref="B9:D9"/>
    <mergeCell ref="B10:D10"/>
    <mergeCell ref="B11:D11"/>
    <mergeCell ref="B13:D13"/>
    <mergeCell ref="B14:D14"/>
    <mergeCell ref="B15:D15"/>
    <mergeCell ref="B16:D16"/>
    <mergeCell ref="F15:G15"/>
    <mergeCell ref="F18:G18"/>
    <mergeCell ref="F19:G19"/>
    <mergeCell ref="F20:G20"/>
    <mergeCell ref="B21:D21"/>
    <mergeCell ref="B22:D22"/>
    <mergeCell ref="F21:G21"/>
    <mergeCell ref="F22:G22"/>
    <mergeCell ref="F13:G13"/>
    <mergeCell ref="F14:G14"/>
    <mergeCell ref="B18:D18"/>
    <mergeCell ref="B19:D19"/>
    <mergeCell ref="D51:E51"/>
    <mergeCell ref="D42:E42"/>
    <mergeCell ref="D43:E43"/>
    <mergeCell ref="D44:E44"/>
    <mergeCell ref="D45:E45"/>
    <mergeCell ref="D46:E46"/>
    <mergeCell ref="D47:E47"/>
    <mergeCell ref="D48:E48"/>
    <mergeCell ref="D49:E49"/>
    <mergeCell ref="D50:E50"/>
    <mergeCell ref="F24:G24"/>
    <mergeCell ref="F25:G25"/>
    <mergeCell ref="D52:E52"/>
    <mergeCell ref="A42:A43"/>
    <mergeCell ref="F26:G26"/>
    <mergeCell ref="A1:G1"/>
    <mergeCell ref="A2:G2"/>
    <mergeCell ref="B3:D4"/>
    <mergeCell ref="B20:D20"/>
    <mergeCell ref="B24:D24"/>
    <mergeCell ref="B25:D25"/>
    <mergeCell ref="B26:D26"/>
    <mergeCell ref="F3:G4"/>
    <mergeCell ref="F6:G6"/>
    <mergeCell ref="F8:G8"/>
    <mergeCell ref="F9:G9"/>
    <mergeCell ref="F10:G10"/>
    <mergeCell ref="B46:B50"/>
    <mergeCell ref="A54:G54"/>
    <mergeCell ref="B42:B43"/>
    <mergeCell ref="C43:C44"/>
    <mergeCell ref="D38:E38"/>
    <mergeCell ref="D39:E39"/>
    <mergeCell ref="D40:E40"/>
    <mergeCell ref="D41:E41"/>
    <mergeCell ref="B33:B41"/>
    <mergeCell ref="C37:C38"/>
    <mergeCell ref="D34:E34"/>
    <mergeCell ref="D35:E35"/>
    <mergeCell ref="D36:E36"/>
    <mergeCell ref="D37:E37"/>
    <mergeCell ref="D33:E33"/>
    <mergeCell ref="A53:G53"/>
    <mergeCell ref="A46:A50"/>
  </mergeCells>
  <conditionalFormatting sqref="A5:XFD26">
    <cfRule type="expression" dxfId="50" priority="2">
      <formula>MOD(ROW(),3)=1</formula>
    </cfRule>
  </conditionalFormatting>
  <conditionalFormatting sqref="A33:XFD52">
    <cfRule type="expression" dxfId="49" priority="1">
      <formula>MOD(ROW(),3)=1</formula>
    </cfRule>
  </conditionalFormatting>
  <printOptions horizontalCentered="1"/>
  <pageMargins left="0.48" right="0.48" top="0.75" bottom="0.75" header="0.3" footer="0.3"/>
  <pageSetup paperSize="9" scale="77" orientation="portrait" r:id="rId1"/>
  <headerFooter>
    <oddHeader>&amp;C&amp;G</oddHeader>
  </headerFooter>
  <legacyDrawingHF r:id="rId2"/>
</worksheet>
</file>

<file path=xl/worksheets/sheet10.xml><?xml version="1.0" encoding="utf-8"?>
<worksheet xmlns="http://schemas.openxmlformats.org/spreadsheetml/2006/main" xmlns:r="http://schemas.openxmlformats.org/officeDocument/2006/relationships">
  <sheetPr>
    <tabColor theme="1" tint="0.34998626667073579"/>
  </sheetPr>
  <dimension ref="A1:G106"/>
  <sheetViews>
    <sheetView view="pageBreakPreview" zoomScale="85" zoomScaleNormal="25" zoomScaleSheetLayoutView="85" workbookViewId="0">
      <selection activeCell="L48" sqref="L48"/>
    </sheetView>
  </sheetViews>
  <sheetFormatPr defaultColWidth="9.140625" defaultRowHeight="12.75"/>
  <cols>
    <col min="1" max="1" width="8" style="105" customWidth="1"/>
    <col min="2" max="2" width="32.140625" style="105" customWidth="1"/>
    <col min="3" max="3" width="6.140625" style="105" customWidth="1"/>
    <col min="4" max="4" width="13.5703125" style="105" customWidth="1"/>
    <col min="5" max="5" width="9.28515625" style="105" customWidth="1"/>
    <col min="6" max="6" width="20.28515625" style="105" customWidth="1"/>
    <col min="7" max="7" width="33.140625" style="105" customWidth="1"/>
    <col min="8" max="16384" width="9.140625" style="105"/>
  </cols>
  <sheetData>
    <row r="1" spans="1:7" ht="18" customHeight="1">
      <c r="A1" s="425" t="s">
        <v>579</v>
      </c>
      <c r="B1" s="425"/>
      <c r="C1" s="425"/>
      <c r="D1" s="425"/>
      <c r="E1" s="425"/>
      <c r="F1" s="425"/>
      <c r="G1" s="425"/>
    </row>
    <row r="2" spans="1:7" ht="18.75" customHeight="1">
      <c r="A2" s="499" t="s">
        <v>580</v>
      </c>
      <c r="B2" s="499"/>
      <c r="C2" s="499"/>
      <c r="D2" s="499"/>
      <c r="E2" s="499"/>
      <c r="F2" s="499"/>
      <c r="G2" s="499"/>
    </row>
    <row r="3" spans="1:7" ht="49.5" customHeight="1">
      <c r="A3" s="543" t="s">
        <v>96</v>
      </c>
      <c r="B3" s="544"/>
      <c r="C3" s="545"/>
      <c r="D3" s="545"/>
      <c r="E3" s="545"/>
      <c r="F3" s="545"/>
      <c r="G3" s="546"/>
    </row>
    <row r="4" spans="1:7" s="94" customFormat="1" ht="15">
      <c r="A4" s="106">
        <v>1</v>
      </c>
      <c r="B4" s="107" t="s">
        <v>97</v>
      </c>
      <c r="C4" s="108"/>
      <c r="D4" s="108"/>
      <c r="E4" s="109">
        <v>1</v>
      </c>
      <c r="F4" s="110" t="s">
        <v>492</v>
      </c>
      <c r="G4" s="111"/>
    </row>
    <row r="5" spans="1:7" s="94" customFormat="1" ht="15">
      <c r="A5" s="112"/>
      <c r="B5" s="113" t="s">
        <v>98</v>
      </c>
      <c r="C5" s="113"/>
      <c r="D5" s="113"/>
      <c r="E5" s="114"/>
      <c r="F5" s="115" t="s">
        <v>543</v>
      </c>
      <c r="G5" s="116"/>
    </row>
    <row r="6" spans="1:7" s="94" customFormat="1" ht="15">
      <c r="A6" s="112"/>
      <c r="B6" s="117" t="s">
        <v>99</v>
      </c>
      <c r="C6" s="117"/>
      <c r="D6" s="117"/>
      <c r="E6" s="114"/>
      <c r="F6" s="118" t="s">
        <v>493</v>
      </c>
      <c r="G6" s="119"/>
    </row>
    <row r="7" spans="1:7" s="94" customFormat="1" ht="15">
      <c r="A7" s="112"/>
      <c r="B7" s="117"/>
      <c r="C7" s="117"/>
      <c r="D7" s="117"/>
      <c r="E7" s="114"/>
      <c r="F7" s="118"/>
      <c r="G7" s="119"/>
    </row>
    <row r="8" spans="1:7" s="94" customFormat="1" ht="15">
      <c r="A8" s="112"/>
      <c r="B8" s="117"/>
      <c r="C8" s="117"/>
      <c r="D8" s="117"/>
      <c r="E8" s="114"/>
      <c r="F8" s="118"/>
      <c r="G8" s="119"/>
    </row>
    <row r="9" spans="1:7" s="94" customFormat="1" ht="15">
      <c r="A9" s="112"/>
      <c r="B9" s="117"/>
      <c r="C9" s="117"/>
      <c r="D9" s="117"/>
      <c r="E9" s="114"/>
      <c r="F9" s="118"/>
      <c r="G9" s="119"/>
    </row>
    <row r="10" spans="1:7" s="94" customFormat="1" ht="15">
      <c r="A10" s="112"/>
      <c r="B10" s="117"/>
      <c r="C10" s="117"/>
      <c r="D10" s="117"/>
      <c r="E10" s="114"/>
      <c r="F10" s="118"/>
      <c r="G10" s="119"/>
    </row>
    <row r="11" spans="1:7" s="94" customFormat="1" ht="15">
      <c r="A11" s="112"/>
      <c r="B11" s="117"/>
      <c r="C11" s="117"/>
      <c r="D11" s="117"/>
      <c r="E11" s="114"/>
      <c r="F11" s="118"/>
      <c r="G11" s="119"/>
    </row>
    <row r="12" spans="1:7" s="94" customFormat="1" ht="15">
      <c r="A12" s="112"/>
      <c r="B12" s="117"/>
      <c r="C12" s="117"/>
      <c r="D12" s="117"/>
      <c r="E12" s="114"/>
      <c r="F12" s="118"/>
      <c r="G12" s="119"/>
    </row>
    <row r="13" spans="1:7" s="94" customFormat="1" ht="15">
      <c r="A13" s="112"/>
      <c r="B13" s="117"/>
      <c r="C13" s="117"/>
      <c r="D13" s="117"/>
      <c r="E13" s="114"/>
      <c r="F13" s="118"/>
      <c r="G13" s="119"/>
    </row>
    <row r="14" spans="1:7" s="94" customFormat="1" ht="15">
      <c r="A14" s="112"/>
      <c r="B14" s="117"/>
      <c r="C14" s="117"/>
      <c r="D14" s="117"/>
      <c r="E14" s="114"/>
      <c r="F14" s="118"/>
      <c r="G14" s="119"/>
    </row>
    <row r="15" spans="1:7" s="94" customFormat="1" ht="15">
      <c r="A15" s="112"/>
      <c r="B15" s="117"/>
      <c r="C15" s="117"/>
      <c r="D15" s="117"/>
      <c r="E15" s="114"/>
      <c r="F15" s="118"/>
      <c r="G15" s="119"/>
    </row>
    <row r="16" spans="1:7" s="94" customFormat="1" ht="15">
      <c r="A16" s="112"/>
      <c r="B16" s="117"/>
      <c r="C16" s="117"/>
      <c r="D16" s="117"/>
      <c r="E16" s="114"/>
      <c r="F16" s="118"/>
      <c r="G16" s="119"/>
    </row>
    <row r="17" spans="1:7" s="94" customFormat="1" ht="15">
      <c r="A17" s="112"/>
      <c r="B17" s="117"/>
      <c r="C17" s="117"/>
      <c r="D17" s="117"/>
      <c r="E17" s="114"/>
      <c r="F17" s="118"/>
      <c r="G17" s="119"/>
    </row>
    <row r="18" spans="1:7" s="94" customFormat="1" ht="15">
      <c r="A18" s="112"/>
      <c r="B18" s="117"/>
      <c r="C18" s="117"/>
      <c r="D18" s="117"/>
      <c r="E18" s="114"/>
      <c r="F18" s="118"/>
      <c r="G18" s="119"/>
    </row>
    <row r="19" spans="1:7" s="94" customFormat="1" ht="15">
      <c r="A19" s="112"/>
      <c r="B19" s="117"/>
      <c r="C19" s="117"/>
      <c r="D19" s="117"/>
      <c r="E19" s="114"/>
      <c r="F19" s="118"/>
      <c r="G19" s="119"/>
    </row>
    <row r="20" spans="1:7" s="94" customFormat="1" ht="15">
      <c r="A20" s="112"/>
      <c r="B20" s="117"/>
      <c r="C20" s="117"/>
      <c r="D20" s="117"/>
      <c r="E20" s="114"/>
      <c r="F20" s="118"/>
      <c r="G20" s="119"/>
    </row>
    <row r="21" spans="1:7" s="94" customFormat="1" ht="15">
      <c r="A21" s="112"/>
      <c r="B21" s="117"/>
      <c r="C21" s="117"/>
      <c r="D21" s="117"/>
      <c r="E21" s="114"/>
      <c r="F21" s="118"/>
      <c r="G21" s="119"/>
    </row>
    <row r="22" spans="1:7" s="94" customFormat="1" ht="15">
      <c r="A22" s="112"/>
      <c r="B22" s="117"/>
      <c r="C22" s="117"/>
      <c r="D22" s="117"/>
      <c r="E22" s="114"/>
      <c r="F22" s="118"/>
      <c r="G22" s="119"/>
    </row>
    <row r="23" spans="1:7" s="94" customFormat="1" ht="13.5" customHeight="1">
      <c r="A23" s="112"/>
      <c r="B23" s="159"/>
      <c r="C23" s="159"/>
      <c r="D23" s="117"/>
      <c r="E23" s="114"/>
      <c r="F23" s="553" t="s">
        <v>494</v>
      </c>
      <c r="G23" s="554"/>
    </row>
    <row r="24" spans="1:7" s="94" customFormat="1" ht="15">
      <c r="A24" s="120"/>
      <c r="B24" s="121" t="s">
        <v>100</v>
      </c>
      <c r="C24" s="121"/>
      <c r="D24" s="121"/>
      <c r="E24" s="122"/>
      <c r="F24" s="123" t="s">
        <v>495</v>
      </c>
      <c r="G24" s="124"/>
    </row>
    <row r="25" spans="1:7" s="94" customFormat="1" ht="15">
      <c r="A25" s="112"/>
      <c r="B25" s="117" t="s">
        <v>101</v>
      </c>
      <c r="C25" s="117"/>
      <c r="D25" s="117"/>
      <c r="E25" s="114"/>
      <c r="F25" s="118" t="s">
        <v>496</v>
      </c>
      <c r="G25" s="119"/>
    </row>
    <row r="26" spans="1:7" s="94" customFormat="1" ht="15">
      <c r="A26" s="547" t="s">
        <v>102</v>
      </c>
      <c r="B26" s="548"/>
      <c r="C26" s="125"/>
      <c r="D26" s="125"/>
      <c r="E26" s="162" t="s">
        <v>497</v>
      </c>
      <c r="F26" s="129"/>
      <c r="G26" s="116"/>
    </row>
    <row r="27" spans="1:7" s="94" customFormat="1" ht="15">
      <c r="A27" s="126" t="s">
        <v>103</v>
      </c>
      <c r="B27" s="127" t="s">
        <v>104</v>
      </c>
      <c r="C27" s="125"/>
      <c r="D27" s="125"/>
      <c r="E27" s="128" t="s">
        <v>103</v>
      </c>
      <c r="F27" s="129" t="s">
        <v>498</v>
      </c>
      <c r="G27" s="116"/>
    </row>
    <row r="28" spans="1:7" s="94" customFormat="1" ht="15">
      <c r="A28" s="126" t="s">
        <v>105</v>
      </c>
      <c r="B28" s="127" t="s">
        <v>106</v>
      </c>
      <c r="C28" s="125"/>
      <c r="D28" s="125"/>
      <c r="E28" s="128" t="s">
        <v>105</v>
      </c>
      <c r="F28" s="129" t="s">
        <v>499</v>
      </c>
      <c r="G28" s="116"/>
    </row>
    <row r="29" spans="1:7" s="94" customFormat="1" ht="15">
      <c r="A29" s="126" t="s">
        <v>107</v>
      </c>
      <c r="B29" s="127" t="s">
        <v>108</v>
      </c>
      <c r="C29" s="125"/>
      <c r="D29" s="125"/>
      <c r="E29" s="128" t="s">
        <v>107</v>
      </c>
      <c r="F29" s="129" t="s">
        <v>500</v>
      </c>
      <c r="G29" s="116"/>
    </row>
    <row r="30" spans="1:7" s="94" customFormat="1" ht="15">
      <c r="A30" s="126" t="s">
        <v>109</v>
      </c>
      <c r="B30" s="127" t="s">
        <v>110</v>
      </c>
      <c r="C30" s="125"/>
      <c r="D30" s="125"/>
      <c r="E30" s="128" t="s">
        <v>109</v>
      </c>
      <c r="F30" s="129" t="s">
        <v>501</v>
      </c>
      <c r="G30" s="116"/>
    </row>
    <row r="31" spans="1:7" s="94" customFormat="1" ht="15">
      <c r="A31" s="126" t="s">
        <v>111</v>
      </c>
      <c r="B31" s="127" t="s">
        <v>112</v>
      </c>
      <c r="C31" s="125"/>
      <c r="D31" s="125"/>
      <c r="E31" s="128" t="s">
        <v>111</v>
      </c>
      <c r="F31" s="129" t="s">
        <v>502</v>
      </c>
      <c r="G31" s="116"/>
    </row>
    <row r="32" spans="1:7" s="94" customFormat="1" ht="15">
      <c r="A32" s="126" t="s">
        <v>113</v>
      </c>
      <c r="B32" s="127" t="s">
        <v>114</v>
      </c>
      <c r="C32" s="125"/>
      <c r="D32" s="125"/>
      <c r="E32" s="128" t="s">
        <v>113</v>
      </c>
      <c r="F32" s="129" t="s">
        <v>503</v>
      </c>
      <c r="G32" s="116"/>
    </row>
    <row r="33" spans="1:7" s="94" customFormat="1" ht="15">
      <c r="A33" s="126" t="s">
        <v>115</v>
      </c>
      <c r="B33" s="127" t="s">
        <v>116</v>
      </c>
      <c r="C33" s="125"/>
      <c r="D33" s="125"/>
      <c r="E33" s="128" t="s">
        <v>115</v>
      </c>
      <c r="F33" s="129" t="s">
        <v>504</v>
      </c>
      <c r="G33" s="116"/>
    </row>
    <row r="34" spans="1:7" s="94" customFormat="1" ht="15">
      <c r="A34" s="126" t="s">
        <v>117</v>
      </c>
      <c r="B34" s="127" t="s">
        <v>118</v>
      </c>
      <c r="C34" s="125"/>
      <c r="D34" s="125"/>
      <c r="E34" s="128" t="s">
        <v>117</v>
      </c>
      <c r="F34" s="129" t="s">
        <v>505</v>
      </c>
      <c r="G34" s="116"/>
    </row>
    <row r="35" spans="1:7" s="94" customFormat="1" ht="15">
      <c r="A35" s="130" t="s">
        <v>119</v>
      </c>
      <c r="B35" s="131" t="s">
        <v>120</v>
      </c>
      <c r="C35" s="132"/>
      <c r="D35" s="132"/>
      <c r="E35" s="133" t="s">
        <v>119</v>
      </c>
      <c r="F35" s="134" t="s">
        <v>506</v>
      </c>
      <c r="G35" s="135"/>
    </row>
    <row r="36" spans="1:7" s="94" customFormat="1" ht="15">
      <c r="A36" s="136"/>
      <c r="B36" s="125" t="s">
        <v>121</v>
      </c>
      <c r="C36" s="125"/>
      <c r="D36" s="137"/>
      <c r="E36" s="129"/>
      <c r="F36" s="163" t="s">
        <v>604</v>
      </c>
      <c r="G36" s="137"/>
    </row>
    <row r="37" spans="1:7" s="94" customFormat="1" ht="15">
      <c r="A37" s="136"/>
      <c r="B37" s="117" t="s">
        <v>122</v>
      </c>
      <c r="C37" s="117"/>
      <c r="D37" s="138"/>
      <c r="E37" s="129"/>
      <c r="F37" s="118" t="s">
        <v>408</v>
      </c>
      <c r="G37" s="137"/>
    </row>
    <row r="38" spans="1:7" s="94" customFormat="1" ht="30" customHeight="1">
      <c r="A38" s="139"/>
      <c r="B38" s="560" t="s">
        <v>123</v>
      </c>
      <c r="C38" s="560"/>
      <c r="D38" s="561"/>
      <c r="E38" s="134"/>
      <c r="F38" s="558" t="s">
        <v>507</v>
      </c>
      <c r="G38" s="559"/>
    </row>
    <row r="39" spans="1:7" s="94" customFormat="1" ht="15">
      <c r="A39" s="551" t="s">
        <v>124</v>
      </c>
      <c r="B39" s="552"/>
      <c r="C39" s="125"/>
      <c r="D39" s="137"/>
      <c r="E39" s="557" t="s">
        <v>605</v>
      </c>
      <c r="F39" s="553"/>
      <c r="G39" s="137"/>
    </row>
    <row r="40" spans="1:7" s="94" customFormat="1" ht="15">
      <c r="A40" s="126">
        <v>1</v>
      </c>
      <c r="B40" s="127" t="s">
        <v>125</v>
      </c>
      <c r="C40" s="125"/>
      <c r="D40" s="137"/>
      <c r="E40" s="140">
        <v>1</v>
      </c>
      <c r="F40" s="129" t="s">
        <v>508</v>
      </c>
      <c r="G40" s="137"/>
    </row>
    <row r="41" spans="1:7" s="94" customFormat="1" ht="15">
      <c r="A41" s="126">
        <v>2</v>
      </c>
      <c r="B41" s="127" t="s">
        <v>126</v>
      </c>
      <c r="C41" s="125"/>
      <c r="D41" s="137"/>
      <c r="E41" s="140">
        <v>2</v>
      </c>
      <c r="F41" s="129" t="s">
        <v>509</v>
      </c>
      <c r="G41" s="137"/>
    </row>
    <row r="42" spans="1:7" s="94" customFormat="1" ht="15">
      <c r="A42" s="126">
        <v>3</v>
      </c>
      <c r="B42" s="127" t="s">
        <v>127</v>
      </c>
      <c r="C42" s="125"/>
      <c r="D42" s="137"/>
      <c r="E42" s="140">
        <v>3</v>
      </c>
      <c r="F42" s="129" t="s">
        <v>510</v>
      </c>
      <c r="G42" s="137"/>
    </row>
    <row r="43" spans="1:7" s="94" customFormat="1" ht="15">
      <c r="A43" s="126">
        <v>4</v>
      </c>
      <c r="B43" s="127" t="s">
        <v>128</v>
      </c>
      <c r="C43" s="125"/>
      <c r="D43" s="137"/>
      <c r="E43" s="140">
        <v>4</v>
      </c>
      <c r="F43" s="129" t="s">
        <v>511</v>
      </c>
      <c r="G43" s="137"/>
    </row>
    <row r="44" spans="1:7" s="94" customFormat="1" ht="15">
      <c r="A44" s="126">
        <v>5</v>
      </c>
      <c r="B44" s="127" t="s">
        <v>129</v>
      </c>
      <c r="C44" s="125"/>
      <c r="D44" s="137"/>
      <c r="E44" s="140">
        <v>5</v>
      </c>
      <c r="F44" s="129" t="s">
        <v>512</v>
      </c>
      <c r="G44" s="137"/>
    </row>
    <row r="45" spans="1:7" s="94" customFormat="1" ht="15">
      <c r="A45" s="126">
        <v>6</v>
      </c>
      <c r="B45" s="127" t="s">
        <v>130</v>
      </c>
      <c r="C45" s="125"/>
      <c r="D45" s="137"/>
      <c r="E45" s="140">
        <v>6</v>
      </c>
      <c r="F45" s="129" t="s">
        <v>513</v>
      </c>
      <c r="G45" s="137"/>
    </row>
    <row r="46" spans="1:7" s="94" customFormat="1" ht="15">
      <c r="A46" s="126">
        <v>7</v>
      </c>
      <c r="B46" s="127" t="s">
        <v>131</v>
      </c>
      <c r="C46" s="125"/>
      <c r="D46" s="137"/>
      <c r="E46" s="140">
        <v>7</v>
      </c>
      <c r="F46" s="129" t="s">
        <v>514</v>
      </c>
      <c r="G46" s="137"/>
    </row>
    <row r="47" spans="1:7" s="94" customFormat="1" ht="15">
      <c r="A47" s="126">
        <v>8</v>
      </c>
      <c r="B47" s="127" t="s">
        <v>132</v>
      </c>
      <c r="C47" s="125"/>
      <c r="D47" s="137"/>
      <c r="E47" s="140">
        <v>8</v>
      </c>
      <c r="F47" s="129" t="s">
        <v>515</v>
      </c>
      <c r="G47" s="137"/>
    </row>
    <row r="48" spans="1:7" ht="15">
      <c r="A48" s="130">
        <v>9</v>
      </c>
      <c r="B48" s="131" t="s">
        <v>133</v>
      </c>
      <c r="C48" s="131"/>
      <c r="D48" s="141"/>
      <c r="E48" s="142">
        <v>9</v>
      </c>
      <c r="F48" s="134" t="s">
        <v>516</v>
      </c>
      <c r="G48" s="141"/>
    </row>
    <row r="49" spans="1:7" ht="15">
      <c r="A49" s="136"/>
      <c r="B49" s="143" t="s">
        <v>134</v>
      </c>
      <c r="C49" s="127"/>
      <c r="D49" s="144"/>
      <c r="E49" s="129"/>
      <c r="F49" s="115" t="s">
        <v>544</v>
      </c>
      <c r="G49" s="144"/>
    </row>
    <row r="50" spans="1:7" ht="15">
      <c r="A50" s="136"/>
      <c r="B50" s="143" t="s">
        <v>135</v>
      </c>
      <c r="C50" s="127"/>
      <c r="D50" s="144"/>
      <c r="E50" s="129"/>
      <c r="F50" s="145" t="s">
        <v>517</v>
      </c>
      <c r="G50" s="144"/>
    </row>
    <row r="51" spans="1:7" ht="15">
      <c r="A51" s="139"/>
      <c r="B51" s="131" t="s">
        <v>136</v>
      </c>
      <c r="C51" s="131"/>
      <c r="D51" s="141"/>
      <c r="E51" s="134"/>
      <c r="F51" s="134" t="s">
        <v>518</v>
      </c>
      <c r="G51" s="141"/>
    </row>
    <row r="52" spans="1:7" ht="15">
      <c r="A52" s="112">
        <v>2</v>
      </c>
      <c r="B52" s="127" t="s">
        <v>519</v>
      </c>
      <c r="C52" s="127"/>
      <c r="D52" s="127"/>
      <c r="E52" s="114">
        <v>2</v>
      </c>
      <c r="F52" s="129" t="s">
        <v>545</v>
      </c>
      <c r="G52" s="144"/>
    </row>
    <row r="53" spans="1:7" ht="19.5" customHeight="1">
      <c r="A53" s="146"/>
      <c r="B53" s="147" t="s">
        <v>137</v>
      </c>
      <c r="C53" s="147"/>
      <c r="D53" s="147"/>
      <c r="E53" s="148"/>
      <c r="F53" s="558" t="s">
        <v>520</v>
      </c>
      <c r="G53" s="559"/>
    </row>
    <row r="54" spans="1:7" ht="15">
      <c r="A54" s="549" t="s">
        <v>546</v>
      </c>
      <c r="B54" s="550"/>
      <c r="C54" s="149"/>
      <c r="D54" s="149"/>
      <c r="E54" s="555" t="s">
        <v>547</v>
      </c>
      <c r="F54" s="556"/>
      <c r="G54" s="150"/>
    </row>
    <row r="55" spans="1:7" ht="15">
      <c r="A55" s="126" t="s">
        <v>138</v>
      </c>
      <c r="B55" s="127" t="s">
        <v>139</v>
      </c>
      <c r="C55" s="127"/>
      <c r="D55" s="127"/>
      <c r="E55" s="128" t="s">
        <v>138</v>
      </c>
      <c r="F55" s="129" t="s">
        <v>521</v>
      </c>
      <c r="G55" s="144"/>
    </row>
    <row r="56" spans="1:7" ht="15">
      <c r="A56" s="126" t="s">
        <v>140</v>
      </c>
      <c r="B56" s="127" t="s">
        <v>141</v>
      </c>
      <c r="C56" s="127"/>
      <c r="D56" s="127"/>
      <c r="E56" s="128" t="s">
        <v>140</v>
      </c>
      <c r="F56" s="129" t="s">
        <v>522</v>
      </c>
      <c r="G56" s="144"/>
    </row>
    <row r="57" spans="1:7" ht="15">
      <c r="A57" s="126" t="s">
        <v>142</v>
      </c>
      <c r="B57" s="127" t="s">
        <v>143</v>
      </c>
      <c r="C57" s="127"/>
      <c r="D57" s="127"/>
      <c r="E57" s="128" t="s">
        <v>142</v>
      </c>
      <c r="F57" s="129" t="s">
        <v>523</v>
      </c>
      <c r="G57" s="144"/>
    </row>
    <row r="58" spans="1:7" ht="15">
      <c r="A58" s="126" t="s">
        <v>144</v>
      </c>
      <c r="B58" s="127" t="s">
        <v>145</v>
      </c>
      <c r="C58" s="127"/>
      <c r="D58" s="127"/>
      <c r="E58" s="128" t="s">
        <v>144</v>
      </c>
      <c r="F58" s="129" t="s">
        <v>524</v>
      </c>
      <c r="G58" s="144"/>
    </row>
    <row r="59" spans="1:7" ht="15">
      <c r="A59" s="126" t="s">
        <v>146</v>
      </c>
      <c r="B59" s="127" t="s">
        <v>147</v>
      </c>
      <c r="C59" s="127"/>
      <c r="D59" s="127"/>
      <c r="E59" s="128" t="s">
        <v>525</v>
      </c>
      <c r="F59" s="129" t="s">
        <v>526</v>
      </c>
      <c r="G59" s="144"/>
    </row>
    <row r="60" spans="1:7" ht="15">
      <c r="A60" s="126" t="s">
        <v>148</v>
      </c>
      <c r="B60" s="127" t="s">
        <v>149</v>
      </c>
      <c r="C60" s="127"/>
      <c r="D60" s="127"/>
      <c r="E60" s="128" t="s">
        <v>148</v>
      </c>
      <c r="F60" s="129" t="s">
        <v>527</v>
      </c>
      <c r="G60" s="144"/>
    </row>
    <row r="61" spans="1:7" ht="15">
      <c r="A61" s="126" t="s">
        <v>150</v>
      </c>
      <c r="B61" s="127" t="s">
        <v>151</v>
      </c>
      <c r="C61" s="127"/>
      <c r="D61" s="127"/>
      <c r="E61" s="128" t="s">
        <v>150</v>
      </c>
      <c r="F61" s="129" t="s">
        <v>528</v>
      </c>
      <c r="G61" s="144"/>
    </row>
    <row r="62" spans="1:7" ht="15">
      <c r="A62" s="126" t="s">
        <v>152</v>
      </c>
      <c r="B62" s="127" t="s">
        <v>153</v>
      </c>
      <c r="C62" s="127"/>
      <c r="D62" s="127"/>
      <c r="E62" s="128" t="s">
        <v>152</v>
      </c>
      <c r="F62" s="129" t="s">
        <v>529</v>
      </c>
      <c r="G62" s="144"/>
    </row>
    <row r="63" spans="1:7" ht="15">
      <c r="A63" s="126" t="s">
        <v>154</v>
      </c>
      <c r="B63" s="127" t="s">
        <v>155</v>
      </c>
      <c r="C63" s="127"/>
      <c r="D63" s="127"/>
      <c r="E63" s="128" t="s">
        <v>154</v>
      </c>
      <c r="F63" s="129" t="s">
        <v>530</v>
      </c>
      <c r="G63" s="144"/>
    </row>
    <row r="64" spans="1:7" ht="15">
      <c r="A64" s="126" t="s">
        <v>156</v>
      </c>
      <c r="B64" s="127" t="s">
        <v>157</v>
      </c>
      <c r="C64" s="127"/>
      <c r="D64" s="127"/>
      <c r="E64" s="128" t="s">
        <v>531</v>
      </c>
      <c r="F64" s="129" t="s">
        <v>532</v>
      </c>
      <c r="G64" s="144"/>
    </row>
    <row r="65" spans="1:7" ht="15">
      <c r="A65" s="151" t="s">
        <v>158</v>
      </c>
      <c r="B65" s="149" t="s">
        <v>159</v>
      </c>
      <c r="C65" s="149"/>
      <c r="D65" s="149"/>
      <c r="E65" s="152" t="s">
        <v>533</v>
      </c>
      <c r="F65" s="153" t="s">
        <v>534</v>
      </c>
      <c r="G65" s="150"/>
    </row>
    <row r="66" spans="1:7" ht="15">
      <c r="A66" s="126" t="s">
        <v>160</v>
      </c>
      <c r="B66" s="127" t="s">
        <v>161</v>
      </c>
      <c r="C66" s="127"/>
      <c r="D66" s="127"/>
      <c r="E66" s="128" t="s">
        <v>535</v>
      </c>
      <c r="F66" s="129" t="s">
        <v>536</v>
      </c>
      <c r="G66" s="144"/>
    </row>
    <row r="67" spans="1:7" ht="15">
      <c r="A67" s="126" t="s">
        <v>162</v>
      </c>
      <c r="B67" s="127" t="s">
        <v>163</v>
      </c>
      <c r="C67" s="127"/>
      <c r="D67" s="127"/>
      <c r="E67" s="128" t="s">
        <v>537</v>
      </c>
      <c r="F67" s="129" t="s">
        <v>538</v>
      </c>
      <c r="G67" s="144"/>
    </row>
    <row r="68" spans="1:7" ht="15">
      <c r="A68" s="126" t="s">
        <v>164</v>
      </c>
      <c r="B68" s="127" t="s">
        <v>165</v>
      </c>
      <c r="C68" s="127"/>
      <c r="D68" s="127"/>
      <c r="E68" s="128" t="s">
        <v>539</v>
      </c>
      <c r="F68" s="129" t="s">
        <v>540</v>
      </c>
      <c r="G68" s="144"/>
    </row>
    <row r="69" spans="1:7" ht="15">
      <c r="A69" s="130" t="s">
        <v>166</v>
      </c>
      <c r="B69" s="131" t="s">
        <v>167</v>
      </c>
      <c r="C69" s="131"/>
      <c r="D69" s="131"/>
      <c r="E69" s="133" t="s">
        <v>541</v>
      </c>
      <c r="F69" s="134" t="s">
        <v>542</v>
      </c>
      <c r="G69" s="141"/>
    </row>
    <row r="70" spans="1:7" ht="15">
      <c r="A70" s="157" t="s">
        <v>562</v>
      </c>
      <c r="B70" s="158"/>
      <c r="C70" s="149"/>
      <c r="D70" s="149"/>
      <c r="E70" s="153"/>
      <c r="F70" s="153"/>
      <c r="G70" s="150"/>
    </row>
    <row r="71" spans="1:7" ht="15">
      <c r="A71" s="136"/>
      <c r="B71" s="127" t="s">
        <v>168</v>
      </c>
      <c r="C71" s="127"/>
      <c r="D71" s="127"/>
      <c r="E71" s="129"/>
      <c r="F71" s="127"/>
      <c r="G71" s="144"/>
    </row>
    <row r="72" spans="1:7" ht="12.75" customHeight="1">
      <c r="A72" s="566" t="s">
        <v>169</v>
      </c>
      <c r="B72" s="567"/>
      <c r="C72" s="567"/>
      <c r="D72" s="567"/>
      <c r="E72" s="567"/>
      <c r="F72" s="567"/>
      <c r="G72" s="568"/>
    </row>
    <row r="73" spans="1:7" ht="15.75" customHeight="1">
      <c r="A73" s="569" t="s">
        <v>170</v>
      </c>
      <c r="B73" s="570"/>
      <c r="C73" s="570"/>
      <c r="D73" s="570"/>
      <c r="E73" s="570"/>
      <c r="F73" s="570"/>
      <c r="G73" s="571"/>
    </row>
    <row r="74" spans="1:7" ht="47.25" customHeight="1">
      <c r="A74" s="562" t="s">
        <v>171</v>
      </c>
      <c r="B74" s="563"/>
      <c r="C74" s="563"/>
      <c r="D74" s="563"/>
      <c r="E74" s="563"/>
      <c r="F74" s="563"/>
      <c r="G74" s="564"/>
    </row>
    <row r="75" spans="1:7" ht="15">
      <c r="A75" s="136">
        <v>1</v>
      </c>
      <c r="B75" s="127" t="s">
        <v>172</v>
      </c>
      <c r="C75" s="127"/>
      <c r="D75" s="127"/>
      <c r="E75" s="127"/>
      <c r="F75" s="127"/>
      <c r="G75" s="144"/>
    </row>
    <row r="76" spans="1:7" ht="12.75" customHeight="1">
      <c r="A76" s="136"/>
      <c r="B76" s="552" t="s">
        <v>548</v>
      </c>
      <c r="C76" s="552"/>
      <c r="D76" s="552"/>
      <c r="E76" s="552"/>
      <c r="F76" s="552"/>
      <c r="G76" s="565"/>
    </row>
    <row r="77" spans="1:7" ht="15">
      <c r="A77" s="136"/>
      <c r="B77" s="127" t="s">
        <v>561</v>
      </c>
      <c r="C77" s="127"/>
      <c r="D77" s="127"/>
      <c r="E77" s="127"/>
      <c r="F77" s="127"/>
      <c r="G77" s="144"/>
    </row>
    <row r="78" spans="1:7" ht="15">
      <c r="A78" s="136">
        <v>2</v>
      </c>
      <c r="B78" s="127" t="s">
        <v>173</v>
      </c>
      <c r="C78" s="127"/>
      <c r="D78" s="127"/>
      <c r="E78" s="127"/>
      <c r="F78" s="127"/>
      <c r="G78" s="144"/>
    </row>
    <row r="79" spans="1:7" ht="15">
      <c r="A79" s="136">
        <v>3</v>
      </c>
      <c r="B79" s="127" t="s">
        <v>174</v>
      </c>
      <c r="C79" s="127"/>
      <c r="D79" s="127"/>
      <c r="E79" s="127"/>
      <c r="F79" s="127"/>
      <c r="G79" s="144"/>
    </row>
    <row r="80" spans="1:7" ht="12.75" customHeight="1">
      <c r="A80" s="136">
        <v>4</v>
      </c>
      <c r="B80" s="127" t="s">
        <v>175</v>
      </c>
      <c r="C80" s="127"/>
      <c r="D80" s="127"/>
      <c r="E80" s="127"/>
      <c r="F80" s="127"/>
      <c r="G80" s="144"/>
    </row>
    <row r="81" spans="1:7" ht="17.25" customHeight="1">
      <c r="A81" s="136"/>
      <c r="B81" s="552" t="s">
        <v>176</v>
      </c>
      <c r="C81" s="552"/>
      <c r="D81" s="552"/>
      <c r="E81" s="552"/>
      <c r="F81" s="552"/>
      <c r="G81" s="565"/>
    </row>
    <row r="82" spans="1:7" ht="15">
      <c r="A82" s="136"/>
      <c r="B82" s="127" t="s">
        <v>549</v>
      </c>
      <c r="C82" s="127"/>
      <c r="D82" s="127"/>
      <c r="E82" s="127"/>
      <c r="F82" s="127"/>
      <c r="G82" s="144"/>
    </row>
    <row r="83" spans="1:7" ht="15">
      <c r="A83" s="136"/>
      <c r="B83" s="127" t="s">
        <v>177</v>
      </c>
      <c r="C83" s="127"/>
      <c r="D83" s="127"/>
      <c r="E83" s="127"/>
      <c r="F83" s="127"/>
      <c r="G83" s="144"/>
    </row>
    <row r="84" spans="1:7" ht="15">
      <c r="A84" s="139"/>
      <c r="B84" s="131" t="s">
        <v>550</v>
      </c>
      <c r="C84" s="131"/>
      <c r="D84" s="131"/>
      <c r="E84" s="131"/>
      <c r="F84" s="131"/>
      <c r="G84" s="141"/>
    </row>
    <row r="85" spans="1:7" ht="12.75" customHeight="1">
      <c r="A85" s="154" t="s">
        <v>329</v>
      </c>
      <c r="B85" s="155"/>
      <c r="C85" s="155"/>
      <c r="D85" s="155"/>
      <c r="E85" s="155"/>
      <c r="F85" s="155"/>
      <c r="G85" s="155"/>
    </row>
    <row r="86" spans="1:7" ht="15">
      <c r="A86" s="127" t="s">
        <v>330</v>
      </c>
      <c r="B86" s="127"/>
      <c r="C86" s="127"/>
      <c r="D86" s="127"/>
      <c r="E86" s="127"/>
      <c r="F86" s="127"/>
      <c r="G86" s="127"/>
    </row>
    <row r="87" spans="1:7" s="11" customFormat="1"/>
    <row r="88" spans="1:7" s="11" customFormat="1"/>
    <row r="89" spans="1:7" s="11" customFormat="1"/>
    <row r="90" spans="1:7" s="11" customFormat="1"/>
    <row r="91" spans="1:7" s="11" customFormat="1"/>
    <row r="92" spans="1:7" s="11" customFormat="1"/>
    <row r="93" spans="1:7" s="11" customFormat="1"/>
    <row r="94" spans="1:7" s="11" customFormat="1"/>
    <row r="95" spans="1:7" s="11" customFormat="1"/>
    <row r="96" spans="1:7" s="11" customFormat="1"/>
    <row r="97" spans="4:4" s="11" customFormat="1"/>
    <row r="98" spans="4:4" s="11" customFormat="1"/>
    <row r="99" spans="4:4" s="11" customFormat="1"/>
    <row r="100" spans="4:4" s="11" customFormat="1"/>
    <row r="101" spans="4:4" s="11" customFormat="1"/>
    <row r="102" spans="4:4" s="11" customFormat="1"/>
    <row r="103" spans="4:4" s="11" customFormat="1"/>
    <row r="104" spans="4:4" s="11" customFormat="1"/>
    <row r="105" spans="4:4">
      <c r="D105" s="156"/>
    </row>
    <row r="106" spans="4:4">
      <c r="D106" s="156"/>
    </row>
  </sheetData>
  <mergeCells count="17">
    <mergeCell ref="A74:G74"/>
    <mergeCell ref="B76:G76"/>
    <mergeCell ref="B81:G81"/>
    <mergeCell ref="A72:G72"/>
    <mergeCell ref="A73:G73"/>
    <mergeCell ref="A1:G1"/>
    <mergeCell ref="A3:G3"/>
    <mergeCell ref="A26:B26"/>
    <mergeCell ref="A54:B54"/>
    <mergeCell ref="A39:B39"/>
    <mergeCell ref="F23:G23"/>
    <mergeCell ref="E54:F54"/>
    <mergeCell ref="E39:F39"/>
    <mergeCell ref="A2:G2"/>
    <mergeCell ref="F53:G53"/>
    <mergeCell ref="F38:G38"/>
    <mergeCell ref="B38:D38"/>
  </mergeCells>
  <pageMargins left="0.91" right="0.31496062992126" top="0.43" bottom="0.23622047244094499" header="0.31496062992126" footer="0.23622047244094499"/>
  <pageSetup scale="66" firstPageNumber="26" orientation="portrait" useFirstPageNumber="1" r:id="rId1"/>
  <rowBreaks count="1" manualBreakCount="1">
    <brk id="104" max="6" man="1"/>
  </rowBreaks>
</worksheet>
</file>

<file path=xl/worksheets/sheet11.xml><?xml version="1.0" encoding="utf-8"?>
<worksheet xmlns="http://schemas.openxmlformats.org/spreadsheetml/2006/main" xmlns:r="http://schemas.openxmlformats.org/officeDocument/2006/relationships">
  <dimension ref="A1:H32"/>
  <sheetViews>
    <sheetView view="pageBreakPreview" zoomScale="85" zoomScaleSheetLayoutView="85" workbookViewId="0">
      <selection activeCell="D18" sqref="D18"/>
    </sheetView>
  </sheetViews>
  <sheetFormatPr defaultColWidth="9.140625" defaultRowHeight="15"/>
  <cols>
    <col min="1" max="1" width="18" style="6" customWidth="1"/>
    <col min="2" max="4" width="10.7109375" style="6" customWidth="1"/>
    <col min="5" max="5" width="13.42578125" style="6" customWidth="1"/>
    <col min="6" max="6" width="13.28515625" style="68" customWidth="1"/>
    <col min="7" max="7" width="10.7109375" style="68" customWidth="1"/>
    <col min="8" max="8" width="21.28515625" style="68" customWidth="1"/>
    <col min="9" max="16384" width="9.140625" style="6"/>
  </cols>
  <sheetData>
    <row r="1" spans="1:8" s="61" customFormat="1" ht="20.25" customHeight="1">
      <c r="A1" s="572" t="s">
        <v>665</v>
      </c>
      <c r="B1" s="573"/>
      <c r="C1" s="572"/>
      <c r="D1" s="572"/>
      <c r="E1" s="572"/>
      <c r="F1" s="572"/>
      <c r="G1" s="572"/>
      <c r="H1" s="572"/>
    </row>
    <row r="2" spans="1:8" s="61" customFormat="1" ht="23.25" customHeight="1">
      <c r="A2" s="574" t="s">
        <v>666</v>
      </c>
      <c r="B2" s="575"/>
      <c r="C2" s="574"/>
      <c r="D2" s="574"/>
      <c r="E2" s="574"/>
      <c r="F2" s="574"/>
      <c r="G2" s="574"/>
      <c r="H2" s="574"/>
    </row>
    <row r="3" spans="1:8" s="266" customFormat="1" ht="30.75" customHeight="1">
      <c r="A3" s="483" t="s">
        <v>27</v>
      </c>
      <c r="B3" s="580" t="s">
        <v>776</v>
      </c>
      <c r="C3" s="581"/>
      <c r="D3" s="581"/>
      <c r="E3" s="581"/>
      <c r="F3" s="581"/>
      <c r="G3" s="581"/>
      <c r="H3" s="481" t="s">
        <v>796</v>
      </c>
    </row>
    <row r="4" spans="1:8" s="266" customFormat="1" ht="25.5" customHeight="1">
      <c r="A4" s="484"/>
      <c r="B4" s="344">
        <v>1993</v>
      </c>
      <c r="C4" s="344">
        <v>1997</v>
      </c>
      <c r="D4" s="344">
        <v>2002</v>
      </c>
      <c r="E4" s="344">
        <v>2007</v>
      </c>
      <c r="F4" s="344">
        <v>2012</v>
      </c>
      <c r="G4" s="344">
        <v>2017</v>
      </c>
      <c r="H4" s="482"/>
    </row>
    <row r="5" spans="1:8" s="63" customFormat="1" ht="26.25" customHeight="1">
      <c r="A5" s="62" t="s">
        <v>0</v>
      </c>
      <c r="B5" s="345">
        <v>46</v>
      </c>
      <c r="C5" s="345">
        <v>57</v>
      </c>
      <c r="D5" s="345">
        <v>74</v>
      </c>
      <c r="E5" s="345">
        <v>28</v>
      </c>
      <c r="F5" s="345">
        <v>41</v>
      </c>
      <c r="G5" s="345">
        <v>65</v>
      </c>
      <c r="H5" s="62" t="s">
        <v>363</v>
      </c>
    </row>
    <row r="6" spans="1:8" s="63" customFormat="1" ht="26.25" customHeight="1">
      <c r="A6" s="62" t="s">
        <v>1</v>
      </c>
      <c r="B6" s="345">
        <v>2102</v>
      </c>
      <c r="C6" s="345">
        <v>1800</v>
      </c>
      <c r="D6" s="345">
        <v>1607</v>
      </c>
      <c r="E6" s="345">
        <v>1690</v>
      </c>
      <c r="F6" s="345">
        <v>890</v>
      </c>
      <c r="G6" s="345">
        <v>1614</v>
      </c>
      <c r="H6" s="62" t="s">
        <v>364</v>
      </c>
    </row>
    <row r="7" spans="1:8" s="63" customFormat="1" ht="26.25" customHeight="1">
      <c r="A7" s="62" t="s">
        <v>2</v>
      </c>
      <c r="B7" s="345">
        <v>5524</v>
      </c>
      <c r="C7" s="345">
        <v>5312</v>
      </c>
      <c r="D7" s="345">
        <v>5246</v>
      </c>
      <c r="E7" s="345">
        <v>5281</v>
      </c>
      <c r="F7" s="345">
        <v>5620</v>
      </c>
      <c r="G7" s="345">
        <v>5719</v>
      </c>
      <c r="H7" s="62" t="s">
        <v>365</v>
      </c>
    </row>
    <row r="8" spans="1:8" s="63" customFormat="1" ht="26.25" customHeight="1">
      <c r="A8" s="62" t="s">
        <v>3</v>
      </c>
      <c r="B8" s="345"/>
      <c r="C8" s="345"/>
      <c r="D8" s="345"/>
      <c r="E8" s="345"/>
      <c r="F8" s="345"/>
      <c r="G8" s="345">
        <v>25</v>
      </c>
      <c r="H8" s="62" t="s">
        <v>366</v>
      </c>
    </row>
    <row r="9" spans="1:8" s="63" customFormat="1" ht="26.25" customHeight="1">
      <c r="A9" s="62" t="s">
        <v>4</v>
      </c>
      <c r="B9" s="345" t="s">
        <v>25</v>
      </c>
      <c r="C9" s="345" t="s">
        <v>25</v>
      </c>
      <c r="D9" s="345" t="s">
        <v>25</v>
      </c>
      <c r="E9" s="345">
        <v>122</v>
      </c>
      <c r="F9" s="345">
        <v>247</v>
      </c>
      <c r="G9" s="345">
        <v>247</v>
      </c>
      <c r="H9" s="62" t="s">
        <v>367</v>
      </c>
    </row>
    <row r="10" spans="1:8" s="63" customFormat="1" ht="26.25" customHeight="1">
      <c r="A10" s="62" t="s">
        <v>333</v>
      </c>
      <c r="B10" s="345"/>
      <c r="C10" s="345"/>
      <c r="D10" s="345"/>
      <c r="E10" s="345"/>
      <c r="F10" s="345"/>
      <c r="G10" s="345">
        <v>7</v>
      </c>
      <c r="H10" s="62" t="s">
        <v>368</v>
      </c>
    </row>
    <row r="11" spans="1:8" s="63" customFormat="1" ht="26.25" customHeight="1">
      <c r="A11" s="62" t="s">
        <v>334</v>
      </c>
      <c r="B11" s="345"/>
      <c r="C11" s="345"/>
      <c r="D11" s="345"/>
      <c r="E11" s="345"/>
      <c r="F11" s="345"/>
      <c r="G11" s="345">
        <v>7</v>
      </c>
      <c r="H11" s="62" t="s">
        <v>369</v>
      </c>
    </row>
    <row r="12" spans="1:8" s="63" customFormat="1" ht="26.25" customHeight="1">
      <c r="A12" s="62" t="s">
        <v>6</v>
      </c>
      <c r="B12" s="345" t="s">
        <v>188</v>
      </c>
      <c r="C12" s="345" t="s">
        <v>189</v>
      </c>
      <c r="D12" s="345">
        <v>772</v>
      </c>
      <c r="E12" s="345">
        <v>624</v>
      </c>
      <c r="F12" s="345">
        <v>688</v>
      </c>
      <c r="G12" s="345">
        <v>679</v>
      </c>
      <c r="H12" s="62" t="s">
        <v>370</v>
      </c>
    </row>
    <row r="13" spans="1:8" s="63" customFormat="1" ht="26.25" customHeight="1">
      <c r="A13" s="62" t="s">
        <v>7</v>
      </c>
      <c r="B13" s="345">
        <v>5500</v>
      </c>
      <c r="C13" s="345">
        <v>6088</v>
      </c>
      <c r="D13" s="345">
        <v>5838</v>
      </c>
      <c r="E13" s="345">
        <v>4035</v>
      </c>
      <c r="F13" s="345" t="s">
        <v>851</v>
      </c>
      <c r="G13" s="345">
        <v>6049</v>
      </c>
      <c r="H13" s="62" t="s">
        <v>371</v>
      </c>
    </row>
    <row r="14" spans="1:8" s="63" customFormat="1" ht="26.25" customHeight="1">
      <c r="A14" s="62" t="s">
        <v>29</v>
      </c>
      <c r="B14" s="345">
        <v>3500</v>
      </c>
      <c r="C14" s="345">
        <v>3600</v>
      </c>
      <c r="D14" s="345">
        <v>3850</v>
      </c>
      <c r="E14" s="345">
        <v>6068</v>
      </c>
      <c r="F14" s="345" t="s">
        <v>852</v>
      </c>
      <c r="G14" s="345">
        <v>5706</v>
      </c>
      <c r="H14" s="62" t="s">
        <v>372</v>
      </c>
    </row>
    <row r="15" spans="1:8" s="63" customFormat="1" ht="26.25" customHeight="1">
      <c r="A15" s="62" t="s">
        <v>8</v>
      </c>
      <c r="B15" s="345"/>
      <c r="C15" s="345"/>
      <c r="D15" s="345"/>
      <c r="E15" s="345"/>
      <c r="F15" s="345"/>
      <c r="G15" s="345">
        <v>7</v>
      </c>
      <c r="H15" s="62" t="s">
        <v>373</v>
      </c>
    </row>
    <row r="16" spans="1:8" s="63" customFormat="1" ht="26.25" customHeight="1">
      <c r="A16" s="62" t="s">
        <v>9</v>
      </c>
      <c r="B16" s="345" t="s">
        <v>25</v>
      </c>
      <c r="C16" s="345" t="s">
        <v>25</v>
      </c>
      <c r="D16" s="345" t="s">
        <v>25</v>
      </c>
      <c r="E16" s="345">
        <v>7</v>
      </c>
      <c r="F16" s="345">
        <v>4</v>
      </c>
      <c r="G16" s="346">
        <v>6</v>
      </c>
      <c r="H16" s="62" t="s">
        <v>374</v>
      </c>
    </row>
    <row r="17" spans="1:8" s="63" customFormat="1" ht="26.25" customHeight="1">
      <c r="A17" s="62" t="s">
        <v>10</v>
      </c>
      <c r="B17" s="345">
        <v>50</v>
      </c>
      <c r="C17" s="345">
        <v>30</v>
      </c>
      <c r="D17" s="345">
        <v>12</v>
      </c>
      <c r="E17" s="345" t="s">
        <v>25</v>
      </c>
      <c r="F17" s="345" t="s">
        <v>25</v>
      </c>
      <c r="G17" s="345">
        <v>9</v>
      </c>
      <c r="H17" s="62" t="s">
        <v>375</v>
      </c>
    </row>
    <row r="18" spans="1:8" s="63" customFormat="1" ht="26.25" customHeight="1">
      <c r="A18" s="62" t="s">
        <v>11</v>
      </c>
      <c r="B18" s="345">
        <v>2872</v>
      </c>
      <c r="C18" s="345">
        <v>1840</v>
      </c>
      <c r="D18" s="345">
        <v>1868</v>
      </c>
      <c r="E18" s="345">
        <v>1811</v>
      </c>
      <c r="F18" s="345" t="s">
        <v>186</v>
      </c>
      <c r="G18" s="345">
        <v>1754</v>
      </c>
      <c r="H18" s="62" t="s">
        <v>376</v>
      </c>
    </row>
    <row r="19" spans="1:8" s="63" customFormat="1" ht="26.25" customHeight="1">
      <c r="A19" s="62" t="s">
        <v>12</v>
      </c>
      <c r="B19" s="345">
        <v>15</v>
      </c>
      <c r="C19" s="345">
        <v>22</v>
      </c>
      <c r="D19" s="345">
        <v>33</v>
      </c>
      <c r="E19" s="345" t="s">
        <v>25</v>
      </c>
      <c r="F19" s="345" t="s">
        <v>25</v>
      </c>
      <c r="G19" s="345">
        <v>7</v>
      </c>
      <c r="H19" s="62" t="s">
        <v>377</v>
      </c>
    </row>
    <row r="20" spans="1:8" s="63" customFormat="1" ht="26.25" customHeight="1">
      <c r="A20" s="62" t="s">
        <v>13</v>
      </c>
      <c r="B20" s="345">
        <v>178</v>
      </c>
      <c r="C20" s="345">
        <v>158</v>
      </c>
      <c r="D20" s="345">
        <v>145</v>
      </c>
      <c r="E20" s="345">
        <v>152</v>
      </c>
      <c r="F20" s="345">
        <v>212</v>
      </c>
      <c r="G20" s="345">
        <v>446</v>
      </c>
      <c r="H20" s="62" t="s">
        <v>378</v>
      </c>
    </row>
    <row r="21" spans="1:8" s="63" customFormat="1" ht="26.25" customHeight="1">
      <c r="A21" s="62" t="s">
        <v>14</v>
      </c>
      <c r="B21" s="345">
        <v>1750</v>
      </c>
      <c r="C21" s="345">
        <v>1800</v>
      </c>
      <c r="D21" s="345">
        <v>1841</v>
      </c>
      <c r="E21" s="345">
        <v>1862</v>
      </c>
      <c r="F21" s="345">
        <v>1930</v>
      </c>
      <c r="G21" s="345">
        <v>1976</v>
      </c>
      <c r="H21" s="62" t="s">
        <v>379</v>
      </c>
    </row>
    <row r="22" spans="1:8" s="63" customFormat="1" ht="26.25" customHeight="1">
      <c r="A22" s="62" t="s">
        <v>16</v>
      </c>
      <c r="B22" s="345">
        <v>2307</v>
      </c>
      <c r="C22" s="345">
        <v>2971</v>
      </c>
      <c r="D22" s="345">
        <v>3052</v>
      </c>
      <c r="E22" s="345">
        <v>3867</v>
      </c>
      <c r="F22" s="345">
        <v>4015</v>
      </c>
      <c r="G22" s="345">
        <v>2761</v>
      </c>
      <c r="H22" s="62" t="s">
        <v>380</v>
      </c>
    </row>
    <row r="23" spans="1:8" s="63" customFormat="1" ht="26.25" customHeight="1">
      <c r="A23" s="62" t="s">
        <v>18</v>
      </c>
      <c r="B23" s="345">
        <v>100</v>
      </c>
      <c r="C23" s="345">
        <v>70</v>
      </c>
      <c r="D23" s="345">
        <v>40</v>
      </c>
      <c r="E23" s="345">
        <v>59</v>
      </c>
      <c r="F23" s="345">
        <v>59</v>
      </c>
      <c r="G23" s="345">
        <v>102</v>
      </c>
      <c r="H23" s="62" t="s">
        <v>381</v>
      </c>
    </row>
    <row r="24" spans="1:8" s="63" customFormat="1" ht="26.25" customHeight="1">
      <c r="A24" s="62" t="s">
        <v>19</v>
      </c>
      <c r="B24" s="345">
        <v>47</v>
      </c>
      <c r="C24" s="345">
        <v>70</v>
      </c>
      <c r="D24" s="345">
        <v>85</v>
      </c>
      <c r="E24" s="345">
        <v>380</v>
      </c>
      <c r="F24" s="345">
        <v>291</v>
      </c>
      <c r="G24" s="345">
        <v>232</v>
      </c>
      <c r="H24" s="62" t="s">
        <v>382</v>
      </c>
    </row>
    <row r="25" spans="1:8" s="63" customFormat="1" ht="26.25" customHeight="1">
      <c r="A25" s="62" t="s">
        <v>20</v>
      </c>
      <c r="B25" s="345" t="s">
        <v>190</v>
      </c>
      <c r="C25" s="345" t="s">
        <v>191</v>
      </c>
      <c r="D25" s="345">
        <v>1582</v>
      </c>
      <c r="E25" s="345">
        <v>1346</v>
      </c>
      <c r="F25" s="345" t="s">
        <v>192</v>
      </c>
      <c r="G25" s="345">
        <v>1839</v>
      </c>
      <c r="H25" s="62" t="s">
        <v>383</v>
      </c>
    </row>
    <row r="26" spans="1:8" s="63" customFormat="1" ht="26.25" customHeight="1">
      <c r="A26" s="62" t="s">
        <v>21</v>
      </c>
      <c r="B26" s="345">
        <v>200</v>
      </c>
      <c r="C26" s="345">
        <v>276</v>
      </c>
      <c r="D26" s="345">
        <v>328</v>
      </c>
      <c r="E26" s="345" t="s">
        <v>187</v>
      </c>
      <c r="F26" s="345">
        <v>647</v>
      </c>
      <c r="G26" s="345">
        <v>682</v>
      </c>
      <c r="H26" s="62" t="s">
        <v>384</v>
      </c>
    </row>
    <row r="27" spans="1:8" s="63" customFormat="1" ht="33" customHeight="1">
      <c r="A27" s="64" t="s">
        <v>554</v>
      </c>
      <c r="B27" s="345">
        <v>35</v>
      </c>
      <c r="C27" s="345">
        <v>35</v>
      </c>
      <c r="D27" s="345">
        <v>40</v>
      </c>
      <c r="E27" s="345" t="s">
        <v>25</v>
      </c>
      <c r="F27" s="345" t="s">
        <v>25</v>
      </c>
      <c r="G27" s="345">
        <v>25</v>
      </c>
      <c r="H27" s="176" t="s">
        <v>555</v>
      </c>
    </row>
    <row r="28" spans="1:8" s="63" customFormat="1" ht="31.5" customHeight="1">
      <c r="A28" s="65" t="s">
        <v>24</v>
      </c>
      <c r="B28" s="347">
        <f>SUM(B5:B27)</f>
        <v>24226</v>
      </c>
      <c r="C28" s="347">
        <v>25604</v>
      </c>
      <c r="D28" s="347">
        <v>25877</v>
      </c>
      <c r="E28" s="346" t="s">
        <v>849</v>
      </c>
      <c r="F28" s="346" t="s">
        <v>850</v>
      </c>
      <c r="G28" s="347">
        <f>SUM(G5:G27)</f>
        <v>29964</v>
      </c>
      <c r="H28" s="65" t="s">
        <v>385</v>
      </c>
    </row>
    <row r="29" spans="1:8">
      <c r="A29" s="66" t="s">
        <v>331</v>
      </c>
      <c r="B29" s="67"/>
      <c r="C29" s="67"/>
      <c r="D29" s="67"/>
      <c r="E29" s="67"/>
      <c r="F29" s="67"/>
      <c r="G29" s="6"/>
    </row>
    <row r="30" spans="1:8">
      <c r="A30" s="579" t="s">
        <v>332</v>
      </c>
      <c r="B30" s="576"/>
      <c r="C30" s="576"/>
      <c r="D30" s="576"/>
      <c r="E30" s="576"/>
      <c r="F30" s="576"/>
      <c r="G30" s="69"/>
    </row>
    <row r="31" spans="1:8">
      <c r="A31" s="576" t="s">
        <v>551</v>
      </c>
      <c r="B31" s="576"/>
      <c r="C31" s="576"/>
      <c r="D31" s="576"/>
      <c r="E31" s="576"/>
      <c r="F31" s="576"/>
      <c r="G31" s="69"/>
    </row>
    <row r="32" spans="1:8" ht="33.75" customHeight="1">
      <c r="A32" s="577" t="s">
        <v>556</v>
      </c>
      <c r="B32" s="578"/>
      <c r="C32" s="578"/>
      <c r="D32" s="578"/>
      <c r="E32" s="578"/>
      <c r="F32" s="578"/>
      <c r="G32" s="578"/>
      <c r="H32" s="578"/>
    </row>
  </sheetData>
  <sortState ref="A5:I27">
    <sortCondition ref="A5:A27"/>
  </sortState>
  <mergeCells count="8">
    <mergeCell ref="A1:H1"/>
    <mergeCell ref="A2:H2"/>
    <mergeCell ref="A3:A4"/>
    <mergeCell ref="A31:F31"/>
    <mergeCell ref="A32:H32"/>
    <mergeCell ref="H3:H4"/>
    <mergeCell ref="A30:F30"/>
    <mergeCell ref="B3:G3"/>
  </mergeCells>
  <conditionalFormatting sqref="A5:XFD28">
    <cfRule type="expression" dxfId="48" priority="1">
      <formula>MOD(ROW(),3)=1</formula>
    </cfRule>
  </conditionalFormatting>
  <printOptions horizontalCentered="1"/>
  <pageMargins left="0.48" right="0.48" top="0.75" bottom="0.75" header="0.3" footer="0.3"/>
  <pageSetup paperSize="9" scale="70" orientation="portrait" r:id="rId1"/>
  <headerFooter>
    <oddHeader>&amp;C&amp;G</oddHeader>
  </headerFooter>
  <legacyDrawingHF r:id="rId2"/>
</worksheet>
</file>

<file path=xl/worksheets/sheet12.xml><?xml version="1.0" encoding="utf-8"?>
<worksheet xmlns="http://schemas.openxmlformats.org/spreadsheetml/2006/main" xmlns:r="http://schemas.openxmlformats.org/officeDocument/2006/relationships">
  <sheetPr>
    <tabColor rgb="FF00B050"/>
  </sheetPr>
  <dimension ref="A1:T43"/>
  <sheetViews>
    <sheetView view="pageBreakPreview" zoomScale="85" zoomScaleSheetLayoutView="85" workbookViewId="0">
      <selection activeCell="D18" sqref="D18"/>
    </sheetView>
  </sheetViews>
  <sheetFormatPr defaultColWidth="9.140625" defaultRowHeight="15"/>
  <cols>
    <col min="1" max="1" width="32.7109375" style="6" customWidth="1"/>
    <col min="2" max="2" width="9.140625" style="6"/>
    <col min="3" max="3" width="9.5703125" style="6" customWidth="1"/>
    <col min="4" max="8" width="9.140625" style="6"/>
    <col min="9" max="9" width="9.140625" style="6" customWidth="1"/>
    <col min="10" max="10" width="34" style="6" customWidth="1"/>
    <col min="11" max="16384" width="9.140625" style="6"/>
  </cols>
  <sheetData>
    <row r="1" spans="1:20" s="61" customFormat="1" ht="18.75" customHeight="1">
      <c r="A1" s="582" t="s">
        <v>667</v>
      </c>
      <c r="B1" s="583"/>
      <c r="C1" s="582"/>
      <c r="D1" s="582"/>
      <c r="E1" s="582"/>
      <c r="F1" s="582"/>
      <c r="G1" s="582"/>
      <c r="H1" s="582"/>
      <c r="I1" s="582"/>
      <c r="J1" s="582"/>
    </row>
    <row r="2" spans="1:20" s="61" customFormat="1" ht="23.25" customHeight="1">
      <c r="A2" s="582" t="s">
        <v>668</v>
      </c>
      <c r="B2" s="583"/>
      <c r="C2" s="582"/>
      <c r="D2" s="582"/>
      <c r="E2" s="582"/>
      <c r="F2" s="582"/>
      <c r="G2" s="582"/>
      <c r="H2" s="582"/>
      <c r="I2" s="582"/>
      <c r="J2" s="582"/>
    </row>
    <row r="3" spans="1:20" s="267" customFormat="1" ht="15.75">
      <c r="A3" s="586" t="s">
        <v>27</v>
      </c>
      <c r="B3" s="585" t="s">
        <v>833</v>
      </c>
      <c r="C3" s="585"/>
      <c r="D3" s="585"/>
      <c r="E3" s="585"/>
      <c r="F3" s="585" t="s">
        <v>836</v>
      </c>
      <c r="G3" s="585"/>
      <c r="H3" s="585"/>
      <c r="I3" s="585"/>
      <c r="J3" s="587" t="s">
        <v>328</v>
      </c>
    </row>
    <row r="4" spans="1:20" s="269" customFormat="1" ht="15.75">
      <c r="A4" s="586"/>
      <c r="B4" s="584" t="s">
        <v>834</v>
      </c>
      <c r="C4" s="584"/>
      <c r="D4" s="584"/>
      <c r="E4" s="584"/>
      <c r="F4" s="584" t="s">
        <v>835</v>
      </c>
      <c r="G4" s="584"/>
      <c r="H4" s="584"/>
      <c r="I4" s="584"/>
      <c r="J4" s="587"/>
      <c r="K4" s="268"/>
      <c r="T4" s="270"/>
    </row>
    <row r="5" spans="1:20" s="269" customFormat="1" ht="15.75">
      <c r="A5" s="586"/>
      <c r="B5" s="271">
        <v>2006</v>
      </c>
      <c r="C5" s="271">
        <v>2010</v>
      </c>
      <c r="D5" s="271">
        <v>2014</v>
      </c>
      <c r="E5" s="271">
        <v>2018</v>
      </c>
      <c r="F5" s="271">
        <v>2006</v>
      </c>
      <c r="G5" s="271">
        <v>2010</v>
      </c>
      <c r="H5" s="271">
        <v>2014</v>
      </c>
      <c r="I5" s="271">
        <v>2018</v>
      </c>
      <c r="J5" s="587"/>
      <c r="K5" s="268"/>
    </row>
    <row r="6" spans="1:20" s="63" customFormat="1" ht="36" customHeight="1">
      <c r="A6" s="197" t="s">
        <v>320</v>
      </c>
      <c r="B6" s="198"/>
      <c r="C6" s="198"/>
      <c r="D6" s="198"/>
      <c r="E6" s="198"/>
      <c r="F6" s="198"/>
      <c r="G6" s="198"/>
      <c r="H6" s="198"/>
      <c r="I6" s="198"/>
      <c r="J6" s="70" t="s">
        <v>321</v>
      </c>
    </row>
    <row r="7" spans="1:20" s="63" customFormat="1" ht="21.75" customHeight="1">
      <c r="A7" s="199" t="s">
        <v>20</v>
      </c>
      <c r="B7" s="365">
        <v>178</v>
      </c>
      <c r="C7" s="365">
        <v>227</v>
      </c>
      <c r="D7" s="365">
        <v>340</v>
      </c>
      <c r="E7" s="365">
        <v>442</v>
      </c>
      <c r="F7" s="365">
        <v>1901</v>
      </c>
      <c r="G7" s="365">
        <v>3476</v>
      </c>
      <c r="H7" s="365">
        <v>6576</v>
      </c>
      <c r="I7" s="365"/>
      <c r="J7" s="167" t="s">
        <v>626</v>
      </c>
      <c r="K7" s="72" t="s">
        <v>386</v>
      </c>
    </row>
    <row r="8" spans="1:20" s="63" customFormat="1" ht="21.75" customHeight="1">
      <c r="A8" s="200" t="s">
        <v>19</v>
      </c>
      <c r="B8" s="366">
        <v>109</v>
      </c>
      <c r="C8" s="366">
        <v>118</v>
      </c>
      <c r="D8" s="366">
        <v>117</v>
      </c>
      <c r="E8" s="366">
        <v>173</v>
      </c>
      <c r="F8" s="366">
        <v>2766</v>
      </c>
      <c r="G8" s="366">
        <v>2511</v>
      </c>
      <c r="H8" s="366">
        <v>2519</v>
      </c>
      <c r="I8" s="366"/>
      <c r="J8" s="168" t="s">
        <v>627</v>
      </c>
      <c r="K8" s="72" t="s">
        <v>386</v>
      </c>
    </row>
    <row r="9" spans="1:20" s="63" customFormat="1" ht="21.75" customHeight="1">
      <c r="A9" s="200" t="s">
        <v>3</v>
      </c>
      <c r="B9" s="366">
        <v>10</v>
      </c>
      <c r="C9" s="366">
        <v>8</v>
      </c>
      <c r="D9" s="366">
        <v>28</v>
      </c>
      <c r="E9" s="366">
        <v>31</v>
      </c>
      <c r="F9" s="366">
        <v>510</v>
      </c>
      <c r="G9" s="366">
        <v>750</v>
      </c>
      <c r="H9" s="366">
        <v>922</v>
      </c>
      <c r="I9" s="366"/>
      <c r="J9" s="168" t="s">
        <v>628</v>
      </c>
      <c r="K9" s="72" t="s">
        <v>386</v>
      </c>
    </row>
    <row r="10" spans="1:20" s="63" customFormat="1" ht="21.75" customHeight="1">
      <c r="A10" s="201" t="s">
        <v>193</v>
      </c>
      <c r="B10" s="367">
        <f t="shared" ref="B10:H10" si="0">SUM(B7:B9)</f>
        <v>297</v>
      </c>
      <c r="C10" s="367">
        <f t="shared" si="0"/>
        <v>353</v>
      </c>
      <c r="D10" s="367">
        <f t="shared" si="0"/>
        <v>485</v>
      </c>
      <c r="E10" s="367">
        <f t="shared" si="0"/>
        <v>646</v>
      </c>
      <c r="F10" s="367">
        <f t="shared" si="0"/>
        <v>5177</v>
      </c>
      <c r="G10" s="367">
        <f t="shared" si="0"/>
        <v>6737</v>
      </c>
      <c r="H10" s="367">
        <f t="shared" si="0"/>
        <v>10017</v>
      </c>
      <c r="I10" s="367">
        <v>8346</v>
      </c>
      <c r="J10" s="73" t="s">
        <v>629</v>
      </c>
      <c r="K10" s="72" t="s">
        <v>386</v>
      </c>
    </row>
    <row r="11" spans="1:20" s="63" customFormat="1" ht="33" customHeight="1">
      <c r="A11" s="202" t="s">
        <v>194</v>
      </c>
      <c r="B11" s="371"/>
      <c r="C11" s="371"/>
      <c r="D11" s="371"/>
      <c r="E11" s="371"/>
      <c r="F11" s="371"/>
      <c r="G11" s="371"/>
      <c r="H11" s="371"/>
      <c r="I11" s="371"/>
      <c r="J11" s="74" t="s">
        <v>322</v>
      </c>
      <c r="K11" s="72" t="s">
        <v>386</v>
      </c>
    </row>
    <row r="12" spans="1:20" s="63" customFormat="1" ht="21.75" customHeight="1">
      <c r="A12" s="199" t="s">
        <v>0</v>
      </c>
      <c r="B12" s="365">
        <v>95</v>
      </c>
      <c r="C12" s="365">
        <v>72</v>
      </c>
      <c r="D12" s="365">
        <v>68</v>
      </c>
      <c r="E12" s="365">
        <v>48</v>
      </c>
      <c r="F12" s="365">
        <v>14126</v>
      </c>
      <c r="G12" s="365">
        <v>4495</v>
      </c>
      <c r="H12" s="365">
        <v>4686</v>
      </c>
      <c r="I12" s="365"/>
      <c r="J12" s="167" t="s">
        <v>630</v>
      </c>
      <c r="K12" s="72" t="s">
        <v>386</v>
      </c>
    </row>
    <row r="13" spans="1:20" s="63" customFormat="1" ht="21.75" customHeight="1">
      <c r="A13" s="199" t="s">
        <v>17</v>
      </c>
      <c r="B13" s="365"/>
      <c r="C13" s="365"/>
      <c r="D13" s="365"/>
      <c r="E13" s="365">
        <v>26</v>
      </c>
      <c r="F13" s="365"/>
      <c r="G13" s="365"/>
      <c r="H13" s="365"/>
      <c r="I13" s="365"/>
      <c r="J13" s="71" t="s">
        <v>650</v>
      </c>
      <c r="K13" s="72"/>
    </row>
    <row r="14" spans="1:20" s="63" customFormat="1" ht="21.75" customHeight="1">
      <c r="A14" s="200" t="s">
        <v>4</v>
      </c>
      <c r="B14" s="366">
        <v>26</v>
      </c>
      <c r="C14" s="366">
        <v>26</v>
      </c>
      <c r="D14" s="366">
        <v>46</v>
      </c>
      <c r="E14" s="366">
        <v>19</v>
      </c>
      <c r="F14" s="366">
        <v>3609</v>
      </c>
      <c r="G14" s="366">
        <v>3514</v>
      </c>
      <c r="H14" s="366">
        <v>4735</v>
      </c>
      <c r="I14" s="366"/>
      <c r="J14" s="168" t="s">
        <v>631</v>
      </c>
      <c r="K14" s="72" t="s">
        <v>386</v>
      </c>
    </row>
    <row r="15" spans="1:20" s="63" customFormat="1" ht="21.75" customHeight="1">
      <c r="A15" s="200" t="s">
        <v>8</v>
      </c>
      <c r="B15" s="366">
        <v>300</v>
      </c>
      <c r="C15" s="366">
        <v>257</v>
      </c>
      <c r="D15" s="366" t="s">
        <v>195</v>
      </c>
      <c r="E15" s="366">
        <v>526</v>
      </c>
      <c r="F15" s="366">
        <v>15614</v>
      </c>
      <c r="G15" s="366">
        <v>13833</v>
      </c>
      <c r="H15" s="366">
        <v>15156</v>
      </c>
      <c r="I15" s="366"/>
      <c r="J15" s="168" t="s">
        <v>632</v>
      </c>
      <c r="K15" s="72" t="s">
        <v>386</v>
      </c>
    </row>
    <row r="16" spans="1:20" s="63" customFormat="1" ht="21.75" customHeight="1">
      <c r="A16" s="200" t="s">
        <v>9</v>
      </c>
      <c r="B16" s="366">
        <v>103</v>
      </c>
      <c r="C16" s="366">
        <v>168</v>
      </c>
      <c r="D16" s="366">
        <v>190</v>
      </c>
      <c r="E16" s="366">
        <v>312</v>
      </c>
      <c r="F16" s="366">
        <v>4273</v>
      </c>
      <c r="G16" s="366">
        <v>11960</v>
      </c>
      <c r="H16" s="366">
        <v>11643</v>
      </c>
      <c r="I16" s="366"/>
      <c r="J16" s="168" t="s">
        <v>633</v>
      </c>
      <c r="K16" s="72" t="s">
        <v>386</v>
      </c>
    </row>
    <row r="17" spans="1:11" s="63" customFormat="1" ht="21.75" customHeight="1">
      <c r="A17" s="203" t="s">
        <v>14</v>
      </c>
      <c r="B17" s="366">
        <v>45</v>
      </c>
      <c r="C17" s="366">
        <v>32</v>
      </c>
      <c r="D17" s="366">
        <v>28</v>
      </c>
      <c r="E17" s="366">
        <v>28</v>
      </c>
      <c r="F17" s="366">
        <v>9144</v>
      </c>
      <c r="G17" s="366">
        <v>3398</v>
      </c>
      <c r="H17" s="366">
        <v>3981</v>
      </c>
      <c r="I17" s="366"/>
      <c r="J17" s="4" t="s">
        <v>634</v>
      </c>
      <c r="K17" s="72" t="s">
        <v>386</v>
      </c>
    </row>
    <row r="18" spans="1:11" s="63" customFormat="1" ht="21.75" customHeight="1">
      <c r="A18" s="200" t="s">
        <v>15</v>
      </c>
      <c r="B18" s="366">
        <v>32</v>
      </c>
      <c r="C18" s="366">
        <v>36</v>
      </c>
      <c r="D18" s="366">
        <v>45</v>
      </c>
      <c r="E18" s="366">
        <v>69</v>
      </c>
      <c r="F18" s="366">
        <v>356</v>
      </c>
      <c r="G18" s="366">
        <v>637</v>
      </c>
      <c r="H18" s="366">
        <v>1147</v>
      </c>
      <c r="I18" s="366"/>
      <c r="J18" s="168" t="s">
        <v>635</v>
      </c>
      <c r="K18" s="72" t="s">
        <v>386</v>
      </c>
    </row>
    <row r="19" spans="1:11" s="63" customFormat="1" ht="21.75" customHeight="1">
      <c r="A19" s="200" t="s">
        <v>6</v>
      </c>
      <c r="B19" s="366" t="s">
        <v>25</v>
      </c>
      <c r="C19" s="366">
        <v>10</v>
      </c>
      <c r="D19" s="366" t="s">
        <v>196</v>
      </c>
      <c r="E19" s="366">
        <v>5</v>
      </c>
      <c r="F19" s="366">
        <v>1488</v>
      </c>
      <c r="G19" s="366">
        <v>1180</v>
      </c>
      <c r="H19" s="366">
        <v>626</v>
      </c>
      <c r="I19" s="366"/>
      <c r="J19" s="168" t="s">
        <v>636</v>
      </c>
      <c r="K19" s="72" t="s">
        <v>386</v>
      </c>
    </row>
    <row r="20" spans="1:11" s="63" customFormat="1" ht="21.75" customHeight="1">
      <c r="A20" s="201" t="s">
        <v>197</v>
      </c>
      <c r="B20" s="367">
        <f>SUM(B12:B19)</f>
        <v>601</v>
      </c>
      <c r="C20" s="367">
        <f>SUM(C12:C19)</f>
        <v>601</v>
      </c>
      <c r="D20" s="367">
        <f>SUM(D12:D19)+3+308</f>
        <v>688</v>
      </c>
      <c r="E20" s="367">
        <f>SUM(E12:E19)</f>
        <v>1033</v>
      </c>
      <c r="F20" s="367">
        <f>SUM(F12:F19)</f>
        <v>48610</v>
      </c>
      <c r="G20" s="367">
        <f>SUM(G12:G19)</f>
        <v>39017</v>
      </c>
      <c r="H20" s="367">
        <f>SUM(H12:H19)</f>
        <v>41974</v>
      </c>
      <c r="I20" s="367">
        <v>47717</v>
      </c>
      <c r="J20" s="73" t="s">
        <v>637</v>
      </c>
      <c r="K20" s="72" t="s">
        <v>386</v>
      </c>
    </row>
    <row r="21" spans="1:11" s="63" customFormat="1" ht="30.75" customHeight="1">
      <c r="A21" s="197" t="s">
        <v>198</v>
      </c>
      <c r="B21" s="372"/>
      <c r="C21" s="372"/>
      <c r="D21" s="372"/>
      <c r="E21" s="372"/>
      <c r="F21" s="372"/>
      <c r="G21" s="372"/>
      <c r="H21" s="372"/>
      <c r="I21" s="372"/>
      <c r="J21" s="169" t="s">
        <v>638</v>
      </c>
      <c r="K21" s="72" t="s">
        <v>386</v>
      </c>
    </row>
    <row r="22" spans="1:11" s="63" customFormat="1" ht="21.75" customHeight="1">
      <c r="A22" s="204" t="s">
        <v>7</v>
      </c>
      <c r="B22" s="365">
        <v>290</v>
      </c>
      <c r="C22" s="365">
        <v>300</v>
      </c>
      <c r="D22" s="365">
        <v>406</v>
      </c>
      <c r="E22" s="365">
        <v>524</v>
      </c>
      <c r="F22" s="368">
        <v>18715</v>
      </c>
      <c r="G22" s="365">
        <v>14414</v>
      </c>
      <c r="H22" s="365">
        <v>14523</v>
      </c>
      <c r="I22" s="365"/>
      <c r="J22" s="75" t="s">
        <v>639</v>
      </c>
      <c r="K22" s="72" t="s">
        <v>386</v>
      </c>
    </row>
    <row r="23" spans="1:11" s="63" customFormat="1" ht="21.75" customHeight="1">
      <c r="A23" s="203" t="s">
        <v>29</v>
      </c>
      <c r="B23" s="366">
        <v>46</v>
      </c>
      <c r="C23" s="366">
        <v>71</v>
      </c>
      <c r="D23" s="366">
        <v>136</v>
      </c>
      <c r="E23" s="366">
        <v>190</v>
      </c>
      <c r="F23" s="366">
        <v>6168</v>
      </c>
      <c r="G23" s="366">
        <v>6804</v>
      </c>
      <c r="H23" s="366">
        <v>7137</v>
      </c>
      <c r="I23" s="366"/>
      <c r="J23" s="4" t="s">
        <v>640</v>
      </c>
      <c r="K23" s="72" t="s">
        <v>386</v>
      </c>
    </row>
    <row r="24" spans="1:11" s="63" customFormat="1" ht="21.75" customHeight="1">
      <c r="A24" s="203" t="s">
        <v>16</v>
      </c>
      <c r="B24" s="366">
        <v>76</v>
      </c>
      <c r="C24" s="366">
        <v>163</v>
      </c>
      <c r="D24" s="366">
        <v>229</v>
      </c>
      <c r="E24" s="366">
        <v>264</v>
      </c>
      <c r="F24" s="366">
        <v>9211</v>
      </c>
      <c r="G24" s="366">
        <v>8389</v>
      </c>
      <c r="H24" s="366">
        <v>7229</v>
      </c>
      <c r="I24" s="366"/>
      <c r="J24" s="4" t="s">
        <v>641</v>
      </c>
      <c r="K24" s="72" t="s">
        <v>386</v>
      </c>
    </row>
    <row r="25" spans="1:11" s="63" customFormat="1" ht="21.75" customHeight="1">
      <c r="A25" s="203" t="s">
        <v>5</v>
      </c>
      <c r="B25" s="366"/>
      <c r="C25" s="366"/>
      <c r="D25" s="366">
        <v>5</v>
      </c>
      <c r="E25" s="366">
        <v>3</v>
      </c>
      <c r="F25" s="366"/>
      <c r="G25" s="366"/>
      <c r="H25" s="366">
        <v>622</v>
      </c>
      <c r="I25" s="366"/>
      <c r="J25" s="4" t="s">
        <v>642</v>
      </c>
      <c r="K25" s="72" t="s">
        <v>386</v>
      </c>
    </row>
    <row r="26" spans="1:11" s="63" customFormat="1" ht="21.75" customHeight="1">
      <c r="A26" s="201" t="s">
        <v>23</v>
      </c>
      <c r="B26" s="367">
        <f>290+46+76</f>
        <v>412</v>
      </c>
      <c r="C26" s="367">
        <f>SUM(C22:C24)</f>
        <v>534</v>
      </c>
      <c r="D26" s="367">
        <f>SUM(D22:D25)</f>
        <v>776</v>
      </c>
      <c r="E26" s="367">
        <f>SUM(E22:E25)</f>
        <v>981</v>
      </c>
      <c r="F26" s="367">
        <f>SUM(F22:F24)</f>
        <v>34094</v>
      </c>
      <c r="G26" s="367">
        <f>SUM(G22:G24)</f>
        <v>29607</v>
      </c>
      <c r="H26" s="367">
        <f>SUM(H22:H25)</f>
        <v>29511</v>
      </c>
      <c r="I26" s="367">
        <v>27297</v>
      </c>
      <c r="J26" s="73" t="s">
        <v>643</v>
      </c>
      <c r="K26" s="72" t="s">
        <v>386</v>
      </c>
    </row>
    <row r="27" spans="1:11" s="63" customFormat="1" ht="34.5" customHeight="1">
      <c r="A27" s="202" t="s">
        <v>323</v>
      </c>
      <c r="B27" s="372"/>
      <c r="C27" s="372"/>
      <c r="D27" s="372"/>
      <c r="E27" s="372"/>
      <c r="F27" s="372"/>
      <c r="G27" s="372"/>
      <c r="H27" s="372"/>
      <c r="I27" s="372"/>
      <c r="J27" s="74" t="s">
        <v>324</v>
      </c>
      <c r="K27" s="72" t="s">
        <v>386</v>
      </c>
    </row>
    <row r="28" spans="1:11" s="63" customFormat="1" ht="21.75" customHeight="1">
      <c r="A28" s="199" t="s">
        <v>2</v>
      </c>
      <c r="B28" s="365">
        <v>70</v>
      </c>
      <c r="C28" s="365">
        <v>143</v>
      </c>
      <c r="D28" s="365">
        <v>167</v>
      </c>
      <c r="E28" s="365">
        <v>190</v>
      </c>
      <c r="F28" s="365">
        <v>1164</v>
      </c>
      <c r="G28" s="365">
        <v>2381</v>
      </c>
      <c r="H28" s="365">
        <v>3848</v>
      </c>
      <c r="I28" s="365"/>
      <c r="J28" s="167" t="s">
        <v>644</v>
      </c>
      <c r="K28" s="72"/>
    </row>
    <row r="29" spans="1:11" s="63" customFormat="1" ht="21.75" customHeight="1">
      <c r="A29" s="203" t="s">
        <v>1</v>
      </c>
      <c r="B29" s="366">
        <v>14</v>
      </c>
      <c r="C29" s="366" t="s">
        <v>25</v>
      </c>
      <c r="D29" s="366" t="s">
        <v>199</v>
      </c>
      <c r="E29" s="366" t="s">
        <v>575</v>
      </c>
      <c r="F29" s="369">
        <v>1685</v>
      </c>
      <c r="G29" s="366">
        <v>1304</v>
      </c>
      <c r="H29" s="366">
        <v>1169</v>
      </c>
      <c r="I29" s="366"/>
      <c r="J29" s="4" t="s">
        <v>645</v>
      </c>
      <c r="K29" s="72"/>
    </row>
    <row r="30" spans="1:11" s="63" customFormat="1" ht="21.75" customHeight="1">
      <c r="A30" s="203" t="s">
        <v>12</v>
      </c>
      <c r="B30" s="366">
        <v>6</v>
      </c>
      <c r="C30" s="366">
        <v>5</v>
      </c>
      <c r="D30" s="366" t="s">
        <v>196</v>
      </c>
      <c r="E30" s="366">
        <v>0</v>
      </c>
      <c r="F30" s="366">
        <v>785</v>
      </c>
      <c r="G30" s="366">
        <v>416</v>
      </c>
      <c r="H30" s="366">
        <v>100</v>
      </c>
      <c r="I30" s="366"/>
      <c r="J30" s="4" t="s">
        <v>646</v>
      </c>
      <c r="K30" s="72"/>
    </row>
    <row r="31" spans="1:11" s="63" customFormat="1" ht="21.75" customHeight="1">
      <c r="A31" s="203" t="s">
        <v>200</v>
      </c>
      <c r="B31" s="366">
        <v>10</v>
      </c>
      <c r="C31" s="366" t="s">
        <v>25</v>
      </c>
      <c r="D31" s="366">
        <v>3</v>
      </c>
      <c r="E31" s="366">
        <v>0</v>
      </c>
      <c r="F31" s="366">
        <v>596</v>
      </c>
      <c r="G31" s="366">
        <v>799</v>
      </c>
      <c r="H31" s="366">
        <v>704</v>
      </c>
      <c r="I31" s="366"/>
      <c r="J31" s="4" t="s">
        <v>647</v>
      </c>
      <c r="K31" s="72"/>
    </row>
    <row r="32" spans="1:11" s="63" customFormat="1" ht="33" customHeight="1">
      <c r="A32" s="272" t="s">
        <v>201</v>
      </c>
      <c r="B32" s="370">
        <f>SUM(B28:B31)</f>
        <v>100</v>
      </c>
      <c r="C32" s="370">
        <f>SUM(C28:C31)</f>
        <v>148</v>
      </c>
      <c r="D32" s="370">
        <f>SUM(D28:D31)+31</f>
        <v>201</v>
      </c>
      <c r="E32" s="370">
        <f>SUM(E28:E31)+29</f>
        <v>219</v>
      </c>
      <c r="F32" s="370">
        <f>SUM(F28:F31)</f>
        <v>4230</v>
      </c>
      <c r="G32" s="370">
        <f>SUM(G28:G31)</f>
        <v>4900</v>
      </c>
      <c r="H32" s="370">
        <f>SUM(H28:H31)</f>
        <v>5821</v>
      </c>
      <c r="I32" s="370">
        <v>3312</v>
      </c>
      <c r="J32" s="4" t="s">
        <v>648</v>
      </c>
      <c r="K32" s="72"/>
    </row>
    <row r="33" spans="1:11" s="63" customFormat="1" ht="21.75" customHeight="1">
      <c r="A33" s="206" t="s">
        <v>182</v>
      </c>
      <c r="B33" s="370" t="s">
        <v>25</v>
      </c>
      <c r="C33" s="370">
        <v>70</v>
      </c>
      <c r="D33" s="370">
        <v>76</v>
      </c>
      <c r="E33" s="370">
        <v>88</v>
      </c>
      <c r="F33" s="370">
        <v>1586</v>
      </c>
      <c r="G33" s="370">
        <v>1645</v>
      </c>
      <c r="H33" s="370">
        <v>1841</v>
      </c>
      <c r="I33" s="370">
        <v>2313</v>
      </c>
      <c r="J33" s="65" t="s">
        <v>649</v>
      </c>
      <c r="K33" s="72"/>
    </row>
    <row r="34" spans="1:11" s="63" customFormat="1" ht="21.75" customHeight="1">
      <c r="A34" s="205" t="s">
        <v>202</v>
      </c>
      <c r="B34" s="370">
        <f>B10+B20+B26+100</f>
        <v>1410</v>
      </c>
      <c r="C34" s="370">
        <f t="shared" ref="C34:I34" si="1">C10+C20+C26+C32+C33</f>
        <v>1706</v>
      </c>
      <c r="D34" s="370">
        <f t="shared" si="1"/>
        <v>2226</v>
      </c>
      <c r="E34" s="370">
        <f t="shared" si="1"/>
        <v>2967</v>
      </c>
      <c r="F34" s="370">
        <f t="shared" si="1"/>
        <v>93697</v>
      </c>
      <c r="G34" s="370">
        <f t="shared" si="1"/>
        <v>81906</v>
      </c>
      <c r="H34" s="370">
        <f t="shared" si="1"/>
        <v>89164</v>
      </c>
      <c r="I34" s="370">
        <f t="shared" si="1"/>
        <v>88985</v>
      </c>
      <c r="J34" s="76" t="s">
        <v>552</v>
      </c>
      <c r="K34" s="72" t="s">
        <v>386</v>
      </c>
    </row>
    <row r="35" spans="1:11" s="63" customFormat="1">
      <c r="A35" s="563" t="s">
        <v>298</v>
      </c>
      <c r="B35" s="563"/>
      <c r="C35" s="563"/>
      <c r="D35" s="563"/>
      <c r="E35" s="563"/>
      <c r="F35" s="563"/>
      <c r="G35" s="563"/>
      <c r="H35" s="563"/>
      <c r="I35" s="563"/>
      <c r="J35" s="563"/>
    </row>
    <row r="36" spans="1:11" s="63" customFormat="1">
      <c r="A36" s="552" t="s">
        <v>319</v>
      </c>
      <c r="B36" s="552"/>
      <c r="C36" s="552"/>
      <c r="D36" s="552"/>
      <c r="E36" s="552"/>
      <c r="F36" s="552"/>
      <c r="G36" s="552"/>
      <c r="H36" s="552"/>
      <c r="I36" s="552"/>
      <c r="J36" s="552"/>
    </row>
    <row r="37" spans="1:11" s="63" customFormat="1">
      <c r="A37" s="63" t="s">
        <v>299</v>
      </c>
      <c r="G37" s="63" t="s">
        <v>300</v>
      </c>
    </row>
    <row r="38" spans="1:11">
      <c r="B38" s="63"/>
      <c r="C38" s="63"/>
      <c r="D38" s="63"/>
      <c r="E38" s="63"/>
      <c r="F38" s="77"/>
      <c r="G38" s="63"/>
    </row>
    <row r="43" spans="1:11">
      <c r="J43" s="6" t="s">
        <v>574</v>
      </c>
    </row>
  </sheetData>
  <mergeCells count="10">
    <mergeCell ref="A35:J35"/>
    <mergeCell ref="A36:J36"/>
    <mergeCell ref="A1:J1"/>
    <mergeCell ref="A2:J2"/>
    <mergeCell ref="B4:E4"/>
    <mergeCell ref="F4:I4"/>
    <mergeCell ref="B3:E3"/>
    <mergeCell ref="F3:I3"/>
    <mergeCell ref="A3:A5"/>
    <mergeCell ref="J3:J5"/>
  </mergeCells>
  <conditionalFormatting sqref="A6:XFD34">
    <cfRule type="expression" dxfId="47" priority="1">
      <formula>MOD(ROW(),3)=1</formula>
    </cfRule>
  </conditionalFormatting>
  <printOptions horizontalCentered="1"/>
  <pageMargins left="0.48" right="0.48" top="0.75" bottom="0.75" header="0.3" footer="0.3"/>
  <pageSetup paperSize="9" scale="62" orientation="portrait" r:id="rId1"/>
  <headerFooter>
    <oddHeader>&amp;C&amp;G</oddHeader>
  </headerFooter>
  <legacyDrawingHF r:id="rId2"/>
</worksheet>
</file>

<file path=xl/worksheets/sheet13.xml><?xml version="1.0" encoding="utf-8"?>
<worksheet xmlns="http://schemas.openxmlformats.org/spreadsheetml/2006/main" xmlns:r="http://schemas.openxmlformats.org/officeDocument/2006/relationships">
  <sheetPr>
    <tabColor rgb="FF00B050"/>
    <pageSetUpPr fitToPage="1"/>
  </sheetPr>
  <dimension ref="A1:K101"/>
  <sheetViews>
    <sheetView view="pageBreakPreview" zoomScaleSheetLayoutView="100" workbookViewId="0">
      <selection activeCell="D18" sqref="D18"/>
    </sheetView>
  </sheetViews>
  <sheetFormatPr defaultColWidth="9.140625" defaultRowHeight="12.75"/>
  <cols>
    <col min="1" max="1" width="6" style="217" customWidth="1"/>
    <col min="2" max="2" width="14.28515625" style="95" customWidth="1"/>
    <col min="3" max="3" width="26.85546875" style="95" customWidth="1"/>
    <col min="4" max="4" width="17.7109375" style="95" customWidth="1"/>
    <col min="5" max="5" width="19.42578125" style="95" customWidth="1"/>
    <col min="6" max="6" width="15.7109375" style="95" customWidth="1"/>
    <col min="7" max="7" width="11.42578125" style="95" bestFit="1" customWidth="1"/>
    <col min="8" max="8" width="17.7109375" style="96" customWidth="1"/>
    <col min="9" max="16384" width="9.140625" style="95"/>
  </cols>
  <sheetData>
    <row r="1" spans="1:11" ht="15.75" customHeight="1">
      <c r="A1" s="532" t="s">
        <v>704</v>
      </c>
      <c r="B1" s="415"/>
      <c r="C1" s="532"/>
      <c r="D1" s="532"/>
      <c r="E1" s="532"/>
      <c r="F1" s="532"/>
      <c r="G1" s="532"/>
      <c r="H1" s="532"/>
    </row>
    <row r="2" spans="1:11" s="85" customFormat="1" ht="15" customHeight="1">
      <c r="A2" s="532" t="s">
        <v>705</v>
      </c>
      <c r="B2" s="415"/>
      <c r="C2" s="532"/>
      <c r="D2" s="532"/>
      <c r="E2" s="532"/>
      <c r="F2" s="532"/>
      <c r="G2" s="532"/>
      <c r="H2" s="532"/>
    </row>
    <row r="3" spans="1:11" ht="15.75">
      <c r="A3" s="593" t="s">
        <v>777</v>
      </c>
      <c r="B3" s="593"/>
      <c r="C3" s="593"/>
      <c r="D3" s="593"/>
      <c r="E3" s="593"/>
      <c r="F3" s="593"/>
      <c r="G3" s="593"/>
      <c r="H3" s="593"/>
    </row>
    <row r="4" spans="1:11" ht="15.75">
      <c r="A4" s="593" t="s">
        <v>778</v>
      </c>
      <c r="B4" s="593"/>
      <c r="C4" s="593"/>
      <c r="D4" s="594"/>
      <c r="E4" s="593"/>
      <c r="F4" s="593"/>
      <c r="G4" s="593"/>
      <c r="H4" s="594"/>
    </row>
    <row r="5" spans="1:11" s="277" customFormat="1" ht="31.5" customHeight="1">
      <c r="A5" s="273" t="s">
        <v>709</v>
      </c>
      <c r="B5" s="274" t="s">
        <v>841</v>
      </c>
      <c r="C5" s="275" t="s">
        <v>839</v>
      </c>
      <c r="D5" s="595" t="s">
        <v>203</v>
      </c>
      <c r="E5" s="273" t="s">
        <v>837</v>
      </c>
      <c r="F5" s="273" t="s">
        <v>840</v>
      </c>
      <c r="G5" s="276" t="s">
        <v>838</v>
      </c>
      <c r="H5" s="429" t="s">
        <v>797</v>
      </c>
    </row>
    <row r="6" spans="1:11" s="277" customFormat="1" ht="38.25">
      <c r="A6" s="278" t="s">
        <v>361</v>
      </c>
      <c r="B6" s="279" t="s">
        <v>779</v>
      </c>
      <c r="C6" s="280" t="s">
        <v>780</v>
      </c>
      <c r="D6" s="596"/>
      <c r="E6" s="278" t="s">
        <v>781</v>
      </c>
      <c r="F6" s="278" t="s">
        <v>782</v>
      </c>
      <c r="G6" s="281" t="s">
        <v>783</v>
      </c>
      <c r="H6" s="430"/>
    </row>
    <row r="7" spans="1:11" ht="15">
      <c r="A7" s="209">
        <v>1</v>
      </c>
      <c r="B7" s="82" t="s">
        <v>204</v>
      </c>
      <c r="C7" s="79" t="s">
        <v>205</v>
      </c>
      <c r="D7" s="79" t="s">
        <v>7</v>
      </c>
      <c r="E7" s="348">
        <v>872.24</v>
      </c>
      <c r="F7" s="348">
        <v>584.05999999999995</v>
      </c>
      <c r="G7" s="348">
        <f t="shared" ref="G7:G27" si="0">E7+F7</f>
        <v>1456.3</v>
      </c>
      <c r="H7" s="80" t="s">
        <v>397</v>
      </c>
    </row>
    <row r="8" spans="1:11" ht="15">
      <c r="A8" s="589">
        <v>2</v>
      </c>
      <c r="B8" s="590" t="s">
        <v>204</v>
      </c>
      <c r="C8" s="79" t="s">
        <v>206</v>
      </c>
      <c r="D8" s="79" t="s">
        <v>20</v>
      </c>
      <c r="E8" s="348">
        <v>821.99</v>
      </c>
      <c r="F8" s="348">
        <v>466.32</v>
      </c>
      <c r="G8" s="348">
        <f t="shared" si="0"/>
        <v>1288.31</v>
      </c>
      <c r="H8" s="81" t="s">
        <v>387</v>
      </c>
    </row>
    <row r="9" spans="1:11" ht="13.5" customHeight="1">
      <c r="A9" s="589"/>
      <c r="B9" s="590"/>
      <c r="C9" s="210" t="s">
        <v>207</v>
      </c>
      <c r="D9" s="79" t="s">
        <v>19</v>
      </c>
      <c r="E9" s="348"/>
      <c r="F9" s="348">
        <v>80.599999999999994</v>
      </c>
      <c r="G9" s="348">
        <f t="shared" si="0"/>
        <v>80.599999999999994</v>
      </c>
      <c r="H9" s="81" t="s">
        <v>388</v>
      </c>
    </row>
    <row r="10" spans="1:11" ht="15">
      <c r="A10" s="209">
        <v>3</v>
      </c>
      <c r="B10" s="82" t="s">
        <v>204</v>
      </c>
      <c r="C10" s="79" t="s">
        <v>208</v>
      </c>
      <c r="D10" s="79" t="s">
        <v>8</v>
      </c>
      <c r="E10" s="348">
        <v>917.43</v>
      </c>
      <c r="F10" s="348">
        <v>1134.3610000000001</v>
      </c>
      <c r="G10" s="348">
        <f t="shared" si="0"/>
        <v>2051.7910000000002</v>
      </c>
      <c r="H10" s="81" t="s">
        <v>392</v>
      </c>
    </row>
    <row r="11" spans="1:11" ht="15">
      <c r="A11" s="209">
        <v>4</v>
      </c>
      <c r="B11" s="82" t="s">
        <v>204</v>
      </c>
      <c r="C11" s="79" t="s">
        <v>181</v>
      </c>
      <c r="D11" s="79" t="s">
        <v>2</v>
      </c>
      <c r="E11" s="348">
        <v>526.22</v>
      </c>
      <c r="F11" s="348">
        <v>2310.88</v>
      </c>
      <c r="G11" s="348">
        <f t="shared" si="0"/>
        <v>2837.1000000000004</v>
      </c>
      <c r="H11" s="81" t="s">
        <v>400</v>
      </c>
    </row>
    <row r="12" spans="1:11" ht="15">
      <c r="A12" s="209">
        <v>5</v>
      </c>
      <c r="B12" s="82" t="s">
        <v>204</v>
      </c>
      <c r="C12" s="79" t="s">
        <v>209</v>
      </c>
      <c r="D12" s="79" t="s">
        <v>9</v>
      </c>
      <c r="E12" s="348">
        <v>1500.49</v>
      </c>
      <c r="F12" s="348">
        <v>1268.03</v>
      </c>
      <c r="G12" s="348">
        <f t="shared" si="0"/>
        <v>2768.52</v>
      </c>
      <c r="H12" s="81" t="s">
        <v>393</v>
      </c>
    </row>
    <row r="13" spans="1:11" ht="15">
      <c r="A13" s="209">
        <v>6</v>
      </c>
      <c r="B13" s="82" t="s">
        <v>204</v>
      </c>
      <c r="C13" s="79" t="s">
        <v>210</v>
      </c>
      <c r="D13" s="79" t="s">
        <v>6</v>
      </c>
      <c r="E13" s="348">
        <v>414.08</v>
      </c>
      <c r="F13" s="348">
        <v>715.85</v>
      </c>
      <c r="G13" s="348">
        <f t="shared" si="0"/>
        <v>1129.93</v>
      </c>
      <c r="H13" s="81" t="s">
        <v>396</v>
      </c>
    </row>
    <row r="14" spans="1:11" ht="15">
      <c r="A14" s="209">
        <v>7</v>
      </c>
      <c r="B14" s="82" t="s">
        <v>204</v>
      </c>
      <c r="C14" s="79" t="s">
        <v>211</v>
      </c>
      <c r="D14" s="79" t="s">
        <v>15</v>
      </c>
      <c r="E14" s="348">
        <v>1113.364</v>
      </c>
      <c r="F14" s="348">
        <v>297.92649999999998</v>
      </c>
      <c r="G14" s="348">
        <f t="shared" si="0"/>
        <v>1411.2905000000001</v>
      </c>
      <c r="H14" s="81" t="s">
        <v>395</v>
      </c>
    </row>
    <row r="15" spans="1:11" ht="15">
      <c r="A15" s="209">
        <v>8</v>
      </c>
      <c r="B15" s="82" t="s">
        <v>204</v>
      </c>
      <c r="C15" s="79" t="s">
        <v>183</v>
      </c>
      <c r="D15" s="79" t="s">
        <v>14</v>
      </c>
      <c r="E15" s="348">
        <v>1194.75</v>
      </c>
      <c r="F15" s="348">
        <v>1555.25</v>
      </c>
      <c r="G15" s="348">
        <f t="shared" si="0"/>
        <v>2750</v>
      </c>
      <c r="H15" s="81" t="s">
        <v>394</v>
      </c>
      <c r="K15" s="211"/>
    </row>
    <row r="16" spans="1:11" ht="15">
      <c r="A16" s="209">
        <v>9</v>
      </c>
      <c r="B16" s="82" t="s">
        <v>204</v>
      </c>
      <c r="C16" s="79" t="s">
        <v>182</v>
      </c>
      <c r="D16" s="79" t="s">
        <v>21</v>
      </c>
      <c r="E16" s="348">
        <v>1699.62</v>
      </c>
      <c r="F16" s="348">
        <v>885.27</v>
      </c>
      <c r="G16" s="348">
        <f t="shared" si="0"/>
        <v>2584.89</v>
      </c>
      <c r="H16" s="81" t="s">
        <v>403</v>
      </c>
    </row>
    <row r="17" spans="1:8" ht="15">
      <c r="A17" s="209">
        <v>10</v>
      </c>
      <c r="B17" s="82" t="s">
        <v>212</v>
      </c>
      <c r="C17" s="79" t="s">
        <v>213</v>
      </c>
      <c r="D17" s="79" t="s">
        <v>29</v>
      </c>
      <c r="E17" s="348">
        <v>881</v>
      </c>
      <c r="F17" s="348">
        <v>44</v>
      </c>
      <c r="G17" s="348">
        <f t="shared" si="0"/>
        <v>925</v>
      </c>
      <c r="H17" s="81" t="s">
        <v>398</v>
      </c>
    </row>
    <row r="18" spans="1:8" ht="15">
      <c r="A18" s="209">
        <v>11</v>
      </c>
      <c r="B18" s="82" t="s">
        <v>212</v>
      </c>
      <c r="C18" s="79" t="s">
        <v>214</v>
      </c>
      <c r="D18" s="79" t="s">
        <v>15</v>
      </c>
      <c r="E18" s="348">
        <v>881.11239999999998</v>
      </c>
      <c r="F18" s="348">
        <v>332.23</v>
      </c>
      <c r="G18" s="348">
        <f t="shared" si="0"/>
        <v>1213.3424</v>
      </c>
      <c r="H18" s="81" t="s">
        <v>395</v>
      </c>
    </row>
    <row r="19" spans="1:8" ht="15">
      <c r="A19" s="209">
        <v>12</v>
      </c>
      <c r="B19" s="82" t="s">
        <v>215</v>
      </c>
      <c r="C19" s="79" t="s">
        <v>216</v>
      </c>
      <c r="D19" s="79" t="s">
        <v>21</v>
      </c>
      <c r="E19" s="348">
        <v>390.5813</v>
      </c>
      <c r="F19" s="348">
        <v>367.32249999999999</v>
      </c>
      <c r="G19" s="348">
        <f t="shared" si="0"/>
        <v>757.90380000000005</v>
      </c>
      <c r="H19" s="81" t="s">
        <v>403</v>
      </c>
    </row>
    <row r="20" spans="1:8" ht="15">
      <c r="A20" s="209">
        <v>13</v>
      </c>
      <c r="B20" s="82" t="s">
        <v>215</v>
      </c>
      <c r="C20" s="79" t="s">
        <v>217</v>
      </c>
      <c r="D20" s="79" t="s">
        <v>4</v>
      </c>
      <c r="E20" s="348">
        <v>1258.3699999999999</v>
      </c>
      <c r="F20" s="348">
        <v>1540.7</v>
      </c>
      <c r="G20" s="348">
        <f t="shared" si="0"/>
        <v>2799.0699999999997</v>
      </c>
      <c r="H20" s="81" t="s">
        <v>391</v>
      </c>
    </row>
    <row r="21" spans="1:8" ht="15">
      <c r="A21" s="209">
        <v>14</v>
      </c>
      <c r="B21" s="82" t="s">
        <v>215</v>
      </c>
      <c r="C21" s="79" t="s">
        <v>218</v>
      </c>
      <c r="D21" s="79" t="s">
        <v>1</v>
      </c>
      <c r="E21" s="348">
        <v>1807.82</v>
      </c>
      <c r="F21" s="348">
        <v>245</v>
      </c>
      <c r="G21" s="348">
        <f t="shared" si="0"/>
        <v>2052.8199999999997</v>
      </c>
      <c r="H21" s="81" t="s">
        <v>401</v>
      </c>
    </row>
    <row r="22" spans="1:8" ht="15" customHeight="1">
      <c r="A22" s="209">
        <v>15</v>
      </c>
      <c r="B22" s="80" t="s">
        <v>215</v>
      </c>
      <c r="C22" s="79" t="s">
        <v>260</v>
      </c>
      <c r="D22" s="79" t="s">
        <v>0</v>
      </c>
      <c r="E22" s="348">
        <v>2595.7199999999998</v>
      </c>
      <c r="F22" s="348">
        <v>700.59</v>
      </c>
      <c r="G22" s="348">
        <f t="shared" si="0"/>
        <v>3296.31</v>
      </c>
      <c r="H22" s="81" t="s">
        <v>390</v>
      </c>
    </row>
    <row r="23" spans="1:8" ht="15">
      <c r="A23" s="209">
        <v>16</v>
      </c>
      <c r="B23" s="82" t="s">
        <v>219</v>
      </c>
      <c r="C23" s="79" t="s">
        <v>220</v>
      </c>
      <c r="D23" s="79" t="s">
        <v>19</v>
      </c>
      <c r="E23" s="348">
        <v>1093.79</v>
      </c>
      <c r="F23" s="348">
        <v>1107.9848</v>
      </c>
      <c r="G23" s="348">
        <f t="shared" si="0"/>
        <v>2201.7748000000001</v>
      </c>
      <c r="H23" s="81" t="s">
        <v>388</v>
      </c>
    </row>
    <row r="24" spans="1:8" ht="15">
      <c r="A24" s="209">
        <v>17</v>
      </c>
      <c r="B24" s="82" t="s">
        <v>221</v>
      </c>
      <c r="C24" s="79" t="s">
        <v>222</v>
      </c>
      <c r="D24" s="79" t="s">
        <v>16</v>
      </c>
      <c r="E24" s="348">
        <v>895</v>
      </c>
      <c r="F24" s="348">
        <v>706.54200000000003</v>
      </c>
      <c r="G24" s="348">
        <f t="shared" si="0"/>
        <v>1601.5419999999999</v>
      </c>
      <c r="H24" s="81" t="s">
        <v>399</v>
      </c>
    </row>
    <row r="25" spans="1:8" ht="15">
      <c r="A25" s="209">
        <v>18</v>
      </c>
      <c r="B25" s="82" t="s">
        <v>221</v>
      </c>
      <c r="C25" s="79" t="s">
        <v>223</v>
      </c>
      <c r="D25" s="79" t="s">
        <v>3</v>
      </c>
      <c r="E25" s="348">
        <v>598.45000000000005</v>
      </c>
      <c r="F25" s="348">
        <v>300.93</v>
      </c>
      <c r="G25" s="348">
        <f t="shared" si="0"/>
        <v>899.38000000000011</v>
      </c>
      <c r="H25" s="81" t="s">
        <v>389</v>
      </c>
    </row>
    <row r="26" spans="1:8" ht="15">
      <c r="A26" s="209">
        <v>19</v>
      </c>
      <c r="B26" s="82" t="s">
        <v>224</v>
      </c>
      <c r="C26" s="79" t="s">
        <v>225</v>
      </c>
      <c r="D26" s="79" t="s">
        <v>8</v>
      </c>
      <c r="E26" s="348">
        <v>411.33</v>
      </c>
      <c r="F26" s="348">
        <v>768.30224999999996</v>
      </c>
      <c r="G26" s="348">
        <f t="shared" si="0"/>
        <v>1179.6322499999999</v>
      </c>
      <c r="H26" s="81" t="s">
        <v>392</v>
      </c>
    </row>
    <row r="27" spans="1:8" ht="15">
      <c r="A27" s="209">
        <v>20</v>
      </c>
      <c r="B27" s="82" t="s">
        <v>226</v>
      </c>
      <c r="C27" s="79" t="s">
        <v>227</v>
      </c>
      <c r="D27" s="79" t="s">
        <v>9</v>
      </c>
      <c r="E27" s="348">
        <v>625.82000000000005</v>
      </c>
      <c r="F27" s="348">
        <v>1101.7710999999999</v>
      </c>
      <c r="G27" s="348">
        <f t="shared" si="0"/>
        <v>1727.5911000000001</v>
      </c>
      <c r="H27" s="81" t="s">
        <v>393</v>
      </c>
    </row>
    <row r="28" spans="1:8" ht="15">
      <c r="A28" s="209">
        <v>21</v>
      </c>
      <c r="B28" s="82" t="s">
        <v>228</v>
      </c>
      <c r="C28" s="79" t="s">
        <v>229</v>
      </c>
      <c r="D28" s="79" t="s">
        <v>8</v>
      </c>
      <c r="E28" s="348">
        <v>716.90300000000002</v>
      </c>
      <c r="F28" s="348">
        <v>820.03508999999997</v>
      </c>
      <c r="G28" s="348">
        <v>1536.94</v>
      </c>
      <c r="H28" s="81" t="s">
        <v>392</v>
      </c>
    </row>
    <row r="29" spans="1:8" ht="15">
      <c r="A29" s="209">
        <v>22</v>
      </c>
      <c r="B29" s="82" t="s">
        <v>228</v>
      </c>
      <c r="C29" s="79" t="s">
        <v>184</v>
      </c>
      <c r="D29" s="79" t="s">
        <v>8</v>
      </c>
      <c r="E29" s="348">
        <v>576.13</v>
      </c>
      <c r="F29" s="348">
        <v>1021.97</v>
      </c>
      <c r="G29" s="348">
        <v>1598.1</v>
      </c>
      <c r="H29" s="81" t="s">
        <v>392</v>
      </c>
    </row>
    <row r="30" spans="1:8" ht="15">
      <c r="A30" s="209">
        <v>23</v>
      </c>
      <c r="B30" s="82" t="s">
        <v>230</v>
      </c>
      <c r="C30" s="79" t="s">
        <v>231</v>
      </c>
      <c r="D30" s="79" t="s">
        <v>12</v>
      </c>
      <c r="E30" s="348">
        <v>500</v>
      </c>
      <c r="F30" s="348">
        <v>488</v>
      </c>
      <c r="G30" s="348">
        <f t="shared" ref="G30:G50" si="1">E30+F30</f>
        <v>988</v>
      </c>
      <c r="H30" s="81" t="s">
        <v>402</v>
      </c>
    </row>
    <row r="31" spans="1:8" ht="15">
      <c r="A31" s="209">
        <v>24</v>
      </c>
      <c r="B31" s="82" t="s">
        <v>230</v>
      </c>
      <c r="C31" s="79" t="s">
        <v>232</v>
      </c>
      <c r="D31" s="79" t="s">
        <v>7</v>
      </c>
      <c r="E31" s="348">
        <v>492.46</v>
      </c>
      <c r="F31" s="348">
        <v>571.83000000000004</v>
      </c>
      <c r="G31" s="348">
        <f t="shared" si="1"/>
        <v>1064.29</v>
      </c>
      <c r="H31" s="81" t="s">
        <v>397</v>
      </c>
    </row>
    <row r="32" spans="1:8" ht="15">
      <c r="A32" s="209">
        <v>25</v>
      </c>
      <c r="B32" s="82" t="s">
        <v>233</v>
      </c>
      <c r="C32" s="79" t="s">
        <v>225</v>
      </c>
      <c r="D32" s="79" t="s">
        <v>9</v>
      </c>
      <c r="E32" s="348">
        <v>257.26</v>
      </c>
      <c r="F32" s="348">
        <v>483.96</v>
      </c>
      <c r="G32" s="348">
        <f t="shared" si="1"/>
        <v>741.22</v>
      </c>
      <c r="H32" s="81" t="s">
        <v>393</v>
      </c>
    </row>
    <row r="33" spans="1:8" ht="15">
      <c r="A33" s="209">
        <v>26</v>
      </c>
      <c r="B33" s="82" t="s">
        <v>234</v>
      </c>
      <c r="C33" s="79" t="s">
        <v>235</v>
      </c>
      <c r="D33" s="79" t="s">
        <v>1</v>
      </c>
      <c r="E33" s="348">
        <v>683.45</v>
      </c>
      <c r="F33" s="348">
        <v>515</v>
      </c>
      <c r="G33" s="348">
        <f t="shared" si="1"/>
        <v>1198.45</v>
      </c>
      <c r="H33" s="81" t="s">
        <v>401</v>
      </c>
    </row>
    <row r="34" spans="1:8" ht="15">
      <c r="A34" s="209">
        <v>27</v>
      </c>
      <c r="B34" s="82" t="s">
        <v>234</v>
      </c>
      <c r="C34" s="79" t="s">
        <v>236</v>
      </c>
      <c r="D34" s="79" t="s">
        <v>2</v>
      </c>
      <c r="E34" s="348">
        <v>320</v>
      </c>
      <c r="F34" s="348">
        <v>144</v>
      </c>
      <c r="G34" s="348">
        <f t="shared" si="1"/>
        <v>464</v>
      </c>
      <c r="H34" s="81" t="s">
        <v>400</v>
      </c>
    </row>
    <row r="35" spans="1:8" ht="15">
      <c r="A35" s="209">
        <v>28</v>
      </c>
      <c r="B35" s="82" t="s">
        <v>234</v>
      </c>
      <c r="C35" s="79" t="s">
        <v>237</v>
      </c>
      <c r="D35" s="79" t="s">
        <v>8</v>
      </c>
      <c r="E35" s="348">
        <v>1339.2639999999999</v>
      </c>
      <c r="F35" s="348">
        <v>794.04396999999994</v>
      </c>
      <c r="G35" s="348">
        <f t="shared" si="1"/>
        <v>2133.3079699999998</v>
      </c>
      <c r="H35" s="81" t="s">
        <v>392</v>
      </c>
    </row>
    <row r="36" spans="1:8" ht="15">
      <c r="A36" s="209">
        <v>29</v>
      </c>
      <c r="B36" s="80" t="s">
        <v>238</v>
      </c>
      <c r="C36" s="79" t="s">
        <v>239</v>
      </c>
      <c r="D36" s="79" t="s">
        <v>240</v>
      </c>
      <c r="E36" s="348">
        <v>958.59</v>
      </c>
      <c r="F36" s="348">
        <v>521.28</v>
      </c>
      <c r="G36" s="348">
        <f t="shared" si="1"/>
        <v>1479.87</v>
      </c>
      <c r="H36" s="81" t="s">
        <v>404</v>
      </c>
    </row>
    <row r="37" spans="1:8" ht="15">
      <c r="A37" s="209">
        <v>30</v>
      </c>
      <c r="B37" s="80" t="s">
        <v>238</v>
      </c>
      <c r="C37" s="79" t="s">
        <v>241</v>
      </c>
      <c r="D37" s="79" t="s">
        <v>185</v>
      </c>
      <c r="E37" s="348">
        <v>851.09</v>
      </c>
      <c r="F37" s="348">
        <v>991.45</v>
      </c>
      <c r="G37" s="348">
        <f t="shared" si="1"/>
        <v>1842.54</v>
      </c>
      <c r="H37" s="81" t="s">
        <v>391</v>
      </c>
    </row>
    <row r="38" spans="1:8" ht="15">
      <c r="A38" s="209">
        <v>31</v>
      </c>
      <c r="B38" s="80" t="s">
        <v>238</v>
      </c>
      <c r="C38" s="79" t="s">
        <v>242</v>
      </c>
      <c r="D38" s="79" t="s">
        <v>14</v>
      </c>
      <c r="E38" s="348">
        <v>523.61</v>
      </c>
      <c r="F38" s="348">
        <v>440.26</v>
      </c>
      <c r="G38" s="348">
        <f t="shared" si="1"/>
        <v>963.87</v>
      </c>
      <c r="H38" s="81" t="s">
        <v>394</v>
      </c>
    </row>
    <row r="39" spans="1:8" ht="15">
      <c r="A39" s="209">
        <v>32</v>
      </c>
      <c r="B39" s="82" t="s">
        <v>238</v>
      </c>
      <c r="C39" s="82" t="s">
        <v>243</v>
      </c>
      <c r="D39" s="82" t="s">
        <v>2</v>
      </c>
      <c r="E39" s="325">
        <v>625.58000000000004</v>
      </c>
      <c r="F39" s="325">
        <v>548</v>
      </c>
      <c r="G39" s="325">
        <f t="shared" si="1"/>
        <v>1173.58</v>
      </c>
      <c r="H39" s="81" t="s">
        <v>400</v>
      </c>
    </row>
    <row r="40" spans="1:8" ht="15">
      <c r="A40" s="209">
        <v>33</v>
      </c>
      <c r="B40" s="82" t="s">
        <v>238</v>
      </c>
      <c r="C40" s="82" t="s">
        <v>244</v>
      </c>
      <c r="D40" s="82" t="s">
        <v>185</v>
      </c>
      <c r="E40" s="325">
        <v>626.19500000000005</v>
      </c>
      <c r="F40" s="325">
        <v>287.822</v>
      </c>
      <c r="G40" s="325">
        <f t="shared" si="1"/>
        <v>914.01700000000005</v>
      </c>
      <c r="H40" s="81" t="s">
        <v>391</v>
      </c>
    </row>
    <row r="41" spans="1:8" ht="15">
      <c r="A41" s="209">
        <v>34</v>
      </c>
      <c r="B41" s="80" t="s">
        <v>238</v>
      </c>
      <c r="C41" s="79" t="s">
        <v>245</v>
      </c>
      <c r="D41" s="79" t="s">
        <v>7</v>
      </c>
      <c r="E41" s="348">
        <v>814.88400000000001</v>
      </c>
      <c r="F41" s="348">
        <v>282.63</v>
      </c>
      <c r="G41" s="348">
        <f t="shared" si="1"/>
        <v>1097.5140000000001</v>
      </c>
      <c r="H41" s="81" t="s">
        <v>397</v>
      </c>
    </row>
    <row r="42" spans="1:8" ht="15">
      <c r="A42" s="209">
        <v>35</v>
      </c>
      <c r="B42" s="80" t="s">
        <v>238</v>
      </c>
      <c r="C42" s="79" t="s">
        <v>246</v>
      </c>
      <c r="D42" s="79" t="s">
        <v>8</v>
      </c>
      <c r="E42" s="348">
        <v>812.57100000000003</v>
      </c>
      <c r="F42" s="348">
        <v>861.93100000000004</v>
      </c>
      <c r="G42" s="348">
        <f t="shared" si="1"/>
        <v>1674.502</v>
      </c>
      <c r="H42" s="81" t="s">
        <v>392</v>
      </c>
    </row>
    <row r="43" spans="1:8" ht="15">
      <c r="A43" s="209">
        <v>36</v>
      </c>
      <c r="B43" s="80" t="s">
        <v>238</v>
      </c>
      <c r="C43" s="79" t="s">
        <v>247</v>
      </c>
      <c r="D43" s="79" t="s">
        <v>16</v>
      </c>
      <c r="E43" s="348">
        <v>321</v>
      </c>
      <c r="F43" s="348">
        <v>367.59</v>
      </c>
      <c r="G43" s="348">
        <f t="shared" si="1"/>
        <v>688.58999999999992</v>
      </c>
      <c r="H43" s="81" t="s">
        <v>399</v>
      </c>
    </row>
    <row r="44" spans="1:8" ht="15">
      <c r="A44" s="209">
        <v>37</v>
      </c>
      <c r="B44" s="80" t="s">
        <v>238</v>
      </c>
      <c r="C44" s="79" t="s">
        <v>248</v>
      </c>
      <c r="D44" s="79" t="s">
        <v>7</v>
      </c>
      <c r="E44" s="348">
        <v>643.35</v>
      </c>
      <c r="F44" s="348">
        <v>562.41</v>
      </c>
      <c r="G44" s="348">
        <f t="shared" si="1"/>
        <v>1205.76</v>
      </c>
      <c r="H44" s="81" t="s">
        <v>397</v>
      </c>
    </row>
    <row r="45" spans="1:8" ht="15">
      <c r="A45" s="209">
        <v>38</v>
      </c>
      <c r="B45" s="80" t="s">
        <v>238</v>
      </c>
      <c r="C45" s="79" t="s">
        <v>249</v>
      </c>
      <c r="D45" s="79" t="s">
        <v>29</v>
      </c>
      <c r="E45" s="348">
        <v>390.89</v>
      </c>
      <c r="F45" s="348">
        <v>252.77199999999999</v>
      </c>
      <c r="G45" s="348">
        <f t="shared" si="1"/>
        <v>643.66200000000003</v>
      </c>
      <c r="H45" s="81" t="s">
        <v>398</v>
      </c>
    </row>
    <row r="46" spans="1:8" ht="15">
      <c r="A46" s="209">
        <v>39</v>
      </c>
      <c r="B46" s="80" t="s">
        <v>250</v>
      </c>
      <c r="C46" s="79" t="s">
        <v>251</v>
      </c>
      <c r="D46" s="79" t="s">
        <v>9</v>
      </c>
      <c r="E46" s="348">
        <v>600.12</v>
      </c>
      <c r="F46" s="348">
        <v>565.45000000000005</v>
      </c>
      <c r="G46" s="348">
        <f t="shared" si="1"/>
        <v>1165.5700000000002</v>
      </c>
      <c r="H46" s="81" t="s">
        <v>393</v>
      </c>
    </row>
    <row r="47" spans="1:8" ht="15" customHeight="1">
      <c r="A47" s="209">
        <v>40</v>
      </c>
      <c r="B47" s="80" t="s">
        <v>252</v>
      </c>
      <c r="C47" s="79" t="s">
        <v>253</v>
      </c>
      <c r="D47" s="79" t="s">
        <v>7</v>
      </c>
      <c r="E47" s="348">
        <v>359.1</v>
      </c>
      <c r="F47" s="348">
        <v>215.72</v>
      </c>
      <c r="G47" s="348">
        <f t="shared" si="1"/>
        <v>574.82000000000005</v>
      </c>
      <c r="H47" s="81" t="s">
        <v>397</v>
      </c>
    </row>
    <row r="48" spans="1:8" ht="15">
      <c r="A48" s="209">
        <v>41</v>
      </c>
      <c r="B48" s="80" t="s">
        <v>254</v>
      </c>
      <c r="C48" s="79" t="s">
        <v>255</v>
      </c>
      <c r="D48" s="79" t="s">
        <v>17</v>
      </c>
      <c r="E48" s="348">
        <v>892.23</v>
      </c>
      <c r="F48" s="348">
        <v>1123.21</v>
      </c>
      <c r="G48" s="348">
        <f t="shared" si="1"/>
        <v>2015.44</v>
      </c>
      <c r="H48" s="81" t="s">
        <v>405</v>
      </c>
    </row>
    <row r="49" spans="1:11" ht="15">
      <c r="A49" s="209">
        <v>42</v>
      </c>
      <c r="B49" s="80" t="s">
        <v>256</v>
      </c>
      <c r="C49" s="79" t="s">
        <v>257</v>
      </c>
      <c r="D49" s="79" t="s">
        <v>16</v>
      </c>
      <c r="E49" s="348">
        <v>793.49</v>
      </c>
      <c r="F49" s="348">
        <v>614.91</v>
      </c>
      <c r="G49" s="348">
        <f t="shared" si="1"/>
        <v>1408.4</v>
      </c>
      <c r="H49" s="81" t="s">
        <v>399</v>
      </c>
    </row>
    <row r="50" spans="1:11" ht="15">
      <c r="A50" s="209">
        <v>43</v>
      </c>
      <c r="B50" s="80" t="s">
        <v>256</v>
      </c>
      <c r="C50" s="79" t="s">
        <v>258</v>
      </c>
      <c r="D50" s="79" t="s">
        <v>15</v>
      </c>
      <c r="E50" s="348">
        <v>417.17</v>
      </c>
      <c r="F50" s="348">
        <v>342.82</v>
      </c>
      <c r="G50" s="348">
        <f t="shared" si="1"/>
        <v>759.99</v>
      </c>
      <c r="H50" s="81" t="s">
        <v>395</v>
      </c>
    </row>
    <row r="51" spans="1:11" ht="15">
      <c r="A51" s="209">
        <v>44</v>
      </c>
      <c r="B51" s="80" t="s">
        <v>256</v>
      </c>
      <c r="C51" s="79" t="s">
        <v>259</v>
      </c>
      <c r="D51" s="79" t="s">
        <v>9</v>
      </c>
      <c r="E51" s="348">
        <v>653.67399999999998</v>
      </c>
      <c r="F51" s="348">
        <v>1241.27</v>
      </c>
      <c r="G51" s="348">
        <v>1894.94</v>
      </c>
      <c r="H51" s="81" t="s">
        <v>393</v>
      </c>
    </row>
    <row r="52" spans="1:11" ht="15">
      <c r="A52" s="209">
        <v>45</v>
      </c>
      <c r="B52" s="81">
        <v>2014</v>
      </c>
      <c r="C52" s="79" t="s">
        <v>261</v>
      </c>
      <c r="D52" s="79" t="s">
        <v>576</v>
      </c>
      <c r="E52" s="348">
        <v>2166.37</v>
      </c>
      <c r="F52" s="348">
        <v>445.02</v>
      </c>
      <c r="G52" s="348">
        <v>2611.39</v>
      </c>
      <c r="H52" s="81" t="s">
        <v>405</v>
      </c>
    </row>
    <row r="53" spans="1:11" ht="15">
      <c r="A53" s="209">
        <v>46</v>
      </c>
      <c r="B53" s="81">
        <v>2014</v>
      </c>
      <c r="C53" s="79" t="s">
        <v>262</v>
      </c>
      <c r="D53" s="79" t="s">
        <v>19</v>
      </c>
      <c r="E53" s="348">
        <v>602.798</v>
      </c>
      <c r="F53" s="348">
        <v>127.45180000000001</v>
      </c>
      <c r="G53" s="348">
        <f>E53+F53</f>
        <v>730.24980000000005</v>
      </c>
      <c r="H53" s="81" t="s">
        <v>388</v>
      </c>
    </row>
    <row r="54" spans="1:11" ht="15">
      <c r="A54" s="209">
        <v>47</v>
      </c>
      <c r="B54" s="81">
        <v>2014</v>
      </c>
      <c r="C54" s="79" t="s">
        <v>263</v>
      </c>
      <c r="D54" s="79" t="s">
        <v>9</v>
      </c>
      <c r="E54" s="348">
        <v>138.12</v>
      </c>
      <c r="F54" s="348">
        <v>678.15</v>
      </c>
      <c r="G54" s="348">
        <f>E54+F54</f>
        <v>816.27</v>
      </c>
      <c r="H54" s="81" t="s">
        <v>393</v>
      </c>
    </row>
    <row r="55" spans="1:11" ht="15">
      <c r="A55" s="209">
        <v>48</v>
      </c>
      <c r="B55" s="81">
        <v>2015</v>
      </c>
      <c r="C55" s="79" t="s">
        <v>264</v>
      </c>
      <c r="D55" s="79" t="s">
        <v>20</v>
      </c>
      <c r="E55" s="348">
        <v>819.54</v>
      </c>
      <c r="F55" s="348">
        <v>255.63</v>
      </c>
      <c r="G55" s="348">
        <f>E55+F55</f>
        <v>1075.17</v>
      </c>
      <c r="H55" s="81" t="s">
        <v>387</v>
      </c>
    </row>
    <row r="56" spans="1:11" ht="15">
      <c r="A56" s="209">
        <v>49</v>
      </c>
      <c r="B56" s="81">
        <v>2016</v>
      </c>
      <c r="C56" s="81" t="s">
        <v>265</v>
      </c>
      <c r="D56" s="79" t="s">
        <v>2</v>
      </c>
      <c r="E56" s="348">
        <v>79.28</v>
      </c>
      <c r="F56" s="348">
        <v>413.18</v>
      </c>
      <c r="G56" s="348">
        <v>492.46</v>
      </c>
      <c r="H56" s="81" t="s">
        <v>400</v>
      </c>
    </row>
    <row r="57" spans="1:11" ht="15">
      <c r="A57" s="209">
        <v>50</v>
      </c>
      <c r="B57" s="81">
        <v>2016</v>
      </c>
      <c r="C57" s="81" t="s">
        <v>266</v>
      </c>
      <c r="D57" s="79" t="s">
        <v>1</v>
      </c>
      <c r="E57" s="348">
        <v>671</v>
      </c>
      <c r="F57" s="348">
        <v>112</v>
      </c>
      <c r="G57" s="348">
        <v>783</v>
      </c>
      <c r="H57" s="81" t="s">
        <v>401</v>
      </c>
    </row>
    <row r="58" spans="1:11" s="212" customFormat="1" ht="15">
      <c r="B58" s="207"/>
      <c r="C58" s="207"/>
      <c r="D58" s="208" t="s">
        <v>95</v>
      </c>
      <c r="E58" s="349">
        <v>40145.300000000003</v>
      </c>
      <c r="F58" s="350">
        <v>32603.72</v>
      </c>
      <c r="G58" s="350">
        <v>72749.05</v>
      </c>
      <c r="H58" s="83" t="s">
        <v>406</v>
      </c>
    </row>
    <row r="59" spans="1:11" s="96" customFormat="1" ht="16.5" customHeight="1">
      <c r="A59" s="591" t="s">
        <v>577</v>
      </c>
      <c r="B59" s="591"/>
      <c r="C59" s="591"/>
      <c r="D59" s="592"/>
      <c r="E59" s="591"/>
      <c r="F59" s="591"/>
      <c r="G59" s="591"/>
      <c r="H59" s="591"/>
      <c r="K59" s="213"/>
    </row>
    <row r="60" spans="1:11" ht="15" customHeight="1">
      <c r="A60" s="592" t="s">
        <v>319</v>
      </c>
      <c r="B60" s="592"/>
      <c r="C60" s="592"/>
      <c r="D60" s="592"/>
      <c r="E60" s="592"/>
      <c r="F60" s="592"/>
      <c r="G60" s="592"/>
      <c r="H60" s="592"/>
    </row>
    <row r="61" spans="1:11" ht="15" customHeight="1">
      <c r="A61" s="592" t="s">
        <v>267</v>
      </c>
      <c r="B61" s="592"/>
      <c r="C61" s="592"/>
      <c r="D61" s="592"/>
      <c r="E61" s="592"/>
      <c r="F61" s="592"/>
      <c r="G61" s="592"/>
      <c r="H61" s="592"/>
    </row>
    <row r="62" spans="1:11" ht="30" customHeight="1">
      <c r="A62" s="592" t="s">
        <v>268</v>
      </c>
      <c r="B62" s="592"/>
      <c r="C62" s="592"/>
      <c r="D62" s="592"/>
      <c r="E62" s="592"/>
      <c r="F62" s="592"/>
      <c r="G62" s="592"/>
      <c r="H62" s="592"/>
    </row>
    <row r="63" spans="1:11" ht="15">
      <c r="A63" s="214"/>
      <c r="B63" s="588"/>
      <c r="C63" s="588"/>
      <c r="D63" s="588"/>
      <c r="E63" s="588"/>
      <c r="F63" s="588"/>
      <c r="G63" s="588"/>
      <c r="H63" s="84"/>
    </row>
    <row r="64" spans="1:11">
      <c r="A64" s="214"/>
      <c r="B64" s="85"/>
      <c r="C64" s="85"/>
      <c r="D64" s="85"/>
      <c r="E64" s="215"/>
      <c r="F64" s="215"/>
      <c r="G64" s="215"/>
      <c r="H64" s="84"/>
    </row>
    <row r="65" spans="1:8">
      <c r="A65" s="214"/>
      <c r="B65" s="85"/>
      <c r="C65" s="85"/>
      <c r="D65" s="85"/>
      <c r="E65" s="85"/>
      <c r="F65" s="85"/>
      <c r="G65" s="85"/>
      <c r="H65" s="84"/>
    </row>
    <row r="66" spans="1:8">
      <c r="A66" s="214"/>
      <c r="B66" s="85"/>
      <c r="C66" s="85"/>
      <c r="D66" s="85"/>
      <c r="E66" s="85"/>
      <c r="F66" s="85"/>
      <c r="G66" s="85"/>
      <c r="H66" s="84"/>
    </row>
    <row r="67" spans="1:8">
      <c r="A67" s="214"/>
      <c r="B67" s="85"/>
      <c r="C67" s="85"/>
      <c r="D67" s="85"/>
      <c r="E67" s="85"/>
      <c r="F67" s="85"/>
      <c r="G67" s="85"/>
      <c r="H67" s="84"/>
    </row>
    <row r="68" spans="1:8">
      <c r="A68" s="214"/>
      <c r="B68" s="85"/>
      <c r="C68" s="85"/>
      <c r="D68" s="85"/>
      <c r="E68" s="85"/>
      <c r="F68" s="85"/>
      <c r="G68" s="85"/>
      <c r="H68" s="86"/>
    </row>
    <row r="69" spans="1:8">
      <c r="A69" s="214"/>
      <c r="B69" s="85"/>
      <c r="C69" s="85"/>
      <c r="D69" s="85"/>
      <c r="E69" s="85"/>
      <c r="F69" s="85"/>
      <c r="G69" s="85"/>
      <c r="H69" s="86"/>
    </row>
    <row r="70" spans="1:8">
      <c r="A70" s="214"/>
      <c r="B70" s="85"/>
      <c r="C70" s="85"/>
      <c r="D70" s="85"/>
      <c r="E70" s="85"/>
      <c r="F70" s="85"/>
      <c r="G70" s="85"/>
      <c r="H70" s="86"/>
    </row>
    <row r="71" spans="1:8">
      <c r="A71" s="214"/>
      <c r="B71" s="85"/>
      <c r="C71" s="85"/>
      <c r="D71" s="85"/>
      <c r="E71" s="85"/>
      <c r="F71" s="85"/>
      <c r="G71" s="85"/>
      <c r="H71" s="86"/>
    </row>
    <row r="72" spans="1:8">
      <c r="A72" s="214"/>
      <c r="B72" s="85"/>
      <c r="C72" s="85"/>
      <c r="D72" s="85"/>
      <c r="E72" s="85"/>
      <c r="F72" s="85"/>
      <c r="G72" s="85"/>
      <c r="H72" s="86"/>
    </row>
    <row r="73" spans="1:8">
      <c r="A73" s="214"/>
      <c r="B73" s="85"/>
      <c r="C73" s="85"/>
      <c r="D73" s="85"/>
      <c r="E73" s="85"/>
      <c r="F73" s="85"/>
      <c r="G73" s="85"/>
      <c r="H73" s="86"/>
    </row>
    <row r="74" spans="1:8">
      <c r="A74" s="214"/>
      <c r="B74" s="85"/>
      <c r="C74" s="85"/>
      <c r="D74" s="85"/>
      <c r="E74" s="85"/>
      <c r="F74" s="85"/>
      <c r="G74" s="85"/>
      <c r="H74" s="86"/>
    </row>
    <row r="75" spans="1:8">
      <c r="A75" s="214"/>
      <c r="B75" s="85"/>
      <c r="C75" s="85"/>
      <c r="D75" s="85"/>
      <c r="E75" s="85"/>
      <c r="F75" s="85"/>
      <c r="G75" s="85"/>
      <c r="H75" s="86"/>
    </row>
    <row r="76" spans="1:8">
      <c r="A76" s="214"/>
      <c r="B76" s="85"/>
      <c r="C76" s="85"/>
      <c r="D76" s="85"/>
      <c r="E76" s="85"/>
      <c r="F76" s="85"/>
      <c r="G76" s="85"/>
      <c r="H76" s="86"/>
    </row>
    <row r="77" spans="1:8">
      <c r="A77" s="214"/>
      <c r="B77" s="85"/>
      <c r="C77" s="85"/>
      <c r="D77" s="85"/>
      <c r="E77" s="85"/>
      <c r="F77" s="85"/>
      <c r="G77" s="85"/>
      <c r="H77" s="86"/>
    </row>
    <row r="78" spans="1:8">
      <c r="A78" s="214"/>
      <c r="B78" s="85"/>
      <c r="C78" s="85"/>
      <c r="D78" s="85"/>
      <c r="E78" s="85"/>
      <c r="F78" s="85"/>
      <c r="G78" s="85"/>
      <c r="H78" s="86"/>
    </row>
    <row r="79" spans="1:8">
      <c r="A79" s="214"/>
      <c r="B79" s="85"/>
      <c r="C79" s="85"/>
      <c r="D79" s="85"/>
      <c r="E79" s="85"/>
      <c r="F79" s="85"/>
      <c r="G79" s="85"/>
      <c r="H79" s="86"/>
    </row>
    <row r="80" spans="1:8">
      <c r="A80" s="214"/>
      <c r="B80" s="85"/>
      <c r="C80" s="85"/>
      <c r="D80" s="85"/>
      <c r="E80" s="85"/>
      <c r="F80" s="85"/>
      <c r="G80" s="85"/>
      <c r="H80" s="86"/>
    </row>
    <row r="81" spans="1:8">
      <c r="A81" s="214"/>
      <c r="B81" s="85"/>
      <c r="C81" s="85"/>
      <c r="D81" s="85"/>
      <c r="E81" s="85"/>
      <c r="F81" s="85"/>
      <c r="G81" s="85"/>
      <c r="H81" s="86"/>
    </row>
    <row r="82" spans="1:8">
      <c r="A82" s="214"/>
      <c r="B82" s="85"/>
      <c r="C82" s="85"/>
      <c r="D82" s="85"/>
      <c r="E82" s="85"/>
      <c r="F82" s="85"/>
      <c r="G82" s="85"/>
      <c r="H82" s="86"/>
    </row>
    <row r="83" spans="1:8">
      <c r="A83" s="214"/>
      <c r="B83" s="85"/>
      <c r="C83" s="85"/>
      <c r="D83" s="85"/>
      <c r="E83" s="85"/>
      <c r="F83" s="85"/>
      <c r="G83" s="85"/>
      <c r="H83" s="86"/>
    </row>
    <row r="84" spans="1:8">
      <c r="A84" s="214"/>
      <c r="B84" s="85"/>
      <c r="C84" s="85"/>
      <c r="D84" s="85"/>
      <c r="E84" s="85"/>
      <c r="F84" s="85"/>
      <c r="G84" s="85"/>
      <c r="H84" s="86"/>
    </row>
    <row r="85" spans="1:8">
      <c r="A85" s="87"/>
      <c r="B85" s="85"/>
      <c r="C85" s="88"/>
      <c r="D85" s="88"/>
      <c r="E85" s="89"/>
      <c r="F85" s="89"/>
      <c r="G85" s="89"/>
      <c r="H85" s="86"/>
    </row>
    <row r="86" spans="1:8" ht="15.75">
      <c r="A86" s="78"/>
      <c r="B86" s="78"/>
      <c r="C86" s="78"/>
      <c r="D86" s="90"/>
      <c r="E86" s="78"/>
      <c r="F86" s="91"/>
      <c r="G86" s="85"/>
      <c r="H86" s="86"/>
    </row>
    <row r="87" spans="1:8" s="216" customFormat="1">
      <c r="A87" s="92"/>
      <c r="B87" s="92"/>
      <c r="C87" s="92"/>
      <c r="D87" s="92"/>
      <c r="E87" s="92"/>
      <c r="F87" s="92"/>
      <c r="G87" s="92"/>
      <c r="H87" s="93"/>
    </row>
    <row r="88" spans="1:8">
      <c r="A88" s="92"/>
      <c r="B88" s="92"/>
      <c r="C88" s="92"/>
      <c r="D88" s="92"/>
      <c r="E88" s="92"/>
      <c r="F88" s="91"/>
      <c r="G88" s="91"/>
      <c r="H88" s="86"/>
    </row>
    <row r="89" spans="1:8">
      <c r="A89" s="214"/>
      <c r="B89" s="85"/>
      <c r="C89" s="85"/>
      <c r="D89" s="85"/>
      <c r="E89" s="85"/>
      <c r="F89" s="85"/>
      <c r="G89" s="85"/>
      <c r="H89" s="86"/>
    </row>
    <row r="90" spans="1:8">
      <c r="A90" s="214"/>
      <c r="B90" s="85"/>
      <c r="C90" s="85"/>
      <c r="D90" s="85"/>
      <c r="E90" s="85"/>
      <c r="F90" s="85"/>
      <c r="G90" s="85"/>
      <c r="H90" s="86"/>
    </row>
    <row r="91" spans="1:8">
      <c r="A91" s="214"/>
      <c r="B91" s="85"/>
      <c r="C91" s="85"/>
      <c r="D91" s="85"/>
      <c r="E91" s="85"/>
      <c r="F91" s="85"/>
      <c r="G91" s="85"/>
      <c r="H91" s="86"/>
    </row>
    <row r="92" spans="1:8">
      <c r="A92" s="214"/>
      <c r="B92" s="85"/>
      <c r="C92" s="85"/>
      <c r="D92" s="85"/>
      <c r="E92" s="85"/>
      <c r="F92" s="85"/>
      <c r="G92" s="85"/>
      <c r="H92" s="86"/>
    </row>
    <row r="93" spans="1:8">
      <c r="A93" s="214"/>
      <c r="B93" s="85"/>
      <c r="C93" s="85"/>
      <c r="D93" s="85"/>
      <c r="E93" s="85"/>
      <c r="F93" s="85"/>
      <c r="G93" s="85"/>
      <c r="H93" s="86"/>
    </row>
    <row r="101" spans="4:4">
      <c r="D101" s="217"/>
    </row>
  </sheetData>
  <mergeCells count="13">
    <mergeCell ref="B63:G63"/>
    <mergeCell ref="A1:H1"/>
    <mergeCell ref="A2:H2"/>
    <mergeCell ref="A8:A9"/>
    <mergeCell ref="B8:B9"/>
    <mergeCell ref="A59:H59"/>
    <mergeCell ref="A3:H3"/>
    <mergeCell ref="A61:H61"/>
    <mergeCell ref="A60:H60"/>
    <mergeCell ref="A62:H62"/>
    <mergeCell ref="A4:H4"/>
    <mergeCell ref="H5:H6"/>
    <mergeCell ref="D5:D6"/>
  </mergeCells>
  <conditionalFormatting sqref="A7:XFD58">
    <cfRule type="expression" dxfId="46" priority="1">
      <formula>MOD(ROW(),3)=1</formula>
    </cfRule>
  </conditionalFormatting>
  <printOptions horizontalCentered="1"/>
  <pageMargins left="0.25" right="0.25" top="0.75" bottom="0.75" header="0.3" footer="0.3"/>
  <pageSetup paperSize="9" scale="76" firstPageNumber="49" orientation="portrait" useFirstPageNumber="1" r:id="rId1"/>
  <headerFooter>
    <oddHeader>&amp;C&amp;G</oddHeader>
  </headerFooter>
  <rowBreaks count="1" manualBreakCount="1">
    <brk id="85" max="7" man="1"/>
  </rowBreaks>
  <legacyDrawingHF r:id="rId2"/>
</worksheet>
</file>

<file path=xl/worksheets/sheet14.xml><?xml version="1.0" encoding="utf-8"?>
<worksheet xmlns="http://schemas.openxmlformats.org/spreadsheetml/2006/main" xmlns:r="http://schemas.openxmlformats.org/officeDocument/2006/relationships">
  <sheetPr>
    <tabColor rgb="FF00B050"/>
    <pageSetUpPr fitToPage="1"/>
  </sheetPr>
  <dimension ref="A1:R27"/>
  <sheetViews>
    <sheetView view="pageBreakPreview" topLeftCell="A13" zoomScaleSheetLayoutView="100" workbookViewId="0">
      <selection activeCell="A27" sqref="A27:E27"/>
    </sheetView>
  </sheetViews>
  <sheetFormatPr defaultColWidth="9.140625" defaultRowHeight="15"/>
  <cols>
    <col min="1" max="1" width="17.5703125" style="98" customWidth="1"/>
    <col min="2" max="2" width="19" style="218" customWidth="1"/>
    <col min="3" max="3" width="21.85546875" style="218" customWidth="1"/>
    <col min="4" max="4" width="20.28515625" style="218" customWidth="1"/>
    <col min="5" max="5" width="20.85546875" style="218" customWidth="1"/>
    <col min="6" max="16384" width="9.140625" style="63"/>
  </cols>
  <sheetData>
    <row r="1" spans="1:18" ht="19.5" customHeight="1">
      <c r="A1" s="597" t="s">
        <v>706</v>
      </c>
      <c r="B1" s="598"/>
      <c r="C1" s="599"/>
      <c r="D1" s="599"/>
      <c r="E1" s="600"/>
      <c r="F1" s="97"/>
      <c r="G1" s="97"/>
      <c r="H1" s="97"/>
      <c r="I1" s="97"/>
      <c r="J1" s="97"/>
      <c r="K1" s="97"/>
      <c r="L1" s="97"/>
      <c r="M1" s="97"/>
      <c r="N1" s="97"/>
      <c r="O1" s="97"/>
      <c r="P1" s="97"/>
      <c r="Q1" s="97"/>
      <c r="R1" s="97"/>
    </row>
    <row r="2" spans="1:18" ht="21.75" customHeight="1">
      <c r="A2" s="601" t="s">
        <v>707</v>
      </c>
      <c r="B2" s="602"/>
      <c r="C2" s="603"/>
      <c r="D2" s="603"/>
      <c r="E2" s="604"/>
      <c r="F2" s="97"/>
      <c r="G2" s="97"/>
      <c r="H2" s="97"/>
      <c r="I2" s="97"/>
      <c r="J2" s="97"/>
      <c r="K2" s="97"/>
      <c r="L2" s="97"/>
      <c r="M2" s="97"/>
      <c r="N2" s="97"/>
      <c r="O2" s="97"/>
      <c r="P2" s="97"/>
      <c r="Q2" s="97"/>
      <c r="R2" s="97"/>
    </row>
    <row r="3" spans="1:18" s="283" customFormat="1" ht="30" customHeight="1">
      <c r="A3" s="282" t="s">
        <v>843</v>
      </c>
      <c r="B3" s="250" t="s">
        <v>785</v>
      </c>
      <c r="C3" s="250" t="s">
        <v>842</v>
      </c>
      <c r="D3" s="250" t="s">
        <v>844</v>
      </c>
      <c r="E3" s="251" t="s">
        <v>788</v>
      </c>
    </row>
    <row r="4" spans="1:18" s="283" customFormat="1" ht="30">
      <c r="A4" s="284" t="s">
        <v>784</v>
      </c>
      <c r="B4" s="253" t="s">
        <v>326</v>
      </c>
      <c r="C4" s="253" t="s">
        <v>786</v>
      </c>
      <c r="D4" s="253" t="s">
        <v>787</v>
      </c>
      <c r="E4" s="254" t="s">
        <v>318</v>
      </c>
    </row>
    <row r="5" spans="1:18" s="98" customFormat="1" ht="20.100000000000001" customHeight="1">
      <c r="A5" s="221">
        <v>1999</v>
      </c>
      <c r="B5" s="219">
        <v>9</v>
      </c>
      <c r="C5" s="219">
        <v>24</v>
      </c>
      <c r="D5" s="219" t="s">
        <v>25</v>
      </c>
      <c r="E5" s="219">
        <f t="shared" ref="E5:E10" si="0">B5+C5</f>
        <v>33</v>
      </c>
    </row>
    <row r="6" spans="1:18" s="98" customFormat="1" ht="20.100000000000001" customHeight="1">
      <c r="A6" s="222">
        <v>2000</v>
      </c>
      <c r="B6" s="220">
        <v>1</v>
      </c>
      <c r="C6" s="220">
        <v>9</v>
      </c>
      <c r="D6" s="220" t="s">
        <v>25</v>
      </c>
      <c r="E6" s="220">
        <f t="shared" si="0"/>
        <v>10</v>
      </c>
    </row>
    <row r="7" spans="1:18" s="98" customFormat="1" ht="20.100000000000001" customHeight="1">
      <c r="A7" s="222">
        <v>2001</v>
      </c>
      <c r="B7" s="220">
        <v>8</v>
      </c>
      <c r="C7" s="220">
        <v>36</v>
      </c>
      <c r="D7" s="220" t="s">
        <v>25</v>
      </c>
      <c r="E7" s="220">
        <f t="shared" si="0"/>
        <v>44</v>
      </c>
    </row>
    <row r="8" spans="1:18" s="98" customFormat="1" ht="20.100000000000001" customHeight="1">
      <c r="A8" s="222">
        <v>2002</v>
      </c>
      <c r="B8" s="220">
        <v>23</v>
      </c>
      <c r="C8" s="220">
        <v>36</v>
      </c>
      <c r="D8" s="220" t="s">
        <v>25</v>
      </c>
      <c r="E8" s="220">
        <f t="shared" si="0"/>
        <v>59</v>
      </c>
    </row>
    <row r="9" spans="1:18" s="98" customFormat="1" ht="20.100000000000001" customHeight="1">
      <c r="A9" s="222">
        <v>2003</v>
      </c>
      <c r="B9" s="220">
        <v>24</v>
      </c>
      <c r="C9" s="220">
        <v>20</v>
      </c>
      <c r="D9" s="220" t="s">
        <v>25</v>
      </c>
      <c r="E9" s="220">
        <f t="shared" si="0"/>
        <v>44</v>
      </c>
    </row>
    <row r="10" spans="1:18" s="98" customFormat="1" ht="20.100000000000001" customHeight="1">
      <c r="A10" s="222">
        <v>2004</v>
      </c>
      <c r="B10" s="220">
        <v>17</v>
      </c>
      <c r="C10" s="220">
        <v>5</v>
      </c>
      <c r="D10" s="220" t="s">
        <v>25</v>
      </c>
      <c r="E10" s="220">
        <f t="shared" si="0"/>
        <v>22</v>
      </c>
    </row>
    <row r="11" spans="1:18" s="98" customFormat="1" ht="20.100000000000001" customHeight="1">
      <c r="A11" s="222">
        <v>2005</v>
      </c>
      <c r="B11" s="220">
        <v>17</v>
      </c>
      <c r="C11" s="220" t="s">
        <v>25</v>
      </c>
      <c r="D11" s="220" t="s">
        <v>25</v>
      </c>
      <c r="E11" s="220">
        <f>B11</f>
        <v>17</v>
      </c>
    </row>
    <row r="12" spans="1:18" s="98" customFormat="1" ht="20.100000000000001" customHeight="1">
      <c r="A12" s="222">
        <v>2006</v>
      </c>
      <c r="B12" s="220">
        <v>17</v>
      </c>
      <c r="C12" s="220">
        <v>5</v>
      </c>
      <c r="D12" s="220" t="s">
        <v>25</v>
      </c>
      <c r="E12" s="220">
        <f t="shared" ref="E12:E17" si="1">B12+C12</f>
        <v>22</v>
      </c>
    </row>
    <row r="13" spans="1:18" s="98" customFormat="1" ht="20.100000000000001" customHeight="1">
      <c r="A13" s="222">
        <v>2007</v>
      </c>
      <c r="B13" s="220">
        <v>20</v>
      </c>
      <c r="C13" s="220">
        <v>10</v>
      </c>
      <c r="D13" s="220" t="s">
        <v>25</v>
      </c>
      <c r="E13" s="220">
        <f t="shared" si="1"/>
        <v>30</v>
      </c>
    </row>
    <row r="14" spans="1:18" s="98" customFormat="1" ht="20.100000000000001" customHeight="1">
      <c r="A14" s="222">
        <v>2008</v>
      </c>
      <c r="B14" s="220">
        <v>22</v>
      </c>
      <c r="C14" s="220">
        <v>9</v>
      </c>
      <c r="D14" s="220" t="s">
        <v>25</v>
      </c>
      <c r="E14" s="220">
        <f t="shared" si="1"/>
        <v>31</v>
      </c>
    </row>
    <row r="15" spans="1:18" s="98" customFormat="1" ht="20.100000000000001" customHeight="1">
      <c r="A15" s="222">
        <v>2009</v>
      </c>
      <c r="B15" s="220">
        <v>45</v>
      </c>
      <c r="C15" s="220">
        <v>21</v>
      </c>
      <c r="D15" s="220" t="s">
        <v>25</v>
      </c>
      <c r="E15" s="220">
        <f t="shared" si="1"/>
        <v>66</v>
      </c>
    </row>
    <row r="16" spans="1:18" s="98" customFormat="1" ht="20.100000000000001" customHeight="1">
      <c r="A16" s="222">
        <v>2010</v>
      </c>
      <c r="B16" s="220">
        <v>25</v>
      </c>
      <c r="C16" s="220">
        <v>28</v>
      </c>
      <c r="D16" s="220" t="s">
        <v>25</v>
      </c>
      <c r="E16" s="220">
        <f t="shared" si="1"/>
        <v>53</v>
      </c>
    </row>
    <row r="17" spans="1:5" s="98" customFormat="1" ht="20.100000000000001" customHeight="1">
      <c r="A17" s="222">
        <v>2011</v>
      </c>
      <c r="B17" s="220">
        <v>40</v>
      </c>
      <c r="C17" s="220">
        <v>16</v>
      </c>
      <c r="D17" s="220" t="s">
        <v>25</v>
      </c>
      <c r="E17" s="220">
        <f t="shared" si="1"/>
        <v>56</v>
      </c>
    </row>
    <row r="18" spans="1:5" s="98" customFormat="1" ht="20.100000000000001" customHeight="1">
      <c r="A18" s="222">
        <v>2012</v>
      </c>
      <c r="B18" s="220">
        <v>49</v>
      </c>
      <c r="C18" s="220">
        <v>39</v>
      </c>
      <c r="D18" s="220">
        <v>0</v>
      </c>
      <c r="E18" s="220">
        <f t="shared" ref="E18:E25" si="2">B18+C18+D18</f>
        <v>88</v>
      </c>
    </row>
    <row r="19" spans="1:5" s="98" customFormat="1" ht="20.100000000000001" customHeight="1">
      <c r="A19" s="222">
        <v>2013</v>
      </c>
      <c r="B19" s="220">
        <v>35</v>
      </c>
      <c r="C19" s="220">
        <v>33</v>
      </c>
      <c r="D19" s="220">
        <v>0</v>
      </c>
      <c r="E19" s="220">
        <f t="shared" si="2"/>
        <v>68</v>
      </c>
    </row>
    <row r="20" spans="1:5" s="98" customFormat="1" ht="20.100000000000001" customHeight="1">
      <c r="A20" s="222">
        <v>2014</v>
      </c>
      <c r="B20" s="220">
        <v>53</v>
      </c>
      <c r="C20" s="220">
        <v>25</v>
      </c>
      <c r="D20" s="220">
        <v>0</v>
      </c>
      <c r="E20" s="220">
        <f t="shared" si="2"/>
        <v>78</v>
      </c>
    </row>
    <row r="21" spans="1:5" s="98" customFormat="1" ht="20.100000000000001" customHeight="1">
      <c r="A21" s="222">
        <v>2015</v>
      </c>
      <c r="B21" s="220">
        <v>59</v>
      </c>
      <c r="C21" s="220">
        <v>23</v>
      </c>
      <c r="D21" s="220">
        <v>0</v>
      </c>
      <c r="E21" s="220">
        <f t="shared" si="2"/>
        <v>82</v>
      </c>
    </row>
    <row r="22" spans="1:5" s="98" customFormat="1" ht="20.100000000000001" customHeight="1">
      <c r="A22" s="222">
        <v>2016</v>
      </c>
      <c r="B22" s="220">
        <v>74</v>
      </c>
      <c r="C22" s="220">
        <v>47</v>
      </c>
      <c r="D22" s="220">
        <v>0</v>
      </c>
      <c r="E22" s="220">
        <f t="shared" si="2"/>
        <v>121</v>
      </c>
    </row>
    <row r="23" spans="1:5" s="98" customFormat="1" ht="20.100000000000001" customHeight="1">
      <c r="A23" s="222">
        <v>2017</v>
      </c>
      <c r="B23" s="220">
        <v>59</v>
      </c>
      <c r="C23" s="220">
        <v>40</v>
      </c>
      <c r="D23" s="220">
        <v>18</v>
      </c>
      <c r="E23" s="220">
        <f t="shared" si="2"/>
        <v>117</v>
      </c>
    </row>
    <row r="24" spans="1:5" s="98" customFormat="1" ht="20.100000000000001" customHeight="1">
      <c r="A24" s="222">
        <v>2018</v>
      </c>
      <c r="B24" s="220">
        <v>48</v>
      </c>
      <c r="C24" s="220">
        <v>37</v>
      </c>
      <c r="D24" s="220">
        <v>15</v>
      </c>
      <c r="E24" s="220">
        <f t="shared" si="2"/>
        <v>100</v>
      </c>
    </row>
    <row r="25" spans="1:5" s="98" customFormat="1" ht="21.95" customHeight="1">
      <c r="A25" s="222" t="s">
        <v>845</v>
      </c>
      <c r="B25" s="220">
        <v>22</v>
      </c>
      <c r="C25" s="220">
        <v>24</v>
      </c>
      <c r="D25" s="220">
        <v>49</v>
      </c>
      <c r="E25" s="220">
        <f t="shared" si="2"/>
        <v>95</v>
      </c>
    </row>
    <row r="26" spans="1:5" s="98" customFormat="1" ht="18.75" customHeight="1">
      <c r="A26" s="417" t="s">
        <v>578</v>
      </c>
      <c r="B26" s="417"/>
      <c r="C26" s="417"/>
      <c r="D26" s="417"/>
      <c r="E26" s="417"/>
    </row>
    <row r="27" spans="1:5" ht="18" customHeight="1">
      <c r="A27" s="605" t="s">
        <v>846</v>
      </c>
      <c r="B27" s="605"/>
      <c r="C27" s="605"/>
      <c r="D27" s="605"/>
      <c r="E27" s="605"/>
    </row>
  </sheetData>
  <mergeCells count="4">
    <mergeCell ref="A1:E1"/>
    <mergeCell ref="A2:E2"/>
    <mergeCell ref="A26:E26"/>
    <mergeCell ref="A27:E27"/>
  </mergeCells>
  <conditionalFormatting sqref="A5:XFD25">
    <cfRule type="expression" dxfId="45" priority="1">
      <formula>MOD(ROW(),3)=1</formula>
    </cfRule>
  </conditionalFormatting>
  <printOptions horizontalCentered="1"/>
  <pageMargins left="0.7" right="0.7" top="0.75" bottom="0.75" header="0.3" footer="0.3"/>
  <pageSetup paperSize="9" scale="87" orientation="portrait" r:id="rId1"/>
  <headerFooter>
    <oddHeader>&amp;C&amp;G</oddHeader>
  </headerFooter>
  <legacyDrawingHF r:id="rId2"/>
</worksheet>
</file>

<file path=xl/worksheets/sheet15.xml><?xml version="1.0" encoding="utf-8"?>
<worksheet xmlns="http://schemas.openxmlformats.org/spreadsheetml/2006/main" xmlns:r="http://schemas.openxmlformats.org/officeDocument/2006/relationships">
  <dimension ref="A1:G29"/>
  <sheetViews>
    <sheetView tabSelected="1" view="pageBreakPreview" zoomScale="90" zoomScaleNormal="100" zoomScaleSheetLayoutView="90" workbookViewId="0">
      <selection activeCell="D18" sqref="D18"/>
    </sheetView>
  </sheetViews>
  <sheetFormatPr defaultRowHeight="15"/>
  <cols>
    <col min="1" max="1" width="23.42578125" customWidth="1"/>
    <col min="3" max="3" width="13.28515625" customWidth="1"/>
    <col min="4" max="4" width="11.140625" customWidth="1"/>
    <col min="5" max="5" width="12" customWidth="1"/>
    <col min="6" max="6" width="11.7109375" customWidth="1"/>
  </cols>
  <sheetData>
    <row r="1" spans="1:7" ht="21.75" customHeight="1">
      <c r="A1" s="476" t="s">
        <v>706</v>
      </c>
      <c r="B1" s="476"/>
      <c r="C1" s="476"/>
      <c r="D1" s="476"/>
      <c r="E1" s="476"/>
      <c r="F1" s="476"/>
      <c r="G1" s="476"/>
    </row>
    <row r="2" spans="1:7" ht="21.75" customHeight="1">
      <c r="A2" s="476" t="s">
        <v>707</v>
      </c>
      <c r="B2" s="476"/>
      <c r="C2" s="476"/>
      <c r="D2" s="476"/>
      <c r="E2" s="476"/>
      <c r="F2" s="476"/>
      <c r="G2" s="476"/>
    </row>
    <row r="3" spans="1:7" ht="19.5">
      <c r="B3" s="374"/>
      <c r="C3" s="374"/>
      <c r="D3" s="374"/>
      <c r="E3" s="374"/>
      <c r="F3" s="608" t="s">
        <v>856</v>
      </c>
      <c r="G3" s="608"/>
    </row>
    <row r="4" spans="1:7" ht="90">
      <c r="A4" s="376" t="s">
        <v>864</v>
      </c>
      <c r="B4" s="375" t="s">
        <v>857</v>
      </c>
      <c r="C4" s="375" t="s">
        <v>858</v>
      </c>
      <c r="D4" s="375" t="s">
        <v>859</v>
      </c>
      <c r="E4" s="375" t="s">
        <v>860</v>
      </c>
      <c r="F4" s="375" t="s">
        <v>861</v>
      </c>
      <c r="G4" s="375" t="s">
        <v>862</v>
      </c>
    </row>
    <row r="5" spans="1:7">
      <c r="A5" s="378">
        <v>1999</v>
      </c>
      <c r="B5" s="606">
        <v>9</v>
      </c>
      <c r="C5" s="607"/>
      <c r="D5" s="219">
        <v>0</v>
      </c>
      <c r="E5" s="606">
        <v>24</v>
      </c>
      <c r="F5" s="607"/>
      <c r="G5" s="219">
        <f t="shared" ref="G5:G10" si="0">D5+E5</f>
        <v>24</v>
      </c>
    </row>
    <row r="6" spans="1:7">
      <c r="A6" s="378">
        <v>2000</v>
      </c>
      <c r="B6" s="606">
        <v>1</v>
      </c>
      <c r="C6" s="607"/>
      <c r="D6" s="220">
        <v>0</v>
      </c>
      <c r="E6" s="606">
        <v>9</v>
      </c>
      <c r="F6" s="607"/>
      <c r="G6" s="220">
        <f t="shared" si="0"/>
        <v>9</v>
      </c>
    </row>
    <row r="7" spans="1:7">
      <c r="A7" s="378">
        <v>2001</v>
      </c>
      <c r="B7" s="606">
        <v>8</v>
      </c>
      <c r="C7" s="607"/>
      <c r="D7" s="220">
        <v>0</v>
      </c>
      <c r="E7" s="606">
        <v>36</v>
      </c>
      <c r="F7" s="607"/>
      <c r="G7" s="220">
        <f t="shared" si="0"/>
        <v>36</v>
      </c>
    </row>
    <row r="8" spans="1:7">
      <c r="A8" s="378">
        <v>2002</v>
      </c>
      <c r="B8" s="606">
        <v>23</v>
      </c>
      <c r="C8" s="607"/>
      <c r="D8" s="220">
        <v>0</v>
      </c>
      <c r="E8" s="606">
        <v>36</v>
      </c>
      <c r="F8" s="607"/>
      <c r="G8" s="220">
        <f t="shared" si="0"/>
        <v>36</v>
      </c>
    </row>
    <row r="9" spans="1:7">
      <c r="A9" s="378">
        <v>2003</v>
      </c>
      <c r="B9" s="606">
        <v>24</v>
      </c>
      <c r="C9" s="607"/>
      <c r="D9" s="220">
        <v>0</v>
      </c>
      <c r="E9" s="606">
        <v>20</v>
      </c>
      <c r="F9" s="607"/>
      <c r="G9" s="220">
        <f t="shared" si="0"/>
        <v>20</v>
      </c>
    </row>
    <row r="10" spans="1:7">
      <c r="A10" s="378">
        <v>2004</v>
      </c>
      <c r="B10" s="606">
        <v>17</v>
      </c>
      <c r="C10" s="607"/>
      <c r="D10" s="220">
        <v>0</v>
      </c>
      <c r="E10" s="606">
        <v>5</v>
      </c>
      <c r="F10" s="607"/>
      <c r="G10" s="220">
        <f t="shared" si="0"/>
        <v>5</v>
      </c>
    </row>
    <row r="11" spans="1:7">
      <c r="A11" s="378">
        <v>2005</v>
      </c>
      <c r="B11" s="606">
        <v>17</v>
      </c>
      <c r="C11" s="607"/>
      <c r="D11" s="220">
        <v>0</v>
      </c>
      <c r="E11" s="606">
        <v>0</v>
      </c>
      <c r="F11" s="607"/>
      <c r="G11" s="220">
        <f>D11</f>
        <v>0</v>
      </c>
    </row>
    <row r="12" spans="1:7">
      <c r="A12" s="378">
        <v>2006</v>
      </c>
      <c r="B12" s="606">
        <v>17</v>
      </c>
      <c r="C12" s="607"/>
      <c r="D12" s="220">
        <v>0</v>
      </c>
      <c r="E12" s="606">
        <v>5</v>
      </c>
      <c r="F12" s="607"/>
      <c r="G12" s="220">
        <f t="shared" ref="G12:G17" si="1">D12+E12</f>
        <v>5</v>
      </c>
    </row>
    <row r="13" spans="1:7">
      <c r="A13" s="378">
        <v>2007</v>
      </c>
      <c r="B13" s="606">
        <v>20</v>
      </c>
      <c r="C13" s="607"/>
      <c r="D13" s="220">
        <v>0</v>
      </c>
      <c r="E13" s="606">
        <v>10</v>
      </c>
      <c r="F13" s="607"/>
      <c r="G13" s="220">
        <f t="shared" si="1"/>
        <v>10</v>
      </c>
    </row>
    <row r="14" spans="1:7">
      <c r="A14" s="378">
        <v>2008</v>
      </c>
      <c r="B14" s="606">
        <v>22</v>
      </c>
      <c r="C14" s="607"/>
      <c r="D14" s="220">
        <v>0</v>
      </c>
      <c r="E14" s="606">
        <v>9</v>
      </c>
      <c r="F14" s="607"/>
      <c r="G14" s="220">
        <f t="shared" si="1"/>
        <v>9</v>
      </c>
    </row>
    <row r="15" spans="1:7">
      <c r="A15" s="378">
        <v>2009</v>
      </c>
      <c r="B15" s="606">
        <v>45</v>
      </c>
      <c r="C15" s="607"/>
      <c r="D15" s="220">
        <v>0</v>
      </c>
      <c r="E15" s="606">
        <v>21</v>
      </c>
      <c r="F15" s="607"/>
      <c r="G15" s="220">
        <f t="shared" si="1"/>
        <v>21</v>
      </c>
    </row>
    <row r="16" spans="1:7">
      <c r="A16" s="378">
        <v>2010</v>
      </c>
      <c r="B16" s="606">
        <v>25</v>
      </c>
      <c r="C16" s="607"/>
      <c r="D16" s="220">
        <v>0</v>
      </c>
      <c r="E16" s="606">
        <v>28</v>
      </c>
      <c r="F16" s="607"/>
      <c r="G16" s="220">
        <f t="shared" si="1"/>
        <v>28</v>
      </c>
    </row>
    <row r="17" spans="1:7">
      <c r="A17" s="378">
        <v>2011</v>
      </c>
      <c r="B17" s="606">
        <v>40</v>
      </c>
      <c r="C17" s="607"/>
      <c r="D17" s="220">
        <v>0</v>
      </c>
      <c r="E17" s="606">
        <v>16</v>
      </c>
      <c r="F17" s="607"/>
      <c r="G17" s="220">
        <f t="shared" si="1"/>
        <v>16</v>
      </c>
    </row>
    <row r="18" spans="1:7">
      <c r="A18" s="377">
        <v>2012</v>
      </c>
      <c r="B18" s="377">
        <v>42</v>
      </c>
      <c r="C18" s="377">
        <v>7</v>
      </c>
      <c r="D18" s="377">
        <v>0</v>
      </c>
      <c r="E18" s="377">
        <v>23</v>
      </c>
      <c r="F18" s="377">
        <v>16</v>
      </c>
      <c r="G18" s="377">
        <v>88</v>
      </c>
    </row>
    <row r="19" spans="1:7">
      <c r="A19" s="377">
        <v>2013</v>
      </c>
      <c r="B19" s="377">
        <v>32</v>
      </c>
      <c r="C19" s="377">
        <v>3</v>
      </c>
      <c r="D19" s="377">
        <v>0</v>
      </c>
      <c r="E19" s="377">
        <v>29</v>
      </c>
      <c r="F19" s="377">
        <v>4</v>
      </c>
      <c r="G19" s="377">
        <v>68</v>
      </c>
    </row>
    <row r="20" spans="1:7">
      <c r="A20" s="377">
        <v>2014</v>
      </c>
      <c r="B20" s="377">
        <v>45</v>
      </c>
      <c r="C20" s="377">
        <v>8</v>
      </c>
      <c r="D20" s="377">
        <v>0</v>
      </c>
      <c r="E20" s="377">
        <v>13</v>
      </c>
      <c r="F20" s="377">
        <v>12</v>
      </c>
      <c r="G20" s="377">
        <v>78</v>
      </c>
    </row>
    <row r="21" spans="1:7">
      <c r="A21" s="377">
        <v>2015</v>
      </c>
      <c r="B21" s="377">
        <v>54</v>
      </c>
      <c r="C21" s="377">
        <v>5</v>
      </c>
      <c r="D21" s="377">
        <v>0</v>
      </c>
      <c r="E21" s="377">
        <v>13</v>
      </c>
      <c r="F21" s="377">
        <v>10</v>
      </c>
      <c r="G21" s="377">
        <v>82</v>
      </c>
    </row>
    <row r="22" spans="1:7">
      <c r="A22" s="377">
        <v>2016</v>
      </c>
      <c r="B22" s="377">
        <v>66</v>
      </c>
      <c r="C22" s="377">
        <v>8</v>
      </c>
      <c r="D22" s="377">
        <v>0</v>
      </c>
      <c r="E22" s="377">
        <v>25</v>
      </c>
      <c r="F22" s="377">
        <v>22</v>
      </c>
      <c r="G22" s="377">
        <v>121</v>
      </c>
    </row>
    <row r="23" spans="1:7">
      <c r="A23" s="377">
        <v>2017</v>
      </c>
      <c r="B23" s="377">
        <v>57</v>
      </c>
      <c r="C23" s="377">
        <v>5</v>
      </c>
      <c r="D23" s="377">
        <v>14</v>
      </c>
      <c r="E23" s="377">
        <v>24</v>
      </c>
      <c r="F23" s="377">
        <v>17</v>
      </c>
      <c r="G23" s="377">
        <v>117</v>
      </c>
    </row>
    <row r="24" spans="1:7">
      <c r="A24" s="377">
        <v>2018</v>
      </c>
      <c r="B24" s="377">
        <v>45</v>
      </c>
      <c r="C24" s="377">
        <v>4</v>
      </c>
      <c r="D24" s="377">
        <v>15</v>
      </c>
      <c r="E24" s="377">
        <v>27</v>
      </c>
      <c r="F24" s="377">
        <v>10</v>
      </c>
      <c r="G24" s="377">
        <v>101</v>
      </c>
    </row>
    <row r="25" spans="1:7">
      <c r="A25" s="377">
        <v>2019</v>
      </c>
      <c r="B25" s="377">
        <v>28</v>
      </c>
      <c r="C25" s="377">
        <v>2</v>
      </c>
      <c r="D25" s="377">
        <v>41</v>
      </c>
      <c r="E25" s="377">
        <v>14</v>
      </c>
      <c r="F25" s="377">
        <v>10</v>
      </c>
      <c r="G25" s="377">
        <v>95</v>
      </c>
    </row>
    <row r="26" spans="1:7" ht="31.5" customHeight="1">
      <c r="A26" s="610" t="s">
        <v>863</v>
      </c>
      <c r="B26" s="610"/>
      <c r="C26" s="610"/>
      <c r="D26" s="610"/>
      <c r="E26" s="610"/>
      <c r="F26" s="610"/>
      <c r="G26" s="610"/>
    </row>
    <row r="27" spans="1:7">
      <c r="A27" s="609" t="s">
        <v>319</v>
      </c>
      <c r="B27" s="609"/>
      <c r="C27" s="609"/>
      <c r="D27" s="609"/>
      <c r="E27" s="609"/>
      <c r="F27" s="609"/>
      <c r="G27" s="609"/>
    </row>
    <row r="28" spans="1:7" ht="15.75" customHeight="1"/>
    <row r="29" spans="1:7" ht="15.75" customHeight="1"/>
  </sheetData>
  <mergeCells count="31">
    <mergeCell ref="E8:F8"/>
    <mergeCell ref="E9:F9"/>
    <mergeCell ref="E10:F10"/>
    <mergeCell ref="E11:F11"/>
    <mergeCell ref="B5:C5"/>
    <mergeCell ref="B6:C6"/>
    <mergeCell ref="B7:C7"/>
    <mergeCell ref="B8:C8"/>
    <mergeCell ref="B9:C9"/>
    <mergeCell ref="B16:C16"/>
    <mergeCell ref="E16:F16"/>
    <mergeCell ref="B17:C17"/>
    <mergeCell ref="E17:F17"/>
    <mergeCell ref="A27:G27"/>
    <mergeCell ref="A26:G26"/>
    <mergeCell ref="B14:C14"/>
    <mergeCell ref="E14:F14"/>
    <mergeCell ref="B15:C15"/>
    <mergeCell ref="A1:G1"/>
    <mergeCell ref="A2:G2"/>
    <mergeCell ref="B12:C12"/>
    <mergeCell ref="E12:F12"/>
    <mergeCell ref="B13:C13"/>
    <mergeCell ref="E13:F13"/>
    <mergeCell ref="F3:G3"/>
    <mergeCell ref="E15:F15"/>
    <mergeCell ref="B10:C10"/>
    <mergeCell ref="B11:C11"/>
    <mergeCell ref="E5:F5"/>
    <mergeCell ref="E6:F6"/>
    <mergeCell ref="E7:F7"/>
  </mergeCells>
  <conditionalFormatting sqref="A4 A18:G25 A5:B17">
    <cfRule type="expression" dxfId="44" priority="86">
      <formula>MOD(ROW( ),3)=1</formula>
    </cfRule>
  </conditionalFormatting>
  <conditionalFormatting sqref="E14">
    <cfRule type="expression" dxfId="43" priority="81">
      <formula>MOD(ROW( ),3)=1</formula>
    </cfRule>
    <cfRule type="expression" dxfId="42" priority="82">
      <formula>MOD(ROW( ),3)=1</formula>
    </cfRule>
  </conditionalFormatting>
  <conditionalFormatting sqref="E14">
    <cfRule type="expression" dxfId="41" priority="80">
      <formula>MOD(ROW( ),3)=1</formula>
    </cfRule>
  </conditionalFormatting>
  <conditionalFormatting sqref="E15">
    <cfRule type="expression" dxfId="40" priority="78">
      <formula>MOD(ROW( ),3)=1</formula>
    </cfRule>
    <cfRule type="expression" dxfId="39" priority="79">
      <formula>MOD(ROW( ),3)=1</formula>
    </cfRule>
  </conditionalFormatting>
  <conditionalFormatting sqref="E15">
    <cfRule type="expression" dxfId="38" priority="77">
      <formula>MOD(ROW( ),3)=1</formula>
    </cfRule>
  </conditionalFormatting>
  <conditionalFormatting sqref="E16">
    <cfRule type="expression" dxfId="37" priority="75">
      <formula>MOD(ROW( ),3)=1</formula>
    </cfRule>
    <cfRule type="expression" dxfId="36" priority="76">
      <formula>MOD(ROW( ),3)=1</formula>
    </cfRule>
  </conditionalFormatting>
  <conditionalFormatting sqref="E16">
    <cfRule type="expression" dxfId="35" priority="74">
      <formula>MOD(ROW( ),3)=1</formula>
    </cfRule>
  </conditionalFormatting>
  <conditionalFormatting sqref="E17">
    <cfRule type="expression" dxfId="34" priority="72">
      <formula>MOD(ROW( ),3)=1</formula>
    </cfRule>
    <cfRule type="expression" dxfId="33" priority="73">
      <formula>MOD(ROW( ),3)=1</formula>
    </cfRule>
  </conditionalFormatting>
  <conditionalFormatting sqref="E17">
    <cfRule type="expression" dxfId="32" priority="71">
      <formula>MOD(ROW( ),3)=1</formula>
    </cfRule>
  </conditionalFormatting>
  <conditionalFormatting sqref="E5">
    <cfRule type="expression" dxfId="31" priority="31">
      <formula>MOD(ROW( ),3)=1</formula>
    </cfRule>
    <cfRule type="expression" dxfId="30" priority="32">
      <formula>MOD(ROW( ),3)=1</formula>
    </cfRule>
  </conditionalFormatting>
  <conditionalFormatting sqref="E5">
    <cfRule type="expression" dxfId="29" priority="30">
      <formula>MOD(ROW( ),3)=1</formula>
    </cfRule>
  </conditionalFormatting>
  <conditionalFormatting sqref="E6">
    <cfRule type="expression" dxfId="28" priority="28">
      <formula>MOD(ROW( ),3)=1</formula>
    </cfRule>
    <cfRule type="expression" dxfId="27" priority="29">
      <formula>MOD(ROW( ),3)=1</formula>
    </cfRule>
  </conditionalFormatting>
  <conditionalFormatting sqref="E6">
    <cfRule type="expression" dxfId="26" priority="27">
      <formula>MOD(ROW( ),3)=1</formula>
    </cfRule>
  </conditionalFormatting>
  <conditionalFormatting sqref="E7">
    <cfRule type="expression" dxfId="25" priority="25">
      <formula>MOD(ROW( ),3)=1</formula>
    </cfRule>
    <cfRule type="expression" dxfId="24" priority="26">
      <formula>MOD(ROW( ),3)=1</formula>
    </cfRule>
  </conditionalFormatting>
  <conditionalFormatting sqref="E7">
    <cfRule type="expression" dxfId="23" priority="24">
      <formula>MOD(ROW( ),3)=1</formula>
    </cfRule>
  </conditionalFormatting>
  <conditionalFormatting sqref="E8">
    <cfRule type="expression" dxfId="22" priority="22">
      <formula>MOD(ROW( ),3)=1</formula>
    </cfRule>
    <cfRule type="expression" dxfId="21" priority="23">
      <formula>MOD(ROW( ),3)=1</formula>
    </cfRule>
  </conditionalFormatting>
  <conditionalFormatting sqref="E8">
    <cfRule type="expression" dxfId="20" priority="21">
      <formula>MOD(ROW( ),3)=1</formula>
    </cfRule>
  </conditionalFormatting>
  <conditionalFormatting sqref="E9">
    <cfRule type="expression" dxfId="19" priority="19">
      <formula>MOD(ROW( ),3)=1</formula>
    </cfRule>
    <cfRule type="expression" dxfId="18" priority="20">
      <formula>MOD(ROW( ),3)=1</formula>
    </cfRule>
  </conditionalFormatting>
  <conditionalFormatting sqref="E9">
    <cfRule type="expression" dxfId="17" priority="18">
      <formula>MOD(ROW( ),3)=1</formula>
    </cfRule>
  </conditionalFormatting>
  <conditionalFormatting sqref="E10">
    <cfRule type="expression" dxfId="16" priority="16">
      <formula>MOD(ROW( ),3)=1</formula>
    </cfRule>
    <cfRule type="expression" dxfId="15" priority="17">
      <formula>MOD(ROW( ),3)=1</formula>
    </cfRule>
  </conditionalFormatting>
  <conditionalFormatting sqref="E10">
    <cfRule type="expression" dxfId="14" priority="15">
      <formula>MOD(ROW( ),3)=1</formula>
    </cfRule>
  </conditionalFormatting>
  <conditionalFormatting sqref="E11">
    <cfRule type="expression" dxfId="13" priority="13">
      <formula>MOD(ROW( ),3)=1</formula>
    </cfRule>
    <cfRule type="expression" dxfId="12" priority="14">
      <formula>MOD(ROW( ),3)=1</formula>
    </cfRule>
  </conditionalFormatting>
  <conditionalFormatting sqref="E11">
    <cfRule type="expression" dxfId="11" priority="12">
      <formula>MOD(ROW( ),3)=1</formula>
    </cfRule>
  </conditionalFormatting>
  <conditionalFormatting sqref="E12">
    <cfRule type="expression" dxfId="10" priority="10">
      <formula>MOD(ROW( ),3)=1</formula>
    </cfRule>
    <cfRule type="expression" dxfId="9" priority="11">
      <formula>MOD(ROW( ),3)=1</formula>
    </cfRule>
  </conditionalFormatting>
  <conditionalFormatting sqref="E12">
    <cfRule type="expression" dxfId="8" priority="9">
      <formula>MOD(ROW( ),3)=1</formula>
    </cfRule>
  </conditionalFormatting>
  <conditionalFormatting sqref="E13">
    <cfRule type="expression" dxfId="7" priority="7">
      <formula>MOD(ROW( ),3)=1</formula>
    </cfRule>
    <cfRule type="expression" dxfId="6" priority="8">
      <formula>MOD(ROW( ),3)=1</formula>
    </cfRule>
  </conditionalFormatting>
  <conditionalFormatting sqref="E13">
    <cfRule type="expression" dxfId="5" priority="6">
      <formula>MOD(ROW( ),3)=1</formula>
    </cfRule>
  </conditionalFormatting>
  <conditionalFormatting sqref="D5:D17">
    <cfRule type="expression" dxfId="4" priority="5">
      <formula>MOD(ROW(),3)=1</formula>
    </cfRule>
  </conditionalFormatting>
  <conditionalFormatting sqref="G5:G17">
    <cfRule type="expression" dxfId="3" priority="4">
      <formula>MOD(ROW(),3)=1</formula>
    </cfRule>
  </conditionalFormatting>
  <conditionalFormatting sqref="B4:G4">
    <cfRule type="expression" dxfId="2" priority="2">
      <formula>MOD(ROW( ),3)=1</formula>
    </cfRule>
    <cfRule type="expression" dxfId="1" priority="3">
      <formula>MOD(ROW( ),3)=1</formula>
    </cfRule>
  </conditionalFormatting>
  <conditionalFormatting sqref="B4:G4">
    <cfRule type="expression" dxfId="0" priority="1">
      <formula>MOD(ROW( ),3)=1</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15</vt:i4>
      </vt:variant>
    </vt:vector>
  </HeadingPairs>
  <TitlesOfParts>
    <vt:vector size="30" baseType="lpstr">
      <vt:lpstr>1.33</vt:lpstr>
      <vt:lpstr>1.33 Note</vt:lpstr>
      <vt:lpstr>1.34</vt:lpstr>
      <vt:lpstr>1.35</vt:lpstr>
      <vt:lpstr>1.36</vt:lpstr>
      <vt:lpstr>1.37</vt:lpstr>
      <vt:lpstr>1.38 </vt:lpstr>
      <vt:lpstr>1.39</vt:lpstr>
      <vt:lpstr>1.40_1.41</vt:lpstr>
      <vt:lpstr>1.44 </vt:lpstr>
      <vt:lpstr>1.42</vt:lpstr>
      <vt:lpstr>1.43</vt:lpstr>
      <vt:lpstr>1.44</vt:lpstr>
      <vt:lpstr>1.45</vt:lpstr>
      <vt:lpstr>1.45revised</vt:lpstr>
      <vt:lpstr>'1.33'!Print_Area</vt:lpstr>
      <vt:lpstr>'1.33 Note'!Print_Area</vt:lpstr>
      <vt:lpstr>'1.34'!Print_Area</vt:lpstr>
      <vt:lpstr>'1.35'!Print_Area</vt:lpstr>
      <vt:lpstr>'1.36'!Print_Area</vt:lpstr>
      <vt:lpstr>'1.37'!Print_Area</vt:lpstr>
      <vt:lpstr>'1.38 '!Print_Area</vt:lpstr>
      <vt:lpstr>'1.39'!Print_Area</vt:lpstr>
      <vt:lpstr>'1.40_1.41'!Print_Area</vt:lpstr>
      <vt:lpstr>'1.42'!Print_Area</vt:lpstr>
      <vt:lpstr>'1.43'!Print_Area</vt:lpstr>
      <vt:lpstr>'1.44'!Print_Area</vt:lpstr>
      <vt:lpstr>'1.44 '!Print_Area</vt:lpstr>
      <vt:lpstr>'1.45'!Print_Area</vt:lpstr>
      <vt:lpstr>'1.35'!Print_Titles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User</cp:lastModifiedBy>
  <cp:lastPrinted>2020-05-30T14:11:17Z</cp:lastPrinted>
  <dcterms:created xsi:type="dcterms:W3CDTF">2017-12-19T22:54:41Z</dcterms:created>
  <dcterms:modified xsi:type="dcterms:W3CDTF">2020-05-30T16:49:02Z</dcterms:modified>
</cp:coreProperties>
</file>