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Chapters and Components 02.06.2025\"/>
    </mc:Choice>
  </mc:AlternateContent>
  <xr:revisionPtr revIDLastSave="0" documentId="13_ncr:1_{1D3B7737-5A60-42A7-9432-0EFEE9431ADF}" xr6:coauthVersionLast="47" xr6:coauthVersionMax="47" xr10:uidLastSave="{00000000-0000-0000-0000-000000000000}"/>
  <bookViews>
    <workbookView xWindow="-110" yWindow="-110" windowWidth="19420" windowHeight="10300" firstSheet="18" activeTab="27" xr2:uid="{96477586-98D3-4B9C-90CA-8F75C45971D9}"/>
  </bookViews>
  <sheets>
    <sheet name="5.01" sheetId="25" r:id="rId1"/>
    <sheet name="5.02" sheetId="1" r:id="rId2"/>
    <sheet name="5.03 " sheetId="17" r:id="rId3"/>
    <sheet name="5.04 " sheetId="14" state="hidden" r:id="rId4"/>
    <sheet name="5.04a" sheetId="41" r:id="rId5"/>
    <sheet name="5.04 b" sheetId="45" r:id="rId6"/>
    <sheet name="5.05a" sheetId="26" r:id="rId7"/>
    <sheet name="5.05b" sheetId="20" r:id="rId8"/>
    <sheet name="5.06" sheetId="27" r:id="rId9"/>
    <sheet name="5.07" sheetId="15" r:id="rId10"/>
    <sheet name="5.08" sheetId="44" r:id="rId11"/>
    <sheet name=" 5.08" sheetId="16" state="hidden" r:id="rId12"/>
    <sheet name="5.09 " sheetId="30" r:id="rId13"/>
    <sheet name="5.10" sheetId="28" r:id="rId14"/>
    <sheet name="5.11" sheetId="12" r:id="rId15"/>
    <sheet name="5.12" sheetId="11" r:id="rId16"/>
    <sheet name="5.13" sheetId="23" r:id="rId17"/>
    <sheet name="5.14" sheetId="24" r:id="rId18"/>
    <sheet name="5.15" sheetId="13" r:id="rId19"/>
    <sheet name="5.16" sheetId="2" r:id="rId20"/>
    <sheet name="5.17" sheetId="3" r:id="rId21"/>
    <sheet name="5.18" sheetId="4" r:id="rId22"/>
    <sheet name="5.19" sheetId="5" r:id="rId23"/>
    <sheet name="5.20" sheetId="6" r:id="rId24"/>
    <sheet name="5.21" sheetId="7" r:id="rId25"/>
    <sheet name="5.22" sheetId="8" r:id="rId26"/>
    <sheet name="5.23" sheetId="9" r:id="rId27"/>
    <sheet name="5.24" sheetId="10" r:id="rId28"/>
    <sheet name="Sheet2" sheetId="46" state="hidden" r:id="rId29"/>
    <sheet name="Sheet1" sheetId="42" state="hidden" r:id="rId30"/>
  </sheets>
  <externalReferences>
    <externalReference r:id="rId31"/>
    <externalReference r:id="rId32"/>
    <externalReference r:id="rId33"/>
    <externalReference r:id="rId34"/>
  </externalReferences>
  <definedNames>
    <definedName name="aa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aa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aaa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aaa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ab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ab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College">#REF!</definedName>
    <definedName name="d">#REF!</definedName>
    <definedName name="elec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xternalData_1" localSheetId="11" hidden="1">' 5.08'!#REF!</definedName>
    <definedName name="ggg">#REF!</definedName>
    <definedName name="JR_PAGE_ANCHOR_0_1">#REF!</definedName>
    <definedName name="n" localSheetId="2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n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_xlnm.Print_Area" localSheetId="2">'5.03 '!$A$1:$K$17</definedName>
    <definedName name="_xlnm.Print_Area" localSheetId="3">'5.04 '!$A$1:$I$43</definedName>
    <definedName name="_xlnm.Print_Area" localSheetId="7">'5.05b'!$A$1:$O$38</definedName>
    <definedName name="_xlnm.Print_Titles" localSheetId="7">'5.05b'!$1:$5</definedName>
    <definedName name="rtrtt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rtrtt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Coal._.Questionnaire." localSheetId="2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Electricity._.Questionnaire.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7" i="17" l="1"/>
  <c r="I38" i="28"/>
  <c r="H38" i="28"/>
  <c r="G38" i="28"/>
  <c r="F38" i="28"/>
  <c r="E38" i="28"/>
  <c r="D38" i="28"/>
  <c r="C38" i="28"/>
  <c r="H41" i="27"/>
  <c r="G41" i="27"/>
  <c r="F41" i="27"/>
  <c r="E41" i="27"/>
  <c r="D41" i="27"/>
  <c r="C41" i="27"/>
  <c r="D19" i="25"/>
  <c r="C19" i="25" s="1"/>
  <c r="D18" i="25"/>
  <c r="C18" i="25" s="1"/>
  <c r="D17" i="25"/>
  <c r="C17" i="25"/>
  <c r="D11" i="25"/>
  <c r="C11" i="25" s="1"/>
  <c r="D10" i="25"/>
  <c r="C10" i="25" s="1"/>
  <c r="D9" i="25"/>
  <c r="C9" i="25"/>
  <c r="C7" i="25"/>
  <c r="C6" i="25"/>
  <c r="C5" i="25"/>
  <c r="K14" i="17" l="1"/>
  <c r="G14" i="17"/>
  <c r="G7" i="17"/>
  <c r="N41" i="10"/>
  <c r="M41" i="10"/>
  <c r="L41" i="10"/>
  <c r="K41" i="10"/>
  <c r="J41" i="10"/>
  <c r="I41" i="10"/>
  <c r="H41" i="10"/>
  <c r="G41" i="10"/>
  <c r="K39" i="9"/>
  <c r="J39" i="9"/>
  <c r="I39" i="9"/>
  <c r="H39" i="9"/>
  <c r="G39" i="9"/>
  <c r="F39" i="9"/>
  <c r="E39" i="9"/>
  <c r="D39" i="9"/>
  <c r="C39" i="9"/>
  <c r="AJ42" i="8"/>
  <c r="AI42" i="8"/>
  <c r="AH42" i="8"/>
  <c r="AG42" i="8"/>
  <c r="AF42" i="8"/>
  <c r="AE42" i="8"/>
  <c r="AD42" i="8"/>
  <c r="AC42" i="8"/>
  <c r="AB42" i="8"/>
  <c r="AA42" i="8"/>
  <c r="Z42" i="8"/>
  <c r="Y42" i="8"/>
  <c r="R42" i="8"/>
  <c r="Q42" i="8"/>
  <c r="P42" i="8"/>
  <c r="O42" i="8"/>
  <c r="N42" i="8"/>
  <c r="M42" i="8"/>
  <c r="L42" i="8"/>
  <c r="K42" i="8"/>
  <c r="J42" i="8"/>
  <c r="I42" i="8"/>
  <c r="AC42" i="7"/>
  <c r="AB42" i="7"/>
  <c r="AA42" i="7"/>
  <c r="Z42" i="7"/>
  <c r="Y42" i="7"/>
  <c r="X42" i="7"/>
  <c r="W42" i="7"/>
  <c r="V42" i="7"/>
  <c r="U42" i="7"/>
  <c r="T42" i="7"/>
  <c r="S42" i="7"/>
  <c r="R42" i="7"/>
  <c r="Q42" i="7"/>
  <c r="P42" i="7"/>
  <c r="O42" i="7"/>
  <c r="N42" i="7"/>
  <c r="M42" i="7"/>
  <c r="L42" i="7"/>
  <c r="H42" i="7"/>
  <c r="G42" i="7"/>
  <c r="F42" i="7"/>
  <c r="E42" i="7"/>
  <c r="P44" i="6"/>
  <c r="O44" i="6"/>
  <c r="N44" i="6"/>
  <c r="M44" i="6"/>
  <c r="L44" i="6"/>
  <c r="K44" i="6"/>
  <c r="J44" i="6"/>
  <c r="I44" i="6"/>
  <c r="H44" i="6"/>
  <c r="G44" i="6"/>
  <c r="F44" i="6"/>
  <c r="E44" i="6"/>
  <c r="D44" i="6"/>
  <c r="C44" i="6"/>
  <c r="V43" i="5"/>
  <c r="U43" i="5"/>
  <c r="T43" i="5"/>
  <c r="S43" i="5"/>
  <c r="R43" i="5"/>
  <c r="Q43" i="5"/>
  <c r="P43" i="5"/>
  <c r="O43" i="5"/>
  <c r="N43" i="5"/>
  <c r="M43" i="5"/>
  <c r="L43" i="5"/>
  <c r="K43" i="5"/>
  <c r="J43" i="5"/>
  <c r="I43" i="5"/>
  <c r="H43" i="5"/>
  <c r="G43" i="5"/>
  <c r="F43" i="5"/>
  <c r="E43" i="5"/>
  <c r="D43" i="5"/>
  <c r="C43" i="5"/>
  <c r="AB44" i="4"/>
  <c r="AA44" i="4"/>
  <c r="Z44" i="4"/>
  <c r="Y44" i="4"/>
  <c r="X44" i="4"/>
  <c r="W44" i="4"/>
  <c r="V44" i="4"/>
  <c r="U44" i="4"/>
  <c r="T44" i="4"/>
  <c r="S44" i="4"/>
  <c r="R44" i="4"/>
  <c r="Q44" i="4"/>
  <c r="P44" i="4"/>
  <c r="O44" i="4"/>
  <c r="N44" i="4"/>
  <c r="M44" i="4"/>
  <c r="L44" i="4"/>
  <c r="K44" i="4"/>
  <c r="J44" i="4"/>
  <c r="I44" i="4"/>
  <c r="A7" i="4"/>
  <c r="A8" i="4" s="1"/>
  <c r="A9" i="4" s="1"/>
  <c r="A10" i="4" s="1"/>
  <c r="A11" i="4" s="1"/>
  <c r="A12" i="4" s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33" i="4" s="1"/>
  <c r="A34" i="4" s="1"/>
  <c r="A35" i="4" s="1"/>
  <c r="A36" i="4" s="1"/>
  <c r="A37" i="4" s="1"/>
  <c r="A38" i="4" s="1"/>
  <c r="A39" i="4" s="1"/>
  <c r="A40" i="4" s="1"/>
  <c r="A41" i="4" s="1"/>
  <c r="AB44" i="3"/>
  <c r="AA44" i="3"/>
  <c r="Z44" i="3"/>
  <c r="Y44" i="3"/>
  <c r="X44" i="3"/>
  <c r="W44" i="3"/>
  <c r="V44" i="3"/>
  <c r="U44" i="3"/>
  <c r="T44" i="3"/>
  <c r="S44" i="3"/>
  <c r="R44" i="3"/>
  <c r="Q44" i="3"/>
  <c r="P44" i="3"/>
  <c r="O44" i="3"/>
  <c r="N44" i="3"/>
  <c r="M44" i="3"/>
  <c r="L44" i="3"/>
  <c r="K44" i="3"/>
  <c r="J44" i="3"/>
  <c r="I44" i="3"/>
  <c r="A6" i="3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I17" i="1"/>
  <c r="H17" i="1"/>
  <c r="G17" i="1"/>
  <c r="F17" i="1"/>
  <c r="D17" i="1"/>
  <c r="C17" i="1"/>
  <c r="A5" i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44ED3636-FBE8-474A-890C-06B4D11CB6C9}" keepAlive="1" name="Query - Page001" description="Connection to the 'Page001' query in the workbook." type="5" refreshedVersion="0" background="1">
    <dbPr connection="Provider=Microsoft.Mashup.OleDb.1;Data Source=$Workbook$;Location=Page001;Extended Properties=&quot;&quot;" command="SELECT * FROM [Page001]"/>
  </connection>
  <connection id="2" xr16:uid="{15837BDC-2304-439F-BFB3-0AFAEE66B638}" keepAlive="1" name="Query - Page002" description="Connection to the 'Page002' query in the workbook." type="5" refreshedVersion="0" background="1">
    <dbPr connection="Provider=Microsoft.Mashup.OleDb.1;Data Source=$Workbook$;Location=Page002;Extended Properties=&quot;&quot;" command="SELECT * FROM [Page002]"/>
  </connection>
  <connection id="3" xr16:uid="{E3EA522F-1FC3-4DCF-A7AE-F6841463A8B8}" keepAlive="1" name="Query - Page124" description="Connection to the 'Page124' query in the workbook." type="5" refreshedVersion="0" background="1">
    <dbPr connection="Provider=Microsoft.Mashup.OleDb.1;Data Source=$Workbook$;Location=Page124;Extended Properties=&quot;&quot;" command="SELECT * FROM [Page124]"/>
  </connection>
  <connection id="4" xr16:uid="{AC58576F-0ABD-4CCE-BA84-C7540F139CFF}" keepAlive="1" name="Query - Page125" description="Connection to the 'Page125' query in the workbook." type="5" refreshedVersion="0" background="1">
    <dbPr connection="Provider=Microsoft.Mashup.OleDb.1;Data Source=$Workbook$;Location=Page125;Extended Properties=&quot;&quot;" command="SELECT * FROM [Page125]"/>
  </connection>
  <connection id="5" xr16:uid="{51F44AFE-7BF3-4E86-8409-49060BA10439}" keepAlive="1" name="Query - Page128" description="Connection to the 'Page128' query in the workbook." type="5" refreshedVersion="8" background="1" saveData="1">
    <dbPr connection="Provider=Microsoft.Mashup.OleDb.1;Data Source=$Workbook$;Location=Page128;Extended Properties=&quot;&quot;" command="SELECT * FROM [Page128]"/>
  </connection>
  <connection id="6" xr16:uid="{EEFEBEB5-CD4D-4D39-9A57-AF2410250BFB}" keepAlive="1" name="Query - Page129" description="Connection to the 'Page129' query in the workbook." type="5" refreshedVersion="0" background="1">
    <dbPr connection="Provider=Microsoft.Mashup.OleDb.1;Data Source=$Workbook$;Location=Page129;Extended Properties=&quot;&quot;" command="SELECT * FROM [Page129]"/>
  </connection>
  <connection id="7" xr16:uid="{F6D8E17E-9BDB-402B-AB8B-C9CBC10CC3B6}" keepAlive="1" name="Query - Page132" description="Connection to the 'Page132' query in the workbook." type="5" refreshedVersion="0" background="1">
    <dbPr connection="Provider=Microsoft.Mashup.OleDb.1;Data Source=$Workbook$;Location=Page132;Extended Properties=&quot;&quot;" command="SELECT * FROM [Page132]"/>
  </connection>
  <connection id="8" xr16:uid="{2418533C-6D8E-4197-9897-39B5F8C72C60}" keepAlive="1" name="Query - Page133" description="Connection to the 'Page133' query in the workbook." type="5" refreshedVersion="0" background="1">
    <dbPr connection="Provider=Microsoft.Mashup.OleDb.1;Data Source=$Workbook$;Location=Page133;Extended Properties=&quot;&quot;" command="SELECT * FROM [Page133]"/>
  </connection>
  <connection id="9" xr16:uid="{A05247D3-E2BD-46A2-852D-D1E8CE489C31}" keepAlive="1" name="Query - Page134" description="Connection to the 'Page134' query in the workbook." type="5" refreshedVersion="0" background="1">
    <dbPr connection="Provider=Microsoft.Mashup.OleDb.1;Data Source=$Workbook$;Location=Page134;Extended Properties=&quot;&quot;" command="SELECT * FROM [Page134]"/>
  </connection>
  <connection id="10" xr16:uid="{F0BEB4D3-A60C-411E-862C-6FFFE8F35919}" keepAlive="1" name="Query - Page135" description="Connection to the 'Page135' query in the workbook." type="5" refreshedVersion="0" background="1">
    <dbPr connection="Provider=Microsoft.Mashup.OleDb.1;Data Source=$Workbook$;Location=Page135;Extended Properties=&quot;&quot;" command="SELECT * FROM [Page135]"/>
  </connection>
  <connection id="11" xr16:uid="{06F07550-59BA-48AB-982D-9FDF8B08CA9D}" keepAlive="1" name="Query - Page146" description="Connection to the 'Page146' query in the workbook." type="5" refreshedVersion="0" background="1">
    <dbPr connection="Provider=Microsoft.Mashup.OleDb.1;Data Source=$Workbook$;Location=Page146;Extended Properties=&quot;&quot;" command="SELECT * FROM [Page146]"/>
  </connection>
  <connection id="12" xr16:uid="{B2393C74-32E1-48A6-83CC-EBDDF9CEED8F}" keepAlive="1" name="Query - Page147" description="Connection to the 'Page147' query in the workbook." type="5" refreshedVersion="0" background="1">
    <dbPr connection="Provider=Microsoft.Mashup.OleDb.1;Data Source=$Workbook$;Location=Page147;Extended Properties=&quot;&quot;" command="SELECT * FROM [Page147]"/>
  </connection>
  <connection id="13" xr16:uid="{471F0ECA-BBB7-49C7-8D11-D93B06B0BC90}" keepAlive="1" name="Query - Page148" description="Connection to the 'Page148' query in the workbook." type="5" refreshedVersion="0" background="1">
    <dbPr connection="Provider=Microsoft.Mashup.OleDb.1;Data Source=$Workbook$;Location=Page148;Extended Properties=&quot;&quot;" command="SELECT * FROM [Page148]"/>
  </connection>
</connections>
</file>

<file path=xl/sharedStrings.xml><?xml version="1.0" encoding="utf-8"?>
<sst xmlns="http://schemas.openxmlformats.org/spreadsheetml/2006/main" count="2308" uniqueCount="668">
  <si>
    <t xml:space="preserve">Statement 5.02: Coastal Fishing Population in India       </t>
  </si>
  <si>
    <r>
      <rPr>
        <b/>
        <sz val="12"/>
        <color theme="1"/>
        <rFont val="Book Antiqua"/>
        <family val="1"/>
      </rPr>
      <t>क्र. सं.</t>
    </r>
    <r>
      <rPr>
        <b/>
        <sz val="11"/>
        <color theme="1"/>
        <rFont val="Book Antiqua"/>
        <family val="1"/>
      </rPr>
      <t xml:space="preserve">
S.No.</t>
    </r>
  </si>
  <si>
    <t>राज्‍य/केंद्र शासित प्रदेश</t>
  </si>
  <si>
    <t>State/UTs</t>
  </si>
  <si>
    <t xml:space="preserve">  आंध्र प्रदेश</t>
  </si>
  <si>
    <t>Andhra Pradesh</t>
  </si>
  <si>
    <t xml:space="preserve">  गोवा</t>
  </si>
  <si>
    <t>Goa</t>
  </si>
  <si>
    <t xml:space="preserve">  गुजरात</t>
  </si>
  <si>
    <t>Gujarat</t>
  </si>
  <si>
    <t xml:space="preserve">  कर्नाटक</t>
  </si>
  <si>
    <t>Karnataka</t>
  </si>
  <si>
    <t xml:space="preserve">  केरल</t>
  </si>
  <si>
    <t>Kerala</t>
  </si>
  <si>
    <t xml:space="preserve">  महाराष्ट्र</t>
  </si>
  <si>
    <t>Maharashtra</t>
  </si>
  <si>
    <t xml:space="preserve">  ओडिशा</t>
  </si>
  <si>
    <t>Odisha</t>
  </si>
  <si>
    <t xml:space="preserve">  तमिलनाडु</t>
  </si>
  <si>
    <t>Tamil Nadu</t>
  </si>
  <si>
    <t xml:space="preserve">  पश्चिम बंगाल *</t>
  </si>
  <si>
    <t>171*</t>
  </si>
  <si>
    <t>West Bengal *</t>
  </si>
  <si>
    <t xml:space="preserve">  अंडमान और निकोबार </t>
  </si>
  <si>
    <t>Andaman &amp; Nicobar</t>
  </si>
  <si>
    <t xml:space="preserve">  दमन एवं दीव</t>
  </si>
  <si>
    <t>Daman &amp; Diu</t>
  </si>
  <si>
    <t xml:space="preserve">  पुद्दुचेरी</t>
  </si>
  <si>
    <t>Puducherry</t>
  </si>
  <si>
    <t xml:space="preserve">  लक्षद्वीप </t>
  </si>
  <si>
    <t>Lakshadweep</t>
  </si>
  <si>
    <t xml:space="preserve">  कुल</t>
  </si>
  <si>
    <t>Total</t>
  </si>
  <si>
    <t>स्रोत: ,मत्स्यपालन विभाग, मत्स्यपालन, पशुपालन और डेयरी मंत्रालय</t>
  </si>
  <si>
    <t>Source: Department of Fisheries , M/o Fisheries, Animal Husbandry &amp; Dairying (Marine Fisheries Census 2016 India)</t>
  </si>
  <si>
    <t>Note:  * :Subsequent reference to Fishing villages actually mean Gram Panchayat in West Bengal.</t>
  </si>
  <si>
    <r>
      <t xml:space="preserve">S.No.
</t>
    </r>
    <r>
      <rPr>
        <b/>
        <sz val="12"/>
        <color theme="1"/>
        <rFont val="Book Antiqua"/>
        <family val="1"/>
      </rPr>
      <t>क्र. सं.</t>
    </r>
  </si>
  <si>
    <t>2022 (P)</t>
  </si>
  <si>
    <t xml:space="preserve"> State/ UTs </t>
  </si>
  <si>
    <t>Cases
 मामले</t>
  </si>
  <si>
    <t xml:space="preserve">Deaths
मृत्‍यु </t>
  </si>
  <si>
    <t xml:space="preserve">मामले
Cases
 </t>
  </si>
  <si>
    <t xml:space="preserve">मृत्‍यु 
Deaths
</t>
  </si>
  <si>
    <t xml:space="preserve"> आंध्र प्रदेश</t>
  </si>
  <si>
    <t xml:space="preserve"> अरुणाचल प्रदेश</t>
  </si>
  <si>
    <t>-</t>
  </si>
  <si>
    <t>Arunachal Pradesh</t>
  </si>
  <si>
    <t xml:space="preserve"> असम</t>
  </si>
  <si>
    <t>Assam</t>
  </si>
  <si>
    <t xml:space="preserve"> बिहार</t>
  </si>
  <si>
    <t>Bihar</t>
  </si>
  <si>
    <t xml:space="preserve"> छत्तीसगढ़</t>
  </si>
  <si>
    <t>Chhattisgarh</t>
  </si>
  <si>
    <t xml:space="preserve"> दिल्ली</t>
  </si>
  <si>
    <t>Delhi</t>
  </si>
  <si>
    <t xml:space="preserve"> गोवा</t>
  </si>
  <si>
    <t xml:space="preserve"> गुजरात</t>
  </si>
  <si>
    <t xml:space="preserve"> हरियाणा</t>
  </si>
  <si>
    <t>Haryana</t>
  </si>
  <si>
    <t xml:space="preserve"> हिमाचल प्रदेश</t>
  </si>
  <si>
    <t>Himachal Pradesh</t>
  </si>
  <si>
    <t xml:space="preserve"> जम्मू डिवीजन</t>
  </si>
  <si>
    <t>Jammu Div.</t>
  </si>
  <si>
    <t xml:space="preserve"> कश्मीर डिवीजन</t>
  </si>
  <si>
    <t>Kashmir Div.</t>
  </si>
  <si>
    <t>Jharkhand</t>
  </si>
  <si>
    <t xml:space="preserve"> कर्नाटक</t>
  </si>
  <si>
    <t xml:space="preserve"> केरल</t>
  </si>
  <si>
    <t xml:space="preserve"> मध्य प्रदेश</t>
  </si>
  <si>
    <t>Madhya Pradesh</t>
  </si>
  <si>
    <t xml:space="preserve"> महाराष्ट्र</t>
  </si>
  <si>
    <t xml:space="preserve"> मणिपुर</t>
  </si>
  <si>
    <t>Manipur</t>
  </si>
  <si>
    <t xml:space="preserve"> मेघालय</t>
  </si>
  <si>
    <t>Meghalaya</t>
  </si>
  <si>
    <t xml:space="preserve"> मिजोरम</t>
  </si>
  <si>
    <t>Mizoram</t>
  </si>
  <si>
    <t xml:space="preserve"> नागालैंड</t>
  </si>
  <si>
    <t>Nagaland</t>
  </si>
  <si>
    <t xml:space="preserve"> ओडिशा</t>
  </si>
  <si>
    <t>29^</t>
  </si>
  <si>
    <t xml:space="preserve"> पंजाब</t>
  </si>
  <si>
    <t>Punjab</t>
  </si>
  <si>
    <t xml:space="preserve"> राजस्थान</t>
  </si>
  <si>
    <t>Rajasthan</t>
  </si>
  <si>
    <t xml:space="preserve"> सिक्किम</t>
  </si>
  <si>
    <t>Sikkim</t>
  </si>
  <si>
    <t xml:space="preserve"> तमिलनाडु</t>
  </si>
  <si>
    <t xml:space="preserve"> तेलंगाना</t>
  </si>
  <si>
    <t>Telangana</t>
  </si>
  <si>
    <t xml:space="preserve"> त्रिपुरा</t>
  </si>
  <si>
    <t>Tripura</t>
  </si>
  <si>
    <t xml:space="preserve"> उत्तर प्रदेश</t>
  </si>
  <si>
    <t>Uttar Pradesh</t>
  </si>
  <si>
    <t xml:space="preserve"> उत्‍तराखंड</t>
  </si>
  <si>
    <t>Uttarakhand</t>
  </si>
  <si>
    <t xml:space="preserve"> पश्चिम बंगाल</t>
  </si>
  <si>
    <t>NA</t>
  </si>
  <si>
    <t>West Bengal</t>
  </si>
  <si>
    <t xml:space="preserve"> अंडमान एवं निकोबार द्वीपसमूह</t>
  </si>
  <si>
    <t>Andaman And Nicobar Islands</t>
  </si>
  <si>
    <t xml:space="preserve"> चंडीगढ़</t>
  </si>
  <si>
    <t>Chandigarh</t>
  </si>
  <si>
    <t>Dadra and Nagar Haveli</t>
  </si>
  <si>
    <t xml:space="preserve"> दमन एवं दीव</t>
  </si>
  <si>
    <t>Daman and Diu</t>
  </si>
  <si>
    <t xml:space="preserve"> लक्षद्वीप*</t>
  </si>
  <si>
    <t>Lakshadweep*</t>
  </si>
  <si>
    <t>लद्दाख</t>
  </si>
  <si>
    <t>Ladakh</t>
  </si>
  <si>
    <t xml:space="preserve"> पुद्दुचेरी</t>
  </si>
  <si>
    <t xml:space="preserve"> कुल</t>
  </si>
  <si>
    <r>
      <rPr>
        <i/>
        <sz val="11"/>
        <color theme="1"/>
        <rFont val="Book Antiqua"/>
        <family val="1"/>
      </rPr>
      <t>स्रोत:  भारतीय राष्ट्रीय स्वास्थ्य प्रोफाइल , केंद्रीय स्वास्थ्य आसूचना ब्यूरो, स्वास्थ्य एवं परिवार कल्याण मंत्रालय/</t>
    </r>
    <r>
      <rPr>
        <i/>
        <sz val="10"/>
        <color theme="1"/>
        <rFont val="Book Antiqua"/>
        <family val="1"/>
      </rPr>
      <t xml:space="preserve"> Source:  National Health Profile  of India ,Central Bureau of Health Intelligence,  Ministry of Health &amp; Family Welfare</t>
    </r>
  </si>
  <si>
    <t>Note: 1.  10 districts of Telangana  are included in Andhra Pradesh till July 2014.   2. * figures don't include data in respect of few districts.  3. P: provisional (January to December- 2021)  4. ^ Statewise figures in respect of Odisha do not include data of Six Districts namely Mayurbhanj, Bhadrak, Jaipur, Gajapati, Baudh, Balangir.</t>
  </si>
  <si>
    <t>http://www.cbhidghs.nic.in/showfile.php?lid=1147</t>
  </si>
  <si>
    <t>https://nvbdcp.gov.in/index4.php?lang=1&amp;level=0&amp;linkid=431&amp;lid=3715</t>
  </si>
  <si>
    <r>
      <rPr>
        <b/>
        <sz val="12"/>
        <color theme="1"/>
        <rFont val="Book Antiqua"/>
        <family val="1"/>
      </rPr>
      <t>क्र. सं</t>
    </r>
    <r>
      <rPr>
        <b/>
        <sz val="11"/>
        <color theme="1"/>
        <rFont val="Book Antiqua"/>
        <family val="1"/>
      </rPr>
      <t xml:space="preserve">
S.No.</t>
    </r>
  </si>
  <si>
    <t>2021(P)</t>
  </si>
  <si>
    <t xml:space="preserve">State/ UTs </t>
  </si>
  <si>
    <r>
      <rPr>
        <b/>
        <sz val="12"/>
        <color theme="1"/>
        <rFont val="Book Antiqua"/>
        <family val="1"/>
      </rPr>
      <t>मामले</t>
    </r>
    <r>
      <rPr>
        <b/>
        <sz val="11"/>
        <color theme="1"/>
        <rFont val="Book Antiqua"/>
        <family val="1"/>
      </rPr>
      <t xml:space="preserve">
Cases
 </t>
    </r>
  </si>
  <si>
    <r>
      <rPr>
        <b/>
        <sz val="12"/>
        <color theme="1"/>
        <rFont val="Book Antiqua"/>
        <family val="1"/>
      </rPr>
      <t>मृत्‍यु</t>
    </r>
    <r>
      <rPr>
        <b/>
        <sz val="11"/>
        <color theme="1"/>
        <rFont val="Book Antiqua"/>
        <family val="1"/>
      </rPr>
      <t xml:space="preserve">
Deaths
 </t>
    </r>
  </si>
  <si>
    <t xml:space="preserve">  आंध्र प्रदेश**</t>
  </si>
  <si>
    <t>Andhra Pradesh**</t>
  </si>
  <si>
    <t xml:space="preserve">  अरुणाचल प्रदेश</t>
  </si>
  <si>
    <t>19104*</t>
  </si>
  <si>
    <t xml:space="preserve">  असम</t>
  </si>
  <si>
    <t xml:space="preserve">  बिहार</t>
  </si>
  <si>
    <t>130,276*</t>
  </si>
  <si>
    <t xml:space="preserve">  छत्तीसगढ़</t>
  </si>
  <si>
    <t>51480*</t>
  </si>
  <si>
    <t xml:space="preserve">  दिल्ली</t>
  </si>
  <si>
    <t xml:space="preserve">  हरियाणा</t>
  </si>
  <si>
    <t xml:space="preserve">  हिमाचल प्रदेश</t>
  </si>
  <si>
    <t xml:space="preserve">  जम्मू डिवीजन</t>
  </si>
  <si>
    <t>Jammu Division</t>
  </si>
  <si>
    <t xml:space="preserve">  कश्मीर डिवीजन</t>
  </si>
  <si>
    <t>Kashmir Division</t>
  </si>
  <si>
    <t xml:space="preserve">  झारखंड</t>
  </si>
  <si>
    <t xml:space="preserve">  मध्य प्रदेश</t>
  </si>
  <si>
    <t xml:space="preserve">  मणिपुर</t>
  </si>
  <si>
    <t xml:space="preserve">  मेघालय</t>
  </si>
  <si>
    <t xml:space="preserve">  मिजोरम</t>
  </si>
  <si>
    <t xml:space="preserve">  नागालैंड</t>
  </si>
  <si>
    <t xml:space="preserve">  ओडिशा*</t>
  </si>
  <si>
    <t>508870^</t>
  </si>
  <si>
    <t>Odisha*</t>
  </si>
  <si>
    <t xml:space="preserve">  पंजाब</t>
  </si>
  <si>
    <t xml:space="preserve">  राजस्थान</t>
  </si>
  <si>
    <t xml:space="preserve">  सिक्किम</t>
  </si>
  <si>
    <t xml:space="preserve">  तेलंगाना*</t>
  </si>
  <si>
    <t>Telangana*</t>
  </si>
  <si>
    <t xml:space="preserve">  त्रिपुरा</t>
  </si>
  <si>
    <t xml:space="preserve">  उत्तराखंड</t>
  </si>
  <si>
    <t xml:space="preserve">  उत्तर प्रदेश</t>
  </si>
  <si>
    <t xml:space="preserve">  पश्चिम बंगाल</t>
  </si>
  <si>
    <t xml:space="preserve">  चंडीगढ़</t>
  </si>
  <si>
    <t xml:space="preserve">  दादरा एवं नगर हवेली</t>
  </si>
  <si>
    <t>Dadra And Nagar Haveli</t>
  </si>
  <si>
    <t xml:space="preserve">  लक्षद्वीप</t>
  </si>
  <si>
    <t xml:space="preserve">Total </t>
  </si>
  <si>
    <r>
      <rPr>
        <i/>
        <sz val="11"/>
        <color theme="1"/>
        <rFont val="Book Antiqua"/>
        <family val="1"/>
      </rPr>
      <t>स्रोत:  भारतीय राष्ट्रीय स्वास्थ्य प्रोफाइल , केंद्रीय स्वास्थ्य आसूचना ब्यूरो, स्वास्थ्य एवं परिवार कल्याण मंत्रालय</t>
    </r>
    <r>
      <rPr>
        <i/>
        <sz val="10"/>
        <color theme="1"/>
        <rFont val="Book Antiqua"/>
        <family val="1"/>
      </rPr>
      <t>/ Source:  National Health Profile  of India ,Central Bureau of Health Intelligence,  Ministry of Health &amp; Family Welfare</t>
    </r>
  </si>
  <si>
    <t xml:space="preserve">Note:   1.  P : Provisional/अनंतिम (January to December 2021)  2. * Figures don't include data in respect of few districts.  3.  **Excludes data of 10 districts of Telangana from July 2014 Onwards.  4. 10 districts of Telangana are  included in Andhra Pradesh till July 2014. </t>
  </si>
  <si>
    <r>
      <rPr>
        <b/>
        <sz val="12"/>
        <color theme="1"/>
        <rFont val="Book Antiqua"/>
        <family val="1"/>
      </rPr>
      <t>मामले</t>
    </r>
    <r>
      <rPr>
        <b/>
        <sz val="11"/>
        <color theme="1"/>
        <rFont val="Book Antiqua"/>
        <family val="1"/>
      </rPr>
      <t xml:space="preserve">
Cases </t>
    </r>
  </si>
  <si>
    <r>
      <rPr>
        <b/>
        <sz val="12"/>
        <color theme="1"/>
        <rFont val="Book Antiqua"/>
        <family val="1"/>
      </rPr>
      <t>मृत्‍यु</t>
    </r>
    <r>
      <rPr>
        <b/>
        <sz val="11"/>
        <color theme="1"/>
        <rFont val="Book Antiqua"/>
        <family val="1"/>
      </rPr>
      <t xml:space="preserve">
Deaths </t>
    </r>
  </si>
  <si>
    <t>32731^</t>
  </si>
  <si>
    <t>27355^</t>
  </si>
  <si>
    <t>20322^</t>
  </si>
  <si>
    <t>137973^</t>
  </si>
  <si>
    <t>12645^</t>
  </si>
  <si>
    <t>11890^</t>
  </si>
  <si>
    <t xml:space="preserve">  तेलंगाना</t>
  </si>
  <si>
    <t>Source:  National Health Profile  of India ,Central Bureau of Health Intelligence,  Ministry of Health &amp; Family Welfare</t>
  </si>
  <si>
    <t>स्रोत:  भारतीय राष्ट्रीय स्वास्थ्य प्रोफाइल , केंद्रीय स्वास्थ्य आसूचना ब्यूरो, स्वास्थ्य एवं परिवार कल्याण मंत्रालय</t>
  </si>
  <si>
    <t>Note:  1. P : Provisional/अनंतिम (January to December 2021). 2. ^-  unified data for UT of Jammu &amp; Kashmir and UT of Ladakh. 3. * Figures don't include data in respect of few districts.</t>
  </si>
  <si>
    <r>
      <rPr>
        <b/>
        <sz val="12"/>
        <color theme="1"/>
        <rFont val="Book Antiqua"/>
        <family val="1"/>
      </rPr>
      <t>क्र. सं.</t>
    </r>
    <r>
      <rPr>
        <b/>
        <sz val="11"/>
        <color theme="1"/>
        <rFont val="Book Antiqua"/>
        <family val="1"/>
      </rPr>
      <t xml:space="preserve">
S.No
</t>
    </r>
  </si>
  <si>
    <r>
      <rPr>
        <b/>
        <sz val="12"/>
        <color theme="1"/>
        <rFont val="Book Antiqua"/>
        <family val="1"/>
      </rPr>
      <t>मृत्‍यु</t>
    </r>
    <r>
      <rPr>
        <b/>
        <sz val="11"/>
        <color theme="1"/>
        <rFont val="Book Antiqua"/>
        <family val="1"/>
      </rPr>
      <t xml:space="preserve">
Deaths</t>
    </r>
  </si>
  <si>
    <t>NR</t>
  </si>
  <si>
    <t>3165^</t>
  </si>
  <si>
    <t>1740^</t>
  </si>
  <si>
    <t>706^</t>
  </si>
  <si>
    <t>2006^</t>
  </si>
  <si>
    <t>2459^</t>
  </si>
  <si>
    <t>2326^</t>
  </si>
  <si>
    <t>...</t>
  </si>
  <si>
    <t>Note: 1. P : अनंतिम/Provisional (January to December 2021). 2. * Figures don't include data in respect of few districts. 3.  ^-  unified data for UT of Jammu &amp; Kashmir and UT of Ladakh.</t>
  </si>
  <si>
    <t xml:space="preserve"> गोवा*</t>
  </si>
  <si>
    <t>300628^</t>
  </si>
  <si>
    <t>4^</t>
  </si>
  <si>
    <t>270847^</t>
  </si>
  <si>
    <t>249995^</t>
  </si>
  <si>
    <t>687278^</t>
  </si>
  <si>
    <t>0^</t>
  </si>
  <si>
    <t>636910^</t>
  </si>
  <si>
    <t>696335^</t>
  </si>
  <si>
    <t xml:space="preserve"> झारखंड</t>
  </si>
  <si>
    <t xml:space="preserve"> उत्तराखंड</t>
  </si>
  <si>
    <t xml:space="preserve"> दादरा एवं नगर    हवेली</t>
  </si>
  <si>
    <t xml:space="preserve"> लक्षद्वीप</t>
  </si>
  <si>
    <t xml:space="preserve">Note:  1. P : अनंतिम/ Provisional(January to December, 2021). 2. ^-  unified data for UT of Jammu &amp; Kashmir and UT of Ladakh. 3. Blank  cells indicate nil. 4.  * Figures don't include data in respect of few districts. </t>
  </si>
  <si>
    <r>
      <rPr>
        <b/>
        <sz val="12"/>
        <color theme="1"/>
        <rFont val="Book Antiqua"/>
        <family val="1"/>
      </rPr>
      <t>क्र. सं.</t>
    </r>
    <r>
      <rPr>
        <b/>
        <sz val="11"/>
        <color theme="1"/>
        <rFont val="Book Antiqua"/>
        <family val="1"/>
      </rPr>
      <t xml:space="preserve">
S.No.
</t>
    </r>
  </si>
  <si>
    <t>2023 (P)</t>
  </si>
  <si>
    <t>2024*</t>
  </si>
  <si>
    <t>Malaria cases 
मलेरिया के मामले</t>
  </si>
  <si>
    <t>Pf cases 
पीएफ मामले</t>
  </si>
  <si>
    <t xml:space="preserve"> Deaths 
  मृत्‍यु</t>
  </si>
  <si>
    <t xml:space="preserve">मलेरिया के मामले
Malaria cases 
</t>
  </si>
  <si>
    <t xml:space="preserve">पीएफ मामले
Pf cases 
</t>
  </si>
  <si>
    <t xml:space="preserve"> मृत्‍यु
Deaths 
  </t>
  </si>
  <si>
    <r>
      <rPr>
        <b/>
        <sz val="12"/>
        <color theme="1"/>
        <rFont val="Book Antiqua"/>
        <family val="1"/>
      </rPr>
      <t>मलेरिया के मामले</t>
    </r>
    <r>
      <rPr>
        <b/>
        <sz val="11"/>
        <color theme="1"/>
        <rFont val="Book Antiqua"/>
        <family val="1"/>
      </rPr>
      <t xml:space="preserve">
Malaria cases</t>
    </r>
  </si>
  <si>
    <r>
      <rPr>
        <b/>
        <sz val="12"/>
        <color theme="1"/>
        <rFont val="Book Antiqua"/>
        <family val="1"/>
      </rPr>
      <t>पीएफ मामले</t>
    </r>
    <r>
      <rPr>
        <b/>
        <sz val="11"/>
        <color theme="1"/>
        <rFont val="Book Antiqua"/>
        <family val="1"/>
      </rPr>
      <t xml:space="preserve">
PF  cases</t>
    </r>
  </si>
  <si>
    <r>
      <rPr>
        <b/>
        <sz val="12"/>
        <color theme="1"/>
        <rFont val="Book Antiqua"/>
        <family val="1"/>
      </rPr>
      <t xml:space="preserve"> मृत्‍यु</t>
    </r>
    <r>
      <rPr>
        <b/>
        <sz val="11"/>
        <color theme="1"/>
        <rFont val="Book Antiqua"/>
        <family val="1"/>
      </rPr>
      <t xml:space="preserve">
Deaths   </t>
    </r>
  </si>
  <si>
    <t>उत्तराखंड</t>
  </si>
  <si>
    <t xml:space="preserve"> अंडमान एवं निकोबार      द्वीपसमूह</t>
  </si>
  <si>
    <t>Andaman And Nicobar
Islands</t>
  </si>
  <si>
    <t xml:space="preserve"> दादरा एवं नगर हवेली,  दमन एवं दीव</t>
  </si>
  <si>
    <t>The Dadra And Nagar Haveli And Daman And
Diu</t>
  </si>
  <si>
    <t xml:space="preserve"> जम्‍मू एवं कश्‍मीर</t>
  </si>
  <si>
    <t>Jammu And Kashmir</t>
  </si>
  <si>
    <t>कुल</t>
  </si>
  <si>
    <t xml:space="preserve">स्रोत: राष्‍ट्रीय वेक्टर जनित रोग नियंत्रण कार्यक्रम (एनवीबीडीसीपी), स्‍वास्‍थ्‍य सेवा महानिदेशालय, स्‍वास्‍थ्‍य एवं परिवार कल्‍याण मंत्रालय </t>
  </si>
  <si>
    <t>Source: National Vector Borne Disease Control Programme (NVBDCP), Directorate General of Health Services, Ministry of Health &amp; Family Welfare</t>
  </si>
  <si>
    <t>Note:  1. Pf: Plasmodium falsiparum :  Malaria  caused  by Pf is the most dangerous  form of malaria.  2. * Upto January</t>
  </si>
  <si>
    <t>https://nvbdcp.gov.in/index1.php?lang=1&amp;level=1&amp;sublinkid=5784&amp;lid=3689</t>
  </si>
  <si>
    <t xml:space="preserve"> राज्‍य/केंद्र शासित प्रदेश</t>
  </si>
  <si>
    <t>2023*</t>
  </si>
  <si>
    <t xml:space="preserve"> States/UTs</t>
  </si>
  <si>
    <r>
      <rPr>
        <b/>
        <sz val="12"/>
        <color theme="1"/>
        <rFont val="Book Antiqua"/>
        <family val="1"/>
      </rPr>
      <t>मामले</t>
    </r>
    <r>
      <rPr>
        <b/>
        <sz val="11"/>
        <color theme="1"/>
        <rFont val="Book Antiqua"/>
        <family val="1"/>
      </rPr>
      <t xml:space="preserve">
Cases</t>
    </r>
  </si>
  <si>
    <r>
      <rPr>
        <b/>
        <sz val="12"/>
        <color theme="1"/>
        <rFont val="Book Antiqua"/>
        <family val="1"/>
      </rPr>
      <t xml:space="preserve">मृत्‍यु </t>
    </r>
    <r>
      <rPr>
        <b/>
        <sz val="11"/>
        <color theme="1"/>
        <rFont val="Book Antiqua"/>
        <family val="1"/>
      </rPr>
      <t xml:space="preserve">
Deaths</t>
    </r>
  </si>
  <si>
    <t>123 </t>
  </si>
  <si>
    <t>Jammu &amp; Kashmir</t>
  </si>
  <si>
    <t> 710</t>
  </si>
  <si>
    <t xml:space="preserve"> अंडमान एवं निकोबार  द्वीपसमूह</t>
  </si>
  <si>
    <t> 168</t>
  </si>
  <si>
    <t xml:space="preserve"> दादरा एवं नगर हवेली</t>
  </si>
  <si>
    <t>Dadra &amp; Nagar  Haveli</t>
  </si>
  <si>
    <t> 625</t>
  </si>
  <si>
    <t>लक्षद्वीप</t>
  </si>
  <si>
    <t xml:space="preserve">स्रोत: राष्‍ट्रीय वेक्टर जनित रोग नियंत्रण कार्यक्रम (एनवीबीडीसीपी), स्‍वास्‍थ्‍य सेवा महानिदेशालय, स्‍वास्‍थ्‍य एवं परिवार कल्‍याण मंत्रालय
</t>
  </si>
  <si>
    <t>Source: National Vector Borne Disease Control Programme (NVBDCP), Directorate General of Health Services, Ministry of Health &amp; Family Welfare.</t>
  </si>
  <si>
    <t>Note: 1. *: till 17th September, 2023. 2. Statement depicts the unified data for UT of Jammu &amp; Kashmir and UT of Ladakh.</t>
  </si>
  <si>
    <r>
      <rPr>
        <b/>
        <sz val="12"/>
        <rFont val="Book Antiqua"/>
        <family val="1"/>
      </rPr>
      <t>क्र. सं.</t>
    </r>
    <r>
      <rPr>
        <b/>
        <sz val="11"/>
        <rFont val="Book Antiqua"/>
        <family val="1"/>
      </rPr>
      <t xml:space="preserve">
S.No.</t>
    </r>
  </si>
  <si>
    <t> 2017 </t>
  </si>
  <si>
    <t> 0</t>
  </si>
  <si>
    <t> 2</t>
  </si>
  <si>
    <t xml:space="preserve">  छत्तीसगढ</t>
  </si>
  <si>
    <t xml:space="preserve">  जम्‍मू एवं कश्‍मीर</t>
  </si>
  <si>
    <t xml:space="preserve">  मिजोरम </t>
  </si>
  <si>
    <t>Mizroram</t>
  </si>
  <si>
    <t>नगालैंड</t>
  </si>
  <si>
    <t>Non Endemic</t>
  </si>
  <si>
    <t> 154</t>
  </si>
  <si>
    <t xml:space="preserve">  अंडमान एवं निकोबार   द्वीपसमूह</t>
  </si>
  <si>
    <t>Andaman And  Nicobar Islands</t>
  </si>
  <si>
    <t xml:space="preserve">  दादरा एवं नगर हवेली और दमन एवं दीव</t>
  </si>
  <si>
    <t>Dadar &amp; Nagar Haveli and Daman &amp; Diu</t>
  </si>
  <si>
    <t>स्रोत: राष्‍ट्रीय वेक्टर जनित रोग नियंत्रण कार्यक्रम, स्‍वास्‍थ्‍य सेवा महानिदेशालय, स्‍वास्‍थ्‍य एवं परिवार कल्‍याण मंत्रालय</t>
  </si>
  <si>
    <t>Source: National Vector Borne Disease Control Programme (NVBDCP),Directorate  General of Health Services, Ministry of Health &amp; Family Welfare</t>
  </si>
  <si>
    <t>Note: 1. Statement depicts the unified data for UT of Jammu &amp; Kashmir and UT of Ladakh. 2. * :  Provisional/अनंतिम (till September 2023). 3. NR- Not Reported. 6. Blank  cells indicate nil or not available</t>
  </si>
  <si>
    <r>
      <rPr>
        <b/>
        <sz val="12"/>
        <rFont val="Book Antiqua"/>
        <family val="1"/>
      </rPr>
      <t>क्र. सं</t>
    </r>
    <r>
      <rPr>
        <b/>
        <sz val="11"/>
        <rFont val="Book Antiqua"/>
        <family val="1"/>
      </rPr>
      <t xml:space="preserve">
S.No.
</t>
    </r>
  </si>
  <si>
    <t>States/UTs</t>
  </si>
  <si>
    <r>
      <rPr>
        <b/>
        <sz val="12"/>
        <rFont val="Book Antiqua"/>
        <family val="1"/>
      </rPr>
      <t>एईएस मामले</t>
    </r>
    <r>
      <rPr>
        <b/>
        <sz val="11"/>
        <rFont val="Book Antiqua"/>
        <family val="1"/>
      </rPr>
      <t xml:space="preserve">
AES Cases</t>
    </r>
  </si>
  <si>
    <r>
      <rPr>
        <b/>
        <sz val="12"/>
        <rFont val="Book Antiqua"/>
        <family val="1"/>
      </rPr>
      <t>मृत्‍यु</t>
    </r>
    <r>
      <rPr>
        <b/>
        <sz val="11"/>
        <rFont val="Book Antiqua"/>
        <family val="1"/>
      </rPr>
      <t xml:space="preserve">
Deaths</t>
    </r>
  </si>
  <si>
    <r>
      <rPr>
        <b/>
        <sz val="12"/>
        <rFont val="Book Antiqua"/>
        <family val="1"/>
      </rPr>
      <t>जेई मामले</t>
    </r>
    <r>
      <rPr>
        <b/>
        <sz val="11"/>
        <rFont val="Book Antiqua"/>
        <family val="1"/>
      </rPr>
      <t xml:space="preserve">
JE Cases</t>
    </r>
  </si>
  <si>
    <t xml:space="preserve">स्रोत: राष्‍ट्रीय वेक्टर जनित रोग नियंत्रण कार्यक्रम, स्‍वास्‍थ्‍य सेवा महानिदेशालय, स्‍वास्‍थ्‍य एवं परिवार कल्‍याण मंत्रालय
</t>
  </si>
  <si>
    <t>Note: *- Provisional (till December)</t>
  </si>
  <si>
    <t>Jammu</t>
  </si>
  <si>
    <t>Kashmir</t>
  </si>
  <si>
    <t>2023-24</t>
  </si>
  <si>
    <t>442.46 Paisa/KWhr</t>
  </si>
  <si>
    <t>पारंपरिक विद्युत उत्पादन स्टेशनों से विद्युत की बिक्री की अखिल भारतीय भारित औसत दर (WARSP)
All India weighted average Rate of sale of power (WARSP) from conventional power generating stations</t>
  </si>
  <si>
    <t>वर्ष
Year</t>
  </si>
  <si>
    <t xml:space="preserve">यात्री परिवहन (लाखों में)
Passenger Carried </t>
  </si>
  <si>
    <t>2019-20</t>
  </si>
  <si>
    <t>2020-21</t>
  </si>
  <si>
    <t>2021-22</t>
  </si>
  <si>
    <t>विवरण 5.04: प्रत्येक राज्य/केंद्र शासित प्रदेश में घरों या यार्ड/प्लॉट में पाइप्ड पानी की पहुंच की सूचना देने वाले व्यक्तियों का प्रतिशत और पीने के पानी के बेहतर स्रोत तक पहुंच की सूचना देने वाले व्यक्तियों का प्रतिशत</t>
  </si>
  <si>
    <t>Statement 5.04: Percentage of Persons reported to have access to Piped Water into Dwelling or Yard/Plot and reported to have Access to Improved Source of Drinking Water for each State/UT</t>
  </si>
  <si>
    <t>S.No</t>
  </si>
  <si>
    <t>राज्य/केंद्र शासित प्रदेश</t>
  </si>
  <si>
    <t>पहुंच रखने वाले व्यक्तियों का प्रतिशत/Percentage of persons having access to</t>
  </si>
  <si>
    <t>घर या यार्ड/प्लॉट में पाइप से पानी/ Piped water into dwelling or yard/plot</t>
  </si>
  <si>
    <t>पीने के पानी का बेहतर स्रोत/ Improved source of drinking water</t>
  </si>
  <si>
    <t xml:space="preserve">Rural
 ग्रामीण </t>
  </si>
  <si>
    <t>Urban 
शहरी</t>
  </si>
  <si>
    <t xml:space="preserve">All
कुल </t>
  </si>
  <si>
    <t>आंध्र प्रदेश</t>
  </si>
  <si>
    <t>अरुणाचल प्रदेश</t>
  </si>
  <si>
    <t>असम</t>
  </si>
  <si>
    <t>बिहार</t>
  </si>
  <si>
    <t>छत्तीसगढ़</t>
  </si>
  <si>
    <t>दिल्ली</t>
  </si>
  <si>
    <t>गोवा</t>
  </si>
  <si>
    <t>गुजरात</t>
  </si>
  <si>
    <t>हरियाणा</t>
  </si>
  <si>
    <t>हिमाचल प्रदेश</t>
  </si>
  <si>
    <t>झारखंड</t>
  </si>
  <si>
    <t>कर्नाटक</t>
  </si>
  <si>
    <t>केरल</t>
  </si>
  <si>
    <t>मध्य प्रदेश</t>
  </si>
  <si>
    <t>महाराष्ट्र</t>
  </si>
  <si>
    <t>मणिपुर</t>
  </si>
  <si>
    <t>मेघालय</t>
  </si>
  <si>
    <t>Megahlaya</t>
  </si>
  <si>
    <t>मिजोरम</t>
  </si>
  <si>
    <t>नागालैंड</t>
  </si>
  <si>
    <t>ओडिशा</t>
  </si>
  <si>
    <t>पंजाब</t>
  </si>
  <si>
    <t>राजस्थान</t>
  </si>
  <si>
    <t>सिक्किम</t>
  </si>
  <si>
    <t>तमिलनाडु</t>
  </si>
  <si>
    <t>तेलंगाना</t>
  </si>
  <si>
    <t>Telengana</t>
  </si>
  <si>
    <t>त्रिपुरा</t>
  </si>
  <si>
    <t>उत्तर प्रदेश</t>
  </si>
  <si>
    <t>पश्चिम बंगाल</t>
  </si>
  <si>
    <t>अंडमान एवं निकोबार  द्वीप</t>
  </si>
  <si>
    <t>A &amp; N Islands</t>
  </si>
  <si>
    <t>चंडीगढ़</t>
  </si>
  <si>
    <t>दादरा और नगर हवेली और दमन और दीव</t>
  </si>
  <si>
    <t>Dadra &amp; Nagar Haveli and Daman &amp; Diu</t>
  </si>
  <si>
    <t>जम्मू और कश्मीर</t>
  </si>
  <si>
    <t xml:space="preserve">लद्दाख </t>
  </si>
  <si>
    <t xml:space="preserve">Ladakh </t>
  </si>
  <si>
    <t>पुदुचेरी</t>
  </si>
  <si>
    <t>अखिल भारत</t>
  </si>
  <si>
    <t>All-India</t>
  </si>
  <si>
    <t xml:space="preserve">स्रोतः भारत में बहुसंकेतक सर्वेक्षण,2020-21, सांख्यिकी और कार्यक्रम कार्यान्वयन मंत्रालय
Source: Multiple Indicator Survey in India , 2020-21 , Ministry of Statistics &amp; Programme Implementation </t>
  </si>
  <si>
    <t>क्र. सं.
S.No.</t>
  </si>
  <si>
    <t xml:space="preserve"> व्यक्तियों का प्रतिशत
 percentage of persons having</t>
  </si>
  <si>
    <t xml:space="preserve">State/UTs
</t>
  </si>
  <si>
    <t>छत्तीसगढ</t>
  </si>
  <si>
    <t>हरयाणा</t>
  </si>
  <si>
    <t xml:space="preserve">राजस्थान </t>
  </si>
  <si>
    <t>उतार प्रदेश।</t>
  </si>
  <si>
    <t>अंडमान एवं निकोबार द्वीपसमूह</t>
  </si>
  <si>
    <t>अखिल भारतीय</t>
  </si>
  <si>
    <t>तालिका 5.08: प्रत्येक राज्य/संघ राज्य क्षेत्र में घरेलू परिसर में पानी, साबुन/डिटर्जेंट के साथ बेहतर शौचालय और हाथ धोने की सुविधाओं तक पहुंच की सूचना देने वाले व्यक्तियों का प्रतिशत और घरेलू परिसर में पानी, साबुन/डिटर्जेंट के साथ बेहतर शौचालय और हाथ धोने की सुविधाओं तक विशेष पहुंच की सूचना देने वाले व्यक्तियों का प्रतिशत</t>
  </si>
  <si>
    <t>Table  5.08 : Percentage  of persons  reported  access  to improved  latrine  and hand  washing  facilities  with water,  soap/detergent  within  the  household  premises  and  percentage  of  persons  reported  exclusive access to improved latrine and hand washing facilities with water, soap/detergent within the household
premises for each State/UT</t>
  </si>
  <si>
    <t xml:space="preserve">Access to improved principal
source of drinking water </t>
  </si>
  <si>
    <t>Access to improved latrine
(among households with access
to latrine)</t>
  </si>
  <si>
    <r>
      <rPr>
        <i/>
        <sz val="11"/>
        <color rgb="FF000000"/>
        <rFont val="Book Antiqua"/>
        <family val="1"/>
      </rPr>
      <t>स्रोतः व्यापक वार्षिक मॉड्यूलर सर्वेक्षण 2022-23| सांख्यिकी और कार्यक्रम कार्यान्वयन मंत्रालय</t>
    </r>
    <r>
      <rPr>
        <i/>
        <sz val="10"/>
        <color rgb="FF000000"/>
        <rFont val="Book Antiqua"/>
        <family val="1"/>
      </rPr>
      <t xml:space="preserve">
Source: Comprehensive Annual Modular Survey 2022-23 | Ministry of Statistics &amp; Programme Implementation </t>
    </r>
  </si>
  <si>
    <t>विवरण 5.03 : पेयजल के प्रमुख स्रोत के अनुसार परिवारों का वितरण</t>
  </si>
  <si>
    <t>Statement 5.03 : Distribution of Households by Major Source of Drinking Water</t>
  </si>
  <si>
    <t xml:space="preserve">क्र. सं.
S.No.
</t>
  </si>
  <si>
    <t>क्षेत्र/Area</t>
  </si>
  <si>
    <t>Rural/ ग्रामीण</t>
  </si>
  <si>
    <t>Urban/ शहरी</t>
  </si>
  <si>
    <t>वर्ष/Year</t>
  </si>
  <si>
    <t xml:space="preserve">1998-99 </t>
  </si>
  <si>
    <t xml:space="preserve">2005-06 </t>
  </si>
  <si>
    <t xml:space="preserve">2015-16 </t>
  </si>
  <si>
    <t>2019-21</t>
  </si>
  <si>
    <t>1998-99</t>
  </si>
  <si>
    <t>2005-06</t>
  </si>
  <si>
    <t>2015-16</t>
  </si>
  <si>
    <t>पेयजल के मुख्‍य स्रोत/Major Source of Drinking Water</t>
  </si>
  <si>
    <t xml:space="preserve">(एनएफएचएस 2)
(NFHS 2)
</t>
  </si>
  <si>
    <t xml:space="preserve">(एनएफएचएस 3)
(NFHS 3)
</t>
  </si>
  <si>
    <t xml:space="preserve">(एनएफएचएस 4)
(NFHS 4)
</t>
  </si>
  <si>
    <t xml:space="preserve">(एनएफएचएस 5)
(NFHS 5)
</t>
  </si>
  <si>
    <r>
      <rPr>
        <sz val="11"/>
        <color rgb="FF000000"/>
        <rFont val="Book Antiqua"/>
        <family val="1"/>
      </rPr>
      <t>बोतलबंद पानी</t>
    </r>
    <r>
      <rPr>
        <sz val="11"/>
        <color theme="1"/>
        <rFont val="Book Antiqua"/>
        <family val="1"/>
      </rPr>
      <t>/Bottled Water</t>
    </r>
  </si>
  <si>
    <t xml:space="preserve"> -</t>
  </si>
  <si>
    <r>
      <rPr>
        <sz val="11"/>
        <color rgb="FF000000"/>
        <rFont val="Book Antiqua"/>
        <family val="1"/>
      </rPr>
      <t>नल पानी / टोंटी / सार्वजनिक टोंटी / स्टैंडपाइप</t>
    </r>
    <r>
      <rPr>
        <sz val="11"/>
        <color theme="1"/>
        <rFont val="Book Antiqua"/>
        <family val="1"/>
      </rPr>
      <t>/Piped Water / Tap/ Public Tap/ Standpipe</t>
    </r>
  </si>
  <si>
    <r>
      <rPr>
        <sz val="11"/>
        <color rgb="FF000000"/>
        <rFont val="Book Antiqua"/>
        <family val="1"/>
      </rPr>
      <t>ट्यूबवेल / हैंडपंप</t>
    </r>
    <r>
      <rPr>
        <sz val="11"/>
        <color theme="1"/>
        <rFont val="Book Antiqua"/>
        <family val="1"/>
      </rPr>
      <t>/Tube Well/ Hand Pump</t>
    </r>
  </si>
  <si>
    <r>
      <rPr>
        <sz val="11"/>
        <color rgb="FF000000"/>
        <rFont val="Book Antiqua"/>
        <family val="1"/>
      </rPr>
      <t>कुआँ</t>
    </r>
    <r>
      <rPr>
        <sz val="11"/>
        <color theme="1"/>
        <rFont val="Book Antiqua"/>
        <family val="1"/>
      </rPr>
      <t>/Well</t>
    </r>
  </si>
  <si>
    <r>
      <rPr>
        <sz val="11"/>
        <color rgb="FF000000"/>
        <rFont val="Book Antiqua"/>
        <family val="1"/>
      </rPr>
      <t>संरक्षित</t>
    </r>
    <r>
      <rPr>
        <sz val="11"/>
        <color theme="1"/>
        <rFont val="Book Antiqua"/>
        <family val="1"/>
      </rPr>
      <t>/Protected</t>
    </r>
  </si>
  <si>
    <r>
      <rPr>
        <sz val="11"/>
        <color rgb="FF000000"/>
        <rFont val="Book Antiqua"/>
        <family val="1"/>
      </rPr>
      <t>असंरक्षित</t>
    </r>
    <r>
      <rPr>
        <sz val="11"/>
        <color theme="1"/>
        <rFont val="Book Antiqua"/>
        <family val="1"/>
      </rPr>
      <t>/Unprotected</t>
    </r>
  </si>
  <si>
    <r>
      <rPr>
        <sz val="11"/>
        <color rgb="FF000000"/>
        <rFont val="Book Antiqua"/>
        <family val="1"/>
      </rPr>
      <t>वर्षा जल (संचित या संशोधित)</t>
    </r>
    <r>
      <rPr>
        <sz val="11"/>
        <color theme="1"/>
        <rFont val="Book Antiqua"/>
        <family val="1"/>
      </rPr>
      <t>/Rain Water (Harvested or Improved)</t>
    </r>
  </si>
  <si>
    <r>
      <rPr>
        <sz val="11"/>
        <color indexed="8"/>
        <rFont val="Book Antiqua"/>
        <family val="1"/>
      </rPr>
      <t>भूपृष्ठ जल (नदी / नहर / झील / टैंक / तालाब)</t>
    </r>
    <r>
      <rPr>
        <sz val="11"/>
        <color theme="1"/>
        <rFont val="Book Antiqua"/>
        <family val="1"/>
      </rPr>
      <t>/Surface Water (River/ Canal/ Lake/ Tank/ Pond)</t>
    </r>
  </si>
  <si>
    <r>
      <rPr>
        <sz val="11"/>
        <color rgb="FF000000"/>
        <rFont val="Book Antiqua"/>
        <family val="1"/>
      </rPr>
      <t>झरना</t>
    </r>
    <r>
      <rPr>
        <sz val="11"/>
        <color theme="1"/>
        <rFont val="Book Antiqua"/>
        <family val="1"/>
      </rPr>
      <t>/Spring</t>
    </r>
  </si>
  <si>
    <r>
      <rPr>
        <sz val="11"/>
        <color rgb="FF000000"/>
        <rFont val="Book Antiqua"/>
        <family val="1"/>
      </rPr>
      <t>अन्‍य स्रोत</t>
    </r>
    <r>
      <rPr>
        <sz val="11"/>
        <color theme="1"/>
        <rFont val="Book Antiqua"/>
        <family val="1"/>
      </rPr>
      <t>/Other Source</t>
    </r>
  </si>
  <si>
    <t>2.7*</t>
  </si>
  <si>
    <t>3.0*</t>
  </si>
  <si>
    <t>स्रोत :  राष्‍ट्रीय परिवार स्‍वास्‍थ्‍य सर्वेक्षण (एनएफएचएस) की रिपोर्टें, स्वास्थ्य एवं परिवार कल्याण मंत्रालय</t>
  </si>
  <si>
    <t>Source: National Family Health Survey (NFHS) reports, Ministry of Health &amp; Family Welfare</t>
  </si>
  <si>
    <t>Note:  In NFHS 4, Other source includes 0.5% and &amp; 0.7% Improved source of drinking water from Community RO Plant in Rural and Urban Areas respectively</t>
  </si>
  <si>
    <t>Statement 5.01: Houses, Households and Population in India</t>
  </si>
  <si>
    <r>
      <rPr>
        <b/>
        <sz val="12"/>
        <rFont val="Book Antiqua"/>
        <family val="1"/>
      </rPr>
      <t>क्र. सं.</t>
    </r>
    <r>
      <rPr>
        <b/>
        <sz val="11"/>
        <rFont val="Book Antiqua"/>
        <family val="1"/>
      </rPr>
      <t xml:space="preserve">
S.No.
</t>
    </r>
  </si>
  <si>
    <t>1981*</t>
  </si>
  <si>
    <t>1991+</t>
  </si>
  <si>
    <t>2001#</t>
  </si>
  <si>
    <t>Census Permanent House: The material of wall includes 'Stone not packed with mortar, Stone packed with mortar, Burnt brick, G.I./ metal/asbestos sheets, Concrete' and the material of roof includes 'Hand made Tiles, Machine made Tiles, Burnt Brick, Stone/Slate, G.I./Metal/Asbestos sheets, Concrete'.</t>
  </si>
  <si>
    <t xml:space="preserve">Note: Figures in brackets are percentages  </t>
  </si>
  <si>
    <t xml:space="preserve">Source : Office of the Registrar General of India, M/o Home Affairs      </t>
  </si>
  <si>
    <t xml:space="preserve">स्रोत: भारत के महापंजीयक का कार्यालय, गृह मंत्रालय </t>
  </si>
  <si>
    <t>116252 (69.27)</t>
  </si>
  <si>
    <t>51575 (30.73)</t>
  </si>
  <si>
    <t>ग्रामीण/Rural</t>
  </si>
  <si>
    <t>14704 (18.64)</t>
  </si>
  <si>
    <t>64162 (81.36)</t>
  </si>
  <si>
    <t>शहरी/Urban</t>
  </si>
  <si>
    <t>130956 (53.08)</t>
  </si>
  <si>
    <t>115737 (46.92)</t>
  </si>
  <si>
    <t>कुल/Total</t>
  </si>
  <si>
    <t>107967 (78.08)</t>
  </si>
  <si>
    <t>30304 (21.92)</t>
  </si>
  <si>
    <t>14111 (26.28)</t>
  </si>
  <si>
    <t>39581 (73.72)</t>
  </si>
  <si>
    <t>122078 (63.59)</t>
  </si>
  <si>
    <t>69886 (36.41)</t>
  </si>
  <si>
    <t>101004 (90.52)</t>
  </si>
  <si>
    <t>10583 (9.48)</t>
  </si>
  <si>
    <t>14286 (36.15)</t>
  </si>
  <si>
    <t>25236 (63.85)</t>
  </si>
  <si>
    <t>115291 (76.30)</t>
  </si>
  <si>
    <t>35819 (23.70)</t>
  </si>
  <si>
    <t xml:space="preserve"> वर्ष/Year</t>
  </si>
  <si>
    <t>(In thousand)</t>
  </si>
  <si>
    <t xml:space="preserve">Statement 5.05 (a): Distribution of Households with Access to Sanitation </t>
  </si>
  <si>
    <t>Note: 1. ^  :Includes ventilated improved pit (VIP) latrine/biogas latrine, and twin pit/composting toilet. 2.  ^^ : Facilities that would be considered improved if they were not shared by two or more household. 3. Statement depicts the unified data for UT of Jammu &amp; Kashmir and UT of Ladakh.</t>
  </si>
  <si>
    <r>
      <rPr>
        <i/>
        <sz val="11"/>
        <color theme="1"/>
        <rFont val="Book Antiqua"/>
        <family val="1"/>
      </rPr>
      <t xml:space="preserve">स्रोत: राष्ट्रीय परिवार स्वास्थ्य सर्वेक्षण </t>
    </r>
    <r>
      <rPr>
        <i/>
        <sz val="10"/>
        <color theme="1"/>
        <rFont val="Book Antiqua"/>
        <family val="1"/>
      </rPr>
      <t>(NFHS-5) 2019-21</t>
    </r>
    <r>
      <rPr>
        <i/>
        <sz val="11"/>
        <color theme="1"/>
        <rFont val="Book Antiqua"/>
        <family val="1"/>
      </rPr>
      <t>, स्वास्थ्य एवं परिवार कल्याण मंत्रालय</t>
    </r>
    <r>
      <rPr>
        <i/>
        <sz val="10"/>
        <color theme="1"/>
        <rFont val="Book Antiqua"/>
        <family val="1"/>
      </rPr>
      <t xml:space="preserve">/ Source:  National Family Health Survey (NFHS-5) 2019-21, Ministry of Health &amp; Family Welfare </t>
    </r>
  </si>
  <si>
    <t xml:space="preserve">All India  </t>
  </si>
  <si>
    <t xml:space="preserve">  उत्‍तराखंड</t>
  </si>
  <si>
    <r>
      <rPr>
        <b/>
        <sz val="12"/>
        <color theme="1"/>
        <rFont val="Book Antiqua"/>
        <family val="1"/>
      </rPr>
      <t>कोई सुविधा नही/खुले स्थान/क्षेत्र का उपयोग</t>
    </r>
    <r>
      <rPr>
        <b/>
        <sz val="11"/>
        <color theme="1"/>
        <rFont val="Book Antiqua"/>
        <family val="1"/>
      </rPr>
      <t xml:space="preserve">
No facility/ uses open space/ field 
</t>
    </r>
  </si>
  <si>
    <r>
      <rPr>
        <b/>
        <sz val="12"/>
        <color theme="1"/>
        <rFont val="Book Antiqua"/>
        <family val="1"/>
      </rPr>
      <t>असंशोधित सुविधा</t>
    </r>
    <r>
      <rPr>
        <b/>
        <sz val="11"/>
        <color theme="1"/>
        <rFont val="Book Antiqua"/>
        <family val="1"/>
      </rPr>
      <t xml:space="preserve">
Unimproved
</t>
    </r>
  </si>
  <si>
    <r>
      <rPr>
        <b/>
        <sz val="12"/>
        <color theme="1"/>
        <rFont val="Book Antiqua"/>
        <family val="1"/>
      </rPr>
      <t>साझा सुविधा</t>
    </r>
    <r>
      <rPr>
        <b/>
        <sz val="11"/>
        <color theme="1"/>
        <rFont val="Book Antiqua"/>
        <family val="1"/>
      </rPr>
      <t xml:space="preserve">^^
Shared facility^^
</t>
    </r>
  </si>
  <si>
    <r>
      <rPr>
        <b/>
        <sz val="12"/>
        <color theme="1"/>
        <rFont val="Book Antiqua"/>
        <family val="1"/>
      </rPr>
      <t>साझा सुविधा नहीं</t>
    </r>
    <r>
      <rPr>
        <b/>
        <sz val="11"/>
        <color theme="1"/>
        <rFont val="Book Antiqua"/>
        <family val="1"/>
      </rPr>
      <t xml:space="preserve">
Improved, not shared facility
</t>
    </r>
  </si>
  <si>
    <r>
      <rPr>
        <b/>
        <sz val="12"/>
        <color theme="1"/>
        <rFont val="Book Antiqua"/>
        <family val="1"/>
      </rPr>
      <t>कुल</t>
    </r>
    <r>
      <rPr>
        <b/>
        <sz val="11"/>
        <color theme="1"/>
        <rFont val="Book Antiqua"/>
        <family val="1"/>
      </rPr>
      <t xml:space="preserve">
Total 
</t>
    </r>
  </si>
  <si>
    <r>
      <rPr>
        <b/>
        <sz val="12"/>
        <color theme="1"/>
        <rFont val="Book Antiqua"/>
        <family val="1"/>
      </rPr>
      <t>ग्रामीण</t>
    </r>
    <r>
      <rPr>
        <b/>
        <sz val="11"/>
        <color theme="1"/>
        <rFont val="Book Antiqua"/>
        <family val="1"/>
      </rPr>
      <t xml:space="preserve">
Rural 
</t>
    </r>
  </si>
  <si>
    <r>
      <rPr>
        <b/>
        <sz val="12"/>
        <color theme="1"/>
        <rFont val="Book Antiqua"/>
        <family val="1"/>
      </rPr>
      <t xml:space="preserve">शहरी </t>
    </r>
    <r>
      <rPr>
        <b/>
        <sz val="11"/>
        <color theme="1"/>
        <rFont val="Book Antiqua"/>
        <family val="1"/>
      </rPr>
      <t xml:space="preserve">
Urban
</t>
    </r>
  </si>
  <si>
    <t xml:space="preserve">स्‍वच्‍छता की सुविधा^
Sanitation facility^
</t>
  </si>
  <si>
    <t xml:space="preserve">Statement 5.05 (b) :  Percentage distribution of  Households by  sanitation facilities    </t>
  </si>
  <si>
    <r>
      <t>विवरण</t>
    </r>
    <r>
      <rPr>
        <b/>
        <sz val="12"/>
        <color theme="1"/>
        <rFont val="Book Antiqua"/>
        <family val="1"/>
      </rPr>
      <t xml:space="preserve"> 5.05</t>
    </r>
    <r>
      <rPr>
        <b/>
        <sz val="13"/>
        <color theme="1"/>
        <rFont val="Book Antiqua"/>
        <family val="1"/>
      </rPr>
      <t xml:space="preserve"> (ख) : स्‍वच्‍छता की सुविधाओं तक पहुंच वाले परिवारों का प्रतिशत वितरण</t>
    </r>
  </si>
  <si>
    <t>Note: 1. Manipur, Daman &amp; Diu, Dadra &amp; Nagar Haveli and Lakshadweep have not reported any slum in 2011 Census. 2. Statement depicts the unified data for Andhra Pradesh and Telangana and unified data for UT of Jammu &amp; Kashmir and UT of Ladakh</t>
  </si>
  <si>
    <t>Source: Census of India 2011, Office of Registrar General of India, M/o Home Affairs</t>
  </si>
  <si>
    <t xml:space="preserve">India </t>
  </si>
  <si>
    <t xml:space="preserve"> भारत</t>
  </si>
  <si>
    <t>Dadar  &amp; Nagar Haveli</t>
  </si>
  <si>
    <t xml:space="preserve">  दादरा एवं नगर    हवेली</t>
  </si>
  <si>
    <t xml:space="preserve">  अंडमान एवं निकोबार     द्वीपसमूह</t>
  </si>
  <si>
    <t>कुल जनसंख्या
Total Population</t>
  </si>
  <si>
    <t xml:space="preserve">अभिचिन्हित झुग्गी झोपड़ी
Identified slums </t>
  </si>
  <si>
    <t>मान्यता प्राप्त झुग्गी झोपड़ी
Recognised slums</t>
  </si>
  <si>
    <t xml:space="preserve">अधिसूचित झुग्गी झोपड़ी
Notified slums </t>
  </si>
  <si>
    <t>झुग्गी झोपड़ी सूचित नगर
Slum reported towns</t>
  </si>
  <si>
    <t xml:space="preserve">सांविधिक नगर
Statutory towns </t>
  </si>
  <si>
    <t>State/ UTs</t>
  </si>
  <si>
    <t>कुल शहरी आबादी की तुलना में स्‍लम में रहने वाली आबादी का प्रतिशत
% of slum population to total urban population</t>
  </si>
  <si>
    <t xml:space="preserve">प्रकारवार स्‍लम में रहने वाली आबादी
Type  wise slum population                       </t>
  </si>
  <si>
    <t xml:space="preserve">नगरों की संख्या
     Number of Towns        </t>
  </si>
  <si>
    <t>Statement 5.06: State-Wise Number of Towns/ Cities Reporting Slums and Percentage of Slum Population</t>
  </si>
  <si>
    <t>Note : 1. This Statement excludes institutional households.  2. Statement depicts the unified data for Andhra Pradesh and Telangana and  unified data for UT of Jammu &amp; Kashmir and UT of Ladakh</t>
  </si>
  <si>
    <r>
      <rPr>
        <i/>
        <sz val="11"/>
        <rFont val="Book Antiqua"/>
        <family val="1"/>
      </rPr>
      <t xml:space="preserve">स्रोत: भारत की जनगणना 2011-स्‍लम गृह, पारिवारिक सुविधाएं एवं परिसंपत्तियां, भारत के महापंजीयक का कार्यालय, गृह मंत्रालय </t>
    </r>
    <r>
      <rPr>
        <i/>
        <sz val="10"/>
        <rFont val="Book Antiqua"/>
        <family val="1"/>
      </rPr>
      <t xml:space="preserve">
Source: Census of India 2011-Slum Houses, Household Amenities and Assets, Office of Registrar General of India, M/o Home Affairs </t>
    </r>
  </si>
  <si>
    <t xml:space="preserve">  अंडमान एवं निकोबार दीपसमूह </t>
  </si>
  <si>
    <t>अनावृत
Uncovered</t>
  </si>
  <si>
    <t xml:space="preserve">आवृत
Covered </t>
  </si>
  <si>
    <t>अशोधित स्रोत
Untreated source</t>
  </si>
  <si>
    <t xml:space="preserve">शोधित स्रोत
Treated source </t>
  </si>
  <si>
    <t xml:space="preserve">सभी अन्य
All others </t>
  </si>
  <si>
    <t>कुआँ
Well</t>
  </si>
  <si>
    <t>हैंडपंप एवं ट्यूबवेल, बोरवेल
Hand pump &amp; tubewell, borehole</t>
  </si>
  <si>
    <t xml:space="preserve">टोंटी
Tap </t>
  </si>
  <si>
    <t xml:space="preserve">परिवारों की कुल संख्‍या
Total number of households </t>
  </si>
  <si>
    <t>State/ Uts</t>
  </si>
  <si>
    <t xml:space="preserve">पेयजल के स्रोत के अनुसार परिवारों की संख्या      
 Number of households (Hhs) by source of drinking water </t>
  </si>
  <si>
    <r>
      <t xml:space="preserve">( </t>
    </r>
    <r>
      <rPr>
        <sz val="12"/>
        <rFont val="Book Antiqua"/>
        <family val="1"/>
      </rPr>
      <t>वर्ष</t>
    </r>
    <r>
      <rPr>
        <sz val="11"/>
        <rFont val="Book Antiqua"/>
        <family val="1"/>
      </rPr>
      <t>/Year: 2011)</t>
    </r>
  </si>
  <si>
    <r>
      <rPr>
        <b/>
        <sz val="12"/>
        <rFont val="Book Antiqua"/>
        <family val="1"/>
      </rPr>
      <t>यूनिट/Unit</t>
    </r>
  </si>
  <si>
    <t>2010-11</t>
  </si>
  <si>
    <t>2011-12</t>
  </si>
  <si>
    <t>2012-13</t>
  </si>
  <si>
    <t>2013-14</t>
  </si>
  <si>
    <t>2014-15</t>
  </si>
  <si>
    <t>2016-17</t>
  </si>
  <si>
    <t>2017-18</t>
  </si>
  <si>
    <t>2018-19</t>
  </si>
  <si>
    <t>2020-21(P)</t>
  </si>
  <si>
    <t>2021-22(P)</t>
  </si>
  <si>
    <t>1.सड़कों की लंबाई/Length of Roads</t>
  </si>
  <si>
    <r>
      <rPr>
        <sz val="12"/>
        <rFont val="Book Antiqua"/>
        <family val="1"/>
      </rPr>
      <t>कुल/Total</t>
    </r>
  </si>
  <si>
    <r>
      <rPr>
        <sz val="12"/>
        <rFont val="Book Antiqua"/>
        <family val="1"/>
      </rPr>
      <t>हजार बक.मी.
Thousand Km</t>
    </r>
  </si>
  <si>
    <r>
      <rPr>
        <sz val="12"/>
        <rFont val="Book Antiqua"/>
        <family val="1"/>
      </rPr>
      <t>पक्की सड़क/ Surfaced</t>
    </r>
  </si>
  <si>
    <t>2. राष्ट्रीय राजमार्गों की लंबाई/ Length of National Highways</t>
  </si>
  <si>
    <t>4. पंजीकृत वाहनों की संख्या Number of vehicles registered</t>
  </si>
  <si>
    <r>
      <rPr>
        <sz val="12"/>
        <rFont val="Book Antiqua"/>
        <family val="1"/>
      </rPr>
      <t>सभी वाहन/All vehicles</t>
    </r>
  </si>
  <si>
    <r>
      <rPr>
        <sz val="12"/>
        <rFont val="Book Antiqua"/>
        <family val="1"/>
      </rPr>
      <t>हजार
Thousand</t>
    </r>
  </si>
  <si>
    <r>
      <rPr>
        <sz val="12"/>
        <rFont val="Book Antiqua"/>
        <family val="1"/>
      </rPr>
      <t>माल वाहन/ Goods vehic
बसें*/Buses*</t>
    </r>
  </si>
  <si>
    <r>
      <rPr>
        <b/>
        <sz val="12"/>
        <rFont val="Book Antiqua"/>
        <family val="1"/>
      </rPr>
      <t>5. सड़क पररवहि से प्राप्त राजस्व/ Revenue realised from Road Transport</t>
    </r>
  </si>
  <si>
    <r>
      <rPr>
        <sz val="12"/>
        <rFont val="Book Antiqua"/>
        <family val="1"/>
      </rPr>
      <t>केंद्रीय /Central</t>
    </r>
  </si>
  <si>
    <r>
      <rPr>
        <sz val="12"/>
        <rFont val="Book Antiqua"/>
        <family val="1"/>
      </rPr>
      <t>(रु करोड़)
(Rs. Crore)</t>
    </r>
  </si>
  <si>
    <t>1,09,941</t>
  </si>
  <si>
    <t>1,99,660</t>
  </si>
  <si>
    <t>2,80,132</t>
  </si>
  <si>
    <t>1,81,265</t>
  </si>
  <si>
    <t>1,21,297</t>
  </si>
  <si>
    <r>
      <rPr>
        <sz val="12"/>
        <rFont val="Book Antiqua"/>
        <family val="1"/>
      </rPr>
      <t>राज्य/ States</t>
    </r>
  </si>
  <si>
    <r>
      <rPr>
        <sz val="12"/>
        <rFont val="Book Antiqua"/>
        <family val="1"/>
      </rPr>
      <t>माल/Freight</t>
    </r>
  </si>
  <si>
    <r>
      <rPr>
        <sz val="12"/>
        <rFont val="Book Antiqua"/>
        <family val="1"/>
      </rPr>
      <t>बबबलयन टन बक.मी.
Billion Tonnes Km</t>
    </r>
  </si>
  <si>
    <r>
      <rPr>
        <sz val="12"/>
        <rFont val="Book Antiqua"/>
        <family val="1"/>
      </rPr>
      <t>यात्री/Passenger</t>
    </r>
  </si>
  <si>
    <r>
      <rPr>
        <sz val="12"/>
        <rFont val="Book Antiqua"/>
        <family val="1"/>
      </rPr>
      <t>बबबलयन यात्री बक.मी. Billion Passengers Km</t>
    </r>
  </si>
  <si>
    <t>(क) : वर्षवार राज्यवार पंजीकृत मोटर वाहन
(a) : Year-wise State-wise Registered motor vehicles</t>
  </si>
  <si>
    <t>(नंबर में /in numbers)</t>
  </si>
  <si>
    <r>
      <rPr>
        <b/>
        <sz val="10"/>
        <rFont val="Book Antiqua"/>
        <family val="1"/>
      </rPr>
      <t>क्र. सों.
S.No.</t>
    </r>
  </si>
  <si>
    <r>
      <rPr>
        <b/>
        <sz val="10"/>
        <rFont val="Book Antiqua"/>
        <family val="1"/>
      </rPr>
      <t>पररवहि
Transport</t>
    </r>
  </si>
  <si>
    <t>2022(P)</t>
  </si>
  <si>
    <r>
      <rPr>
        <sz val="10"/>
        <rFont val="Book Antiqua"/>
        <family val="1"/>
      </rPr>
      <t>अरुणाचल प्रदेश*</t>
    </r>
  </si>
  <si>
    <t>Arunachal Pradesh*</t>
  </si>
  <si>
    <t>Haryana*</t>
  </si>
  <si>
    <t>Himachal Pradesh#</t>
  </si>
  <si>
    <r>
      <rPr>
        <sz val="10"/>
        <rFont val="Book Antiqua"/>
        <family val="1"/>
      </rPr>
      <t>जम्मू एवां कश्मीर^</t>
    </r>
  </si>
  <si>
    <t>Jammu &amp; Kashmir^</t>
  </si>
  <si>
    <t>झारखांड</t>
  </si>
  <si>
    <t>Manipur #</t>
  </si>
  <si>
    <r>
      <rPr>
        <sz val="10"/>
        <rFont val="Book Antiqua"/>
        <family val="1"/>
      </rPr>
      <t>मेघालय*</t>
    </r>
  </si>
  <si>
    <t>Meghalaya*</t>
  </si>
  <si>
    <t>पांजाब</t>
  </si>
  <si>
    <t>Sikkim*</t>
  </si>
  <si>
    <t>तेलांगाना</t>
  </si>
  <si>
    <t>उत्तराखांड</t>
  </si>
  <si>
    <r>
      <rPr>
        <sz val="10"/>
        <rFont val="Book Antiqua"/>
        <family val="1"/>
      </rPr>
      <t>Andaman And Nicobar
Islands</t>
    </r>
  </si>
  <si>
    <r>
      <rPr>
        <sz val="10"/>
        <rFont val="Book Antiqua"/>
        <family val="1"/>
      </rPr>
      <t>Dadra &amp; Nagar Haveli &amp;
Daman &amp; Diu</t>
    </r>
  </si>
  <si>
    <t>पुद्दुचेरी</t>
  </si>
  <si>
    <t>Note: 1. *:  data relates to 2018-19.  2. P: Provisional    3. ^:  Statement depicts the unified data for UT of Jammu &amp; Kashmir and UT of Ladakh.</t>
  </si>
  <si>
    <t xml:space="preserve">All
कुल </t>
  </si>
  <si>
    <t>स्रोत: सड़क परिवहन और राजमार्ग मंत्रालय
Source: Ministry of Road Transport and Highway</t>
  </si>
  <si>
    <t>स्रोत: केंद्रीय विद्युत प्राधिकरण, विद्युत मंत्रालय
Source: Central Electricity Authority, Ministry of Power</t>
  </si>
  <si>
    <t>3. राज्य राजमागों की लोंबाई/ Length of State Highways</t>
  </si>
  <si>
    <t>6. सड़क पररवहि द्वारा माल एवों यात्री सोंचलि /Goods and passenger movement by road transport</t>
  </si>
  <si>
    <t>विवरण 5.01: भारत में घर, परिवार और जनसंख्या</t>
  </si>
  <si>
    <t>मकानों कि संख्या**
No. of 
Houses **</t>
  </si>
  <si>
    <t>कब्जे वाले आवासीय मकानों की संख्या##
No. of Occupied Residential Houses ##</t>
  </si>
  <si>
    <t>बेघर परिवारों की संख्या
Number of Houseless Households</t>
  </si>
  <si>
    <t xml:space="preserve">कुल जनसँख्या
Total Population </t>
  </si>
  <si>
    <t>बेघर जनसँख्या
Houseless Population</t>
  </si>
  <si>
    <r>
      <rPr>
        <sz val="11"/>
        <color theme="1"/>
        <rFont val="Book Antiqua"/>
        <family val="1"/>
      </rPr>
      <t>शहरी/Urban</t>
    </r>
  </si>
  <si>
    <t>स्रोत: भारत के महापंजीयक का कार्यालय, गृह मंत्रालय/ Source :  Office of Registrar General of India, M/o Home Affairs</t>
  </si>
  <si>
    <r>
      <t>Note:  1. * :   Excluding Assam. 2. +  :   Excluding J &amp; K;   3. ** :</t>
    </r>
    <r>
      <rPr>
        <b/>
        <i/>
        <sz val="11"/>
        <color theme="1"/>
        <rFont val="Book Antiqua"/>
        <family val="1"/>
      </rPr>
      <t xml:space="preserve">  No. of Census houses (Occupied residential + vacant) at the time of house listing.</t>
    </r>
    <r>
      <rPr>
        <i/>
        <sz val="11"/>
        <color theme="1"/>
        <rFont val="Book Antiqua"/>
        <family val="1"/>
      </rPr>
      <t xml:space="preserve"> 4. #: The population figure exclude population of the area under unlawful occupation of Pakistan &amp; China where Census could not be taken. 5. ##: No. of Occupied Residential Houses= Occupied Census Houses used as (Residence+ residence-cum-other use) </t>
    </r>
    <r>
      <rPr>
        <b/>
        <i/>
        <sz val="11"/>
        <color theme="1"/>
        <rFont val="Book Antiqua"/>
        <family val="1"/>
      </rPr>
      <t xml:space="preserve"> at the time of house listing. 6.  &amp; :  No. of Households at the time of Population Enumeration.</t>
    </r>
    <r>
      <rPr>
        <i/>
        <sz val="11"/>
        <color theme="1"/>
        <rFont val="Book Antiqua"/>
        <family val="1"/>
      </rPr>
      <t xml:space="preserve">
</t>
    </r>
  </si>
  <si>
    <t>विवरण 5.05 (क) : स्‍वच्‍छता की सुविधाओं तक पहुंच वाले परिवारों का वितरण</t>
  </si>
  <si>
    <t xml:space="preserve">परिवारों की कुल संख्‍या 
Total Number of Households 
</t>
  </si>
  <si>
    <t xml:space="preserve">परिवारों की संख्या 
No. of Households
</t>
  </si>
  <si>
    <t>किसी प्रकार के शौचालय के साथ (परिसर के अन्दर) 
With Toilet of Any   Type (Within the Premises)</t>
  </si>
  <si>
    <t>बिना किसी प्रकार के शौचालय के साथ (परिसर के अन्दर) 
Without Toilet of Any Type (Within the Premises)</t>
  </si>
  <si>
    <t>क्र. 
S No</t>
  </si>
  <si>
    <t>राज्य/संघ राज्य
State/UTs</t>
  </si>
  <si>
    <t>घरों की कुल संख्या
Total number of households</t>
  </si>
  <si>
    <t>घरों की कुल संख्या परिसर में स्नान की सुविधा वाले 
Number of households having bathing facility within the premises</t>
  </si>
  <si>
    <t>अपशिष्ट जल आउटलेट से जुड़ा
Waste water outlet connected to</t>
  </si>
  <si>
    <t>हाँ / Yes</t>
  </si>
  <si>
    <t>नहीं  / No</t>
  </si>
  <si>
    <t>बंद जल निकासी 
Closed drainage</t>
  </si>
  <si>
    <t>खुली जल निकासी 
Open drainage</t>
  </si>
  <si>
    <t>कोई जल निकासी नहीं
No drainage</t>
  </si>
  <si>
    <t>बाथरूम 
Bathroom</t>
  </si>
  <si>
    <t>ANDAMAN &amp; NICOBAR ISLANDS</t>
  </si>
  <si>
    <t>ANDHRA PRADESH</t>
  </si>
  <si>
    <t>ARUNACHAL PRADESH</t>
  </si>
  <si>
    <t xml:space="preserve"> ASSAM</t>
  </si>
  <si>
    <t xml:space="preserve"> BIHAR</t>
  </si>
  <si>
    <t>CHANDIGARH</t>
  </si>
  <si>
    <t>CHATTISGARH</t>
  </si>
  <si>
    <t>दादरा एवं नगर हवेली</t>
  </si>
  <si>
    <t xml:space="preserve"> DADRA &amp; NAGAR HAVELI</t>
  </si>
  <si>
    <t>दमन और दीव</t>
  </si>
  <si>
    <t xml:space="preserve"> DAMAN &amp; DIU</t>
  </si>
  <si>
    <t xml:space="preserve"> GOA</t>
  </si>
  <si>
    <t>GUJARAT</t>
  </si>
  <si>
    <t xml:space="preserve"> हरयाणा</t>
  </si>
  <si>
    <t xml:space="preserve"> HARYANA</t>
  </si>
  <si>
    <t>HIMACHAL PRADESH</t>
  </si>
  <si>
    <t>JAMMU &amp; KASHMIR</t>
  </si>
  <si>
    <t xml:space="preserve"> JHARKHAND</t>
  </si>
  <si>
    <t>KARNATAKA</t>
  </si>
  <si>
    <t>KERALA</t>
  </si>
  <si>
    <t xml:space="preserve"> LAKSHADWEEP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</si>
  <si>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</si>
  <si>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</si>
  <si>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</si>
  <si>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</si>
  <si>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</si>
  <si>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>NAGALAND</t>
  </si>
  <si>
    <t xml:space="preserve"> NCT OF DELHI</t>
  </si>
  <si>
    <t xml:space="preserve"> ODISHA</t>
  </si>
  <si>
    <t xml:space="preserve"> PUDUCHERRY</t>
  </si>
  <si>
    <t xml:space="preserve"> 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</si>
  <si>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</si>
  <si>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</si>
  <si>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</si>
  <si>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</si>
  <si>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</si>
  <si>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</si>
  <si>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</si>
  <si>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भारत</t>
  </si>
  <si>
    <t>INDIA</t>
  </si>
  <si>
    <t>विवरण 5.02 :  भारत में तटीय मछली पकड़ने वालो की आबादी</t>
  </si>
  <si>
    <t>तटीय लंबाई (कि.मी)
Coastal Length (Kms.)</t>
  </si>
  <si>
    <t xml:space="preserve">अवतरण केंद्र
Landing Centres </t>
  </si>
  <si>
    <t xml:space="preserve">मछली पकड़ने वाले गांव
Fishing Villages </t>
  </si>
  <si>
    <t xml:space="preserve">मछुआरा परिवार
Fishermen Families </t>
  </si>
  <si>
    <t xml:space="preserve">परंपरागत मछुआरा परिवार
Traditional Fisherman Families </t>
  </si>
  <si>
    <t xml:space="preserve">बीपीएल परिवार
BPL Families 
</t>
  </si>
  <si>
    <t xml:space="preserve">मछुआरों की आबादी
Fisherfolk Population 
</t>
  </si>
  <si>
    <t>विवरण 5.06 : झुग्गी झोपड़ी की सूचना देने वाले कस्‍बों/शहरों की राज्‍यवार संख्‍या तथा झुग्गी झोपड़ी में रहने वाली आबादी का प्रतिशत</t>
  </si>
  <si>
    <t>(वर्ष/Year: 2011)</t>
  </si>
  <si>
    <t xml:space="preserve">स्रोत : भारत की जनगणना 2011, भारत के महापंजीयक का कार्यालय, गृह मंत्रालय </t>
  </si>
  <si>
    <r>
      <t xml:space="preserve">विवरण </t>
    </r>
    <r>
      <rPr>
        <b/>
        <sz val="12"/>
        <rFont val="Book Antiqua"/>
        <family val="1"/>
      </rPr>
      <t>5.10</t>
    </r>
    <r>
      <rPr>
        <b/>
        <sz val="13"/>
        <rFont val="Book Antiqua"/>
        <family val="1"/>
      </rPr>
      <t xml:space="preserve"> :  राज्यवार पीने के पानी के स्रोत के अनुसार झुग्गी झोपड़ी परिवार</t>
    </r>
  </si>
  <si>
    <t>Statement 5.10: State-wise slum households by source and location of drinking water</t>
  </si>
  <si>
    <t>विवरण 5.12 पारंपरिक विद्युत उत्पादन स्टेशनों से विद्युत की बिक्री की अखिल भारतीय भारित औसत दर (WARSP)
Statement 5.12: All India weighted average Rate of sale of power (WARSP) from conventional power generating stations </t>
  </si>
  <si>
    <t>नववरण 5.14 : पंजीकृत मोटर वाहनों की स्थिति
Statement 5.14: Status of registered Motor Vehicles</t>
  </si>
  <si>
    <t>विवरण 5.15: राज्य सड़क परिवहन उपक्रमों द्वारा ले जाए जाने वाले यात्रियों की संख्या
Statement 5.15: Number of Passengers carried by State Road Transport Undertakings</t>
  </si>
  <si>
    <r>
      <t xml:space="preserve">विवरण </t>
    </r>
    <r>
      <rPr>
        <b/>
        <sz val="12"/>
        <color theme="1"/>
        <rFont val="Book Antiqua"/>
        <family val="1"/>
      </rPr>
      <t xml:space="preserve">5.16 </t>
    </r>
    <r>
      <rPr>
        <b/>
        <sz val="13"/>
        <color theme="1"/>
        <rFont val="Book Antiqua"/>
        <family val="1"/>
      </rPr>
      <t>: राज्यवार मामले एवं मृत्यु - कॉलरा</t>
    </r>
  </si>
  <si>
    <t xml:space="preserve">                 Statement 5.16: State-Wise Cases &amp; Deaths - Cholera    </t>
  </si>
  <si>
    <r>
      <t xml:space="preserve">विवरण </t>
    </r>
    <r>
      <rPr>
        <b/>
        <sz val="12"/>
        <rFont val="Book Antiqua"/>
        <family val="1"/>
      </rPr>
      <t>5.17</t>
    </r>
    <r>
      <rPr>
        <b/>
        <sz val="13"/>
        <rFont val="Book Antiqua"/>
        <family val="1"/>
      </rPr>
      <t xml:space="preserve"> : राज्यवार मामले एवं मृत्यु - तीव्र अतिसार रोग </t>
    </r>
  </si>
  <si>
    <t xml:space="preserve">         Statement 5.17: State-wise cases and deaths - Acute Diarrhoeal Disease </t>
  </si>
  <si>
    <r>
      <t xml:space="preserve">विवरण </t>
    </r>
    <r>
      <rPr>
        <b/>
        <sz val="12"/>
        <rFont val="Book Antiqua"/>
        <family val="1"/>
      </rPr>
      <t>5.18</t>
    </r>
    <r>
      <rPr>
        <b/>
        <sz val="13"/>
        <rFont val="Book Antiqua"/>
        <family val="1"/>
      </rPr>
      <t xml:space="preserve"> : राज्यवार मामले एवं मृत्यु - आंत्र ज्‍वर (टायफ़ायड) </t>
    </r>
  </si>
  <si>
    <t xml:space="preserve">          Statement 5.18: State-wise cases and deaths - Enteric Fever (Typhoid)   </t>
  </si>
  <si>
    <r>
      <t xml:space="preserve">विवरण </t>
    </r>
    <r>
      <rPr>
        <b/>
        <sz val="12"/>
        <color theme="1"/>
        <rFont val="Book Antiqua"/>
        <family val="1"/>
      </rPr>
      <t>5.19</t>
    </r>
    <r>
      <rPr>
        <b/>
        <sz val="13"/>
        <color theme="1"/>
        <rFont val="Book Antiqua"/>
        <family val="1"/>
      </rPr>
      <t xml:space="preserve"> : राज्यवार मामले एवं मृत्‍यु - वायरल  हैपेटाइटिस </t>
    </r>
  </si>
  <si>
    <t xml:space="preserve">                Statement 5.19: State-wise Cases and Deaths - Viral Hepatitis                 </t>
  </si>
  <si>
    <r>
      <t xml:space="preserve">विवरण </t>
    </r>
    <r>
      <rPr>
        <b/>
        <sz val="12"/>
        <color theme="1"/>
        <rFont val="Book Antiqua"/>
        <family val="1"/>
      </rPr>
      <t>5.20</t>
    </r>
    <r>
      <rPr>
        <b/>
        <sz val="13"/>
        <color theme="1"/>
        <rFont val="Book Antiqua"/>
        <family val="1"/>
      </rPr>
      <t xml:space="preserve"> : राज्यवार मामले एवं मौतें - तीव्र श्‍वसन संक्रमण</t>
    </r>
  </si>
  <si>
    <t xml:space="preserve">          Statement 5.20: State- wise Cases and Deaths - Acute Respiratory Infection               </t>
  </si>
  <si>
    <r>
      <t xml:space="preserve">विवरण </t>
    </r>
    <r>
      <rPr>
        <b/>
        <sz val="12"/>
        <color theme="1"/>
        <rFont val="Book Antiqua"/>
        <family val="1"/>
      </rPr>
      <t>5.21</t>
    </r>
    <r>
      <rPr>
        <b/>
        <sz val="13"/>
        <color theme="1"/>
        <rFont val="Book Antiqua"/>
        <family val="1"/>
      </rPr>
      <t xml:space="preserve"> : राज्यवार मामले एवं मृत्यु - मलेरिया</t>
    </r>
  </si>
  <si>
    <t xml:space="preserve">               Statement 5.21: State-wise cases and deaths - Malaria</t>
  </si>
  <si>
    <r>
      <t xml:space="preserve">विवरण </t>
    </r>
    <r>
      <rPr>
        <b/>
        <sz val="12"/>
        <color theme="1"/>
        <rFont val="Book Antiqua"/>
        <family val="1"/>
      </rPr>
      <t>5.24</t>
    </r>
    <r>
      <rPr>
        <b/>
        <sz val="13"/>
        <color theme="1"/>
        <rFont val="Book Antiqua"/>
        <family val="1"/>
      </rPr>
      <t xml:space="preserve"> : राज्यवार मामले एवं मृत्यु - तीव्र एन्सेफलाइटिस सिंड्रोम / जापानी एन्सेफलाइटिस</t>
    </r>
  </si>
  <si>
    <t>Statement 5.24: State-wise cases and deaths - Acute Encephalitis Syndrome (AES) / Japanese Encephalitis (JE)</t>
  </si>
  <si>
    <r>
      <t>विवरण</t>
    </r>
    <r>
      <rPr>
        <b/>
        <sz val="12"/>
        <rFont val="Book Antiqua"/>
        <family val="1"/>
      </rPr>
      <t xml:space="preserve"> 5.23 </t>
    </r>
    <r>
      <rPr>
        <b/>
        <sz val="13"/>
        <rFont val="Book Antiqua"/>
        <family val="1"/>
      </rPr>
      <t>: राज्यवार मामले - चिकनगुनिया बुखार</t>
    </r>
  </si>
  <si>
    <t xml:space="preserve">              Statement 5.23: State-wise cases - Chikungunya fever           </t>
  </si>
  <si>
    <r>
      <t xml:space="preserve">विवरण </t>
    </r>
    <r>
      <rPr>
        <b/>
        <sz val="12"/>
        <color theme="1"/>
        <rFont val="Book Antiqua"/>
        <family val="1"/>
      </rPr>
      <t>5.22</t>
    </r>
    <r>
      <rPr>
        <b/>
        <sz val="13"/>
        <color theme="1"/>
        <rFont val="Book Antiqua"/>
        <family val="1"/>
      </rPr>
      <t xml:space="preserve"> : राज्यवार मामले एवं मृत्यु - डेंगू </t>
    </r>
  </si>
  <si>
    <t xml:space="preserve">                    Statement 5.22: State-wise cases and death - Dengue  </t>
  </si>
  <si>
    <r>
      <t xml:space="preserve">
A</t>
    </r>
    <r>
      <rPr>
        <sz val="11"/>
        <color theme="1"/>
        <rFont val="Book Antiqua"/>
        <family val="1"/>
      </rPr>
      <t>s reported by states, almost 100% households have access to electricity in the country. Also, construction of new households is a dynamic and continuous process. The Central Government is supporting States for electrification of unelectrified households under the ongoing scheme of Revamped Distribution Sector Scheme (RDSS)</t>
    </r>
  </si>
  <si>
    <r>
      <t>परिवारों की संख्या
No. of Households</t>
    </r>
    <r>
      <rPr>
        <b/>
        <i/>
        <sz val="11"/>
        <color theme="1"/>
        <rFont val="Book Antiqua"/>
        <family val="1"/>
      </rPr>
      <t>&amp;</t>
    </r>
  </si>
  <si>
    <t>विवरण 5.09 अपशिष्ट जल संग्रहण प्रणाली से जुड़ी नई आबादी
Statement 5.09 Population Connected to Wastewater Collecting System</t>
  </si>
  <si>
    <t>विवरण 5.13: सड़क परिवहन से संबंधित सांख्यिकी
Statement 5.13: Statistics related to Road Transport</t>
  </si>
  <si>
    <r>
      <t>स्रोत</t>
    </r>
    <r>
      <rPr>
        <i/>
        <sz val="12"/>
        <rFont val="Book Antiqua"/>
        <family val="1"/>
      </rPr>
      <t xml:space="preserve">: </t>
    </r>
    <r>
      <rPr>
        <sz val="12"/>
        <rFont val="Book Antiqua"/>
        <family val="1"/>
      </rPr>
      <t>भारत की बुनयादी सड़क साांख्यिकी और सड़क पररवहन पुस्तक</t>
    </r>
    <r>
      <rPr>
        <i/>
        <sz val="12"/>
        <rFont val="Book Antiqua"/>
        <family val="1"/>
      </rPr>
      <t xml:space="preserve">, </t>
    </r>
    <r>
      <rPr>
        <sz val="12"/>
        <rFont val="Book Antiqua"/>
        <family val="1"/>
      </rPr>
      <t xml:space="preserve">सड़क परिवहन और राजमार्ग मंत्रालय
</t>
    </r>
    <r>
      <rPr>
        <i/>
        <sz val="12"/>
        <rFont val="Book Antiqua"/>
        <family val="1"/>
      </rPr>
      <t>Source: Basic Road Statistics of India &amp;  Road Transport Book, Ministry of Road Transport &amp; Highways Note: 1. *: Included omni buses. 2. km: kilometers.  3.P: Provisional.    4. NA: Not Available.</t>
    </r>
  </si>
  <si>
    <t>गैर परिवहन
Non-Transport</t>
  </si>
  <si>
    <t xml:space="preserve"> हिमाचल प्रदेश#</t>
  </si>
  <si>
    <r>
      <t xml:space="preserve">स्रोत </t>
    </r>
    <r>
      <rPr>
        <i/>
        <sz val="10"/>
        <rFont val="Book Antiqua"/>
        <family val="1"/>
      </rPr>
      <t xml:space="preserve">: </t>
    </r>
    <r>
      <rPr>
        <sz val="10"/>
        <rFont val="Book Antiqua"/>
        <family val="1"/>
      </rPr>
      <t>सड़क  परिवहन वाबषगक पुख्यस्तका</t>
    </r>
    <r>
      <rPr>
        <i/>
        <sz val="10"/>
        <rFont val="Book Antiqua"/>
        <family val="1"/>
      </rPr>
      <t>,   परिवहन</t>
    </r>
    <r>
      <rPr>
        <sz val="10"/>
        <rFont val="Book Antiqua"/>
        <family val="1"/>
      </rPr>
      <t xml:space="preserve"> अनुसांधान प्रकोष्ठ</t>
    </r>
    <r>
      <rPr>
        <i/>
        <sz val="10"/>
        <rFont val="Book Antiqua"/>
        <family val="1"/>
      </rPr>
      <t xml:space="preserve">, </t>
    </r>
    <r>
      <rPr>
        <sz val="10"/>
        <rFont val="Book Antiqua"/>
        <family val="1"/>
      </rPr>
      <t xml:space="preserve">सड़क परिवहन एवं राजमागग मांत्रालय
</t>
    </r>
    <r>
      <rPr>
        <i/>
        <sz val="10"/>
        <rFont val="Book Antiqua"/>
        <family val="1"/>
      </rPr>
      <t>Source : Road Transport year book, Transport Research Wing, Ministry of Road Transport &amp; Highways</t>
    </r>
  </si>
  <si>
    <t xml:space="preserve"> हरियाणा*</t>
  </si>
  <si>
    <t>आध्र प्रदेश</t>
  </si>
  <si>
    <t>Andaman and Nicobar Islands</t>
  </si>
  <si>
    <t>राज्य / केंद्र शासित प्रदेश</t>
  </si>
  <si>
    <t>Andaman &amp; Nicobar Islands</t>
  </si>
  <si>
    <t>State/UT</t>
  </si>
  <si>
    <t xml:space="preserve">राज्य/संघ राज्य 
</t>
  </si>
  <si>
    <t>2022-23</t>
  </si>
  <si>
    <t>2023-2024</t>
  </si>
  <si>
    <t>छत्तीसगढ़*</t>
  </si>
  <si>
    <t>Chhattisgarh*</t>
  </si>
  <si>
    <t>Jammu and Kashmir</t>
  </si>
  <si>
    <t>अंडमान व नोकोबार द्वीप समूह</t>
  </si>
  <si>
    <t>दादरा और नगर हवेली</t>
  </si>
  <si>
    <t>India</t>
  </si>
  <si>
    <t>Dadra &amp; Nagar Haveli</t>
  </si>
  <si>
    <t>कुल ग्रामीण परिवार
Total Rural Households</t>
  </si>
  <si>
    <t>पीडब्ल्यूएस के माध्यम से कुल घरेलू नल कनेक्शन
Total Household Tap connection through PWS</t>
  </si>
  <si>
    <t>प्रतिशत
Percentage</t>
  </si>
  <si>
    <t>ग्रामीण/ Rural</t>
  </si>
  <si>
    <t>अंडमान और निकोबार द्वीप समूह</t>
  </si>
  <si>
    <t>जम्मू एवं कश्मीर</t>
  </si>
  <si>
    <t>राज्य/संघ राज्य</t>
  </si>
  <si>
    <t>Urban 
शहरी</t>
  </si>
  <si>
    <t xml:space="preserve">शहरी परिवारों की कुल संख्या
Total No. of urban Households </t>
  </si>
  <si>
    <t>घरेलू नल कनेक्शन वाले शहरी परिवारों की संख्या शहरी परिवार कवरेज (% में) 
No. of urban Households with Household tap Connection</t>
  </si>
  <si>
    <t>शहरी परिवार कवरेज (% में)
Urban Households Coverage (in %)</t>
  </si>
  <si>
    <t>State / UT</t>
  </si>
  <si>
    <t>दादरा नगर हवेली एवं दमन-दीव</t>
  </si>
  <si>
    <t>Dadra N.H &amp; D &amp; D</t>
  </si>
  <si>
    <t xml:space="preserve">विवरण 5.08: शौचालय सुविधा तक पहुंच वाले घरों का अनुपात (शहरी और ग्रामीण)
Statement 5.08: Proportion of households having access to toilet facility (Urban &amp; Rural) </t>
  </si>
  <si>
    <t>राज्य/संघ राज्य क्षेत्र</t>
  </si>
  <si>
    <t>ग्रामीण
Rural</t>
  </si>
  <si>
    <t>अंडमान व निकोबार द्वीप समूह</t>
  </si>
  <si>
    <t>Statement 5.11: Household with Access to Electricity</t>
  </si>
  <si>
    <t xml:space="preserve">
विवरण 5.11: बिजली तक पहुंच वाले घर</t>
  </si>
  <si>
    <t>स्रोत: सतत विकास लक्ष्य राष्ट्रीय संकेतक रूपरेखा प्रगति रिपोर्ट 2024, सांख्यिकी और कार्यक्रम कार्यान्वयन मंत्रालय / Source:Sustainable Development Goals National Indicator Framework Progress Report 2024, Ministry of Statistics and Programme Implementation.</t>
  </si>
  <si>
    <t>स्रोत: सतत विकास लक्ष्य राष्ट्रीय संकेतक रूपरेखा प्रगति रिपोर्ट 2024, सांख्यिकी और कार्यक्रम कार्यान्वयन मंत्रालय / Source:Sustainable Development Goals National Indicator Framework Progress Report 2024, Ministry of Statistics and Programme Implementation.
*ODF achieved</t>
  </si>
  <si>
    <r>
      <t xml:space="preserve">स्रोत: सतत विकास लक्ष्य राष्ट्रीय संकेतक रूपरेखा प्रगति रिपोर्ट 2024, सांख्यिकी और कार्यक्रम कार्यान्वयन मंत्रालय / Source:Sustainable Development Goals National Indicator Framework Progress Report 2024, Ministry of Statistics and Programme Implementation.
Note 1 : </t>
    </r>
    <r>
      <rPr>
        <sz val="11"/>
        <color theme="1"/>
        <rFont val="Book Antiqua"/>
        <family val="1"/>
      </rPr>
      <t>* ODF achieved</t>
    </r>
    <r>
      <rPr>
        <i/>
        <sz val="11"/>
        <color theme="1"/>
        <rFont val="Book Antiqua"/>
        <family val="1"/>
      </rPr>
      <t xml:space="preserve">
Note 2: Urban Data is under Compilation </t>
    </r>
  </si>
  <si>
    <t xml:space="preserve">विवरण 5.07: खुले में शौच मुक्त (ओडीएफ) लक्ष्य प्राप्त करने वाले जिलों का प्रतिशत
Statement 5.07: Percentage of Districts achieving Open Defecation Free (ODF) target
</t>
  </si>
  <si>
    <t>छत के बिना घेरा 
Enclosure without roof</t>
  </si>
  <si>
    <t xml:space="preserve"> Statement 5.04 (a) :  Percentage of households getting safe and adequate drinking water within premises through Pipe Water Supply (PWS) ( Rural)
विवरण 5.04 (क) : पाइप जलापूर्ति (पीडब्ल्यूएस) के माध्यम से परिसर के भीतर सुरक्षित और पर्याप्त पेयजल प्राप्त करने वाले परिवारों का प्रतिशत ( ग्रामीण)</t>
  </si>
  <si>
    <t>विवरण 5.04 (b): पाइप जलापूर्ति (पीडब्ल्यूएस) के माध्यम से परिसर के भीतर सुरक्षित और पर्याप्त पेयजल प्राप्त करने वाले परिवारों का प्रतिशत (शहरी )
Statement 5.04 (ख): Percentage of households getting safe and adequate drinking water within premises through Pipe Water Supply (PWS) (Urban)</t>
  </si>
  <si>
    <r>
      <rPr>
        <sz val="11"/>
        <color theme="1"/>
        <rFont val="Times New Roman"/>
        <family val="1"/>
      </rPr>
      <t xml:space="preserve">स्रोत: केंद्रीय विद्युत प्राधिकरण, विद्युत मंत्रालय
Source: </t>
    </r>
    <r>
      <rPr>
        <i/>
        <sz val="11"/>
        <color theme="1"/>
        <rFont val="Times New Roman"/>
        <family val="1"/>
      </rPr>
      <t>Central Electricity Authority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</si>
</sst>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_(* #,##0.00_);_(* \(#,##0.00\);_(* &quot;-&quot;??_);_(@_)"/>
    <numFmt numFmtId="165" formatCode="_(* #,##0_);_(* \(#,##0\);_(* &quot;-&quot;??_);_(@_)"/>
    <numFmt numFmtId="166" formatCode="0.0"/>
  </numFmts>
  <fonts count="73" x14ac:knownFonts="1">
    <font>
      <sz val="11"/>
      <color theme="1"/>
      <name val="Calibri"/>
      <family val="2"/>
      <scheme val="minor"/>
    </font>
    <font>
      <b/>
      <sz val="13"/>
      <color theme="1"/>
      <name val="Book Antiqua"/>
      <family val="1"/>
    </font>
    <font>
      <b/>
      <sz val="12"/>
      <color theme="1"/>
      <name val="Book Antiqua"/>
      <family val="1"/>
    </font>
    <font>
      <sz val="11"/>
      <name val="Calibri"/>
      <family val="2"/>
    </font>
    <font>
      <b/>
      <sz val="11"/>
      <color theme="1"/>
      <name val="Book Antiqua"/>
      <family val="1"/>
    </font>
    <font>
      <b/>
      <sz val="12"/>
      <color rgb="FF000000"/>
      <name val="Book Antiqua"/>
      <family val="1"/>
    </font>
    <font>
      <sz val="11"/>
      <color theme="1"/>
      <name val="Calibri"/>
      <family val="2"/>
    </font>
    <font>
      <sz val="11"/>
      <color theme="1"/>
      <name val="Book Antiqua"/>
      <family val="1"/>
    </font>
    <font>
      <sz val="12"/>
      <color rgb="FF000000"/>
      <name val="Book Antiqua"/>
      <family val="1"/>
    </font>
    <font>
      <i/>
      <sz val="11"/>
      <color theme="1"/>
      <name val="Book Antiqua"/>
      <family val="1"/>
    </font>
    <font>
      <i/>
      <sz val="10"/>
      <color theme="1"/>
      <name val="Book Antiqua"/>
      <family val="1"/>
    </font>
    <font>
      <sz val="11"/>
      <color rgb="FF000000"/>
      <name val="Arial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Book Antiqua"/>
      <family val="1"/>
    </font>
    <font>
      <b/>
      <sz val="12"/>
      <color indexed="8"/>
      <name val="Book Antiqua"/>
      <family val="1"/>
    </font>
    <font>
      <sz val="12"/>
      <color theme="1"/>
      <name val="Calibri"/>
      <family val="2"/>
      <scheme val="minor"/>
    </font>
    <font>
      <sz val="12"/>
      <color theme="1"/>
      <name val="Book Antiqua"/>
      <family val="1"/>
    </font>
    <font>
      <b/>
      <sz val="11"/>
      <name val="Book Antiqua"/>
      <family val="1"/>
    </font>
    <font>
      <b/>
      <i/>
      <sz val="10"/>
      <color theme="1"/>
      <name val="Book Antiqua"/>
      <family val="1"/>
    </font>
    <font>
      <u/>
      <sz val="10"/>
      <color indexed="12"/>
      <name val="Arial"/>
      <family val="2"/>
    </font>
    <font>
      <b/>
      <sz val="13"/>
      <name val="Book Antiqua"/>
      <family val="1"/>
    </font>
    <font>
      <sz val="11"/>
      <name val="Book Antiqua"/>
      <family val="1"/>
    </font>
    <font>
      <sz val="12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i/>
      <sz val="11"/>
      <color indexed="8"/>
      <name val="Book Antiqua"/>
      <family val="1"/>
    </font>
    <font>
      <sz val="16"/>
      <color theme="1"/>
      <name val="Calibri"/>
      <family val="2"/>
      <scheme val="minor"/>
    </font>
    <font>
      <sz val="16"/>
      <name val="Calibri"/>
      <family val="2"/>
      <scheme val="minor"/>
    </font>
    <font>
      <i/>
      <sz val="10"/>
      <color indexed="8"/>
      <name val="Book Antiqua"/>
      <family val="1"/>
    </font>
    <font>
      <sz val="12"/>
      <name val="Book Antiqua"/>
      <family val="1"/>
    </font>
    <font>
      <sz val="12"/>
      <color rgb="FFFF0000"/>
      <name val="Calibri"/>
      <family val="2"/>
      <scheme val="minor"/>
    </font>
    <font>
      <sz val="12"/>
      <color indexed="8"/>
      <name val="Book Antiqua"/>
      <family val="1"/>
    </font>
    <font>
      <i/>
      <sz val="11"/>
      <name val="Book Antiqua"/>
      <family val="1"/>
    </font>
    <font>
      <b/>
      <sz val="8"/>
      <color rgb="FF000000"/>
      <name val="Verdana"/>
      <family val="2"/>
    </font>
    <font>
      <sz val="11"/>
      <name val="Calibri"/>
      <family val="2"/>
      <scheme val="minor"/>
    </font>
    <font>
      <b/>
      <sz val="11"/>
      <color rgb="FF000000"/>
      <name val="Book Antiqua"/>
      <family val="1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i/>
      <sz val="10"/>
      <name val="Book Antiqua"/>
      <family val="1"/>
    </font>
    <font>
      <b/>
      <sz val="8"/>
      <color theme="1"/>
      <name val="Verdana"/>
      <family val="2"/>
    </font>
    <font>
      <i/>
      <sz val="11"/>
      <color theme="1"/>
      <name val="Times New Roman"/>
      <family val="1"/>
    </font>
    <font>
      <sz val="11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sz val="11"/>
      <color rgb="FF000000"/>
      <name val="Book Antiqua"/>
      <family val="1"/>
    </font>
    <font>
      <i/>
      <sz val="11"/>
      <color rgb="FF000000"/>
      <name val="Book Antiqua"/>
      <family val="1"/>
    </font>
    <font>
      <sz val="10"/>
      <color rgb="FF000000"/>
      <name val="Times New Roman"/>
      <family val="1"/>
    </font>
    <font>
      <b/>
      <sz val="10"/>
      <color rgb="FF000000"/>
      <name val="Times New Roman"/>
      <family val="1"/>
    </font>
    <font>
      <i/>
      <sz val="10"/>
      <color rgb="FF000000"/>
      <name val="Book Antiqua"/>
      <family val="1"/>
    </font>
    <font>
      <b/>
      <sz val="11"/>
      <color indexed="8"/>
      <name val="Book Antiqua"/>
      <family val="1"/>
    </font>
    <font>
      <sz val="11"/>
      <color indexed="8"/>
      <name val="Book Antiqua"/>
      <family val="1"/>
    </font>
    <font>
      <i/>
      <sz val="11"/>
      <color theme="1"/>
      <name val="Calibri"/>
      <family val="2"/>
      <scheme val="minor"/>
    </font>
    <font>
      <sz val="10"/>
      <color rgb="FF000000"/>
      <name val="Book Antiqua"/>
      <family val="1"/>
    </font>
    <font>
      <b/>
      <sz val="10"/>
      <color rgb="FF000000"/>
      <name val="Book Antiqua"/>
      <family val="1"/>
    </font>
    <font>
      <sz val="10"/>
      <name val="Arial"/>
      <family val="2"/>
    </font>
    <font>
      <sz val="9"/>
      <color theme="1"/>
      <name val="Arial"/>
      <family val="2"/>
    </font>
    <font>
      <sz val="6"/>
      <color theme="1"/>
      <name val="Arial"/>
      <family val="2"/>
    </font>
    <font>
      <sz val="10"/>
      <color theme="1"/>
      <name val="Arial"/>
      <family val="2"/>
    </font>
    <font>
      <sz val="10"/>
      <name val="Calibri"/>
      <family val="2"/>
      <scheme val="minor"/>
    </font>
    <font>
      <i/>
      <sz val="12"/>
      <name val="Book Antiqua"/>
      <family val="1"/>
    </font>
    <font>
      <b/>
      <sz val="10"/>
      <name val="Book Antiqua"/>
      <family val="1"/>
    </font>
    <font>
      <sz val="10"/>
      <name val="Book Antiqua"/>
      <family val="1"/>
    </font>
    <font>
      <b/>
      <i/>
      <sz val="11"/>
      <color theme="1"/>
      <name val="Book Antiqua"/>
      <family val="1"/>
    </font>
    <font>
      <sz val="11"/>
      <color theme="1"/>
      <name val="Arial"/>
      <family val="2"/>
    </font>
    <font>
      <b/>
      <sz val="13"/>
      <name val="Times New Roman"/>
      <family val="1"/>
    </font>
    <font>
      <b/>
      <sz val="13"/>
      <color theme="1"/>
      <name val="Times New Roman"/>
      <family val="1"/>
    </font>
    <font>
      <sz val="11"/>
      <color rgb="FF1F1F1F"/>
      <name val="Book Antiqua"/>
      <family val="1"/>
    </font>
    <font>
      <sz val="13"/>
      <color theme="1"/>
      <name val="Times New Roman"/>
      <family val="1"/>
    </font>
    <font>
      <i/>
      <sz val="13"/>
      <color theme="1"/>
      <name val="Times New Roman"/>
      <family val="1"/>
    </font>
    <font>
      <b/>
      <sz val="13"/>
      <color rgb="FF000000"/>
      <name val="Times New Roman"/>
      <family val="1"/>
    </font>
    <font>
      <sz val="13"/>
      <color rgb="FF000000"/>
      <name val="Times New Roman"/>
      <family val="1"/>
    </font>
    <font>
      <u/>
      <sz val="11"/>
      <color theme="10"/>
      <name val="Book Antiqua"/>
      <family val="1"/>
    </font>
  </fonts>
  <fills count="8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E598"/>
      </patternFill>
    </fill>
    <fill>
      <patternFill patternType="solid">
        <fgColor theme="0"/>
        <bgColor rgb="FFFEF2CB"/>
      </patternFill>
    </fill>
    <fill>
      <patternFill patternType="solid">
        <fgColor theme="4" tint="0.79998168889431442"/>
        <bgColor indexed="65"/>
      </patternFill>
    </fill>
    <fill>
      <patternFill patternType="solid">
        <fgColor rgb="FFF8F9FA"/>
        <bgColor indexed="64"/>
      </patternFill>
    </fill>
  </fills>
  <borders count="4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rgb="FF00B0F0"/>
      </right>
      <top style="thin">
        <color auto="1"/>
      </top>
      <bottom style="thin">
        <color auto="1"/>
      </bottom>
      <diagonal/>
    </border>
    <border>
      <left style="double">
        <color rgb="FF00B0F0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rgb="FF00B0F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double">
        <color rgb="FF00B0F0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21" fillId="0" borderId="0" applyNumberFormat="0" applyFill="0" applyBorder="0" applyAlignment="0" applyProtection="0">
      <alignment vertical="top"/>
      <protection locked="0"/>
    </xf>
    <xf numFmtId="164" fontId="13" fillId="0" borderId="0" applyFont="0" applyFill="0" applyBorder="0" applyAlignment="0" applyProtection="0"/>
    <xf numFmtId="0" fontId="44" fillId="0" borderId="0" applyNumberFormat="0" applyFill="0" applyBorder="0" applyAlignment="0" applyProtection="0"/>
    <xf numFmtId="43" fontId="13" fillId="0" borderId="0" applyFont="0" applyFill="0" applyBorder="0" applyAlignment="0" applyProtection="0"/>
    <xf numFmtId="0" fontId="47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13" fillId="0" borderId="0"/>
    <xf numFmtId="0" fontId="47" fillId="0" borderId="0"/>
    <xf numFmtId="0" fontId="13" fillId="0" borderId="0"/>
    <xf numFmtId="0" fontId="47" fillId="0" borderId="0"/>
    <xf numFmtId="0" fontId="13" fillId="6" borderId="0" applyNumberFormat="0" applyBorder="0" applyAlignment="0" applyProtection="0"/>
    <xf numFmtId="0" fontId="13" fillId="0" borderId="0"/>
    <xf numFmtId="0" fontId="55" fillId="0" borderId="0"/>
    <xf numFmtId="0" fontId="13" fillId="0" borderId="0"/>
    <xf numFmtId="0" fontId="13" fillId="0" borderId="0"/>
    <xf numFmtId="0" fontId="47" fillId="0" borderId="0"/>
    <xf numFmtId="0" fontId="13" fillId="0" borderId="0"/>
  </cellStyleXfs>
  <cellXfs count="696">
    <xf numFmtId="0" fontId="0" fillId="0" borderId="0" xfId="0"/>
    <xf numFmtId="0" fontId="6" fillId="0" borderId="0" xfId="0" applyFont="1" applyAlignment="1">
      <alignment vertical="top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/>
    </xf>
    <xf numFmtId="0" fontId="6" fillId="0" borderId="0" xfId="0" applyFont="1"/>
    <xf numFmtId="0" fontId="12" fillId="0" borderId="0" xfId="0" applyFont="1" applyAlignment="1">
      <alignment vertical="top" wrapText="1"/>
    </xf>
    <xf numFmtId="0" fontId="12" fillId="0" borderId="0" xfId="0" applyFont="1" applyAlignment="1">
      <alignment horizontal="center" vertical="top" wrapText="1"/>
    </xf>
    <xf numFmtId="0" fontId="12" fillId="0" borderId="0" xfId="0" applyFont="1"/>
    <xf numFmtId="0" fontId="0" fillId="3" borderId="0" xfId="0" applyFill="1"/>
    <xf numFmtId="0" fontId="17" fillId="3" borderId="0" xfId="0" applyFont="1" applyFill="1"/>
    <xf numFmtId="0" fontId="4" fillId="3" borderId="23" xfId="0" applyFont="1" applyFill="1" applyBorder="1" applyAlignment="1">
      <alignment horizontal="center" vertical="center" textRotation="90" wrapText="1"/>
    </xf>
    <xf numFmtId="0" fontId="4" fillId="3" borderId="18" xfId="0" applyFont="1" applyFill="1" applyBorder="1" applyAlignment="1">
      <alignment horizontal="center" vertical="center" textRotation="90" wrapText="1"/>
    </xf>
    <xf numFmtId="0" fontId="4" fillId="3" borderId="24" xfId="0" applyFont="1" applyFill="1" applyBorder="1" applyAlignment="1">
      <alignment horizontal="center" vertical="center" textRotation="90" wrapText="1"/>
    </xf>
    <xf numFmtId="0" fontId="7" fillId="3" borderId="18" xfId="0" applyFont="1" applyFill="1" applyBorder="1" applyAlignment="1">
      <alignment horizontal="center" vertical="center" wrapText="1"/>
    </xf>
    <xf numFmtId="0" fontId="18" fillId="3" borderId="25" xfId="0" applyFont="1" applyFill="1" applyBorder="1" applyAlignment="1">
      <alignment horizontal="left" vertical="center" wrapText="1"/>
    </xf>
    <xf numFmtId="0" fontId="7" fillId="3" borderId="19" xfId="0" applyFont="1" applyFill="1" applyBorder="1" applyAlignment="1">
      <alignment horizontal="right" vertical="center"/>
    </xf>
    <xf numFmtId="0" fontId="7" fillId="3" borderId="25" xfId="0" applyFont="1" applyFill="1" applyBorder="1" applyAlignment="1">
      <alignment horizontal="right" vertical="center"/>
    </xf>
    <xf numFmtId="0" fontId="7" fillId="3" borderId="25" xfId="0" applyFont="1" applyFill="1" applyBorder="1" applyAlignment="1">
      <alignment horizontal="center" vertical="center"/>
    </xf>
    <xf numFmtId="0" fontId="7" fillId="3" borderId="24" xfId="0" applyFont="1" applyFill="1" applyBorder="1" applyAlignment="1">
      <alignment horizontal="right" vertical="center"/>
    </xf>
    <xf numFmtId="0" fontId="7" fillId="3" borderId="25" xfId="0" applyFont="1" applyFill="1" applyBorder="1" applyAlignment="1">
      <alignment horizontal="right" vertical="center" wrapText="1"/>
    </xf>
    <xf numFmtId="0" fontId="4" fillId="3" borderId="18" xfId="0" applyFont="1" applyFill="1" applyBorder="1" applyAlignment="1">
      <alignment horizontal="center" vertical="center" wrapText="1"/>
    </xf>
    <xf numFmtId="0" fontId="2" fillId="3" borderId="25" xfId="0" applyFont="1" applyFill="1" applyBorder="1" applyAlignment="1">
      <alignment horizontal="left" vertical="center" wrapText="1"/>
    </xf>
    <xf numFmtId="0" fontId="4" fillId="3" borderId="19" xfId="0" applyFont="1" applyFill="1" applyBorder="1" applyAlignment="1">
      <alignment horizontal="right" vertical="center"/>
    </xf>
    <xf numFmtId="0" fontId="4" fillId="3" borderId="25" xfId="0" applyFont="1" applyFill="1" applyBorder="1" applyAlignment="1">
      <alignment horizontal="right" vertical="center"/>
    </xf>
    <xf numFmtId="0" fontId="4" fillId="3" borderId="25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right" vertical="center"/>
    </xf>
    <xf numFmtId="0" fontId="19" fillId="3" borderId="25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right" vertical="center" wrapText="1"/>
    </xf>
    <xf numFmtId="0" fontId="10" fillId="3" borderId="26" xfId="0" applyFont="1" applyFill="1" applyBorder="1"/>
    <xf numFmtId="0" fontId="10" fillId="3" borderId="0" xfId="0" applyFont="1" applyFill="1"/>
    <xf numFmtId="0" fontId="20" fillId="3" borderId="0" xfId="0" applyFont="1" applyFill="1" applyAlignment="1">
      <alignment horizontal="right"/>
    </xf>
    <xf numFmtId="0" fontId="10" fillId="3" borderId="0" xfId="0" quotePrefix="1" applyFont="1" applyFill="1" applyAlignment="1">
      <alignment vertical="center"/>
    </xf>
    <xf numFmtId="0" fontId="10" fillId="3" borderId="27" xfId="0" quotePrefix="1" applyFont="1" applyFill="1" applyBorder="1" applyAlignment="1">
      <alignment vertical="center"/>
    </xf>
    <xf numFmtId="0" fontId="21" fillId="3" borderId="0" xfId="1" applyFill="1" applyAlignment="1" applyProtection="1"/>
    <xf numFmtId="0" fontId="12" fillId="0" borderId="0" xfId="0" applyFont="1" applyAlignment="1">
      <alignment horizontal="center"/>
    </xf>
    <xf numFmtId="0" fontId="17" fillId="3" borderId="0" xfId="0" applyFont="1" applyFill="1" applyAlignment="1">
      <alignment vertical="center"/>
    </xf>
    <xf numFmtId="0" fontId="4" fillId="3" borderId="25" xfId="0" applyFont="1" applyFill="1" applyBorder="1" applyAlignment="1">
      <alignment horizontal="center" vertical="center" wrapText="1"/>
    </xf>
    <xf numFmtId="0" fontId="4" fillId="3" borderId="25" xfId="0" applyFont="1" applyFill="1" applyBorder="1" applyAlignment="1">
      <alignment horizontal="center" vertical="center" textRotation="90" wrapText="1"/>
    </xf>
    <xf numFmtId="0" fontId="7" fillId="3" borderId="25" xfId="0" applyFont="1" applyFill="1" applyBorder="1" applyAlignment="1">
      <alignment vertical="center"/>
    </xf>
    <xf numFmtId="165" fontId="7" fillId="3" borderId="25" xfId="2" applyNumberFormat="1" applyFont="1" applyFill="1" applyBorder="1" applyAlignment="1">
      <alignment horizontal="center" vertical="center"/>
    </xf>
    <xf numFmtId="165" fontId="23" fillId="3" borderId="25" xfId="2" applyNumberFormat="1" applyFont="1" applyFill="1" applyBorder="1" applyAlignment="1">
      <alignment horizontal="center" vertical="center" wrapText="1"/>
    </xf>
    <xf numFmtId="37" fontId="7" fillId="3" borderId="25" xfId="2" applyNumberFormat="1" applyFont="1" applyFill="1" applyBorder="1" applyAlignment="1">
      <alignment horizontal="center"/>
    </xf>
    <xf numFmtId="0" fontId="24" fillId="3" borderId="0" xfId="0" applyFont="1" applyFill="1"/>
    <xf numFmtId="0" fontId="4" fillId="3" borderId="25" xfId="0" applyFont="1" applyFill="1" applyBorder="1" applyAlignment="1">
      <alignment vertical="center"/>
    </xf>
    <xf numFmtId="165" fontId="4" fillId="3" borderId="25" xfId="2" applyNumberFormat="1" applyFont="1" applyFill="1" applyBorder="1" applyAlignment="1">
      <alignment horizontal="center" vertical="center"/>
    </xf>
    <xf numFmtId="165" fontId="19" fillId="3" borderId="25" xfId="2" applyNumberFormat="1" applyFont="1" applyFill="1" applyBorder="1" applyAlignment="1">
      <alignment horizontal="center" vertical="center" wrapText="1"/>
    </xf>
    <xf numFmtId="165" fontId="4" fillId="3" borderId="25" xfId="2" applyNumberFormat="1" applyFont="1" applyFill="1" applyBorder="1" applyAlignment="1">
      <alignment horizontal="center"/>
    </xf>
    <xf numFmtId="0" fontId="10" fillId="3" borderId="0" xfId="0" applyFont="1" applyFill="1" applyAlignment="1">
      <alignment vertical="center"/>
    </xf>
    <xf numFmtId="0" fontId="10" fillId="3" borderId="27" xfId="0" applyFont="1" applyFill="1" applyBorder="1" applyAlignment="1">
      <alignment vertical="center"/>
    </xf>
    <xf numFmtId="0" fontId="7" fillId="3" borderId="25" xfId="2" applyNumberFormat="1" applyFont="1" applyFill="1" applyBorder="1" applyAlignment="1">
      <alignment horizontal="center"/>
    </xf>
    <xf numFmtId="0" fontId="4" fillId="3" borderId="25" xfId="2" applyNumberFormat="1" applyFont="1" applyFill="1" applyBorder="1" applyAlignment="1">
      <alignment horizontal="center"/>
    </xf>
    <xf numFmtId="0" fontId="25" fillId="3" borderId="0" xfId="0" applyFont="1" applyFill="1"/>
    <xf numFmtId="0" fontId="25" fillId="3" borderId="0" xfId="0" applyFont="1" applyFill="1" applyAlignment="1">
      <alignment vertical="center"/>
    </xf>
    <xf numFmtId="0" fontId="26" fillId="3" borderId="0" xfId="0" applyFont="1" applyFill="1" applyAlignment="1">
      <alignment vertical="center"/>
    </xf>
    <xf numFmtId="0" fontId="25" fillId="3" borderId="0" xfId="0" applyFont="1" applyFill="1" applyAlignment="1">
      <alignment vertical="top"/>
    </xf>
    <xf numFmtId="0" fontId="10" fillId="3" borderId="0" xfId="0" applyFont="1" applyFill="1" applyAlignment="1">
      <alignment horizontal="left"/>
    </xf>
    <xf numFmtId="0" fontId="10" fillId="3" borderId="27" xfId="0" applyFont="1" applyFill="1" applyBorder="1" applyAlignment="1">
      <alignment horizontal="left"/>
    </xf>
    <xf numFmtId="0" fontId="27" fillId="3" borderId="26" xfId="0" applyFont="1" applyFill="1" applyBorder="1"/>
    <xf numFmtId="0" fontId="9" fillId="3" borderId="0" xfId="0" quotePrefix="1" applyFont="1" applyFill="1" applyAlignment="1">
      <alignment horizontal="left" vertical="center"/>
    </xf>
    <xf numFmtId="0" fontId="9" fillId="3" borderId="0" xfId="0" applyFont="1" applyFill="1"/>
    <xf numFmtId="0" fontId="9" fillId="3" borderId="0" xfId="0" applyFont="1" applyFill="1" applyAlignment="1">
      <alignment horizontal="right"/>
    </xf>
    <xf numFmtId="0" fontId="25" fillId="3" borderId="0" xfId="0" applyFont="1" applyFill="1" applyAlignment="1">
      <alignment horizontal="left"/>
    </xf>
    <xf numFmtId="0" fontId="28" fillId="3" borderId="0" xfId="0" applyFont="1" applyFill="1"/>
    <xf numFmtId="0" fontId="7" fillId="3" borderId="25" xfId="2" applyNumberFormat="1" applyFont="1" applyFill="1" applyBorder="1" applyAlignment="1">
      <alignment horizontal="center" vertical="center"/>
    </xf>
    <xf numFmtId="0" fontId="29" fillId="3" borderId="0" xfId="0" applyFont="1" applyFill="1"/>
    <xf numFmtId="0" fontId="4" fillId="3" borderId="25" xfId="2" applyNumberFormat="1" applyFont="1" applyFill="1" applyBorder="1" applyAlignment="1">
      <alignment horizontal="center" vertical="center"/>
    </xf>
    <xf numFmtId="0" fontId="9" fillId="3" borderId="11" xfId="0" applyFont="1" applyFill="1" applyBorder="1"/>
    <xf numFmtId="0" fontId="9" fillId="3" borderId="12" xfId="0" applyFont="1" applyFill="1" applyBorder="1"/>
    <xf numFmtId="0" fontId="10" fillId="3" borderId="12" xfId="0" applyFont="1" applyFill="1" applyBorder="1"/>
    <xf numFmtId="0" fontId="10" fillId="3" borderId="13" xfId="0" applyFont="1" applyFill="1" applyBorder="1"/>
    <xf numFmtId="0" fontId="30" fillId="3" borderId="26" xfId="0" applyFont="1" applyFill="1" applyBorder="1"/>
    <xf numFmtId="0" fontId="30" fillId="3" borderId="0" xfId="0" applyFont="1" applyFill="1"/>
    <xf numFmtId="0" fontId="10" fillId="3" borderId="27" xfId="0" applyFont="1" applyFill="1" applyBorder="1"/>
    <xf numFmtId="0" fontId="9" fillId="3" borderId="26" xfId="0" applyFont="1" applyFill="1" applyBorder="1"/>
    <xf numFmtId="0" fontId="23" fillId="3" borderId="0" xfId="0" applyFont="1" applyFill="1" applyAlignment="1">
      <alignment vertical="center"/>
    </xf>
    <xf numFmtId="0" fontId="36" fillId="3" borderId="0" xfId="0" applyFont="1" applyFill="1" applyAlignment="1">
      <alignment vertical="center"/>
    </xf>
    <xf numFmtId="0" fontId="19" fillId="3" borderId="25" xfId="0" applyFont="1" applyFill="1" applyBorder="1" applyAlignment="1">
      <alignment horizontal="center" vertical="center" wrapText="1"/>
    </xf>
    <xf numFmtId="0" fontId="15" fillId="3" borderId="25" xfId="0" applyFont="1" applyFill="1" applyBorder="1" applyAlignment="1">
      <alignment horizontal="left" vertical="center" wrapText="1"/>
    </xf>
    <xf numFmtId="0" fontId="37" fillId="3" borderId="25" xfId="0" applyFont="1" applyFill="1" applyBorder="1" applyAlignment="1">
      <alignment horizontal="center" vertical="center" wrapText="1"/>
    </xf>
    <xf numFmtId="0" fontId="19" fillId="3" borderId="25" xfId="0" applyFont="1" applyFill="1" applyBorder="1" applyAlignment="1">
      <alignment horizontal="right" vertical="center" wrapText="1"/>
    </xf>
    <xf numFmtId="0" fontId="19" fillId="3" borderId="0" xfId="0" applyFont="1" applyFill="1" applyAlignment="1">
      <alignment vertical="center"/>
    </xf>
    <xf numFmtId="0" fontId="38" fillId="3" borderId="0" xfId="0" applyFont="1" applyFill="1" applyAlignment="1">
      <alignment vertical="center"/>
    </xf>
    <xf numFmtId="0" fontId="23" fillId="3" borderId="25" xfId="0" applyFont="1" applyFill="1" applyBorder="1" applyAlignment="1">
      <alignment horizontal="center" vertical="center" wrapText="1"/>
    </xf>
    <xf numFmtId="0" fontId="31" fillId="3" borderId="25" xfId="0" applyFont="1" applyFill="1" applyBorder="1" applyAlignment="1">
      <alignment horizontal="left" vertical="center" wrapText="1"/>
    </xf>
    <xf numFmtId="0" fontId="23" fillId="3" borderId="25" xfId="0" applyFont="1" applyFill="1" applyBorder="1" applyAlignment="1">
      <alignment horizontal="right" vertical="center" wrapText="1"/>
    </xf>
    <xf numFmtId="0" fontId="23" fillId="3" borderId="0" xfId="0" applyFont="1" applyFill="1" applyAlignment="1">
      <alignment vertical="top"/>
    </xf>
    <xf numFmtId="0" fontId="36" fillId="3" borderId="0" xfId="0" applyFont="1" applyFill="1" applyAlignment="1">
      <alignment vertical="top"/>
    </xf>
    <xf numFmtId="0" fontId="23" fillId="3" borderId="25" xfId="0" applyFont="1" applyFill="1" applyBorder="1" applyAlignment="1" applyProtection="1">
      <alignment horizontal="right" vertical="center" wrapText="1"/>
      <protection locked="0"/>
    </xf>
    <xf numFmtId="0" fontId="34" fillId="3" borderId="0" xfId="0" applyFont="1" applyFill="1" applyAlignment="1">
      <alignment vertical="center"/>
    </xf>
    <xf numFmtId="0" fontId="39" fillId="3" borderId="0" xfId="0" applyFont="1" applyFill="1" applyAlignment="1">
      <alignment vertical="center"/>
    </xf>
    <xf numFmtId="0" fontId="36" fillId="3" borderId="0" xfId="0" applyFont="1" applyFill="1" applyAlignment="1">
      <alignment horizontal="center" vertical="center"/>
    </xf>
    <xf numFmtId="0" fontId="21" fillId="3" borderId="0" xfId="1" applyFill="1" applyAlignment="1" applyProtection="1">
      <alignment horizontal="left" vertical="center"/>
    </xf>
    <xf numFmtId="0" fontId="41" fillId="3" borderId="0" xfId="0" applyFont="1" applyFill="1" applyAlignment="1">
      <alignment horizontal="right" vertical="top" wrapText="1"/>
    </xf>
    <xf numFmtId="0" fontId="36" fillId="3" borderId="0" xfId="0" applyFont="1" applyFill="1" applyAlignment="1">
      <alignment horizontal="left" vertical="center"/>
    </xf>
    <xf numFmtId="0" fontId="0" fillId="3" borderId="0" xfId="0" applyFill="1" applyAlignment="1">
      <alignment vertical="center"/>
    </xf>
    <xf numFmtId="0" fontId="7" fillId="3" borderId="25" xfId="0" applyFont="1" applyFill="1" applyBorder="1" applyAlignment="1">
      <alignment horizontal="center" vertical="center" wrapText="1"/>
    </xf>
    <xf numFmtId="0" fontId="33" fillId="3" borderId="25" xfId="0" applyFont="1" applyFill="1" applyBorder="1" applyAlignment="1">
      <alignment horizontal="left" vertical="center" wrapText="1"/>
    </xf>
    <xf numFmtId="0" fontId="0" fillId="3" borderId="0" xfId="0" applyFill="1" applyAlignment="1">
      <alignment vertical="top"/>
    </xf>
    <xf numFmtId="0" fontId="16" fillId="3" borderId="25" xfId="0" applyFont="1" applyFill="1" applyBorder="1" applyAlignment="1">
      <alignment vertical="center" wrapText="1"/>
    </xf>
    <xf numFmtId="0" fontId="0" fillId="3" borderId="0" xfId="0" applyFill="1" applyAlignment="1">
      <alignment horizontal="left" vertical="top"/>
    </xf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horizontal="left" vertical="center"/>
    </xf>
    <xf numFmtId="0" fontId="35" fillId="3" borderId="0" xfId="0" applyFont="1" applyFill="1"/>
    <xf numFmtId="0" fontId="31" fillId="3" borderId="25" xfId="0" applyFont="1" applyFill="1" applyBorder="1" applyAlignment="1" applyProtection="1">
      <alignment horizontal="left" vertical="center" wrapText="1"/>
      <protection locked="0"/>
    </xf>
    <xf numFmtId="0" fontId="32" fillId="3" borderId="0" xfId="0" applyFont="1" applyFill="1"/>
    <xf numFmtId="0" fontId="15" fillId="3" borderId="25" xfId="0" applyFont="1" applyFill="1" applyBorder="1" applyAlignment="1" applyProtection="1">
      <alignment horizontal="left" vertical="center" wrapText="1"/>
      <protection locked="0"/>
    </xf>
    <xf numFmtId="0" fontId="19" fillId="3" borderId="25" xfId="0" applyFont="1" applyFill="1" applyBorder="1" applyAlignment="1" applyProtection="1">
      <alignment horizontal="right" vertical="center" wrapText="1"/>
      <protection locked="0"/>
    </xf>
    <xf numFmtId="0" fontId="9" fillId="3" borderId="11" xfId="0" applyFont="1" applyFill="1" applyBorder="1" applyAlignment="1">
      <alignment vertical="center"/>
    </xf>
    <xf numFmtId="0" fontId="9" fillId="3" borderId="12" xfId="0" applyFont="1" applyFill="1" applyBorder="1" applyAlignment="1">
      <alignment horizontal="left" vertical="center"/>
    </xf>
    <xf numFmtId="0" fontId="9" fillId="3" borderId="0" xfId="0" applyFont="1" applyFill="1" applyAlignment="1">
      <alignment vertical="center"/>
    </xf>
    <xf numFmtId="165" fontId="9" fillId="3" borderId="0" xfId="0" applyNumberFormat="1" applyFont="1" applyFill="1" applyAlignment="1">
      <alignment vertical="center"/>
    </xf>
    <xf numFmtId="0" fontId="10" fillId="3" borderId="27" xfId="0" applyFont="1" applyFill="1" applyBorder="1" applyAlignment="1">
      <alignment horizontal="left" vertical="center"/>
    </xf>
    <xf numFmtId="0" fontId="0" fillId="3" borderId="0" xfId="0" applyFill="1" applyAlignment="1">
      <alignment horizontal="left"/>
    </xf>
    <xf numFmtId="0" fontId="14" fillId="3" borderId="0" xfId="0" applyFont="1" applyFill="1"/>
    <xf numFmtId="0" fontId="23" fillId="3" borderId="25" xfId="2" applyNumberFormat="1" applyFont="1" applyFill="1" applyBorder="1" applyAlignment="1">
      <alignment horizontal="center" vertical="center"/>
    </xf>
    <xf numFmtId="0" fontId="19" fillId="3" borderId="25" xfId="2" applyNumberFormat="1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right" vertical="center" wrapText="1"/>
    </xf>
    <xf numFmtId="0" fontId="7" fillId="5" borderId="7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>
      <alignment horizontal="right" vertical="center"/>
    </xf>
    <xf numFmtId="0" fontId="7" fillId="3" borderId="7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right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 wrapText="1"/>
    </xf>
    <xf numFmtId="0" fontId="9" fillId="4" borderId="9" xfId="0" applyFont="1" applyFill="1" applyBorder="1" applyAlignment="1">
      <alignment horizontal="left" vertical="center"/>
    </xf>
    <xf numFmtId="0" fontId="9" fillId="4" borderId="0" xfId="0" applyFont="1" applyFill="1" applyAlignment="1">
      <alignment horizontal="left" vertical="center"/>
    </xf>
    <xf numFmtId="0" fontId="9" fillId="4" borderId="10" xfId="0" applyFont="1" applyFill="1" applyBorder="1" applyAlignment="1">
      <alignment vertical="center"/>
    </xf>
    <xf numFmtId="0" fontId="6" fillId="3" borderId="0" xfId="0" applyFont="1" applyFill="1" applyAlignment="1">
      <alignment horizontal="center"/>
    </xf>
    <xf numFmtId="0" fontId="11" fillId="3" borderId="0" xfId="0" applyFont="1" applyFill="1"/>
    <xf numFmtId="0" fontId="6" fillId="3" borderId="0" xfId="0" applyFont="1" applyFill="1"/>
    <xf numFmtId="0" fontId="9" fillId="4" borderId="0" xfId="0" applyFont="1" applyFill="1" applyAlignment="1">
      <alignment horizontal="center" vertical="center"/>
    </xf>
    <xf numFmtId="1" fontId="6" fillId="3" borderId="0" xfId="0" applyNumberFormat="1" applyFont="1" applyFill="1" applyAlignment="1">
      <alignment horizontal="center"/>
    </xf>
    <xf numFmtId="0" fontId="0" fillId="0" borderId="0" xfId="0" applyAlignment="1">
      <alignment horizontal="center" vertical="center"/>
    </xf>
    <xf numFmtId="0" fontId="7" fillId="0" borderId="0" xfId="0" applyFont="1"/>
    <xf numFmtId="0" fontId="7" fillId="0" borderId="25" xfId="0" applyFont="1" applyBorder="1" applyAlignment="1">
      <alignment horizontal="center"/>
    </xf>
    <xf numFmtId="3" fontId="7" fillId="3" borderId="25" xfId="2" applyNumberFormat="1" applyFont="1" applyFill="1" applyBorder="1" applyAlignment="1">
      <alignment horizontal="center" vertical="center"/>
    </xf>
    <xf numFmtId="3" fontId="4" fillId="3" borderId="25" xfId="2" applyNumberFormat="1" applyFont="1" applyFill="1" applyBorder="1" applyAlignment="1">
      <alignment horizontal="center" vertical="center"/>
    </xf>
    <xf numFmtId="3" fontId="7" fillId="3" borderId="25" xfId="2" applyNumberFormat="1" applyFont="1" applyFill="1" applyBorder="1" applyAlignment="1">
      <alignment horizontal="center" vertical="center" wrapText="1"/>
    </xf>
    <xf numFmtId="3" fontId="4" fillId="3" borderId="25" xfId="2" applyNumberFormat="1" applyFont="1" applyFill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7" fillId="3" borderId="25" xfId="0" applyFont="1" applyFill="1" applyBorder="1" applyAlignment="1">
      <alignment vertical="center" wrapText="1"/>
    </xf>
    <xf numFmtId="0" fontId="47" fillId="3" borderId="0" xfId="5" applyFill="1" applyAlignment="1">
      <alignment horizontal="left" vertical="top"/>
    </xf>
    <xf numFmtId="0" fontId="48" fillId="3" borderId="25" xfId="5" applyFont="1" applyFill="1" applyBorder="1" applyAlignment="1">
      <alignment horizontal="center" vertical="center"/>
    </xf>
    <xf numFmtId="0" fontId="47" fillId="3" borderId="25" xfId="5" applyFill="1" applyBorder="1" applyAlignment="1">
      <alignment horizontal="center" vertical="center"/>
    </xf>
    <xf numFmtId="166" fontId="23" fillId="3" borderId="25" xfId="0" applyNumberFormat="1" applyFont="1" applyFill="1" applyBorder="1" applyAlignment="1">
      <alignment horizontal="center" vertical="center"/>
    </xf>
    <xf numFmtId="0" fontId="23" fillId="3" borderId="25" xfId="0" applyFont="1" applyFill="1" applyBorder="1" applyAlignment="1">
      <alignment horizontal="right" vertical="center"/>
    </xf>
    <xf numFmtId="0" fontId="31" fillId="3" borderId="19" xfId="0" applyFont="1" applyFill="1" applyBorder="1" applyAlignment="1">
      <alignment horizontal="left" vertical="center" wrapText="1"/>
    </xf>
    <xf numFmtId="0" fontId="31" fillId="3" borderId="19" xfId="0" applyFont="1" applyFill="1" applyBorder="1" applyAlignment="1">
      <alignment horizontal="right" vertical="center"/>
    </xf>
    <xf numFmtId="0" fontId="31" fillId="3" borderId="19" xfId="0" applyFont="1" applyFill="1" applyBorder="1" applyAlignment="1">
      <alignment horizontal="right" vertical="center" wrapText="1"/>
    </xf>
    <xf numFmtId="166" fontId="19" fillId="3" borderId="25" xfId="0" applyNumberFormat="1" applyFont="1" applyFill="1" applyBorder="1" applyAlignment="1">
      <alignment horizontal="center" vertical="center"/>
    </xf>
    <xf numFmtId="0" fontId="15" fillId="3" borderId="19" xfId="0" applyFont="1" applyFill="1" applyBorder="1" applyAlignment="1">
      <alignment horizontal="right" vertical="center"/>
    </xf>
    <xf numFmtId="0" fontId="47" fillId="3" borderId="0" xfId="5" applyFill="1" applyAlignment="1">
      <alignment horizontal="right" vertical="top"/>
    </xf>
    <xf numFmtId="0" fontId="7" fillId="3" borderId="17" xfId="0" applyFont="1" applyFill="1" applyBorder="1" applyAlignment="1">
      <alignment vertical="center" wrapText="1"/>
    </xf>
    <xf numFmtId="0" fontId="52" fillId="3" borderId="0" xfId="0" applyFont="1" applyFill="1" applyAlignment="1">
      <alignment vertical="center"/>
    </xf>
    <xf numFmtId="166" fontId="7" fillId="3" borderId="25" xfId="0" applyNumberFormat="1" applyFont="1" applyFill="1" applyBorder="1" applyAlignment="1">
      <alignment horizontal="center" vertical="center"/>
    </xf>
    <xf numFmtId="166" fontId="7" fillId="3" borderId="19" xfId="0" applyNumberFormat="1" applyFont="1" applyFill="1" applyBorder="1" applyAlignment="1">
      <alignment horizontal="center" vertical="center"/>
    </xf>
    <xf numFmtId="0" fontId="45" fillId="3" borderId="25" xfId="0" applyFont="1" applyFill="1" applyBorder="1" applyAlignment="1">
      <alignment horizontal="left" vertical="center" wrapText="1"/>
    </xf>
    <xf numFmtId="0" fontId="0" fillId="3" borderId="0" xfId="0" applyFill="1" applyAlignment="1">
      <alignment vertical="center" wrapText="1"/>
    </xf>
    <xf numFmtId="0" fontId="37" fillId="3" borderId="25" xfId="0" applyFont="1" applyFill="1" applyBorder="1" applyAlignment="1">
      <alignment horizontal="left" vertical="center" wrapText="1"/>
    </xf>
    <xf numFmtId="166" fontId="4" fillId="3" borderId="19" xfId="0" applyNumberFormat="1" applyFont="1" applyFill="1" applyBorder="1" applyAlignment="1">
      <alignment horizontal="center" vertical="center"/>
    </xf>
    <xf numFmtId="166" fontId="4" fillId="3" borderId="25" xfId="0" applyNumberFormat="1" applyFont="1" applyFill="1" applyBorder="1" applyAlignment="1">
      <alignment horizontal="center" vertical="center"/>
    </xf>
    <xf numFmtId="0" fontId="45" fillId="3" borderId="0" xfId="5" applyFont="1" applyFill="1" applyAlignment="1">
      <alignment horizontal="left" vertical="top"/>
    </xf>
    <xf numFmtId="0" fontId="45" fillId="3" borderId="0" xfId="5" applyFont="1" applyFill="1" applyAlignment="1">
      <alignment horizontal="left" vertical="top" wrapText="1"/>
    </xf>
    <xf numFmtId="0" fontId="15" fillId="3" borderId="19" xfId="0" applyFont="1" applyFill="1" applyBorder="1" applyAlignment="1">
      <alignment horizontal="left" vertical="center" wrapText="1"/>
    </xf>
    <xf numFmtId="0" fontId="47" fillId="3" borderId="0" xfId="5" applyFill="1" applyAlignment="1">
      <alignment horizontal="left" vertical="top" wrapText="1"/>
    </xf>
    <xf numFmtId="0" fontId="13" fillId="3" borderId="0" xfId="0" applyFont="1" applyFill="1" applyAlignment="1">
      <alignment vertical="center"/>
    </xf>
    <xf numFmtId="0" fontId="13" fillId="3" borderId="0" xfId="0" applyFont="1" applyFill="1" applyAlignment="1">
      <alignment horizontal="center" vertical="center"/>
    </xf>
    <xf numFmtId="0" fontId="23" fillId="3" borderId="25" xfId="0" applyFont="1" applyFill="1" applyBorder="1" applyAlignment="1">
      <alignment horizontal="left" vertical="center"/>
    </xf>
    <xf numFmtId="1" fontId="23" fillId="3" borderId="19" xfId="4" applyNumberFormat="1" applyFont="1" applyFill="1" applyBorder="1" applyAlignment="1">
      <alignment horizontal="center" vertical="center"/>
    </xf>
    <xf numFmtId="1" fontId="23" fillId="3" borderId="25" xfId="4" applyNumberFormat="1" applyFont="1" applyFill="1" applyBorder="1" applyAlignment="1">
      <alignment horizontal="center" vertical="center"/>
    </xf>
    <xf numFmtId="0" fontId="13" fillId="3" borderId="0" xfId="0" applyFont="1" applyFill="1"/>
    <xf numFmtId="0" fontId="23" fillId="3" borderId="25" xfId="0" applyFont="1" applyFill="1" applyBorder="1" applyAlignment="1">
      <alignment horizontal="center" vertical="center"/>
    </xf>
    <xf numFmtId="0" fontId="19" fillId="3" borderId="25" xfId="0" applyFont="1" applyFill="1" applyBorder="1" applyAlignment="1">
      <alignment horizontal="left" vertical="center"/>
    </xf>
    <xf numFmtId="3" fontId="23" fillId="3" borderId="25" xfId="0" applyNumberFormat="1" applyFont="1" applyFill="1" applyBorder="1" applyAlignment="1">
      <alignment horizontal="center" vertical="center"/>
    </xf>
    <xf numFmtId="0" fontId="19" fillId="3" borderId="17" xfId="0" applyFont="1" applyFill="1" applyBorder="1" applyAlignment="1">
      <alignment horizontal="center" vertical="center" wrapText="1"/>
    </xf>
    <xf numFmtId="0" fontId="0" fillId="3" borderId="0" xfId="0" applyFill="1" applyAlignment="1">
      <alignment wrapText="1"/>
    </xf>
    <xf numFmtId="0" fontId="0" fillId="3" borderId="0" xfId="0" applyFill="1" applyAlignment="1">
      <alignment horizontal="center" vertical="center" wrapText="1"/>
    </xf>
    <xf numFmtId="0" fontId="56" fillId="3" borderId="0" xfId="0" applyFont="1" applyFill="1" applyAlignment="1">
      <alignment horizontal="center" vertical="center" wrapText="1"/>
    </xf>
    <xf numFmtId="0" fontId="57" fillId="3" borderId="0" xfId="0" applyFont="1" applyFill="1" applyAlignment="1">
      <alignment horizontal="center" vertical="center" wrapText="1"/>
    </xf>
    <xf numFmtId="0" fontId="58" fillId="3" borderId="0" xfId="0" applyFont="1" applyFill="1" applyAlignment="1">
      <alignment horizontal="center" vertical="center" wrapText="1"/>
    </xf>
    <xf numFmtId="0" fontId="44" fillId="3" borderId="0" xfId="3" applyFill="1" applyAlignment="1">
      <alignment horizontal="center" vertical="center" wrapText="1"/>
    </xf>
    <xf numFmtId="166" fontId="4" fillId="3" borderId="25" xfId="0" applyNumberFormat="1" applyFont="1" applyFill="1" applyBorder="1" applyAlignment="1">
      <alignment horizontal="center" vertical="center" wrapText="1"/>
    </xf>
    <xf numFmtId="166" fontId="7" fillId="3" borderId="25" xfId="0" applyNumberFormat="1" applyFont="1" applyFill="1" applyBorder="1" applyAlignment="1">
      <alignment horizontal="center" vertical="center" wrapText="1"/>
    </xf>
    <xf numFmtId="0" fontId="0" fillId="3" borderId="0" xfId="0" applyFill="1" applyAlignment="1">
      <alignment horizontal="center" wrapText="1"/>
    </xf>
    <xf numFmtId="0" fontId="13" fillId="3" borderId="0" xfId="0" applyFont="1" applyFill="1" applyAlignment="1">
      <alignment horizontal="center"/>
    </xf>
    <xf numFmtId="2" fontId="19" fillId="3" borderId="25" xfId="10" applyNumberFormat="1" applyFont="1" applyFill="1" applyBorder="1" applyAlignment="1">
      <alignment horizontal="center" vertical="center"/>
    </xf>
    <xf numFmtId="0" fontId="23" fillId="3" borderId="25" xfId="10" applyFont="1" applyFill="1" applyBorder="1" applyAlignment="1">
      <alignment horizontal="center" vertical="center"/>
    </xf>
    <xf numFmtId="0" fontId="23" fillId="3" borderId="25" xfId="10" applyFont="1" applyFill="1" applyBorder="1" applyAlignment="1">
      <alignment horizontal="right" vertical="center" wrapText="1"/>
    </xf>
    <xf numFmtId="2" fontId="23" fillId="3" borderId="25" xfId="10" applyNumberFormat="1" applyFont="1" applyFill="1" applyBorder="1" applyAlignment="1">
      <alignment horizontal="center" vertical="center"/>
    </xf>
    <xf numFmtId="0" fontId="59" fillId="3" borderId="0" xfId="0" applyFont="1" applyFill="1"/>
    <xf numFmtId="0" fontId="59" fillId="3" borderId="0" xfId="0" applyFont="1" applyFill="1" applyAlignment="1">
      <alignment vertical="center"/>
    </xf>
    <xf numFmtId="0" fontId="31" fillId="3" borderId="25" xfId="0" applyFont="1" applyFill="1" applyBorder="1" applyAlignment="1">
      <alignment vertical="center"/>
    </xf>
    <xf numFmtId="0" fontId="31" fillId="3" borderId="25" xfId="0" applyFont="1" applyFill="1" applyBorder="1" applyAlignment="1">
      <alignment horizontal="left" vertical="center"/>
    </xf>
    <xf numFmtId="0" fontId="19" fillId="3" borderId="26" xfId="0" applyFont="1" applyFill="1" applyBorder="1" applyAlignment="1">
      <alignment horizontal="center" vertical="center"/>
    </xf>
    <xf numFmtId="0" fontId="59" fillId="3" borderId="0" xfId="0" applyFont="1" applyFill="1" applyAlignment="1">
      <alignment vertical="top"/>
    </xf>
    <xf numFmtId="0" fontId="41" fillId="3" borderId="0" xfId="0" applyFont="1" applyFill="1" applyAlignment="1">
      <alignment horizontal="center" vertical="top" wrapText="1"/>
    </xf>
    <xf numFmtId="0" fontId="8" fillId="0" borderId="0" xfId="5" applyFont="1" applyAlignment="1">
      <alignment horizontal="left" vertical="top"/>
    </xf>
    <xf numFmtId="0" fontId="15" fillId="3" borderId="7" xfId="5" applyFont="1" applyFill="1" applyBorder="1" applyAlignment="1">
      <alignment horizontal="center" vertical="center" wrapText="1"/>
    </xf>
    <xf numFmtId="0" fontId="8" fillId="0" borderId="0" xfId="5" applyFont="1" applyAlignment="1">
      <alignment horizontal="center" vertical="center"/>
    </xf>
    <xf numFmtId="3" fontId="8" fillId="3" borderId="7" xfId="5" applyNumberFormat="1" applyFont="1" applyFill="1" applyBorder="1" applyAlignment="1">
      <alignment horizontal="center" vertical="center" shrinkToFit="1"/>
    </xf>
    <xf numFmtId="166" fontId="8" fillId="3" borderId="7" xfId="5" applyNumberFormat="1" applyFont="1" applyFill="1" applyBorder="1" applyAlignment="1">
      <alignment horizontal="center" vertical="center" shrinkToFit="1"/>
    </xf>
    <xf numFmtId="3" fontId="31" fillId="3" borderId="7" xfId="5" applyNumberFormat="1" applyFont="1" applyFill="1" applyBorder="1" applyAlignment="1">
      <alignment horizontal="center" vertical="center" wrapText="1"/>
    </xf>
    <xf numFmtId="1" fontId="8" fillId="3" borderId="7" xfId="5" applyNumberFormat="1" applyFont="1" applyFill="1" applyBorder="1" applyAlignment="1">
      <alignment horizontal="center" vertical="center" wrapText="1"/>
    </xf>
    <xf numFmtId="0" fontId="8" fillId="0" borderId="0" xfId="5" applyFont="1" applyAlignment="1">
      <alignment horizontal="center"/>
    </xf>
    <xf numFmtId="0" fontId="53" fillId="3" borderId="0" xfId="5" applyFont="1" applyFill="1" applyAlignment="1">
      <alignment horizontal="center" vertical="center"/>
    </xf>
    <xf numFmtId="0" fontId="53" fillId="3" borderId="0" xfId="5" applyFont="1" applyFill="1" applyAlignment="1">
      <alignment horizontal="left" vertical="center"/>
    </xf>
    <xf numFmtId="0" fontId="53" fillId="3" borderId="0" xfId="5" applyFont="1" applyFill="1" applyAlignment="1">
      <alignment horizontal="right" vertical="center"/>
    </xf>
    <xf numFmtId="3" fontId="23" fillId="3" borderId="25" xfId="4" applyNumberFormat="1" applyFont="1" applyFill="1" applyBorder="1" applyAlignment="1">
      <alignment horizontal="center" vertical="center"/>
    </xf>
    <xf numFmtId="0" fontId="31" fillId="3" borderId="25" xfId="9" applyFont="1" applyFill="1" applyBorder="1" applyAlignment="1">
      <alignment horizontal="left" vertical="center" wrapText="1"/>
    </xf>
    <xf numFmtId="0" fontId="0" fillId="3" borderId="0" xfId="0" applyFill="1" applyAlignment="1">
      <alignment horizontal="left" wrapText="1"/>
    </xf>
    <xf numFmtId="0" fontId="7" fillId="0" borderId="0" xfId="0" applyFont="1" applyAlignment="1">
      <alignment horizontal="center" vertical="center"/>
    </xf>
    <xf numFmtId="0" fontId="45" fillId="0" borderId="25" xfId="0" applyFont="1" applyBorder="1" applyAlignment="1">
      <alignment horizontal="center" vertical="center"/>
    </xf>
    <xf numFmtId="0" fontId="7" fillId="0" borderId="25" xfId="0" applyFont="1" applyBorder="1" applyAlignment="1">
      <alignment horizontal="left" vertical="center"/>
    </xf>
    <xf numFmtId="0" fontId="4" fillId="0" borderId="25" xfId="0" applyFont="1" applyBorder="1" applyAlignment="1">
      <alignment horizontal="left" vertical="center" wrapText="1"/>
    </xf>
    <xf numFmtId="0" fontId="34" fillId="3" borderId="15" xfId="0" applyFont="1" applyFill="1" applyBorder="1" applyAlignment="1">
      <alignment horizontal="left" vertical="center" wrapText="1"/>
    </xf>
    <xf numFmtId="0" fontId="31" fillId="3" borderId="19" xfId="0" applyFont="1" applyFill="1" applyBorder="1" applyAlignment="1">
      <alignment horizontal="left" vertical="center"/>
    </xf>
    <xf numFmtId="0" fontId="4" fillId="3" borderId="35" xfId="6" applyFont="1" applyFill="1" applyBorder="1" applyAlignment="1">
      <alignment horizontal="center" vertical="center" wrapText="1"/>
    </xf>
    <xf numFmtId="0" fontId="4" fillId="3" borderId="17" xfId="6" applyFont="1" applyFill="1" applyBorder="1" applyAlignment="1">
      <alignment horizontal="center" vertical="center" wrapText="1"/>
    </xf>
    <xf numFmtId="0" fontId="4" fillId="3" borderId="17" xfId="7" applyFont="1" applyFill="1" applyBorder="1" applyAlignment="1">
      <alignment horizontal="center" vertical="center" wrapText="1"/>
    </xf>
    <xf numFmtId="0" fontId="4" fillId="3" borderId="17" xfId="8" applyFont="1" applyFill="1" applyBorder="1" applyAlignment="1">
      <alignment horizontal="center" vertical="center" wrapText="1"/>
    </xf>
    <xf numFmtId="0" fontId="4" fillId="3" borderId="36" xfId="6" applyFont="1" applyFill="1" applyBorder="1" applyAlignment="1">
      <alignment horizontal="center" vertical="center" wrapText="1"/>
    </xf>
    <xf numFmtId="0" fontId="7" fillId="3" borderId="35" xfId="6" applyFont="1" applyFill="1" applyBorder="1" applyAlignment="1">
      <alignment horizontal="center" vertical="top"/>
    </xf>
    <xf numFmtId="0" fontId="4" fillId="3" borderId="25" xfId="6" applyFont="1" applyFill="1" applyBorder="1" applyAlignment="1">
      <alignment vertical="center"/>
    </xf>
    <xf numFmtId="0" fontId="7" fillId="3" borderId="25" xfId="6" applyFont="1" applyFill="1" applyBorder="1" applyAlignment="1">
      <alignment horizontal="center" vertical="center"/>
    </xf>
    <xf numFmtId="0" fontId="7" fillId="3" borderId="25" xfId="8" applyFont="1" applyFill="1" applyBorder="1" applyAlignment="1">
      <alignment horizontal="center" vertical="center"/>
    </xf>
    <xf numFmtId="0" fontId="7" fillId="3" borderId="37" xfId="6" applyFont="1" applyFill="1" applyBorder="1" applyAlignment="1">
      <alignment horizontal="center" vertical="center"/>
    </xf>
    <xf numFmtId="0" fontId="7" fillId="3" borderId="38" xfId="6" applyFont="1" applyFill="1" applyBorder="1" applyAlignment="1">
      <alignment vertical="top"/>
    </xf>
    <xf numFmtId="0" fontId="7" fillId="3" borderId="25" xfId="0" applyFont="1" applyFill="1" applyBorder="1" applyAlignment="1">
      <alignment horizontal="left" vertical="center"/>
    </xf>
    <xf numFmtId="0" fontId="64" fillId="3" borderId="0" xfId="0" applyFont="1" applyFill="1" applyAlignment="1">
      <alignment vertical="center"/>
    </xf>
    <xf numFmtId="0" fontId="4" fillId="3" borderId="25" xfId="6" applyFont="1" applyFill="1" applyBorder="1" applyAlignment="1">
      <alignment horizontal="left" vertical="center"/>
    </xf>
    <xf numFmtId="0" fontId="36" fillId="0" borderId="0" xfId="0" applyFont="1" applyAlignment="1">
      <alignment vertical="center"/>
    </xf>
    <xf numFmtId="0" fontId="36" fillId="0" borderId="0" xfId="0" applyFont="1"/>
    <xf numFmtId="0" fontId="24" fillId="0" borderId="0" xfId="0" applyFont="1" applyAlignment="1">
      <alignment vertical="center"/>
    </xf>
    <xf numFmtId="0" fontId="39" fillId="0" borderId="0" xfId="0" applyFont="1" applyAlignment="1">
      <alignment vertical="center"/>
    </xf>
    <xf numFmtId="0" fontId="36" fillId="0" borderId="0" xfId="0" applyFont="1" applyAlignment="1">
      <alignment horizontal="left"/>
    </xf>
    <xf numFmtId="0" fontId="13" fillId="3" borderId="25" xfId="0" applyFont="1" applyFill="1" applyBorder="1" applyAlignment="1">
      <alignment vertical="center"/>
    </xf>
    <xf numFmtId="0" fontId="19" fillId="3" borderId="25" xfId="10" applyFont="1" applyFill="1" applyBorder="1" applyAlignment="1">
      <alignment horizontal="right" vertical="center"/>
    </xf>
    <xf numFmtId="0" fontId="13" fillId="3" borderId="25" xfId="0" applyFont="1" applyFill="1" applyBorder="1" applyAlignment="1">
      <alignment horizontal="center" vertical="center"/>
    </xf>
    <xf numFmtId="0" fontId="23" fillId="3" borderId="25" xfId="10" applyFont="1" applyFill="1" applyBorder="1" applyAlignment="1">
      <alignment horizontal="right" vertical="center"/>
    </xf>
    <xf numFmtId="0" fontId="52" fillId="3" borderId="25" xfId="0" applyFont="1" applyFill="1" applyBorder="1" applyAlignment="1">
      <alignment vertical="center"/>
    </xf>
    <xf numFmtId="0" fontId="13" fillId="3" borderId="25" xfId="0" applyFont="1" applyFill="1" applyBorder="1"/>
    <xf numFmtId="0" fontId="59" fillId="3" borderId="26" xfId="0" applyFont="1" applyFill="1" applyBorder="1" applyAlignment="1">
      <alignment vertical="center"/>
    </xf>
    <xf numFmtId="0" fontId="34" fillId="3" borderId="14" xfId="0" applyFont="1" applyFill="1" applyBorder="1" applyAlignment="1">
      <alignment horizontal="left" vertical="center"/>
    </xf>
    <xf numFmtId="0" fontId="39" fillId="3" borderId="15" xfId="0" applyFont="1" applyFill="1" applyBorder="1" applyAlignment="1">
      <alignment vertical="center"/>
    </xf>
    <xf numFmtId="0" fontId="34" fillId="3" borderId="16" xfId="0" applyFont="1" applyFill="1" applyBorder="1" applyAlignment="1">
      <alignment vertical="center"/>
    </xf>
    <xf numFmtId="1" fontId="53" fillId="3" borderId="44" xfId="5" applyNumberFormat="1" applyFont="1" applyFill="1" applyBorder="1" applyAlignment="1">
      <alignment horizontal="left" vertical="center" shrinkToFit="1"/>
    </xf>
    <xf numFmtId="0" fontId="53" fillId="3" borderId="44" xfId="5" applyFont="1" applyFill="1" applyBorder="1" applyAlignment="1">
      <alignment horizontal="left" vertical="center" wrapText="1"/>
    </xf>
    <xf numFmtId="3" fontId="7" fillId="3" borderId="19" xfId="4" applyNumberFormat="1" applyFont="1" applyFill="1" applyBorder="1" applyAlignment="1">
      <alignment horizontal="center" vertical="center"/>
    </xf>
    <xf numFmtId="3" fontId="7" fillId="3" borderId="25" xfId="4" applyNumberFormat="1" applyFont="1" applyFill="1" applyBorder="1" applyAlignment="1">
      <alignment horizontal="center" vertical="center"/>
    </xf>
    <xf numFmtId="3" fontId="7" fillId="3" borderId="37" xfId="4" applyNumberFormat="1" applyFont="1" applyFill="1" applyBorder="1" applyAlignment="1">
      <alignment horizontal="center" vertical="center"/>
    </xf>
    <xf numFmtId="3" fontId="7" fillId="3" borderId="25" xfId="0" applyNumberFormat="1" applyFont="1" applyFill="1" applyBorder="1" applyAlignment="1">
      <alignment horizontal="center" vertical="center"/>
    </xf>
    <xf numFmtId="3" fontId="19" fillId="3" borderId="25" xfId="4" applyNumberFormat="1" applyFont="1" applyFill="1" applyBorder="1" applyAlignment="1">
      <alignment horizontal="center" vertical="center"/>
    </xf>
    <xf numFmtId="0" fontId="13" fillId="3" borderId="25" xfId="0" applyFont="1" applyFill="1" applyBorder="1" applyAlignment="1">
      <alignment wrapText="1"/>
    </xf>
    <xf numFmtId="0" fontId="4" fillId="0" borderId="25" xfId="0" applyFont="1" applyBorder="1" applyAlignment="1">
      <alignment horizontal="right" vertical="center" wrapText="1"/>
    </xf>
    <xf numFmtId="1" fontId="7" fillId="0" borderId="25" xfId="4" applyNumberFormat="1" applyFont="1" applyBorder="1" applyAlignment="1">
      <alignment horizontal="center" vertical="center"/>
    </xf>
    <xf numFmtId="1" fontId="4" fillId="0" borderId="25" xfId="4" applyNumberFormat="1" applyFont="1" applyBorder="1" applyAlignment="1">
      <alignment horizontal="center" vertical="center"/>
    </xf>
    <xf numFmtId="0" fontId="7" fillId="0" borderId="25" xfId="0" applyFont="1" applyBorder="1" applyAlignment="1">
      <alignment vertical="center" wrapText="1"/>
    </xf>
    <xf numFmtId="0" fontId="4" fillId="0" borderId="25" xfId="0" applyFont="1" applyBorder="1" applyAlignment="1">
      <alignment vertical="center" wrapText="1"/>
    </xf>
    <xf numFmtId="0" fontId="7" fillId="0" borderId="25" xfId="0" applyFont="1" applyBorder="1" applyAlignment="1">
      <alignment horizontal="right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3" fontId="7" fillId="5" borderId="8" xfId="0" applyNumberFormat="1" applyFont="1" applyFill="1" applyBorder="1" applyAlignment="1">
      <alignment horizontal="center" vertical="center" wrapText="1"/>
    </xf>
    <xf numFmtId="3" fontId="7" fillId="5" borderId="7" xfId="0" applyNumberFormat="1" applyFont="1" applyFill="1" applyBorder="1" applyAlignment="1">
      <alignment horizontal="center" vertical="center" wrapText="1"/>
    </xf>
    <xf numFmtId="3" fontId="7" fillId="3" borderId="8" xfId="0" applyNumberFormat="1" applyFont="1" applyFill="1" applyBorder="1" applyAlignment="1">
      <alignment horizontal="center" vertical="center" wrapText="1"/>
    </xf>
    <xf numFmtId="3" fontId="7" fillId="3" borderId="7" xfId="0" applyNumberFormat="1" applyFont="1" applyFill="1" applyBorder="1" applyAlignment="1">
      <alignment horizontal="center" vertical="center" wrapText="1"/>
    </xf>
    <xf numFmtId="3" fontId="4" fillId="3" borderId="8" xfId="0" applyNumberFormat="1" applyFont="1" applyFill="1" applyBorder="1" applyAlignment="1">
      <alignment horizontal="center" vertical="center" wrapText="1"/>
    </xf>
    <xf numFmtId="3" fontId="4" fillId="3" borderId="7" xfId="0" applyNumberFormat="1" applyFont="1" applyFill="1" applyBorder="1" applyAlignment="1">
      <alignment horizontal="center" vertical="center" wrapText="1"/>
    </xf>
    <xf numFmtId="0" fontId="37" fillId="4" borderId="7" xfId="0" applyFont="1" applyFill="1" applyBorder="1" applyAlignment="1">
      <alignment horizontal="left" vertical="center" wrapText="1"/>
    </xf>
    <xf numFmtId="0" fontId="45" fillId="5" borderId="7" xfId="0" applyFont="1" applyFill="1" applyBorder="1" applyAlignment="1">
      <alignment horizontal="left" vertical="center" wrapText="1"/>
    </xf>
    <xf numFmtId="0" fontId="45" fillId="3" borderId="7" xfId="0" applyFont="1" applyFill="1" applyBorder="1" applyAlignment="1">
      <alignment horizontal="left" vertical="center" wrapText="1"/>
    </xf>
    <xf numFmtId="0" fontId="37" fillId="3" borderId="7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left" vertical="center"/>
    </xf>
    <xf numFmtId="0" fontId="9" fillId="4" borderId="5" xfId="0" applyFont="1" applyFill="1" applyBorder="1" applyAlignment="1">
      <alignment horizontal="left" vertical="center"/>
    </xf>
    <xf numFmtId="0" fontId="9" fillId="4" borderId="5" xfId="0" applyFont="1" applyFill="1" applyBorder="1" applyAlignment="1">
      <alignment horizontal="center" vertical="center"/>
    </xf>
    <xf numFmtId="0" fontId="9" fillId="4" borderId="6" xfId="0" applyFont="1" applyFill="1" applyBorder="1" applyAlignment="1">
      <alignment vertical="center"/>
    </xf>
    <xf numFmtId="0" fontId="11" fillId="3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23" fillId="3" borderId="25" xfId="10" applyFont="1" applyFill="1" applyBorder="1" applyAlignment="1">
      <alignment vertical="center" wrapText="1"/>
    </xf>
    <xf numFmtId="0" fontId="19" fillId="3" borderId="25" xfId="10" applyFont="1" applyFill="1" applyBorder="1" applyAlignment="1">
      <alignment vertical="center" wrapText="1"/>
    </xf>
    <xf numFmtId="0" fontId="34" fillId="3" borderId="18" xfId="10" applyFont="1" applyFill="1" applyBorder="1" applyAlignment="1">
      <alignment vertical="center"/>
    </xf>
    <xf numFmtId="0" fontId="34" fillId="3" borderId="23" xfId="10" applyFont="1" applyFill="1" applyBorder="1" applyAlignment="1">
      <alignment vertical="center" wrapText="1"/>
    </xf>
    <xf numFmtId="0" fontId="34" fillId="3" borderId="23" xfId="10" applyFont="1" applyFill="1" applyBorder="1" applyAlignment="1">
      <alignment vertical="center"/>
    </xf>
    <xf numFmtId="0" fontId="34" fillId="3" borderId="19" xfId="10" applyFont="1" applyFill="1" applyBorder="1" applyAlignment="1">
      <alignment vertical="center"/>
    </xf>
    <xf numFmtId="0" fontId="4" fillId="0" borderId="19" xfId="0" applyFont="1" applyBorder="1" applyAlignment="1">
      <alignment horizontal="center" vertical="center" wrapText="1"/>
    </xf>
    <xf numFmtId="0" fontId="7" fillId="0" borderId="25" xfId="0" quotePrefix="1" applyFont="1" applyBorder="1" applyAlignment="1">
      <alignment horizontal="center" vertical="center"/>
    </xf>
    <xf numFmtId="0" fontId="4" fillId="0" borderId="25" xfId="0" quotePrefix="1" applyFont="1" applyBorder="1" applyAlignment="1">
      <alignment horizontal="center" vertical="center"/>
    </xf>
    <xf numFmtId="0" fontId="65" fillId="0" borderId="22" xfId="0" applyFont="1" applyBorder="1" applyAlignment="1">
      <alignment horizontal="center" vertical="center" wrapText="1"/>
    </xf>
    <xf numFmtId="0" fontId="66" fillId="0" borderId="22" xfId="0" applyFont="1" applyBorder="1" applyAlignment="1">
      <alignment horizontal="center" vertical="center" wrapText="1"/>
    </xf>
    <xf numFmtId="0" fontId="66" fillId="0" borderId="29" xfId="0" applyFont="1" applyBorder="1" applyAlignment="1">
      <alignment horizontal="center" vertical="center" wrapText="1"/>
    </xf>
    <xf numFmtId="0" fontId="65" fillId="0" borderId="25" xfId="0" applyFont="1" applyBorder="1" applyAlignment="1">
      <alignment horizontal="right" vertical="center" wrapText="1"/>
    </xf>
    <xf numFmtId="0" fontId="67" fillId="0" borderId="25" xfId="0" applyFont="1" applyBorder="1" applyAlignment="1">
      <alignment horizontal="left" vertical="center"/>
    </xf>
    <xf numFmtId="0" fontId="68" fillId="0" borderId="25" xfId="0" applyFont="1" applyBorder="1" applyAlignment="1">
      <alignment horizontal="center" vertical="center" wrapText="1"/>
    </xf>
    <xf numFmtId="0" fontId="68" fillId="0" borderId="25" xfId="0" applyFont="1" applyBorder="1" applyAlignment="1">
      <alignment horizontal="right" vertical="center" wrapText="1"/>
    </xf>
    <xf numFmtId="0" fontId="67" fillId="7" borderId="25" xfId="0" applyFont="1" applyFill="1" applyBorder="1" applyAlignment="1">
      <alignment horizontal="left" vertical="center"/>
    </xf>
    <xf numFmtId="0" fontId="66" fillId="0" borderId="25" xfId="0" applyFont="1" applyBorder="1" applyAlignment="1">
      <alignment horizontal="center" vertical="center" wrapText="1"/>
    </xf>
    <xf numFmtId="0" fontId="66" fillId="0" borderId="25" xfId="0" applyFont="1" applyBorder="1" applyAlignment="1">
      <alignment horizontal="right" vertical="center" wrapText="1"/>
    </xf>
    <xf numFmtId="0" fontId="45" fillId="3" borderId="0" xfId="5" applyFont="1" applyFill="1" applyAlignment="1">
      <alignment horizontal="left" vertical="center" wrapText="1"/>
    </xf>
    <xf numFmtId="0" fontId="45" fillId="3" borderId="0" xfId="5" applyFont="1" applyFill="1" applyAlignment="1">
      <alignment horizontal="center" vertical="center"/>
    </xf>
    <xf numFmtId="0" fontId="45" fillId="3" borderId="0" xfId="5" applyFont="1" applyFill="1" applyAlignment="1">
      <alignment horizontal="left" vertical="center"/>
    </xf>
    <xf numFmtId="0" fontId="67" fillId="0" borderId="25" xfId="0" applyFont="1" applyBorder="1" applyAlignment="1">
      <alignment horizontal="left" vertical="center" wrapText="1"/>
    </xf>
    <xf numFmtId="0" fontId="67" fillId="7" borderId="25" xfId="0" applyFont="1" applyFill="1" applyBorder="1" applyAlignment="1">
      <alignment horizontal="left" vertical="center" wrapText="1"/>
    </xf>
    <xf numFmtId="0" fontId="7" fillId="0" borderId="25" xfId="0" applyFont="1" applyBorder="1"/>
    <xf numFmtId="0" fontId="7" fillId="0" borderId="25" xfId="0" applyFont="1" applyBorder="1" applyAlignment="1">
      <alignment horizontal="right"/>
    </xf>
    <xf numFmtId="0" fontId="4" fillId="0" borderId="25" xfId="0" applyFont="1" applyBorder="1"/>
    <xf numFmtId="0" fontId="4" fillId="0" borderId="25" xfId="0" applyFont="1" applyBorder="1" applyAlignment="1">
      <alignment horizontal="right"/>
    </xf>
    <xf numFmtId="0" fontId="7" fillId="0" borderId="19" xfId="0" applyFont="1" applyBorder="1" applyAlignment="1">
      <alignment horizontal="center"/>
    </xf>
    <xf numFmtId="0" fontId="7" fillId="0" borderId="0" xfId="0" applyFont="1" applyAlignment="1">
      <alignment horizontal="left" wrapText="1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70" fillId="3" borderId="22" xfId="0" applyFont="1" applyFill="1" applyBorder="1" applyAlignment="1">
      <alignment horizontal="center" vertical="center" wrapText="1"/>
    </xf>
    <xf numFmtId="0" fontId="71" fillId="3" borderId="25" xfId="0" applyFont="1" applyFill="1" applyBorder="1" applyAlignment="1">
      <alignment horizontal="center" vertical="center"/>
    </xf>
    <xf numFmtId="0" fontId="71" fillId="3" borderId="25" xfId="0" applyFont="1" applyFill="1" applyBorder="1" applyAlignment="1">
      <alignment horizontal="center" vertical="center" wrapText="1"/>
    </xf>
    <xf numFmtId="0" fontId="71" fillId="3" borderId="25" xfId="0" applyFont="1" applyFill="1" applyBorder="1" applyAlignment="1">
      <alignment horizontal="right" vertical="center"/>
    </xf>
    <xf numFmtId="3" fontId="71" fillId="3" borderId="25" xfId="0" applyNumberFormat="1" applyFont="1" applyFill="1" applyBorder="1" applyAlignment="1">
      <alignment horizontal="center" vertical="center"/>
    </xf>
    <xf numFmtId="3" fontId="70" fillId="3" borderId="25" xfId="0" applyNumberFormat="1" applyFont="1" applyFill="1" applyBorder="1" applyAlignment="1">
      <alignment horizontal="center" vertical="center"/>
    </xf>
    <xf numFmtId="0" fontId="70" fillId="3" borderId="25" xfId="0" applyFont="1" applyFill="1" applyBorder="1" applyAlignment="1">
      <alignment horizontal="center" vertical="center" wrapText="1"/>
    </xf>
    <xf numFmtId="0" fontId="70" fillId="3" borderId="25" xfId="0" applyFont="1" applyFill="1" applyBorder="1" applyAlignment="1">
      <alignment horizontal="right" vertical="center"/>
    </xf>
    <xf numFmtId="0" fontId="4" fillId="0" borderId="0" xfId="0" applyFont="1"/>
    <xf numFmtId="0" fontId="4" fillId="0" borderId="25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37" fontId="7" fillId="3" borderId="25" xfId="2" applyNumberFormat="1" applyFont="1" applyFill="1" applyBorder="1" applyAlignment="1">
      <alignment horizontal="center" vertical="center"/>
    </xf>
    <xf numFmtId="37" fontId="4" fillId="3" borderId="25" xfId="2" applyNumberFormat="1" applyFont="1" applyFill="1" applyBorder="1" applyAlignment="1">
      <alignment horizontal="center" vertical="center"/>
    </xf>
    <xf numFmtId="3" fontId="23" fillId="3" borderId="25" xfId="2" applyNumberFormat="1" applyFont="1" applyFill="1" applyBorder="1" applyAlignment="1">
      <alignment horizontal="center" vertical="center" wrapText="1"/>
    </xf>
    <xf numFmtId="3" fontId="19" fillId="3" borderId="25" xfId="2" applyNumberFormat="1" applyFont="1" applyFill="1" applyBorder="1" applyAlignment="1">
      <alignment horizontal="center" vertical="center" wrapText="1"/>
    </xf>
    <xf numFmtId="0" fontId="72" fillId="0" borderId="0" xfId="3" applyFont="1" applyAlignment="1">
      <alignment vertical="center"/>
    </xf>
    <xf numFmtId="0" fontId="67" fillId="7" borderId="17" xfId="0" applyFont="1" applyFill="1" applyBorder="1" applyAlignment="1">
      <alignment horizontal="left" vertical="center" wrapText="1"/>
    </xf>
    <xf numFmtId="0" fontId="4" fillId="0" borderId="13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7" xfId="0" applyFont="1" applyBorder="1"/>
    <xf numFmtId="0" fontId="4" fillId="0" borderId="17" xfId="0" applyFont="1" applyBorder="1" applyAlignment="1">
      <alignment horizontal="right"/>
    </xf>
    <xf numFmtId="0" fontId="7" fillId="0" borderId="25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4" fillId="3" borderId="30" xfId="6" applyFont="1" applyFill="1" applyBorder="1" applyAlignment="1">
      <alignment horizontal="center" vertical="center" wrapText="1"/>
    </xf>
    <xf numFmtId="0" fontId="4" fillId="3" borderId="31" xfId="6" applyFont="1" applyFill="1" applyBorder="1" applyAlignment="1">
      <alignment horizontal="center" vertical="center" wrapText="1"/>
    </xf>
    <xf numFmtId="0" fontId="4" fillId="3" borderId="32" xfId="6" applyFont="1" applyFill="1" applyBorder="1" applyAlignment="1">
      <alignment horizontal="center" vertical="center" wrapText="1"/>
    </xf>
    <xf numFmtId="0" fontId="4" fillId="3" borderId="33" xfId="6" applyFont="1" applyFill="1" applyBorder="1" applyAlignment="1">
      <alignment horizontal="center" vertical="center" wrapText="1"/>
    </xf>
    <xf numFmtId="0" fontId="4" fillId="3" borderId="0" xfId="6" applyFont="1" applyFill="1" applyAlignment="1">
      <alignment horizontal="center" vertical="center" wrapText="1"/>
    </xf>
    <xf numFmtId="0" fontId="4" fillId="3" borderId="34" xfId="6" applyFont="1" applyFill="1" applyBorder="1" applyAlignment="1">
      <alignment horizontal="center" vertical="center" wrapText="1"/>
    </xf>
    <xf numFmtId="0" fontId="9" fillId="3" borderId="39" xfId="6" applyFont="1" applyFill="1" applyBorder="1" applyAlignment="1">
      <alignment horizontal="left" vertical="center"/>
    </xf>
    <xf numFmtId="0" fontId="9" fillId="3" borderId="12" xfId="6" applyFont="1" applyFill="1" applyBorder="1" applyAlignment="1">
      <alignment horizontal="left" vertical="center"/>
    </xf>
    <xf numFmtId="0" fontId="9" fillId="3" borderId="40" xfId="6" applyFont="1" applyFill="1" applyBorder="1" applyAlignment="1">
      <alignment horizontal="left" vertical="center"/>
    </xf>
    <xf numFmtId="0" fontId="9" fillId="3" borderId="33" xfId="6" applyFont="1" applyFill="1" applyBorder="1" applyAlignment="1">
      <alignment horizontal="left" vertical="center" wrapText="1"/>
    </xf>
    <xf numFmtId="0" fontId="9" fillId="3" borderId="0" xfId="6" applyFont="1" applyFill="1" applyAlignment="1">
      <alignment horizontal="left" vertical="center" wrapText="1"/>
    </xf>
    <xf numFmtId="0" fontId="9" fillId="3" borderId="34" xfId="6" applyFont="1" applyFill="1" applyBorder="1" applyAlignment="1">
      <alignment horizontal="left" vertical="center" wrapText="1"/>
    </xf>
    <xf numFmtId="0" fontId="9" fillId="3" borderId="41" xfId="6" applyFont="1" applyFill="1" applyBorder="1" applyAlignment="1">
      <alignment horizontal="left" vertical="center" wrapText="1"/>
    </xf>
    <xf numFmtId="0" fontId="9" fillId="3" borderId="42" xfId="6" applyFont="1" applyFill="1" applyBorder="1" applyAlignment="1">
      <alignment horizontal="left" vertical="center" wrapText="1"/>
    </xf>
    <xf numFmtId="0" fontId="9" fillId="3" borderId="43" xfId="6" applyFont="1" applyFill="1" applyBorder="1" applyAlignment="1">
      <alignment horizontal="left" vertical="center" wrapText="1"/>
    </xf>
    <xf numFmtId="0" fontId="13" fillId="3" borderId="0" xfId="0" applyFont="1" applyFill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0" borderId="2" xfId="0" applyFont="1" applyBorder="1"/>
    <xf numFmtId="0" fontId="3" fillId="0" borderId="3" xfId="0" applyFont="1" applyBorder="1"/>
    <xf numFmtId="0" fontId="4" fillId="2" borderId="4" xfId="0" applyFont="1" applyFill="1" applyBorder="1" applyAlignment="1">
      <alignment horizontal="center" vertical="center" wrapText="1"/>
    </xf>
    <xf numFmtId="0" fontId="3" fillId="3" borderId="5" xfId="0" applyFont="1" applyFill="1" applyBorder="1"/>
    <xf numFmtId="0" fontId="3" fillId="3" borderId="6" xfId="0" applyFont="1" applyFill="1" applyBorder="1"/>
    <xf numFmtId="0" fontId="12" fillId="0" borderId="0" xfId="0" applyFont="1" applyAlignment="1">
      <alignment horizontal="center"/>
    </xf>
    <xf numFmtId="0" fontId="0" fillId="0" borderId="0" xfId="0"/>
    <xf numFmtId="0" fontId="4" fillId="3" borderId="11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4" fillId="3" borderId="27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 wrapText="1"/>
    </xf>
    <xf numFmtId="0" fontId="50" fillId="3" borderId="25" xfId="0" applyFont="1" applyFill="1" applyBorder="1" applyAlignment="1">
      <alignment horizontal="center" vertical="center"/>
    </xf>
    <xf numFmtId="0" fontId="7" fillId="3" borderId="25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0" fontId="50" fillId="3" borderId="25" xfId="0" applyFont="1" applyFill="1" applyBorder="1" applyAlignment="1">
      <alignment horizontal="center" vertical="center" wrapText="1"/>
    </xf>
    <xf numFmtId="0" fontId="7" fillId="3" borderId="25" xfId="0" applyFont="1" applyFill="1" applyBorder="1" applyAlignment="1">
      <alignment horizontal="center" vertical="center" wrapText="1"/>
    </xf>
    <xf numFmtId="0" fontId="7" fillId="3" borderId="18" xfId="0" applyFont="1" applyFill="1" applyBorder="1" applyAlignment="1">
      <alignment horizontal="left" vertical="center" wrapText="1"/>
    </xf>
    <xf numFmtId="0" fontId="7" fillId="3" borderId="19" xfId="0" applyFont="1" applyFill="1" applyBorder="1" applyAlignment="1">
      <alignment horizontal="left" vertical="center" wrapText="1"/>
    </xf>
    <xf numFmtId="0" fontId="7" fillId="3" borderId="25" xfId="0" applyFont="1" applyFill="1" applyBorder="1" applyAlignment="1">
      <alignment vertical="center" wrapText="1"/>
    </xf>
    <xf numFmtId="0" fontId="7" fillId="3" borderId="18" xfId="0" applyFont="1" applyFill="1" applyBorder="1" applyAlignment="1">
      <alignment vertical="center" wrapText="1"/>
    </xf>
    <xf numFmtId="0" fontId="7" fillId="3" borderId="19" xfId="0" applyFont="1" applyFill="1" applyBorder="1" applyAlignment="1">
      <alignment vertical="center" wrapText="1"/>
    </xf>
    <xf numFmtId="0" fontId="7" fillId="3" borderId="17" xfId="0" applyFont="1" applyFill="1" applyBorder="1" applyAlignment="1">
      <alignment horizontal="center" vertical="center"/>
    </xf>
    <xf numFmtId="0" fontId="7" fillId="3" borderId="22" xfId="0" applyFont="1" applyFill="1" applyBorder="1" applyAlignment="1">
      <alignment horizontal="center" vertical="center"/>
    </xf>
    <xf numFmtId="0" fontId="7" fillId="3" borderId="17" xfId="0" applyFont="1" applyFill="1" applyBorder="1" applyAlignment="1">
      <alignment vertical="center" wrapText="1"/>
    </xf>
    <xf numFmtId="0" fontId="7" fillId="3" borderId="22" xfId="0" applyFont="1" applyFill="1" applyBorder="1" applyAlignment="1">
      <alignment vertical="center" wrapText="1"/>
    </xf>
    <xf numFmtId="0" fontId="27" fillId="3" borderId="26" xfId="0" applyFont="1" applyFill="1" applyBorder="1" applyAlignment="1">
      <alignment horizontal="left" vertical="center"/>
    </xf>
    <xf numFmtId="0" fontId="27" fillId="3" borderId="0" xfId="0" applyFont="1" applyFill="1" applyAlignment="1">
      <alignment horizontal="left" vertical="center"/>
    </xf>
    <xf numFmtId="0" fontId="27" fillId="3" borderId="27" xfId="0" applyFont="1" applyFill="1" applyBorder="1" applyAlignment="1">
      <alignment horizontal="left" vertical="center"/>
    </xf>
    <xf numFmtId="0" fontId="34" fillId="3" borderId="14" xfId="0" applyFont="1" applyFill="1" applyBorder="1" applyAlignment="1">
      <alignment horizontal="left" vertical="center" wrapText="1"/>
    </xf>
    <xf numFmtId="0" fontId="34" fillId="3" borderId="15" xfId="0" applyFont="1" applyFill="1" applyBorder="1" applyAlignment="1">
      <alignment horizontal="left" vertical="center" wrapText="1"/>
    </xf>
    <xf numFmtId="0" fontId="34" fillId="3" borderId="16" xfId="0" applyFont="1" applyFill="1" applyBorder="1" applyAlignment="1">
      <alignment horizontal="left" vertical="center" wrapText="1"/>
    </xf>
    <xf numFmtId="166" fontId="7" fillId="3" borderId="17" xfId="0" applyNumberFormat="1" applyFont="1" applyFill="1" applyBorder="1" applyAlignment="1">
      <alignment horizontal="center" vertical="center"/>
    </xf>
    <xf numFmtId="166" fontId="7" fillId="3" borderId="22" xfId="0" applyNumberFormat="1" applyFont="1" applyFill="1" applyBorder="1" applyAlignment="1">
      <alignment horizontal="center" vertical="center"/>
    </xf>
    <xf numFmtId="0" fontId="9" fillId="3" borderId="26" xfId="0" applyFont="1" applyFill="1" applyBorder="1" applyAlignment="1">
      <alignment horizontal="left" vertical="center"/>
    </xf>
    <xf numFmtId="0" fontId="9" fillId="3" borderId="0" xfId="0" applyFont="1" applyFill="1" applyAlignment="1">
      <alignment horizontal="left" vertical="center"/>
    </xf>
    <xf numFmtId="0" fontId="9" fillId="3" borderId="27" xfId="0" applyFont="1" applyFill="1" applyBorder="1" applyAlignment="1">
      <alignment horizontal="left" vertical="center"/>
    </xf>
    <xf numFmtId="0" fontId="46" fillId="3" borderId="18" xfId="0" applyFont="1" applyFill="1" applyBorder="1" applyAlignment="1">
      <alignment horizontal="left" vertical="center" wrapText="1"/>
    </xf>
    <xf numFmtId="0" fontId="46" fillId="3" borderId="23" xfId="0" applyFont="1" applyFill="1" applyBorder="1" applyAlignment="1">
      <alignment horizontal="left" vertical="center" wrapText="1"/>
    </xf>
    <xf numFmtId="0" fontId="46" fillId="3" borderId="19" xfId="0" applyFont="1" applyFill="1" applyBorder="1" applyAlignment="1">
      <alignment horizontal="left" vertical="center" wrapText="1"/>
    </xf>
    <xf numFmtId="0" fontId="4" fillId="3" borderId="17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26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4" fillId="3" borderId="27" xfId="0" applyFont="1" applyFill="1" applyBorder="1" applyAlignment="1">
      <alignment horizontal="center" vertical="center" wrapText="1"/>
    </xf>
    <xf numFmtId="0" fontId="4" fillId="3" borderId="18" xfId="0" applyFont="1" applyFill="1" applyBorder="1" applyAlignment="1">
      <alignment horizontal="center" vertical="center" wrapText="1"/>
    </xf>
    <xf numFmtId="0" fontId="4" fillId="3" borderId="23" xfId="0" applyFont="1" applyFill="1" applyBorder="1" applyAlignment="1">
      <alignment horizontal="center" vertical="center" wrapText="1"/>
    </xf>
    <xf numFmtId="0" fontId="4" fillId="3" borderId="19" xfId="0" applyFont="1" applyFill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6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7" xfId="0" applyFont="1" applyBorder="1" applyAlignment="1">
      <alignment horizontal="right" vertical="center" wrapText="1"/>
    </xf>
    <xf numFmtId="0" fontId="4" fillId="0" borderId="22" xfId="0" applyFont="1" applyBorder="1" applyAlignment="1">
      <alignment horizontal="right" vertical="center" wrapText="1"/>
    </xf>
    <xf numFmtId="0" fontId="4" fillId="0" borderId="17" xfId="0" applyFont="1" applyBorder="1" applyAlignment="1">
      <alignment horizontal="left" vertical="center" wrapText="1"/>
    </xf>
    <xf numFmtId="0" fontId="4" fillId="0" borderId="22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/>
    </xf>
    <xf numFmtId="0" fontId="4" fillId="0" borderId="18" xfId="0" applyFont="1" applyBorder="1" applyAlignment="1">
      <alignment horizontal="center"/>
    </xf>
    <xf numFmtId="0" fontId="4" fillId="0" borderId="23" xfId="0" applyFont="1" applyBorder="1" applyAlignment="1">
      <alignment horizontal="center"/>
    </xf>
    <xf numFmtId="0" fontId="66" fillId="3" borderId="25" xfId="0" applyFont="1" applyFill="1" applyBorder="1" applyAlignment="1">
      <alignment horizontal="center" vertical="center" wrapText="1"/>
    </xf>
    <xf numFmtId="0" fontId="69" fillId="3" borderId="25" xfId="0" applyFont="1" applyFill="1" applyBorder="1" applyAlignment="1">
      <alignment horizontal="left" vertical="center" wrapText="1"/>
    </xf>
    <xf numFmtId="0" fontId="19" fillId="3" borderId="18" xfId="0" applyFont="1" applyFill="1" applyBorder="1" applyAlignment="1">
      <alignment horizontal="left" vertical="center"/>
    </xf>
    <xf numFmtId="0" fontId="19" fillId="3" borderId="23" xfId="0" applyFont="1" applyFill="1" applyBorder="1" applyAlignment="1">
      <alignment horizontal="left" vertical="center"/>
    </xf>
    <xf numFmtId="0" fontId="19" fillId="3" borderId="19" xfId="0" applyFont="1" applyFill="1" applyBorder="1" applyAlignment="1">
      <alignment horizontal="left" vertical="center"/>
    </xf>
    <xf numFmtId="0" fontId="23" fillId="3" borderId="18" xfId="0" applyFont="1" applyFill="1" applyBorder="1" applyAlignment="1">
      <alignment horizontal="left" vertical="center"/>
    </xf>
    <xf numFmtId="0" fontId="23" fillId="3" borderId="23" xfId="0" applyFont="1" applyFill="1" applyBorder="1" applyAlignment="1">
      <alignment horizontal="left" vertical="center"/>
    </xf>
    <xf numFmtId="0" fontId="23" fillId="3" borderId="19" xfId="0" applyFont="1" applyFill="1" applyBorder="1" applyAlignment="1">
      <alignment horizontal="left" vertical="center"/>
    </xf>
    <xf numFmtId="0" fontId="34" fillId="3" borderId="11" xfId="0" applyFont="1" applyFill="1" applyBorder="1" applyAlignment="1">
      <alignment horizontal="left" vertical="center" wrapText="1"/>
    </xf>
    <xf numFmtId="0" fontId="34" fillId="3" borderId="12" xfId="0" applyFont="1" applyFill="1" applyBorder="1" applyAlignment="1">
      <alignment horizontal="left" vertical="center" wrapText="1"/>
    </xf>
    <xf numFmtId="0" fontId="34" fillId="3" borderId="13" xfId="0" applyFont="1" applyFill="1" applyBorder="1" applyAlignment="1">
      <alignment horizontal="left" vertical="center" wrapText="1"/>
    </xf>
    <xf numFmtId="0" fontId="34" fillId="3" borderId="26" xfId="0" applyFont="1" applyFill="1" applyBorder="1" applyAlignment="1">
      <alignment horizontal="left" vertical="center" wrapText="1"/>
    </xf>
    <xf numFmtId="0" fontId="34" fillId="3" borderId="0" xfId="0" applyFont="1" applyFill="1" applyAlignment="1">
      <alignment horizontal="left" vertical="center" wrapText="1"/>
    </xf>
    <xf numFmtId="0" fontId="34" fillId="3" borderId="27" xfId="0" applyFont="1" applyFill="1" applyBorder="1" applyAlignment="1">
      <alignment horizontal="left" vertical="center" wrapText="1"/>
    </xf>
    <xf numFmtId="0" fontId="19" fillId="3" borderId="11" xfId="0" applyFont="1" applyFill="1" applyBorder="1" applyAlignment="1">
      <alignment horizontal="center" vertical="center"/>
    </xf>
    <xf numFmtId="0" fontId="19" fillId="3" borderId="12" xfId="0" applyFont="1" applyFill="1" applyBorder="1" applyAlignment="1">
      <alignment horizontal="center" vertical="center"/>
    </xf>
    <xf numFmtId="0" fontId="19" fillId="3" borderId="13" xfId="0" applyFont="1" applyFill="1" applyBorder="1" applyAlignment="1">
      <alignment horizontal="center" vertical="center"/>
    </xf>
    <xf numFmtId="0" fontId="19" fillId="3" borderId="14" xfId="0" applyFont="1" applyFill="1" applyBorder="1" applyAlignment="1">
      <alignment horizontal="center" vertical="center"/>
    </xf>
    <xf numFmtId="0" fontId="19" fillId="3" borderId="15" xfId="0" applyFont="1" applyFill="1" applyBorder="1" applyAlignment="1">
      <alignment horizontal="center" vertical="center"/>
    </xf>
    <xf numFmtId="0" fontId="19" fillId="3" borderId="16" xfId="0" applyFont="1" applyFill="1" applyBorder="1" applyAlignment="1">
      <alignment horizontal="center" vertical="center"/>
    </xf>
    <xf numFmtId="0" fontId="19" fillId="3" borderId="14" xfId="0" applyFont="1" applyFill="1" applyBorder="1" applyAlignment="1">
      <alignment horizontal="right" vertical="center"/>
    </xf>
    <xf numFmtId="0" fontId="19" fillId="3" borderId="15" xfId="0" applyFont="1" applyFill="1" applyBorder="1" applyAlignment="1">
      <alignment horizontal="right" vertical="center"/>
    </xf>
    <xf numFmtId="0" fontId="19" fillId="3" borderId="16" xfId="0" applyFont="1" applyFill="1" applyBorder="1" applyAlignment="1">
      <alignment horizontal="right" vertical="center"/>
    </xf>
    <xf numFmtId="0" fontId="19" fillId="3" borderId="17" xfId="0" applyFont="1" applyFill="1" applyBorder="1" applyAlignment="1">
      <alignment horizontal="center" vertical="center"/>
    </xf>
    <xf numFmtId="0" fontId="19" fillId="3" borderId="29" xfId="0" applyFont="1" applyFill="1" applyBorder="1" applyAlignment="1">
      <alignment horizontal="center" vertical="center"/>
    </xf>
    <xf numFmtId="0" fontId="19" fillId="3" borderId="17" xfId="0" applyFont="1" applyFill="1" applyBorder="1" applyAlignment="1">
      <alignment horizontal="center" vertical="center" wrapText="1"/>
    </xf>
    <xf numFmtId="0" fontId="19" fillId="3" borderId="22" xfId="0" applyFont="1" applyFill="1" applyBorder="1" applyAlignment="1">
      <alignment horizontal="center" vertical="center" wrapText="1"/>
    </xf>
    <xf numFmtId="0" fontId="19" fillId="3" borderId="18" xfId="0" applyFont="1" applyFill="1" applyBorder="1" applyAlignment="1">
      <alignment horizontal="center" vertical="center" wrapText="1"/>
    </xf>
    <xf numFmtId="0" fontId="19" fillId="3" borderId="19" xfId="0" applyFont="1" applyFill="1" applyBorder="1" applyAlignment="1">
      <alignment horizontal="center" vertical="center" wrapText="1"/>
    </xf>
    <xf numFmtId="0" fontId="10" fillId="3" borderId="26" xfId="0" applyFont="1" applyFill="1" applyBorder="1" applyAlignment="1">
      <alignment horizontal="left" vertical="center" wrapText="1"/>
    </xf>
    <xf numFmtId="0" fontId="10" fillId="3" borderId="0" xfId="0" applyFont="1" applyFill="1" applyAlignment="1">
      <alignment horizontal="left" vertical="center" wrapText="1"/>
    </xf>
    <xf numFmtId="0" fontId="10" fillId="3" borderId="27" xfId="0" applyFont="1" applyFill="1" applyBorder="1" applyAlignment="1">
      <alignment horizontal="left" vertical="center" wrapText="1"/>
    </xf>
    <xf numFmtId="0" fontId="10" fillId="3" borderId="14" xfId="0" applyFont="1" applyFill="1" applyBorder="1" applyAlignment="1">
      <alignment horizontal="left" vertical="center" wrapText="1"/>
    </xf>
    <xf numFmtId="0" fontId="10" fillId="3" borderId="15" xfId="0" applyFont="1" applyFill="1" applyBorder="1" applyAlignment="1">
      <alignment horizontal="left" vertical="center" wrapText="1"/>
    </xf>
    <xf numFmtId="0" fontId="10" fillId="3" borderId="16" xfId="0" applyFont="1" applyFill="1" applyBorder="1" applyAlignment="1">
      <alignment horizontal="left" vertical="center" wrapText="1"/>
    </xf>
    <xf numFmtId="0" fontId="2" fillId="3" borderId="25" xfId="0" applyFont="1" applyFill="1" applyBorder="1" applyAlignment="1">
      <alignment horizontal="center" vertical="center" wrapText="1"/>
    </xf>
    <xf numFmtId="0" fontId="10" fillId="3" borderId="11" xfId="0" applyFont="1" applyFill="1" applyBorder="1" applyAlignment="1">
      <alignment horizontal="left" vertical="center" wrapText="1"/>
    </xf>
    <xf numFmtId="0" fontId="10" fillId="3" borderId="12" xfId="0" applyFont="1" applyFill="1" applyBorder="1" applyAlignment="1">
      <alignment horizontal="left" vertical="center" wrapText="1"/>
    </xf>
    <xf numFmtId="0" fontId="10" fillId="3" borderId="13" xfId="0" applyFont="1" applyFill="1" applyBorder="1" applyAlignment="1">
      <alignment horizontal="left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2" fillId="3" borderId="16" xfId="0" applyFont="1" applyFill="1" applyBorder="1" applyAlignment="1">
      <alignment horizontal="center" vertical="center" wrapText="1"/>
    </xf>
    <xf numFmtId="0" fontId="4" fillId="3" borderId="25" xfId="0" applyFont="1" applyFill="1" applyBorder="1" applyAlignment="1">
      <alignment horizontal="right" vertical="center" wrapText="1"/>
    </xf>
    <xf numFmtId="0" fontId="4" fillId="3" borderId="25" xfId="0" applyFont="1" applyFill="1" applyBorder="1" applyAlignment="1">
      <alignment horizontal="center" wrapText="1"/>
    </xf>
    <xf numFmtId="0" fontId="2" fillId="3" borderId="25" xfId="0" applyFont="1" applyFill="1" applyBorder="1" applyAlignment="1">
      <alignment horizontal="left" vertical="center" wrapText="1"/>
    </xf>
    <xf numFmtId="0" fontId="34" fillId="3" borderId="25" xfId="10" applyFont="1" applyFill="1" applyBorder="1" applyAlignment="1">
      <alignment horizontal="left" vertical="center"/>
    </xf>
    <xf numFmtId="0" fontId="34" fillId="3" borderId="25" xfId="10" applyFont="1" applyFill="1" applyBorder="1" applyAlignment="1">
      <alignment horizontal="left" vertical="center" wrapText="1"/>
    </xf>
    <xf numFmtId="0" fontId="19" fillId="3" borderId="25" xfId="10" applyFont="1" applyFill="1" applyBorder="1" applyAlignment="1">
      <alignment horizontal="center" vertical="center" wrapText="1"/>
    </xf>
    <xf numFmtId="0" fontId="4" fillId="3" borderId="25" xfId="0" applyFont="1" applyFill="1" applyBorder="1" applyAlignment="1">
      <alignment horizontal="right" vertical="center"/>
    </xf>
    <xf numFmtId="0" fontId="19" fillId="3" borderId="25" xfId="10" applyFont="1" applyFill="1" applyBorder="1" applyAlignment="1">
      <alignment horizontal="right" vertical="center"/>
    </xf>
    <xf numFmtId="0" fontId="65" fillId="0" borderId="14" xfId="0" applyFont="1" applyBorder="1" applyAlignment="1">
      <alignment horizontal="center" vertical="top" wrapText="1"/>
    </xf>
    <xf numFmtId="0" fontId="65" fillId="0" borderId="15" xfId="0" applyFont="1" applyBorder="1" applyAlignment="1">
      <alignment horizontal="center" vertical="top" wrapText="1"/>
    </xf>
    <xf numFmtId="0" fontId="69" fillId="0" borderId="2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4" fillId="0" borderId="25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/>
    </xf>
    <xf numFmtId="0" fontId="9" fillId="0" borderId="25" xfId="0" applyFont="1" applyBorder="1" applyAlignment="1">
      <alignment horizontal="left" vertical="center" wrapText="1"/>
    </xf>
    <xf numFmtId="0" fontId="49" fillId="3" borderId="14" xfId="5" applyFont="1" applyFill="1" applyBorder="1" applyAlignment="1">
      <alignment horizontal="left" vertical="center" wrapText="1"/>
    </xf>
    <xf numFmtId="0" fontId="49" fillId="3" borderId="15" xfId="5" applyFont="1" applyFill="1" applyBorder="1" applyAlignment="1">
      <alignment horizontal="left" vertical="center" wrapText="1"/>
    </xf>
    <xf numFmtId="0" fontId="49" fillId="3" borderId="16" xfId="5" applyFont="1" applyFill="1" applyBorder="1" applyAlignment="1">
      <alignment horizontal="left" vertical="center" wrapText="1"/>
    </xf>
    <xf numFmtId="0" fontId="5" fillId="3" borderId="11" xfId="5" applyFont="1" applyFill="1" applyBorder="1" applyAlignment="1">
      <alignment horizontal="center" vertical="top" wrapText="1"/>
    </xf>
    <xf numFmtId="0" fontId="5" fillId="3" borderId="12" xfId="5" applyFont="1" applyFill="1" applyBorder="1" applyAlignment="1">
      <alignment horizontal="center" vertical="top" wrapText="1"/>
    </xf>
    <xf numFmtId="0" fontId="5" fillId="3" borderId="13" xfId="5" applyFont="1" applyFill="1" applyBorder="1" applyAlignment="1">
      <alignment horizontal="center" vertical="top" wrapText="1"/>
    </xf>
    <xf numFmtId="0" fontId="5" fillId="3" borderId="26" xfId="5" applyFont="1" applyFill="1" applyBorder="1" applyAlignment="1">
      <alignment horizontal="center" vertical="top" wrapText="1"/>
    </xf>
    <xf numFmtId="0" fontId="5" fillId="3" borderId="0" xfId="5" applyFont="1" applyFill="1" applyAlignment="1">
      <alignment horizontal="center" vertical="top" wrapText="1"/>
    </xf>
    <xf numFmtId="0" fontId="5" fillId="3" borderId="27" xfId="5" applyFont="1" applyFill="1" applyBorder="1" applyAlignment="1">
      <alignment horizontal="center" vertical="top" wrapText="1"/>
    </xf>
    <xf numFmtId="0" fontId="48" fillId="3" borderId="25" xfId="5" applyFont="1" applyFill="1" applyBorder="1" applyAlignment="1">
      <alignment horizontal="center" vertical="center" wrapText="1"/>
    </xf>
    <xf numFmtId="0" fontId="48" fillId="3" borderId="25" xfId="5" applyFont="1" applyFill="1" applyBorder="1" applyAlignment="1">
      <alignment horizontal="center" vertical="center"/>
    </xf>
    <xf numFmtId="0" fontId="15" fillId="3" borderId="13" xfId="0" applyFont="1" applyFill="1" applyBorder="1" applyAlignment="1">
      <alignment horizontal="left" vertical="center" wrapText="1"/>
    </xf>
    <xf numFmtId="0" fontId="15" fillId="3" borderId="27" xfId="0" applyFont="1" applyFill="1" applyBorder="1" applyAlignment="1">
      <alignment horizontal="left" vertical="center" wrapText="1"/>
    </xf>
    <xf numFmtId="0" fontId="15" fillId="3" borderId="16" xfId="0" applyFont="1" applyFill="1" applyBorder="1" applyAlignment="1">
      <alignment horizontal="left" vertical="center" wrapText="1"/>
    </xf>
    <xf numFmtId="0" fontId="19" fillId="3" borderId="25" xfId="0" applyFont="1" applyFill="1" applyBorder="1" applyAlignment="1">
      <alignment horizontal="center" vertical="center" wrapText="1"/>
    </xf>
    <xf numFmtId="0" fontId="19" fillId="3" borderId="17" xfId="0" applyFont="1" applyFill="1" applyBorder="1" applyAlignment="1">
      <alignment horizontal="right" vertical="center" wrapText="1"/>
    </xf>
    <xf numFmtId="0" fontId="19" fillId="3" borderId="29" xfId="0" applyFont="1" applyFill="1" applyBorder="1" applyAlignment="1">
      <alignment horizontal="right" vertical="center" wrapText="1"/>
    </xf>
    <xf numFmtId="0" fontId="19" fillId="3" borderId="22" xfId="0" applyFont="1" applyFill="1" applyBorder="1" applyAlignment="1">
      <alignment horizontal="right" vertical="center" wrapText="1"/>
    </xf>
    <xf numFmtId="0" fontId="34" fillId="3" borderId="18" xfId="10" applyFont="1" applyFill="1" applyBorder="1" applyAlignment="1">
      <alignment horizontal="left" vertical="center"/>
    </xf>
    <xf numFmtId="0" fontId="34" fillId="3" borderId="23" xfId="10" applyFont="1" applyFill="1" applyBorder="1" applyAlignment="1">
      <alignment horizontal="left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right" vertical="center" wrapText="1"/>
    </xf>
    <xf numFmtId="0" fontId="19" fillId="0" borderId="25" xfId="0" applyFont="1" applyBorder="1" applyAlignment="1">
      <alignment horizontal="center" vertical="center"/>
    </xf>
    <xf numFmtId="0" fontId="19" fillId="3" borderId="25" xfId="0" applyFont="1" applyFill="1" applyBorder="1" applyAlignment="1">
      <alignment horizontal="center" vertical="center"/>
    </xf>
    <xf numFmtId="0" fontId="40" fillId="3" borderId="11" xfId="0" applyFont="1" applyFill="1" applyBorder="1" applyAlignment="1">
      <alignment horizontal="left" vertical="center" wrapText="1"/>
    </xf>
    <xf numFmtId="0" fontId="40" fillId="3" borderId="12" xfId="0" applyFont="1" applyFill="1" applyBorder="1" applyAlignment="1">
      <alignment horizontal="left" vertical="center"/>
    </xf>
    <xf numFmtId="0" fontId="40" fillId="3" borderId="13" xfId="0" applyFont="1" applyFill="1" applyBorder="1" applyAlignment="1">
      <alignment horizontal="left" vertical="center"/>
    </xf>
    <xf numFmtId="0" fontId="40" fillId="3" borderId="14" xfId="0" applyFont="1" applyFill="1" applyBorder="1" applyAlignment="1">
      <alignment vertical="center" wrapText="1"/>
    </xf>
    <xf numFmtId="0" fontId="40" fillId="3" borderId="15" xfId="0" applyFont="1" applyFill="1" applyBorder="1" applyAlignment="1">
      <alignment vertical="center" wrapText="1"/>
    </xf>
    <xf numFmtId="0" fontId="40" fillId="3" borderId="16" xfId="0" applyFont="1" applyFill="1" applyBorder="1" applyAlignment="1">
      <alignment vertical="center" wrapText="1"/>
    </xf>
    <xf numFmtId="0" fontId="22" fillId="3" borderId="11" xfId="0" applyFont="1" applyFill="1" applyBorder="1" applyAlignment="1">
      <alignment horizontal="center" vertical="top"/>
    </xf>
    <xf numFmtId="0" fontId="22" fillId="3" borderId="12" xfId="0" applyFont="1" applyFill="1" applyBorder="1" applyAlignment="1">
      <alignment horizontal="center" vertical="top"/>
    </xf>
    <xf numFmtId="0" fontId="22" fillId="3" borderId="13" xfId="0" applyFont="1" applyFill="1" applyBorder="1" applyAlignment="1">
      <alignment horizontal="center" vertical="top"/>
    </xf>
    <xf numFmtId="0" fontId="15" fillId="3" borderId="26" xfId="0" applyFont="1" applyFill="1" applyBorder="1" applyAlignment="1">
      <alignment horizontal="center" vertical="top"/>
    </xf>
    <xf numFmtId="0" fontId="15" fillId="3" borderId="0" xfId="0" applyFont="1" applyFill="1" applyAlignment="1">
      <alignment horizontal="center" vertical="top"/>
    </xf>
    <xf numFmtId="0" fontId="15" fillId="3" borderId="27" xfId="0" applyFont="1" applyFill="1" applyBorder="1" applyAlignment="1">
      <alignment horizontal="center" vertical="top"/>
    </xf>
    <xf numFmtId="0" fontId="23" fillId="3" borderId="15" xfId="0" applyFont="1" applyFill="1" applyBorder="1" applyAlignment="1">
      <alignment horizontal="right" vertical="center"/>
    </xf>
    <xf numFmtId="0" fontId="23" fillId="3" borderId="16" xfId="0" applyFont="1" applyFill="1" applyBorder="1" applyAlignment="1">
      <alignment horizontal="right" vertical="center"/>
    </xf>
    <xf numFmtId="0" fontId="15" fillId="3" borderId="25" xfId="0" applyFont="1" applyFill="1" applyBorder="1" applyAlignment="1">
      <alignment horizontal="center" vertical="center" wrapText="1"/>
    </xf>
    <xf numFmtId="0" fontId="19" fillId="3" borderId="25" xfId="0" applyFont="1" applyFill="1" applyBorder="1" applyAlignment="1">
      <alignment horizontal="right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2" fillId="0" borderId="25" xfId="0" applyFont="1" applyBorder="1" applyAlignment="1">
      <alignment horizontal="left" vertical="center" wrapText="1"/>
    </xf>
    <xf numFmtId="0" fontId="42" fillId="0" borderId="25" xfId="0" applyFont="1" applyBorder="1" applyAlignment="1">
      <alignment horizontal="left" vertical="center"/>
    </xf>
    <xf numFmtId="0" fontId="7" fillId="0" borderId="25" xfId="0" applyFont="1" applyBorder="1" applyAlignment="1">
      <alignment horizontal="left" vertical="center"/>
    </xf>
    <xf numFmtId="0" fontId="15" fillId="3" borderId="44" xfId="5" applyFont="1" applyFill="1" applyBorder="1" applyAlignment="1">
      <alignment horizontal="center" vertical="top" wrapText="1"/>
    </xf>
    <xf numFmtId="0" fontId="8" fillId="3" borderId="45" xfId="5" applyFont="1" applyFill="1" applyBorder="1" applyAlignment="1">
      <alignment horizontal="center" vertical="top" wrapText="1"/>
    </xf>
    <xf numFmtId="0" fontId="8" fillId="3" borderId="8" xfId="5" applyFont="1" applyFill="1" applyBorder="1" applyAlignment="1">
      <alignment horizontal="center" vertical="top" wrapText="1"/>
    </xf>
    <xf numFmtId="0" fontId="8" fillId="3" borderId="44" xfId="5" applyFont="1" applyFill="1" applyBorder="1" applyAlignment="1">
      <alignment horizontal="center" vertical="center" wrapText="1"/>
    </xf>
    <xf numFmtId="0" fontId="8" fillId="3" borderId="45" xfId="5" applyFont="1" applyFill="1" applyBorder="1" applyAlignment="1">
      <alignment horizontal="center" vertical="center" wrapText="1"/>
    </xf>
    <xf numFmtId="0" fontId="8" fillId="3" borderId="8" xfId="5" applyFont="1" applyFill="1" applyBorder="1" applyAlignment="1">
      <alignment horizontal="center" vertical="center" wrapText="1"/>
    </xf>
    <xf numFmtId="0" fontId="15" fillId="3" borderId="44" xfId="5" applyFont="1" applyFill="1" applyBorder="1" applyAlignment="1">
      <alignment horizontal="center" vertical="center" wrapText="1"/>
    </xf>
    <xf numFmtId="0" fontId="15" fillId="3" borderId="45" xfId="5" applyFont="1" applyFill="1" applyBorder="1" applyAlignment="1">
      <alignment horizontal="center" vertical="center" wrapText="1"/>
    </xf>
    <xf numFmtId="0" fontId="15" fillId="3" borderId="8" xfId="5" applyFont="1" applyFill="1" applyBorder="1" applyAlignment="1">
      <alignment horizontal="center" vertical="center" wrapText="1"/>
    </xf>
    <xf numFmtId="0" fontId="15" fillId="3" borderId="44" xfId="5" applyFont="1" applyFill="1" applyBorder="1" applyAlignment="1">
      <alignment horizontal="left" vertical="top" wrapText="1"/>
    </xf>
    <xf numFmtId="0" fontId="8" fillId="3" borderId="45" xfId="5" applyFont="1" applyFill="1" applyBorder="1" applyAlignment="1">
      <alignment horizontal="left" vertical="top" wrapText="1"/>
    </xf>
    <xf numFmtId="0" fontId="8" fillId="3" borderId="8" xfId="5" applyFont="1" applyFill="1" applyBorder="1" applyAlignment="1">
      <alignment horizontal="left" vertical="top" wrapText="1"/>
    </xf>
    <xf numFmtId="0" fontId="8" fillId="3" borderId="1" xfId="5" applyFont="1" applyFill="1" applyBorder="1" applyAlignment="1">
      <alignment horizontal="center" vertical="center" wrapText="1"/>
    </xf>
    <xf numFmtId="0" fontId="8" fillId="3" borderId="2" xfId="5" applyFont="1" applyFill="1" applyBorder="1" applyAlignment="1">
      <alignment horizontal="center" vertical="center" wrapText="1"/>
    </xf>
    <xf numFmtId="0" fontId="8" fillId="3" borderId="3" xfId="5" applyFont="1" applyFill="1" applyBorder="1" applyAlignment="1">
      <alignment horizontal="center" vertical="center" wrapText="1"/>
    </xf>
    <xf numFmtId="0" fontId="8" fillId="3" borderId="4" xfId="5" applyFont="1" applyFill="1" applyBorder="1" applyAlignment="1">
      <alignment horizontal="center" vertical="center" wrapText="1"/>
    </xf>
    <xf numFmtId="0" fontId="8" fillId="3" borderId="5" xfId="5" applyFont="1" applyFill="1" applyBorder="1" applyAlignment="1">
      <alignment horizontal="center" vertical="center" wrapText="1"/>
    </xf>
    <xf numFmtId="0" fontId="8" fillId="3" borderId="6" xfId="5" applyFont="1" applyFill="1" applyBorder="1" applyAlignment="1">
      <alignment horizontal="center" vertical="center" wrapText="1"/>
    </xf>
    <xf numFmtId="3" fontId="8" fillId="3" borderId="44" xfId="5" applyNumberFormat="1" applyFont="1" applyFill="1" applyBorder="1" applyAlignment="1">
      <alignment horizontal="center" vertical="center" shrinkToFit="1"/>
    </xf>
    <xf numFmtId="3" fontId="8" fillId="3" borderId="45" xfId="5" applyNumberFormat="1" applyFont="1" applyFill="1" applyBorder="1" applyAlignment="1">
      <alignment horizontal="center" vertical="center" shrinkToFit="1"/>
    </xf>
    <xf numFmtId="3" fontId="8" fillId="3" borderId="8" xfId="5" applyNumberFormat="1" applyFont="1" applyFill="1" applyBorder="1" applyAlignment="1">
      <alignment horizontal="center" vertical="center" shrinkToFit="1"/>
    </xf>
    <xf numFmtId="0" fontId="15" fillId="3" borderId="44" xfId="5" applyFont="1" applyFill="1" applyBorder="1" applyAlignment="1">
      <alignment horizontal="left" vertical="center" wrapText="1"/>
    </xf>
    <xf numFmtId="0" fontId="8" fillId="3" borderId="45" xfId="5" applyFont="1" applyFill="1" applyBorder="1" applyAlignment="1">
      <alignment horizontal="left" vertical="center" wrapText="1"/>
    </xf>
    <xf numFmtId="0" fontId="8" fillId="3" borderId="8" xfId="5" applyFont="1" applyFill="1" applyBorder="1" applyAlignment="1">
      <alignment horizontal="left" vertical="center" wrapText="1"/>
    </xf>
    <xf numFmtId="166" fontId="8" fillId="3" borderId="44" xfId="5" applyNumberFormat="1" applyFont="1" applyFill="1" applyBorder="1" applyAlignment="1">
      <alignment horizontal="center" vertical="center" shrinkToFit="1"/>
    </xf>
    <xf numFmtId="166" fontId="8" fillId="3" borderId="45" xfId="5" applyNumberFormat="1" applyFont="1" applyFill="1" applyBorder="1" applyAlignment="1">
      <alignment horizontal="center" vertical="center" shrinkToFit="1"/>
    </xf>
    <xf numFmtId="166" fontId="8" fillId="3" borderId="8" xfId="5" applyNumberFormat="1" applyFont="1" applyFill="1" applyBorder="1" applyAlignment="1">
      <alignment horizontal="center" vertical="center" shrinkToFit="1"/>
    </xf>
    <xf numFmtId="1" fontId="8" fillId="3" borderId="44" xfId="5" applyNumberFormat="1" applyFont="1" applyFill="1" applyBorder="1" applyAlignment="1">
      <alignment horizontal="center" vertical="center" shrinkToFit="1"/>
    </xf>
    <xf numFmtId="1" fontId="8" fillId="3" borderId="45" xfId="5" applyNumberFormat="1" applyFont="1" applyFill="1" applyBorder="1" applyAlignment="1">
      <alignment horizontal="center" vertical="center" shrinkToFit="1"/>
    </xf>
    <xf numFmtId="1" fontId="8" fillId="3" borderId="8" xfId="5" applyNumberFormat="1" applyFont="1" applyFill="1" applyBorder="1" applyAlignment="1">
      <alignment horizontal="center" vertical="center" shrinkToFit="1"/>
    </xf>
    <xf numFmtId="0" fontId="8" fillId="3" borderId="44" xfId="5" applyFont="1" applyFill="1" applyBorder="1" applyAlignment="1">
      <alignment horizontal="left" vertical="center" wrapText="1"/>
    </xf>
    <xf numFmtId="3" fontId="31" fillId="3" borderId="44" xfId="5" applyNumberFormat="1" applyFont="1" applyFill="1" applyBorder="1" applyAlignment="1">
      <alignment horizontal="center" vertical="center" wrapText="1"/>
    </xf>
    <xf numFmtId="0" fontId="31" fillId="3" borderId="45" xfId="5" applyFont="1" applyFill="1" applyBorder="1" applyAlignment="1">
      <alignment horizontal="center" vertical="center" wrapText="1"/>
    </xf>
    <xf numFmtId="0" fontId="31" fillId="3" borderId="8" xfId="5" applyFont="1" applyFill="1" applyBorder="1" applyAlignment="1">
      <alignment horizontal="center" vertical="center" wrapText="1"/>
    </xf>
    <xf numFmtId="2" fontId="31" fillId="3" borderId="45" xfId="5" applyNumberFormat="1" applyFont="1" applyFill="1" applyBorder="1" applyAlignment="1">
      <alignment horizontal="center" vertical="center" wrapText="1"/>
    </xf>
    <xf numFmtId="2" fontId="31" fillId="3" borderId="8" xfId="5" applyNumberFormat="1" applyFont="1" applyFill="1" applyBorder="1" applyAlignment="1">
      <alignment horizontal="center" vertical="center" wrapText="1"/>
    </xf>
    <xf numFmtId="1" fontId="31" fillId="3" borderId="44" xfId="5" applyNumberFormat="1" applyFont="1" applyFill="1" applyBorder="1" applyAlignment="1">
      <alignment horizontal="center" vertical="center" wrapText="1"/>
    </xf>
    <xf numFmtId="1" fontId="31" fillId="3" borderId="45" xfId="5" applyNumberFormat="1" applyFont="1" applyFill="1" applyBorder="1" applyAlignment="1">
      <alignment horizontal="center" vertical="center" wrapText="1"/>
    </xf>
    <xf numFmtId="1" fontId="31" fillId="3" borderId="8" xfId="5" applyNumberFormat="1" applyFont="1" applyFill="1" applyBorder="1" applyAlignment="1">
      <alignment horizontal="center" vertical="center" wrapText="1"/>
    </xf>
    <xf numFmtId="0" fontId="31" fillId="3" borderId="44" xfId="5" applyFont="1" applyFill="1" applyBorder="1" applyAlignment="1">
      <alignment horizontal="left" vertical="top" wrapText="1"/>
    </xf>
    <xf numFmtId="1" fontId="54" fillId="3" borderId="44" xfId="5" applyNumberFormat="1" applyFont="1" applyFill="1" applyBorder="1" applyAlignment="1">
      <alignment horizontal="center" vertical="center" shrinkToFit="1"/>
    </xf>
    <xf numFmtId="1" fontId="54" fillId="3" borderId="45" xfId="5" applyNumberFormat="1" applyFont="1" applyFill="1" applyBorder="1" applyAlignment="1">
      <alignment horizontal="center" vertical="center" shrinkToFit="1"/>
    </xf>
    <xf numFmtId="1" fontId="54" fillId="3" borderId="8" xfId="5" applyNumberFormat="1" applyFont="1" applyFill="1" applyBorder="1" applyAlignment="1">
      <alignment horizontal="center" vertical="center" shrinkToFit="1"/>
    </xf>
    <xf numFmtId="0" fontId="61" fillId="3" borderId="44" xfId="5" applyFont="1" applyFill="1" applyBorder="1" applyAlignment="1">
      <alignment horizontal="center" vertical="center" wrapText="1"/>
    </xf>
    <xf numFmtId="0" fontId="61" fillId="3" borderId="45" xfId="5" applyFont="1" applyFill="1" applyBorder="1" applyAlignment="1">
      <alignment horizontal="center" vertical="center" wrapText="1"/>
    </xf>
    <xf numFmtId="0" fontId="61" fillId="3" borderId="8" xfId="5" applyFont="1" applyFill="1" applyBorder="1" applyAlignment="1">
      <alignment horizontal="center" vertical="center" wrapText="1"/>
    </xf>
    <xf numFmtId="0" fontId="61" fillId="3" borderId="1" xfId="5" applyFont="1" applyFill="1" applyBorder="1" applyAlignment="1">
      <alignment horizontal="center" vertical="center" wrapText="1"/>
    </xf>
    <xf numFmtId="0" fontId="53" fillId="3" borderId="2" xfId="5" applyFont="1" applyFill="1" applyBorder="1" applyAlignment="1">
      <alignment horizontal="center" vertical="center" wrapText="1"/>
    </xf>
    <xf numFmtId="0" fontId="53" fillId="3" borderId="3" xfId="5" applyFont="1" applyFill="1" applyBorder="1" applyAlignment="1">
      <alignment horizontal="center" vertical="center" wrapText="1"/>
    </xf>
    <xf numFmtId="0" fontId="61" fillId="3" borderId="9" xfId="5" applyFont="1" applyFill="1" applyBorder="1" applyAlignment="1">
      <alignment horizontal="center" vertical="center" wrapText="1"/>
    </xf>
    <xf numFmtId="0" fontId="53" fillId="3" borderId="0" xfId="5" applyFont="1" applyFill="1" applyAlignment="1">
      <alignment horizontal="center" vertical="center" wrapText="1"/>
    </xf>
    <xf numFmtId="0" fontId="53" fillId="3" borderId="10" xfId="5" applyFont="1" applyFill="1" applyBorder="1" applyAlignment="1">
      <alignment horizontal="center" vertical="center" wrapText="1"/>
    </xf>
    <xf numFmtId="0" fontId="62" fillId="3" borderId="4" xfId="5" applyFont="1" applyFill="1" applyBorder="1" applyAlignment="1">
      <alignment horizontal="center" vertical="center" wrapText="1"/>
    </xf>
    <xf numFmtId="0" fontId="53" fillId="3" borderId="5" xfId="5" applyFont="1" applyFill="1" applyBorder="1" applyAlignment="1">
      <alignment horizontal="center" vertical="center" wrapText="1"/>
    </xf>
    <xf numFmtId="0" fontId="53" fillId="3" borderId="6" xfId="5" applyFont="1" applyFill="1" applyBorder="1" applyAlignment="1">
      <alignment horizontal="center" vertical="center" wrapText="1"/>
    </xf>
    <xf numFmtId="0" fontId="53" fillId="3" borderId="1" xfId="5" applyFont="1" applyFill="1" applyBorder="1" applyAlignment="1">
      <alignment horizontal="left" vertical="center" wrapText="1"/>
    </xf>
    <xf numFmtId="0" fontId="53" fillId="3" borderId="4" xfId="5" applyFont="1" applyFill="1" applyBorder="1" applyAlignment="1">
      <alignment horizontal="left" vertical="center" wrapText="1"/>
    </xf>
    <xf numFmtId="0" fontId="61" fillId="3" borderId="1" xfId="5" applyFont="1" applyFill="1" applyBorder="1" applyAlignment="1">
      <alignment horizontal="left" vertical="center" wrapText="1"/>
    </xf>
    <xf numFmtId="0" fontId="53" fillId="3" borderId="2" xfId="5" applyFont="1" applyFill="1" applyBorder="1" applyAlignment="1">
      <alignment horizontal="left" vertical="center" wrapText="1"/>
    </xf>
    <xf numFmtId="0" fontId="53" fillId="3" borderId="3" xfId="5" applyFont="1" applyFill="1" applyBorder="1" applyAlignment="1">
      <alignment horizontal="left" vertical="center" wrapText="1"/>
    </xf>
    <xf numFmtId="0" fontId="53" fillId="3" borderId="5" xfId="5" applyFont="1" applyFill="1" applyBorder="1" applyAlignment="1">
      <alignment horizontal="left" vertical="center" wrapText="1"/>
    </xf>
    <xf numFmtId="0" fontId="53" fillId="3" borderId="6" xfId="5" applyFont="1" applyFill="1" applyBorder="1" applyAlignment="1">
      <alignment horizontal="left" vertical="center" wrapText="1"/>
    </xf>
    <xf numFmtId="0" fontId="53" fillId="3" borderId="44" xfId="5" applyFont="1" applyFill="1" applyBorder="1" applyAlignment="1">
      <alignment horizontal="center" vertical="center" wrapText="1"/>
    </xf>
    <xf numFmtId="0" fontId="53" fillId="3" borderId="45" xfId="5" applyFont="1" applyFill="1" applyBorder="1" applyAlignment="1">
      <alignment horizontal="center" vertical="center" wrapText="1"/>
    </xf>
    <xf numFmtId="0" fontId="53" fillId="3" borderId="8" xfId="5" applyFont="1" applyFill="1" applyBorder="1" applyAlignment="1">
      <alignment horizontal="center" vertical="center" wrapText="1"/>
    </xf>
    <xf numFmtId="0" fontId="61" fillId="3" borderId="1" xfId="5" applyFont="1" applyFill="1" applyBorder="1" applyAlignment="1">
      <alignment horizontal="right" vertical="center" wrapText="1"/>
    </xf>
    <xf numFmtId="0" fontId="61" fillId="3" borderId="2" xfId="5" applyFont="1" applyFill="1" applyBorder="1" applyAlignment="1">
      <alignment horizontal="right" vertical="center" wrapText="1"/>
    </xf>
    <xf numFmtId="0" fontId="61" fillId="3" borderId="3" xfId="5" applyFont="1" applyFill="1" applyBorder="1" applyAlignment="1">
      <alignment horizontal="right" vertical="center" wrapText="1"/>
    </xf>
    <xf numFmtId="0" fontId="61" fillId="3" borderId="4" xfId="5" applyFont="1" applyFill="1" applyBorder="1" applyAlignment="1">
      <alignment horizontal="right" vertical="center" wrapText="1"/>
    </xf>
    <xf numFmtId="0" fontId="61" fillId="3" borderId="5" xfId="5" applyFont="1" applyFill="1" applyBorder="1" applyAlignment="1">
      <alignment horizontal="right" vertical="center" wrapText="1"/>
    </xf>
    <xf numFmtId="0" fontId="61" fillId="3" borderId="6" xfId="5" applyFont="1" applyFill="1" applyBorder="1" applyAlignment="1">
      <alignment horizontal="right" vertical="center" wrapText="1"/>
    </xf>
    <xf numFmtId="3" fontId="53" fillId="3" borderId="44" xfId="5" applyNumberFormat="1" applyFont="1" applyFill="1" applyBorder="1" applyAlignment="1">
      <alignment horizontal="center" vertical="center" shrinkToFit="1"/>
    </xf>
    <xf numFmtId="3" fontId="53" fillId="3" borderId="45" xfId="5" applyNumberFormat="1" applyFont="1" applyFill="1" applyBorder="1" applyAlignment="1">
      <alignment horizontal="center" vertical="center" shrinkToFit="1"/>
    </xf>
    <xf numFmtId="3" fontId="53" fillId="3" borderId="8" xfId="5" applyNumberFormat="1" applyFont="1" applyFill="1" applyBorder="1" applyAlignment="1">
      <alignment horizontal="center" vertical="center" shrinkToFit="1"/>
    </xf>
    <xf numFmtId="3" fontId="62" fillId="3" borderId="44" xfId="5" applyNumberFormat="1" applyFont="1" applyFill="1" applyBorder="1" applyAlignment="1">
      <alignment horizontal="center" vertical="center" wrapText="1"/>
    </xf>
    <xf numFmtId="0" fontId="62" fillId="3" borderId="45" xfId="5" applyFont="1" applyFill="1" applyBorder="1" applyAlignment="1">
      <alignment horizontal="center" vertical="center" wrapText="1"/>
    </xf>
    <xf numFmtId="0" fontId="62" fillId="3" borderId="8" xfId="5" applyFont="1" applyFill="1" applyBorder="1" applyAlignment="1">
      <alignment horizontal="center" vertical="center" wrapText="1"/>
    </xf>
    <xf numFmtId="0" fontId="62" fillId="3" borderId="44" xfId="5" applyFont="1" applyFill="1" applyBorder="1" applyAlignment="1">
      <alignment horizontal="right" vertical="center" wrapText="1"/>
    </xf>
    <xf numFmtId="0" fontId="62" fillId="3" borderId="45" xfId="5" applyFont="1" applyFill="1" applyBorder="1" applyAlignment="1">
      <alignment horizontal="right" vertical="center" wrapText="1"/>
    </xf>
    <xf numFmtId="0" fontId="62" fillId="3" borderId="8" xfId="5" applyFont="1" applyFill="1" applyBorder="1" applyAlignment="1">
      <alignment horizontal="right" vertical="center" wrapText="1"/>
    </xf>
    <xf numFmtId="0" fontId="53" fillId="3" borderId="44" xfId="5" applyFont="1" applyFill="1" applyBorder="1" applyAlignment="1">
      <alignment horizontal="left" vertical="center" wrapText="1"/>
    </xf>
    <xf numFmtId="0" fontId="53" fillId="3" borderId="45" xfId="5" applyFont="1" applyFill="1" applyBorder="1" applyAlignment="1">
      <alignment horizontal="left" vertical="center" wrapText="1"/>
    </xf>
    <xf numFmtId="0" fontId="53" fillId="3" borderId="8" xfId="5" applyFont="1" applyFill="1" applyBorder="1" applyAlignment="1">
      <alignment horizontal="left" vertical="center" wrapText="1"/>
    </xf>
    <xf numFmtId="0" fontId="62" fillId="3" borderId="44" xfId="5" applyFont="1" applyFill="1" applyBorder="1" applyAlignment="1">
      <alignment horizontal="left" vertical="center" wrapText="1"/>
    </xf>
    <xf numFmtId="0" fontId="62" fillId="3" borderId="45" xfId="5" applyFont="1" applyFill="1" applyBorder="1" applyAlignment="1">
      <alignment horizontal="left" vertical="center" wrapText="1"/>
    </xf>
    <xf numFmtId="0" fontId="62" fillId="3" borderId="8" xfId="5" applyFont="1" applyFill="1" applyBorder="1" applyAlignment="1">
      <alignment horizontal="left" vertical="center" wrapText="1"/>
    </xf>
    <xf numFmtId="0" fontId="53" fillId="3" borderId="44" xfId="5" applyFont="1" applyFill="1" applyBorder="1" applyAlignment="1">
      <alignment horizontal="right" vertical="center" wrapText="1"/>
    </xf>
    <xf numFmtId="0" fontId="53" fillId="3" borderId="45" xfId="5" applyFont="1" applyFill="1" applyBorder="1" applyAlignment="1">
      <alignment horizontal="right" vertical="center" wrapText="1"/>
    </xf>
    <xf numFmtId="0" fontId="53" fillId="3" borderId="8" xfId="5" applyFont="1" applyFill="1" applyBorder="1" applyAlignment="1">
      <alignment horizontal="right" vertical="center" wrapText="1"/>
    </xf>
    <xf numFmtId="0" fontId="62" fillId="3" borderId="1" xfId="5" applyFont="1" applyFill="1" applyBorder="1" applyAlignment="1">
      <alignment vertical="center" wrapText="1"/>
    </xf>
    <xf numFmtId="0" fontId="53" fillId="3" borderId="2" xfId="5" applyFont="1" applyFill="1" applyBorder="1" applyAlignment="1">
      <alignment vertical="center" wrapText="1"/>
    </xf>
    <xf numFmtId="0" fontId="53" fillId="3" borderId="3" xfId="5" applyFont="1" applyFill="1" applyBorder="1" applyAlignment="1">
      <alignment vertical="center" wrapText="1"/>
    </xf>
    <xf numFmtId="0" fontId="40" fillId="3" borderId="4" xfId="5" applyFont="1" applyFill="1" applyBorder="1" applyAlignment="1">
      <alignment vertical="center" wrapText="1"/>
    </xf>
    <xf numFmtId="0" fontId="40" fillId="3" borderId="5" xfId="5" applyFont="1" applyFill="1" applyBorder="1" applyAlignment="1">
      <alignment vertical="center" wrapText="1"/>
    </xf>
    <xf numFmtId="0" fontId="40" fillId="3" borderId="6" xfId="5" applyFont="1" applyFill="1" applyBorder="1" applyAlignment="1">
      <alignment vertical="center" wrapText="1"/>
    </xf>
    <xf numFmtId="3" fontId="61" fillId="3" borderId="44" xfId="5" applyNumberFormat="1" applyFont="1" applyFill="1" applyBorder="1" applyAlignment="1">
      <alignment horizontal="center" vertical="center" wrapText="1"/>
    </xf>
    <xf numFmtId="0" fontId="61" fillId="3" borderId="44" xfId="5" applyFont="1" applyFill="1" applyBorder="1" applyAlignment="1">
      <alignment horizontal="left" vertical="center" wrapText="1"/>
    </xf>
    <xf numFmtId="0" fontId="61" fillId="3" borderId="45" xfId="5" applyFont="1" applyFill="1" applyBorder="1" applyAlignment="1">
      <alignment horizontal="left" vertical="center" wrapText="1"/>
    </xf>
    <xf numFmtId="0" fontId="61" fillId="3" borderId="8" xfId="5" applyFont="1" applyFill="1" applyBorder="1" applyAlignment="1">
      <alignment horizontal="left" vertical="center" wrapText="1"/>
    </xf>
    <xf numFmtId="0" fontId="61" fillId="3" borderId="44" xfId="5" applyFont="1" applyFill="1" applyBorder="1" applyAlignment="1">
      <alignment horizontal="right" vertical="center" wrapText="1"/>
    </xf>
    <xf numFmtId="0" fontId="61" fillId="3" borderId="45" xfId="5" applyFont="1" applyFill="1" applyBorder="1" applyAlignment="1">
      <alignment horizontal="right" vertical="center" wrapText="1"/>
    </xf>
    <xf numFmtId="0" fontId="61" fillId="3" borderId="8" xfId="5" applyFont="1" applyFill="1" applyBorder="1" applyAlignment="1">
      <alignment horizontal="right" vertical="center" wrapText="1"/>
    </xf>
    <xf numFmtId="0" fontId="7" fillId="0" borderId="25" xfId="0" applyFont="1" applyBorder="1" applyAlignment="1">
      <alignment horizontal="center" vertical="center"/>
    </xf>
    <xf numFmtId="0" fontId="9" fillId="0" borderId="25" xfId="0" applyFont="1" applyBorder="1" applyAlignment="1">
      <alignment horizontal="left" wrapText="1"/>
    </xf>
    <xf numFmtId="0" fontId="9" fillId="0" borderId="25" xfId="0" applyFont="1" applyBorder="1" applyAlignment="1">
      <alignment horizontal="left"/>
    </xf>
    <xf numFmtId="0" fontId="1" fillId="3" borderId="11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0" fontId="15" fillId="3" borderId="14" xfId="0" applyFont="1" applyFill="1" applyBorder="1" applyAlignment="1">
      <alignment horizontal="center" vertical="center"/>
    </xf>
    <xf numFmtId="0" fontId="15" fillId="3" borderId="15" xfId="0" applyFont="1" applyFill="1" applyBorder="1" applyAlignment="1">
      <alignment horizontal="center" vertical="center"/>
    </xf>
    <xf numFmtId="0" fontId="15" fillId="3" borderId="16" xfId="0" applyFont="1" applyFill="1" applyBorder="1" applyAlignment="1">
      <alignment horizontal="center" vertical="center"/>
    </xf>
    <xf numFmtId="0" fontId="16" fillId="3" borderId="17" xfId="0" applyFont="1" applyFill="1" applyBorder="1" applyAlignment="1">
      <alignment horizontal="center" vertical="center" wrapText="1"/>
    </xf>
    <xf numFmtId="0" fontId="16" fillId="3" borderId="22" xfId="0" applyFont="1" applyFill="1" applyBorder="1" applyAlignment="1">
      <alignment horizontal="center" vertical="center" wrapText="1"/>
    </xf>
    <xf numFmtId="0" fontId="4" fillId="3" borderId="18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20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right" vertical="center" wrapText="1"/>
    </xf>
    <xf numFmtId="0" fontId="4" fillId="3" borderId="22" xfId="0" applyFont="1" applyFill="1" applyBorder="1" applyAlignment="1">
      <alignment horizontal="right" vertical="center" wrapText="1"/>
    </xf>
    <xf numFmtId="0" fontId="22" fillId="3" borderId="11" xfId="0" applyFont="1" applyFill="1" applyBorder="1" applyAlignment="1">
      <alignment horizontal="center" vertical="center"/>
    </xf>
    <xf numFmtId="0" fontId="22" fillId="3" borderId="12" xfId="0" applyFont="1" applyFill="1" applyBorder="1" applyAlignment="1">
      <alignment horizontal="center" vertical="center"/>
    </xf>
    <xf numFmtId="0" fontId="22" fillId="3" borderId="13" xfId="0" applyFont="1" applyFill="1" applyBorder="1" applyAlignment="1">
      <alignment horizontal="center" vertical="center"/>
    </xf>
    <xf numFmtId="0" fontId="15" fillId="3" borderId="26" xfId="0" applyFont="1" applyFill="1" applyBorder="1" applyAlignment="1">
      <alignment horizontal="center" vertical="center"/>
    </xf>
    <xf numFmtId="0" fontId="15" fillId="3" borderId="0" xfId="0" applyFont="1" applyFill="1" applyAlignment="1">
      <alignment horizontal="center" vertical="center"/>
    </xf>
    <xf numFmtId="0" fontId="15" fillId="3" borderId="27" xfId="0" applyFont="1" applyFill="1" applyBorder="1" applyAlignment="1">
      <alignment horizontal="center" vertical="center"/>
    </xf>
    <xf numFmtId="0" fontId="16" fillId="3" borderId="25" xfId="0" applyFont="1" applyFill="1" applyBorder="1" applyAlignment="1">
      <alignment horizontal="left" vertical="center" wrapText="1"/>
    </xf>
    <xf numFmtId="0" fontId="15" fillId="3" borderId="28" xfId="0" applyFont="1" applyFill="1" applyBorder="1" applyAlignment="1">
      <alignment horizontal="center" vertical="center"/>
    </xf>
    <xf numFmtId="0" fontId="10" fillId="3" borderId="14" xfId="0" applyFont="1" applyFill="1" applyBorder="1" applyAlignment="1">
      <alignment horizontal="left" wrapText="1"/>
    </xf>
    <xf numFmtId="0" fontId="10" fillId="3" borderId="15" xfId="0" applyFont="1" applyFill="1" applyBorder="1" applyAlignment="1">
      <alignment horizontal="left" wrapText="1"/>
    </xf>
    <xf numFmtId="0" fontId="10" fillId="3" borderId="16" xfId="0" applyFont="1" applyFill="1" applyBorder="1" applyAlignment="1">
      <alignment horizontal="left" wrapText="1"/>
    </xf>
    <xf numFmtId="0" fontId="2" fillId="3" borderId="14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16" fillId="3" borderId="22" xfId="0" applyFont="1" applyFill="1" applyBorder="1" applyAlignment="1">
      <alignment horizontal="left" vertical="center" wrapText="1"/>
    </xf>
    <xf numFmtId="0" fontId="4" fillId="3" borderId="22" xfId="0" applyFont="1" applyFill="1" applyBorder="1" applyAlignment="1">
      <alignment horizontal="right" vertical="center"/>
    </xf>
    <xf numFmtId="0" fontId="15" fillId="3" borderId="26" xfId="0" applyFont="1" applyFill="1" applyBorder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28" xfId="0" applyFont="1" applyFill="1" applyBorder="1" applyAlignment="1">
      <alignment horizontal="center"/>
    </xf>
    <xf numFmtId="0" fontId="2" fillId="3" borderId="27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top"/>
    </xf>
    <xf numFmtId="0" fontId="1" fillId="3" borderId="12" xfId="0" applyFont="1" applyFill="1" applyBorder="1" applyAlignment="1">
      <alignment horizontal="center" vertical="top"/>
    </xf>
    <xf numFmtId="0" fontId="1" fillId="3" borderId="13" xfId="0" applyFont="1" applyFill="1" applyBorder="1" applyAlignment="1">
      <alignment horizontal="center" vertical="top"/>
    </xf>
    <xf numFmtId="0" fontId="16" fillId="3" borderId="17" xfId="0" applyFont="1" applyFill="1" applyBorder="1" applyAlignment="1">
      <alignment horizontal="left" vertical="center" wrapText="1"/>
    </xf>
    <xf numFmtId="0" fontId="34" fillId="3" borderId="11" xfId="0" applyFont="1" applyFill="1" applyBorder="1" applyAlignment="1">
      <alignment horizontal="left" vertical="top" wrapText="1"/>
    </xf>
    <xf numFmtId="0" fontId="34" fillId="3" borderId="12" xfId="0" applyFont="1" applyFill="1" applyBorder="1" applyAlignment="1">
      <alignment horizontal="left" vertical="top" wrapText="1"/>
    </xf>
    <xf numFmtId="0" fontId="34" fillId="3" borderId="13" xfId="0" applyFont="1" applyFill="1" applyBorder="1" applyAlignment="1">
      <alignment horizontal="left" vertical="top" wrapText="1"/>
    </xf>
    <xf numFmtId="0" fontId="30" fillId="3" borderId="26" xfId="0" applyFont="1" applyFill="1" applyBorder="1" applyAlignment="1">
      <alignment horizontal="left" vertical="top" wrapText="1"/>
    </xf>
    <xf numFmtId="0" fontId="30" fillId="3" borderId="0" xfId="0" applyFont="1" applyFill="1" applyAlignment="1">
      <alignment horizontal="left" vertical="top" wrapText="1"/>
    </xf>
    <xf numFmtId="0" fontId="30" fillId="3" borderId="27" xfId="0" applyFont="1" applyFill="1" applyBorder="1" applyAlignment="1">
      <alignment horizontal="left" vertical="top" wrapText="1"/>
    </xf>
    <xf numFmtId="0" fontId="30" fillId="3" borderId="14" xfId="0" applyFont="1" applyFill="1" applyBorder="1" applyAlignment="1">
      <alignment horizontal="left" vertical="top" wrapText="1"/>
    </xf>
    <xf numFmtId="0" fontId="30" fillId="3" borderId="15" xfId="0" applyFont="1" applyFill="1" applyBorder="1" applyAlignment="1">
      <alignment horizontal="left" vertical="top" wrapText="1"/>
    </xf>
    <xf numFmtId="0" fontId="30" fillId="3" borderId="16" xfId="0" applyFont="1" applyFill="1" applyBorder="1" applyAlignment="1">
      <alignment horizontal="left" vertical="top" wrapText="1"/>
    </xf>
    <xf numFmtId="0" fontId="40" fillId="3" borderId="26" xfId="0" applyFont="1" applyFill="1" applyBorder="1" applyAlignment="1">
      <alignment horizontal="left" vertical="top" wrapText="1"/>
    </xf>
    <xf numFmtId="0" fontId="40" fillId="3" borderId="0" xfId="0" applyFont="1" applyFill="1" applyAlignment="1">
      <alignment horizontal="left" vertical="top" wrapText="1"/>
    </xf>
    <xf numFmtId="0" fontId="40" fillId="3" borderId="27" xfId="0" applyFont="1" applyFill="1" applyBorder="1" applyAlignment="1">
      <alignment horizontal="left" vertical="top" wrapText="1"/>
    </xf>
    <xf numFmtId="0" fontId="40" fillId="3" borderId="14" xfId="0" applyFont="1" applyFill="1" applyBorder="1" applyAlignment="1">
      <alignment horizontal="left" vertical="center" wrapText="1"/>
    </xf>
    <xf numFmtId="0" fontId="40" fillId="3" borderId="15" xfId="0" applyFont="1" applyFill="1" applyBorder="1" applyAlignment="1">
      <alignment horizontal="left" vertical="center" wrapText="1"/>
    </xf>
    <xf numFmtId="0" fontId="40" fillId="3" borderId="16" xfId="0" applyFont="1" applyFill="1" applyBorder="1" applyAlignment="1">
      <alignment horizontal="left" vertical="center" wrapText="1"/>
    </xf>
    <xf numFmtId="0" fontId="9" fillId="3" borderId="11" xfId="0" applyFont="1" applyFill="1" applyBorder="1" applyAlignment="1">
      <alignment horizontal="left" vertical="top" wrapText="1"/>
    </xf>
    <xf numFmtId="0" fontId="9" fillId="3" borderId="12" xfId="0" applyFont="1" applyFill="1" applyBorder="1" applyAlignment="1">
      <alignment horizontal="left" vertical="top" wrapText="1"/>
    </xf>
    <xf numFmtId="0" fontId="10" fillId="3" borderId="14" xfId="0" applyFont="1" applyFill="1" applyBorder="1" applyAlignment="1">
      <alignment horizontal="left"/>
    </xf>
    <xf numFmtId="0" fontId="10" fillId="3" borderId="15" xfId="0" applyFont="1" applyFill="1" applyBorder="1" applyAlignment="1">
      <alignment horizontal="left"/>
    </xf>
    <xf numFmtId="0" fontId="10" fillId="3" borderId="16" xfId="0" applyFont="1" applyFill="1" applyBorder="1" applyAlignment="1">
      <alignment horizontal="left"/>
    </xf>
  </cellXfs>
  <cellStyles count="23">
    <cellStyle name="20% - Accent1 2 2" xfId="16" xr:uid="{BC9B184A-67E1-47FC-8456-1AE0FE825F1E}"/>
    <cellStyle name="Comma" xfId="4" builtinId="3"/>
    <cellStyle name="Comma 5" xfId="2" xr:uid="{506E6B1F-0D9E-4E3C-8F7F-F0C8FDBCB8BB}"/>
    <cellStyle name="Hyperlink" xfId="3" builtinId="8"/>
    <cellStyle name="Hyperlink 2" xfId="1" xr:uid="{622F88C2-4AAB-4C49-9920-749D4A596EC0}"/>
    <cellStyle name="Normal" xfId="0" builtinId="0"/>
    <cellStyle name="Normal 11" xfId="9" xr:uid="{0161BB0E-EE98-4B88-ABAC-80AB8E92EEA6}"/>
    <cellStyle name="Normal 14" xfId="21" xr:uid="{DD92B692-DE5A-4DCC-BFAB-DCC15DFC8D85}"/>
    <cellStyle name="Normal 2 2 3 2" xfId="11" xr:uid="{4A134EF5-8906-4F34-938E-BF54C8B6CED0}"/>
    <cellStyle name="Normal 2 3" xfId="12" xr:uid="{0B289E88-DDA5-4D32-BAC0-52A8B4619486}"/>
    <cellStyle name="Normal 2 4" xfId="13" xr:uid="{8A16240E-CC05-47FD-83C2-79EA0151E1E9}"/>
    <cellStyle name="Normal 2 4 3" xfId="15" xr:uid="{6951473D-F156-42AB-B41F-005CF9E6E901}"/>
    <cellStyle name="Normal 3" xfId="5" xr:uid="{C02AAC9B-E267-4D0F-8F70-9218D6C3F8AC}"/>
    <cellStyle name="Normal 3 2" xfId="18" xr:uid="{452556E9-F25F-479C-955F-C0E90DBC7F2E}"/>
    <cellStyle name="Normal 3 4" xfId="19" xr:uid="{B9E79AD5-B689-464F-B295-2A1893C64404}"/>
    <cellStyle name="Normal 4" xfId="6" xr:uid="{D7AE91AD-22E0-4A1A-81BC-940F135105A9}"/>
    <cellStyle name="Normal 4 2" xfId="20" xr:uid="{284218E0-5E90-4A7A-A43D-44A1952FC618}"/>
    <cellStyle name="Normal 5" xfId="7" xr:uid="{9D23373A-23A4-44A9-B620-278D4978E370}"/>
    <cellStyle name="Normal 5 2" xfId="22" xr:uid="{84546A8A-E772-48BB-A0A2-6C14EE15AAEC}"/>
    <cellStyle name="Normal 7" xfId="8" xr:uid="{1DF903B5-4FC7-4DE1-9454-CE376305F7A2}"/>
    <cellStyle name="Normal 8" xfId="10" xr:uid="{5D88B5D6-E7D0-49D8-BCCF-6F19D8634762}"/>
    <cellStyle name="Normal 9 2" xfId="14" xr:uid="{2598D312-0863-4B94-9530-326924181CCA}"/>
    <cellStyle name="Normal 9 2 2" xfId="17" xr:uid="{04A17CE8-7451-4C62-9293-DA3300D873D9}"/>
  </cellStyles>
  <dxfs count="2">
    <dxf>
      <fill>
        <patternFill>
          <bgColor theme="7" tint="0.79998168889431442"/>
        </patternFill>
      </fill>
    </dxf>
    <dxf>
      <fill>
        <patternFill patternType="solid">
          <fgColor rgb="FFFEF2CB"/>
          <bgColor rgb="FFFEF2CB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alcChain" Target="calcChain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tyles" Target="styles.xml"/><Relationship Id="rId40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connections" Target="connection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22</xdr:col>
      <xdr:colOff>0</xdr:colOff>
      <xdr:row>36</xdr:row>
      <xdr:rowOff>46482</xdr:rowOff>
    </xdr:from>
    <xdr:ext cx="10795" cy="85725"/>
    <xdr:sp macro="" textlink="">
      <xdr:nvSpPr>
        <xdr:cNvPr id="2" name="Shape 95">
          <a:extLst>
            <a:ext uri="{FF2B5EF4-FFF2-40B4-BE49-F238E27FC236}">
              <a16:creationId xmlns:a16="http://schemas.microsoft.com/office/drawing/2014/main" id="{4C677900-22BE-4A85-B17A-29BE6B78F8BC}"/>
            </a:ext>
          </a:extLst>
        </xdr:cNvPr>
        <xdr:cNvSpPr/>
      </xdr:nvSpPr>
      <xdr:spPr>
        <a:xfrm>
          <a:off x="5991225" y="9095232"/>
          <a:ext cx="10795" cy="85725"/>
        </a:xfrm>
        <a:custGeom>
          <a:avLst/>
          <a:gdLst/>
          <a:ahLst/>
          <a:cxnLst/>
          <a:rect l="0" t="0" r="0" b="0"/>
          <a:pathLst>
            <a:path w="10795" h="85725">
              <a:moveTo>
                <a:pt x="9144" y="85344"/>
              </a:moveTo>
              <a:lnTo>
                <a:pt x="0" y="85344"/>
              </a:lnTo>
              <a:lnTo>
                <a:pt x="0" y="0"/>
              </a:lnTo>
              <a:lnTo>
                <a:pt x="9144" y="0"/>
              </a:lnTo>
              <a:lnTo>
                <a:pt x="9144" y="1524"/>
              </a:lnTo>
              <a:lnTo>
                <a:pt x="10668" y="1524"/>
              </a:lnTo>
              <a:lnTo>
                <a:pt x="10668" y="83820"/>
              </a:lnTo>
              <a:lnTo>
                <a:pt x="9144" y="85344"/>
              </a:lnTo>
              <a:close/>
            </a:path>
          </a:pathLst>
        </a:custGeom>
        <a:solidFill>
          <a:srgbClr val="231F1F"/>
        </a:solidFill>
      </xdr:spPr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p\Downloads\1991-H001-0100%20(7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p\Downloads\1991-H001-0100%20(5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p\Downloads\DDW-HL0101-0000%20(9)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p\Downloads\DDW-HL0101-0000%20(8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1"/>
    </sheetNames>
    <sheetDataSet>
      <sheetData sheetId="0">
        <row r="5">
          <cell r="G5">
            <v>12411900</v>
          </cell>
        </row>
        <row r="6">
          <cell r="G6">
            <v>7966920</v>
          </cell>
        </row>
        <row r="7">
          <cell r="G7">
            <v>4444980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1"/>
    </sheetNames>
    <sheetDataSet>
      <sheetData sheetId="0">
        <row r="5">
          <cell r="H5">
            <v>140079652</v>
          </cell>
          <cell r="I5">
            <v>2012202</v>
          </cell>
          <cell r="J5">
            <v>2982727</v>
          </cell>
          <cell r="K5">
            <v>2143908</v>
          </cell>
        </row>
        <row r="6">
          <cell r="H6">
            <v>103057088</v>
          </cell>
          <cell r="I6">
            <v>1340694</v>
          </cell>
          <cell r="J6">
            <v>2224765</v>
          </cell>
          <cell r="K6">
            <v>1852278</v>
          </cell>
        </row>
        <row r="7">
          <cell r="H7">
            <v>37022564</v>
          </cell>
          <cell r="I7">
            <v>671508</v>
          </cell>
          <cell r="J7">
            <v>757962</v>
          </cell>
          <cell r="K7">
            <v>291630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8">
          <cell r="I8">
            <v>24673289</v>
          </cell>
        </row>
        <row r="9">
          <cell r="I9">
            <v>13579659</v>
          </cell>
        </row>
        <row r="10">
          <cell r="I10">
            <v>11093630</v>
          </cell>
        </row>
      </sheetData>
      <sheetData sheetId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8">
          <cell r="K8">
            <v>236109682</v>
          </cell>
          <cell r="L8">
            <v>8579218</v>
          </cell>
        </row>
        <row r="9">
          <cell r="K9">
            <v>159975468</v>
          </cell>
          <cell r="L9">
            <v>6228453</v>
          </cell>
        </row>
        <row r="10">
          <cell r="K10">
            <v>76134214</v>
          </cell>
          <cell r="L10">
            <v>2350765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nvbdcp.gov.in/index4.php?lang=1&amp;level=0&amp;linkid=431&amp;lid=3715" TargetMode="External"/><Relationship Id="rId1" Type="http://schemas.openxmlformats.org/officeDocument/2006/relationships/hyperlink" Target="http://www.cbhidghs.nic.in/showfile.php?lid=1147" TargetMode="Externa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D5AB1A-B1FE-4B8A-9B40-ADAFBDFB67FC}">
  <sheetPr codeName="Sheet1"/>
  <dimension ref="A1:K47"/>
  <sheetViews>
    <sheetView workbookViewId="0">
      <selection activeCell="I19" sqref="I1:XFD1048576"/>
    </sheetView>
  </sheetViews>
  <sheetFormatPr defaultColWidth="0" defaultRowHeight="14.5" zeroHeight="1" x14ac:dyDescent="0.35"/>
  <cols>
    <col min="1" max="1" width="7" style="171" customWidth="1"/>
    <col min="2" max="2" width="20.7265625" style="171" customWidth="1"/>
    <col min="3" max="3" width="20.7265625" style="185" customWidth="1"/>
    <col min="4" max="4" width="24.453125" style="185" customWidth="1"/>
    <col min="5" max="5" width="23.26953125" style="185" customWidth="1"/>
    <col min="6" max="8" width="20.7265625" style="185" customWidth="1"/>
    <col min="9" max="11" width="0" style="171" hidden="1"/>
    <col min="12" max="16384" width="9.1796875" style="171" hidden="1"/>
  </cols>
  <sheetData>
    <row r="1" spans="1:11" s="166" customFormat="1" ht="15.75" customHeight="1" x14ac:dyDescent="0.35">
      <c r="A1" s="335" t="s">
        <v>517</v>
      </c>
      <c r="B1" s="336"/>
      <c r="C1" s="336"/>
      <c r="D1" s="336"/>
      <c r="E1" s="336"/>
      <c r="F1" s="336"/>
      <c r="G1" s="336"/>
      <c r="H1" s="337"/>
    </row>
    <row r="2" spans="1:11" s="166" customFormat="1" x14ac:dyDescent="0.35">
      <c r="A2" s="338" t="s">
        <v>376</v>
      </c>
      <c r="B2" s="339"/>
      <c r="C2" s="339"/>
      <c r="D2" s="339"/>
      <c r="E2" s="339"/>
      <c r="F2" s="339"/>
      <c r="G2" s="339"/>
      <c r="H2" s="340"/>
    </row>
    <row r="3" spans="1:11" s="167" customFormat="1" ht="79.5" customHeight="1" x14ac:dyDescent="0.35">
      <c r="A3" s="217" t="s">
        <v>343</v>
      </c>
      <c r="B3" s="218" t="s">
        <v>347</v>
      </c>
      <c r="C3" s="218" t="s">
        <v>518</v>
      </c>
      <c r="D3" s="219" t="s">
        <v>519</v>
      </c>
      <c r="E3" s="218" t="s">
        <v>617</v>
      </c>
      <c r="F3" s="220" t="s">
        <v>520</v>
      </c>
      <c r="G3" s="218" t="s">
        <v>521</v>
      </c>
      <c r="H3" s="221" t="s">
        <v>522</v>
      </c>
    </row>
    <row r="4" spans="1:11" s="166" customFormat="1" ht="16.5" customHeight="1" x14ac:dyDescent="0.35">
      <c r="A4" s="222">
        <v>1</v>
      </c>
      <c r="B4" s="223" t="s">
        <v>378</v>
      </c>
      <c r="C4" s="224"/>
      <c r="D4" s="224"/>
      <c r="E4" s="224"/>
      <c r="F4" s="225"/>
      <c r="G4" s="224"/>
      <c r="H4" s="226"/>
    </row>
    <row r="5" spans="1:11" s="166" customFormat="1" ht="19" customHeight="1" x14ac:dyDescent="0.35">
      <c r="A5" s="227"/>
      <c r="B5" s="228" t="s">
        <v>393</v>
      </c>
      <c r="C5" s="248">
        <f>D5+8046567</f>
        <v>119680003</v>
      </c>
      <c r="D5" s="249">
        <v>111633436</v>
      </c>
      <c r="E5" s="249">
        <v>119772545</v>
      </c>
      <c r="F5" s="249">
        <v>629929</v>
      </c>
      <c r="G5" s="249">
        <v>665287849</v>
      </c>
      <c r="H5" s="250">
        <v>2342954</v>
      </c>
    </row>
    <row r="6" spans="1:11" s="166" customFormat="1" ht="19" customHeight="1" x14ac:dyDescent="0.35">
      <c r="A6" s="222"/>
      <c r="B6" s="223" t="s">
        <v>523</v>
      </c>
      <c r="C6" s="249">
        <f>D6+2292544</f>
        <v>29295339</v>
      </c>
      <c r="D6" s="249">
        <v>27002795</v>
      </c>
      <c r="E6" s="249">
        <v>28905949</v>
      </c>
      <c r="F6" s="249">
        <v>209520</v>
      </c>
      <c r="G6" s="249">
        <v>157680171</v>
      </c>
      <c r="H6" s="250">
        <v>618843</v>
      </c>
    </row>
    <row r="7" spans="1:11" s="166" customFormat="1" ht="19" customHeight="1" x14ac:dyDescent="0.35">
      <c r="A7" s="227"/>
      <c r="B7" s="228" t="s">
        <v>387</v>
      </c>
      <c r="C7" s="248">
        <f>D7+5754023</f>
        <v>90384664</v>
      </c>
      <c r="D7" s="249">
        <v>84630641</v>
      </c>
      <c r="E7" s="249">
        <v>90866596</v>
      </c>
      <c r="F7" s="249">
        <v>420409</v>
      </c>
      <c r="G7" s="249">
        <v>507607678</v>
      </c>
      <c r="H7" s="250">
        <v>1724111</v>
      </c>
      <c r="K7" s="229"/>
    </row>
    <row r="8" spans="1:11" s="166" customFormat="1" ht="15" customHeight="1" x14ac:dyDescent="0.35">
      <c r="A8" s="222">
        <v>2</v>
      </c>
      <c r="B8" s="223" t="s">
        <v>379</v>
      </c>
      <c r="C8" s="249"/>
      <c r="D8" s="249"/>
      <c r="E8" s="249"/>
      <c r="F8" s="249"/>
      <c r="G8" s="249"/>
      <c r="H8" s="250"/>
      <c r="K8" s="229"/>
    </row>
    <row r="9" spans="1:11" s="166" customFormat="1" ht="19" customHeight="1" x14ac:dyDescent="0.35">
      <c r="A9" s="227"/>
      <c r="B9" s="228" t="s">
        <v>393</v>
      </c>
      <c r="C9" s="249">
        <f>D9+[1]H1!$G$5</f>
        <v>159630389</v>
      </c>
      <c r="D9" s="251">
        <f>[2]H1!H5+[2]H1!I5+[2]H1!J5+[2]H1!K5</f>
        <v>147218489</v>
      </c>
      <c r="E9" s="249">
        <v>152009467</v>
      </c>
      <c r="F9" s="249">
        <v>522445</v>
      </c>
      <c r="G9" s="249">
        <v>838583988</v>
      </c>
      <c r="H9" s="250">
        <v>2007489</v>
      </c>
      <c r="K9" s="229"/>
    </row>
    <row r="10" spans="1:11" s="166" customFormat="1" ht="19" customHeight="1" x14ac:dyDescent="0.35">
      <c r="A10" s="222"/>
      <c r="B10" s="223" t="s">
        <v>523</v>
      </c>
      <c r="C10" s="249">
        <f>D10+[1]H1!$G$7</f>
        <v>43188644</v>
      </c>
      <c r="D10" s="251">
        <f>[2]H1!H7+[2]H1!I7+[2]H1!J7+[2]H1!K7</f>
        <v>38743664</v>
      </c>
      <c r="E10" s="249">
        <v>40418141</v>
      </c>
      <c r="F10" s="249">
        <v>216917</v>
      </c>
      <c r="G10" s="249">
        <v>215771612</v>
      </c>
      <c r="H10" s="250">
        <v>725592</v>
      </c>
      <c r="K10" s="229"/>
    </row>
    <row r="11" spans="1:11" s="166" customFormat="1" ht="19" customHeight="1" x14ac:dyDescent="0.35">
      <c r="A11" s="227"/>
      <c r="B11" s="228" t="s">
        <v>387</v>
      </c>
      <c r="C11" s="249">
        <f>D11+[1]H1!$G$6</f>
        <v>116441745</v>
      </c>
      <c r="D11" s="251">
        <f>[2]H1!H6+[2]H1!I6+[2]H1!J6+[2]H1!K6</f>
        <v>108474825</v>
      </c>
      <c r="E11" s="249">
        <v>111591326</v>
      </c>
      <c r="F11" s="249">
        <v>305528</v>
      </c>
      <c r="G11" s="249">
        <v>622812376</v>
      </c>
      <c r="H11" s="250">
        <v>1281897</v>
      </c>
      <c r="J11" s="167"/>
      <c r="K11" s="229"/>
    </row>
    <row r="12" spans="1:11" s="166" customFormat="1" ht="15.65" customHeight="1" x14ac:dyDescent="0.35">
      <c r="A12" s="222">
        <v>3</v>
      </c>
      <c r="B12" s="223" t="s">
        <v>380</v>
      </c>
      <c r="C12" s="249"/>
      <c r="D12" s="249"/>
      <c r="E12" s="249"/>
      <c r="F12" s="249"/>
      <c r="G12" s="249"/>
      <c r="H12" s="250"/>
    </row>
    <row r="13" spans="1:11" s="166" customFormat="1" ht="19" customHeight="1" x14ac:dyDescent="0.35">
      <c r="A13" s="227"/>
      <c r="B13" s="228" t="s">
        <v>393</v>
      </c>
      <c r="C13" s="248">
        <v>202973364</v>
      </c>
      <c r="D13" s="249">
        <v>187162172</v>
      </c>
      <c r="E13" s="249">
        <v>193579954</v>
      </c>
      <c r="F13" s="249">
        <v>447552</v>
      </c>
      <c r="G13" s="249">
        <v>1028610328</v>
      </c>
      <c r="H13" s="250">
        <v>1943766</v>
      </c>
    </row>
    <row r="14" spans="1:11" s="166" customFormat="1" ht="19" customHeight="1" x14ac:dyDescent="0.35">
      <c r="A14" s="222"/>
      <c r="B14" s="223" t="s">
        <v>523</v>
      </c>
      <c r="C14" s="249">
        <v>58514738</v>
      </c>
      <c r="D14" s="249">
        <v>52062718</v>
      </c>
      <c r="E14" s="249">
        <v>55832570</v>
      </c>
      <c r="F14" s="249">
        <v>187810</v>
      </c>
      <c r="G14" s="249">
        <v>286119689</v>
      </c>
      <c r="H14" s="250">
        <v>778599</v>
      </c>
    </row>
    <row r="15" spans="1:11" s="166" customFormat="1" ht="19" customHeight="1" x14ac:dyDescent="0.35">
      <c r="A15" s="227"/>
      <c r="B15" s="228" t="s">
        <v>387</v>
      </c>
      <c r="C15" s="248">
        <v>144458626</v>
      </c>
      <c r="D15" s="249">
        <v>135099454</v>
      </c>
      <c r="E15" s="249">
        <v>137747384</v>
      </c>
      <c r="F15" s="249">
        <v>259742</v>
      </c>
      <c r="G15" s="249">
        <v>742490639</v>
      </c>
      <c r="H15" s="250">
        <v>1165167</v>
      </c>
    </row>
    <row r="16" spans="1:11" s="166" customFormat="1" ht="15.65" customHeight="1" x14ac:dyDescent="0.35">
      <c r="A16" s="222">
        <v>4</v>
      </c>
      <c r="B16" s="230">
        <v>2011</v>
      </c>
      <c r="C16" s="249"/>
      <c r="D16" s="249"/>
      <c r="E16" s="249"/>
      <c r="F16" s="249"/>
      <c r="G16" s="249"/>
      <c r="H16" s="250"/>
    </row>
    <row r="17" spans="1:8" s="166" customFormat="1" ht="19" customHeight="1" x14ac:dyDescent="0.35">
      <c r="A17" s="227"/>
      <c r="B17" s="228" t="s">
        <v>393</v>
      </c>
      <c r="C17" s="249">
        <f>D17+[3]Sheet1!$I$8</f>
        <v>269362189</v>
      </c>
      <c r="D17" s="251">
        <f>[4]Sheet1!K8+[4]Sheet1!L8</f>
        <v>244688900</v>
      </c>
      <c r="E17" s="249">
        <v>249501663</v>
      </c>
      <c r="F17" s="249">
        <v>449787</v>
      </c>
      <c r="G17" s="249">
        <v>1210854977</v>
      </c>
      <c r="H17" s="250">
        <v>1773040</v>
      </c>
    </row>
    <row r="18" spans="1:8" s="166" customFormat="1" ht="19" customHeight="1" x14ac:dyDescent="0.35">
      <c r="A18" s="222"/>
      <c r="B18" s="223" t="s">
        <v>523</v>
      </c>
      <c r="C18" s="249">
        <f>D18+[3]Sheet1!$I$10</f>
        <v>89578609</v>
      </c>
      <c r="D18" s="251">
        <f>[4]Sheet1!K10+[4]Sheet1!L10</f>
        <v>78484979</v>
      </c>
      <c r="E18" s="249">
        <v>80888766</v>
      </c>
      <c r="F18" s="249">
        <v>256896</v>
      </c>
      <c r="G18" s="249">
        <v>377106125</v>
      </c>
      <c r="H18" s="250">
        <v>938348</v>
      </c>
    </row>
    <row r="19" spans="1:8" s="166" customFormat="1" ht="19" customHeight="1" x14ac:dyDescent="0.35">
      <c r="A19" s="227"/>
      <c r="B19" s="228" t="s">
        <v>387</v>
      </c>
      <c r="C19" s="249">
        <f>D19+[3]Sheet1!$I$9</f>
        <v>179783580</v>
      </c>
      <c r="D19" s="251">
        <f>[4]Sheet1!K9+[4]Sheet1!L9</f>
        <v>166203921</v>
      </c>
      <c r="E19" s="249">
        <v>168612897</v>
      </c>
      <c r="F19" s="249">
        <v>192891</v>
      </c>
      <c r="G19" s="249">
        <v>833748852</v>
      </c>
      <c r="H19" s="250">
        <v>834692</v>
      </c>
    </row>
    <row r="20" spans="1:8" s="166" customFormat="1" x14ac:dyDescent="0.35">
      <c r="A20" s="341" t="s">
        <v>524</v>
      </c>
      <c r="B20" s="342"/>
      <c r="C20" s="342"/>
      <c r="D20" s="342"/>
      <c r="E20" s="342"/>
      <c r="F20" s="342"/>
      <c r="G20" s="342"/>
      <c r="H20" s="343"/>
    </row>
    <row r="21" spans="1:8" s="166" customFormat="1" ht="16.5" customHeight="1" x14ac:dyDescent="0.35">
      <c r="A21" s="344" t="s">
        <v>525</v>
      </c>
      <c r="B21" s="345"/>
      <c r="C21" s="345"/>
      <c r="D21" s="345"/>
      <c r="E21" s="345"/>
      <c r="F21" s="345"/>
      <c r="G21" s="345"/>
      <c r="H21" s="346"/>
    </row>
    <row r="22" spans="1:8" s="166" customFormat="1" ht="46.5" customHeight="1" x14ac:dyDescent="0.35">
      <c r="A22" s="344"/>
      <c r="B22" s="345"/>
      <c r="C22" s="345"/>
      <c r="D22" s="345"/>
      <c r="E22" s="345"/>
      <c r="F22" s="345"/>
      <c r="G22" s="345"/>
      <c r="H22" s="346"/>
    </row>
    <row r="23" spans="1:8" s="166" customFormat="1" ht="12.75" customHeight="1" x14ac:dyDescent="0.35">
      <c r="A23" s="344"/>
      <c r="B23" s="345"/>
      <c r="C23" s="345"/>
      <c r="D23" s="345"/>
      <c r="E23" s="345"/>
      <c r="F23" s="345"/>
      <c r="G23" s="345"/>
      <c r="H23" s="346"/>
    </row>
    <row r="24" spans="1:8" s="166" customFormat="1" ht="14.25" customHeight="1" thickBot="1" x14ac:dyDescent="0.4">
      <c r="A24" s="347"/>
      <c r="B24" s="348"/>
      <c r="C24" s="348"/>
      <c r="D24" s="348"/>
      <c r="E24" s="348"/>
      <c r="F24" s="348"/>
      <c r="G24" s="348"/>
      <c r="H24" s="349"/>
    </row>
    <row r="25" spans="1:8" s="166" customFormat="1" hidden="1" x14ac:dyDescent="0.35">
      <c r="C25" s="167"/>
      <c r="D25" s="167"/>
      <c r="E25" s="167"/>
      <c r="F25" s="167"/>
      <c r="G25" s="167"/>
      <c r="H25" s="167"/>
    </row>
    <row r="26" spans="1:8" s="166" customFormat="1" hidden="1" x14ac:dyDescent="0.35">
      <c r="A26" s="350" t="s">
        <v>381</v>
      </c>
      <c r="B26" s="350"/>
      <c r="C26" s="350"/>
      <c r="D26" s="350"/>
      <c r="E26" s="350"/>
      <c r="F26" s="350"/>
      <c r="G26" s="350"/>
      <c r="H26" s="350"/>
    </row>
    <row r="27" spans="1:8" s="166" customFormat="1" hidden="1" x14ac:dyDescent="0.35">
      <c r="A27" s="350"/>
      <c r="B27" s="350"/>
      <c r="C27" s="350"/>
      <c r="D27" s="350"/>
      <c r="E27" s="350"/>
      <c r="F27" s="350"/>
      <c r="G27" s="350"/>
      <c r="H27" s="350"/>
    </row>
    <row r="28" spans="1:8" s="166" customFormat="1" hidden="1" x14ac:dyDescent="0.35">
      <c r="C28" s="167"/>
      <c r="D28" s="167"/>
      <c r="E28" s="167"/>
      <c r="F28" s="167"/>
      <c r="G28" s="167"/>
      <c r="H28" s="167"/>
    </row>
    <row r="29" spans="1:8" s="166" customFormat="1" hidden="1" x14ac:dyDescent="0.35">
      <c r="C29" s="167"/>
      <c r="D29" s="167"/>
      <c r="E29" s="167"/>
      <c r="F29" s="167"/>
      <c r="G29" s="167"/>
      <c r="H29" s="167"/>
    </row>
    <row r="30" spans="1:8" s="166" customFormat="1" hidden="1" x14ac:dyDescent="0.35">
      <c r="C30" s="167"/>
      <c r="D30" s="167"/>
      <c r="E30" s="167"/>
      <c r="F30" s="167"/>
      <c r="G30" s="167"/>
      <c r="H30" s="167"/>
    </row>
    <row r="31" spans="1:8" s="166" customFormat="1" hidden="1" x14ac:dyDescent="0.35">
      <c r="C31" s="167"/>
      <c r="D31" s="167"/>
      <c r="E31" s="167"/>
      <c r="F31" s="167"/>
      <c r="G31" s="167"/>
      <c r="H31" s="167"/>
    </row>
    <row r="32" spans="1:8" s="166" customFormat="1" hidden="1" x14ac:dyDescent="0.35">
      <c r="C32" s="167"/>
      <c r="D32" s="167"/>
      <c r="E32" s="167"/>
      <c r="F32" s="167"/>
      <c r="G32" s="167"/>
      <c r="H32" s="167"/>
    </row>
    <row r="33" spans="3:8" s="166" customFormat="1" hidden="1" x14ac:dyDescent="0.35">
      <c r="C33" s="167"/>
      <c r="D33" s="167"/>
      <c r="E33" s="167"/>
      <c r="F33" s="167"/>
      <c r="G33" s="167"/>
      <c r="H33" s="167"/>
    </row>
    <row r="34" spans="3:8" s="166" customFormat="1" hidden="1" x14ac:dyDescent="0.35">
      <c r="C34" s="167"/>
      <c r="D34" s="167"/>
      <c r="E34" s="167"/>
      <c r="F34" s="167"/>
      <c r="G34" s="167"/>
      <c r="H34" s="167"/>
    </row>
    <row r="35" spans="3:8" s="166" customFormat="1" hidden="1" x14ac:dyDescent="0.35">
      <c r="C35" s="167"/>
      <c r="D35" s="167"/>
      <c r="E35" s="167"/>
      <c r="F35" s="167"/>
      <c r="G35" s="167"/>
      <c r="H35" s="167"/>
    </row>
    <row r="36" spans="3:8" s="166" customFormat="1" hidden="1" x14ac:dyDescent="0.35">
      <c r="C36" s="167"/>
      <c r="D36" s="167"/>
      <c r="E36" s="167"/>
      <c r="F36" s="167"/>
      <c r="G36" s="167"/>
      <c r="H36" s="167"/>
    </row>
    <row r="37" spans="3:8" s="166" customFormat="1" hidden="1" x14ac:dyDescent="0.35">
      <c r="C37" s="167"/>
      <c r="D37" s="167"/>
      <c r="E37" s="167"/>
      <c r="F37" s="167"/>
      <c r="G37" s="167"/>
      <c r="H37" s="167"/>
    </row>
    <row r="38" spans="3:8" s="166" customFormat="1" hidden="1" x14ac:dyDescent="0.35">
      <c r="C38" s="167"/>
      <c r="D38" s="167"/>
      <c r="E38" s="167"/>
      <c r="F38" s="167"/>
      <c r="G38" s="167"/>
      <c r="H38" s="167"/>
    </row>
    <row r="39" spans="3:8" s="166" customFormat="1" hidden="1" x14ac:dyDescent="0.35">
      <c r="C39" s="167"/>
      <c r="D39" s="167"/>
      <c r="E39" s="167"/>
      <c r="F39" s="167"/>
      <c r="G39" s="167"/>
      <c r="H39" s="167"/>
    </row>
    <row r="40" spans="3:8" s="166" customFormat="1" hidden="1" x14ac:dyDescent="0.35">
      <c r="C40" s="167"/>
      <c r="D40" s="167"/>
      <c r="E40" s="167"/>
      <c r="F40" s="167"/>
      <c r="G40" s="167"/>
      <c r="H40" s="167"/>
    </row>
    <row r="41" spans="3:8" s="166" customFormat="1" hidden="1" x14ac:dyDescent="0.35">
      <c r="C41" s="167"/>
      <c r="D41" s="167"/>
      <c r="E41" s="167"/>
      <c r="F41" s="167"/>
      <c r="G41" s="167"/>
      <c r="H41" s="167"/>
    </row>
    <row r="42" spans="3:8" s="166" customFormat="1" hidden="1" x14ac:dyDescent="0.35">
      <c r="C42" s="167"/>
      <c r="D42" s="167"/>
      <c r="E42" s="167"/>
      <c r="F42" s="167"/>
      <c r="G42" s="167"/>
      <c r="H42" s="167"/>
    </row>
    <row r="43" spans="3:8" s="166" customFormat="1" hidden="1" x14ac:dyDescent="0.35">
      <c r="C43" s="167"/>
      <c r="D43" s="167"/>
      <c r="E43" s="167"/>
      <c r="F43" s="167"/>
      <c r="G43" s="167"/>
      <c r="H43" s="167"/>
    </row>
    <row r="44" spans="3:8" s="166" customFormat="1" hidden="1" x14ac:dyDescent="0.35">
      <c r="C44" s="167"/>
      <c r="D44" s="167"/>
      <c r="E44" s="167"/>
      <c r="F44" s="167"/>
      <c r="G44" s="167"/>
      <c r="H44" s="167"/>
    </row>
    <row r="45" spans="3:8" s="166" customFormat="1" hidden="1" x14ac:dyDescent="0.35">
      <c r="C45" s="167"/>
      <c r="D45" s="167"/>
      <c r="E45" s="167"/>
      <c r="F45" s="167"/>
      <c r="G45" s="167"/>
      <c r="H45" s="167"/>
    </row>
    <row r="46" spans="3:8" s="166" customFormat="1" hidden="1" x14ac:dyDescent="0.35">
      <c r="C46" s="167"/>
      <c r="D46" s="167"/>
      <c r="E46" s="167"/>
      <c r="F46" s="167"/>
      <c r="G46" s="167"/>
      <c r="H46" s="167"/>
    </row>
    <row r="47" spans="3:8" s="166" customFormat="1" hidden="1" x14ac:dyDescent="0.35">
      <c r="C47" s="167"/>
      <c r="D47" s="167"/>
      <c r="E47" s="167"/>
      <c r="F47" s="167"/>
      <c r="G47" s="167"/>
      <c r="H47" s="167"/>
    </row>
  </sheetData>
  <mergeCells count="5">
    <mergeCell ref="A1:H1"/>
    <mergeCell ref="A2:H2"/>
    <mergeCell ref="A20:H20"/>
    <mergeCell ref="A21:H24"/>
    <mergeCell ref="A26:H2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51056D-2DD0-43E7-8B98-9D8AE1DAA63D}">
  <sheetPr codeName="Sheet2">
    <pageSetUpPr fitToPage="1"/>
  </sheetPr>
  <dimension ref="A1:Z1000"/>
  <sheetViews>
    <sheetView view="pageBreakPreview" topLeftCell="A13" zoomScaleNormal="100" zoomScaleSheetLayoutView="100" workbookViewId="0">
      <selection activeCell="A2" sqref="A2:J2"/>
    </sheetView>
  </sheetViews>
  <sheetFormatPr defaultColWidth="0" defaultRowHeight="14.5" x14ac:dyDescent="0.35"/>
  <cols>
    <col min="1" max="1" width="9.1796875" customWidth="1"/>
    <col min="2" max="2" width="35.26953125" customWidth="1"/>
    <col min="3" max="3" width="15.26953125" style="277" customWidth="1"/>
    <col min="4" max="5" width="10.81640625" style="277" customWidth="1"/>
    <col min="6" max="6" width="12.7265625" style="277" customWidth="1"/>
    <col min="7" max="7" width="12.453125" style="277" customWidth="1"/>
    <col min="8" max="8" width="12.54296875" style="277" customWidth="1"/>
    <col min="9" max="9" width="13" style="277" customWidth="1"/>
    <col min="10" max="10" width="23.54296875" customWidth="1"/>
    <col min="11" max="11" width="9.1796875" hidden="1" customWidth="1"/>
    <col min="12" max="26" width="8.7265625" hidden="1" customWidth="1"/>
    <col min="27" max="16384" width="14.453125" hidden="1"/>
  </cols>
  <sheetData>
    <row r="1" spans="1:26" x14ac:dyDescent="0.35">
      <c r="A1" s="351" t="s">
        <v>582</v>
      </c>
      <c r="B1" s="352"/>
      <c r="C1" s="352"/>
      <c r="D1" s="352"/>
      <c r="E1" s="352"/>
      <c r="F1" s="352"/>
      <c r="G1" s="352"/>
      <c r="H1" s="352"/>
      <c r="I1" s="352"/>
      <c r="J1" s="353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35">
      <c r="A2" s="354" t="s">
        <v>0</v>
      </c>
      <c r="B2" s="355"/>
      <c r="C2" s="355"/>
      <c r="D2" s="355"/>
      <c r="E2" s="355"/>
      <c r="F2" s="355"/>
      <c r="G2" s="355"/>
      <c r="H2" s="355"/>
      <c r="I2" s="355"/>
      <c r="J2" s="356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72.5" x14ac:dyDescent="0.35">
      <c r="A3" s="116" t="s">
        <v>327</v>
      </c>
      <c r="B3" s="268" t="s">
        <v>2</v>
      </c>
      <c r="C3" s="117" t="s">
        <v>583</v>
      </c>
      <c r="D3" s="116" t="s">
        <v>584</v>
      </c>
      <c r="E3" s="116" t="s">
        <v>585</v>
      </c>
      <c r="F3" s="116" t="s">
        <v>586</v>
      </c>
      <c r="G3" s="116" t="s">
        <v>587</v>
      </c>
      <c r="H3" s="116" t="s">
        <v>588</v>
      </c>
      <c r="I3" s="116" t="s">
        <v>589</v>
      </c>
      <c r="J3" s="118" t="s">
        <v>3</v>
      </c>
      <c r="K3" s="1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25.5" customHeight="1" x14ac:dyDescent="0.35">
      <c r="A4" s="119">
        <v>1</v>
      </c>
      <c r="B4" s="269" t="s">
        <v>4</v>
      </c>
      <c r="C4" s="262">
        <v>974</v>
      </c>
      <c r="D4" s="263">
        <v>234</v>
      </c>
      <c r="E4" s="263">
        <v>533</v>
      </c>
      <c r="F4" s="263">
        <v>155062</v>
      </c>
      <c r="G4" s="263">
        <v>152062</v>
      </c>
      <c r="H4" s="263">
        <v>150669</v>
      </c>
      <c r="I4" s="263">
        <v>517435</v>
      </c>
      <c r="J4" s="120" t="s">
        <v>5</v>
      </c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25.5" customHeight="1" x14ac:dyDescent="0.35">
      <c r="A5" s="121">
        <f t="shared" ref="A5:A16" si="0">A4+1</f>
        <v>2</v>
      </c>
      <c r="B5" s="270" t="s">
        <v>6</v>
      </c>
      <c r="C5" s="264">
        <v>104</v>
      </c>
      <c r="D5" s="265">
        <v>32</v>
      </c>
      <c r="E5" s="265">
        <v>41</v>
      </c>
      <c r="F5" s="265">
        <v>2986</v>
      </c>
      <c r="G5" s="265">
        <v>2922</v>
      </c>
      <c r="H5" s="265">
        <v>650</v>
      </c>
      <c r="I5" s="265">
        <v>12651</v>
      </c>
      <c r="J5" s="122" t="s">
        <v>7</v>
      </c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5.5" customHeight="1" x14ac:dyDescent="0.35">
      <c r="A6" s="119">
        <f t="shared" si="0"/>
        <v>3</v>
      </c>
      <c r="B6" s="269" t="s">
        <v>8</v>
      </c>
      <c r="C6" s="262">
        <v>1600</v>
      </c>
      <c r="D6" s="263">
        <v>107</v>
      </c>
      <c r="E6" s="263">
        <v>280</v>
      </c>
      <c r="F6" s="263">
        <v>67610</v>
      </c>
      <c r="G6" s="263">
        <v>64395</v>
      </c>
      <c r="H6" s="263">
        <v>19123</v>
      </c>
      <c r="I6" s="263">
        <v>354992</v>
      </c>
      <c r="J6" s="120" t="s">
        <v>9</v>
      </c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25.5" customHeight="1" x14ac:dyDescent="0.35">
      <c r="A7" s="121">
        <f t="shared" si="0"/>
        <v>4</v>
      </c>
      <c r="B7" s="270" t="s">
        <v>10</v>
      </c>
      <c r="C7" s="264">
        <v>300</v>
      </c>
      <c r="D7" s="265">
        <v>84</v>
      </c>
      <c r="E7" s="265">
        <v>162</v>
      </c>
      <c r="F7" s="265">
        <v>32479</v>
      </c>
      <c r="G7" s="265">
        <v>30897</v>
      </c>
      <c r="H7" s="265">
        <v>27312</v>
      </c>
      <c r="I7" s="265">
        <v>157989</v>
      </c>
      <c r="J7" s="122" t="s">
        <v>11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25.5" customHeight="1" x14ac:dyDescent="0.35">
      <c r="A8" s="119">
        <f t="shared" si="0"/>
        <v>5</v>
      </c>
      <c r="B8" s="269" t="s">
        <v>12</v>
      </c>
      <c r="C8" s="262">
        <v>590</v>
      </c>
      <c r="D8" s="263">
        <v>174</v>
      </c>
      <c r="E8" s="263">
        <v>220</v>
      </c>
      <c r="F8" s="263">
        <v>121637</v>
      </c>
      <c r="G8" s="263">
        <v>116598</v>
      </c>
      <c r="H8" s="263">
        <v>72507</v>
      </c>
      <c r="I8" s="263">
        <v>563903</v>
      </c>
      <c r="J8" s="120" t="s">
        <v>13</v>
      </c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25.5" customHeight="1" x14ac:dyDescent="0.35">
      <c r="A9" s="121">
        <f t="shared" si="0"/>
        <v>6</v>
      </c>
      <c r="B9" s="270" t="s">
        <v>14</v>
      </c>
      <c r="C9" s="264">
        <v>720</v>
      </c>
      <c r="D9" s="265">
        <v>155</v>
      </c>
      <c r="E9" s="265">
        <v>526</v>
      </c>
      <c r="F9" s="265">
        <v>87717</v>
      </c>
      <c r="G9" s="265">
        <v>80906</v>
      </c>
      <c r="H9" s="265">
        <v>27400</v>
      </c>
      <c r="I9" s="265">
        <v>364899</v>
      </c>
      <c r="J9" s="122" t="s">
        <v>15</v>
      </c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25.5" customHeight="1" x14ac:dyDescent="0.35">
      <c r="A10" s="119">
        <f t="shared" si="0"/>
        <v>7</v>
      </c>
      <c r="B10" s="269" t="s">
        <v>16</v>
      </c>
      <c r="C10" s="262">
        <v>480</v>
      </c>
      <c r="D10" s="263">
        <v>55</v>
      </c>
      <c r="E10" s="263">
        <v>739</v>
      </c>
      <c r="F10" s="263">
        <v>115228</v>
      </c>
      <c r="G10" s="263">
        <v>92569</v>
      </c>
      <c r="H10" s="263">
        <v>48601</v>
      </c>
      <c r="I10" s="263">
        <v>517623</v>
      </c>
      <c r="J10" s="120" t="s">
        <v>17</v>
      </c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25.5" customHeight="1" x14ac:dyDescent="0.35">
      <c r="A11" s="121">
        <f t="shared" si="0"/>
        <v>8</v>
      </c>
      <c r="B11" s="270" t="s">
        <v>18</v>
      </c>
      <c r="C11" s="264">
        <v>1076</v>
      </c>
      <c r="D11" s="265">
        <v>349</v>
      </c>
      <c r="E11" s="265">
        <v>575</v>
      </c>
      <c r="F11" s="265">
        <v>201855</v>
      </c>
      <c r="G11" s="265">
        <v>196784</v>
      </c>
      <c r="H11" s="265">
        <v>183683</v>
      </c>
      <c r="I11" s="265">
        <v>795708</v>
      </c>
      <c r="J11" s="122" t="s">
        <v>19</v>
      </c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25.5" customHeight="1" x14ac:dyDescent="0.35">
      <c r="A12" s="119">
        <f t="shared" si="0"/>
        <v>9</v>
      </c>
      <c r="B12" s="269" t="s">
        <v>20</v>
      </c>
      <c r="C12" s="262">
        <v>158</v>
      </c>
      <c r="D12" s="263">
        <v>49</v>
      </c>
      <c r="E12" s="263" t="s">
        <v>21</v>
      </c>
      <c r="F12" s="263">
        <v>81067</v>
      </c>
      <c r="G12" s="263">
        <v>56447</v>
      </c>
      <c r="H12" s="263">
        <v>55301</v>
      </c>
      <c r="I12" s="263">
        <v>368816</v>
      </c>
      <c r="J12" s="120" t="s">
        <v>22</v>
      </c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25.5" customHeight="1" x14ac:dyDescent="0.35">
      <c r="A13" s="121">
        <f t="shared" si="0"/>
        <v>10</v>
      </c>
      <c r="B13" s="270" t="s">
        <v>23</v>
      </c>
      <c r="C13" s="264">
        <v>1962</v>
      </c>
      <c r="D13" s="265">
        <v>57</v>
      </c>
      <c r="E13" s="265">
        <v>169</v>
      </c>
      <c r="F13" s="265">
        <v>5944</v>
      </c>
      <c r="G13" s="265">
        <v>4486</v>
      </c>
      <c r="H13" s="265">
        <v>1486</v>
      </c>
      <c r="I13" s="265">
        <v>26521</v>
      </c>
      <c r="J13" s="122" t="s">
        <v>24</v>
      </c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25.5" customHeight="1" x14ac:dyDescent="0.35">
      <c r="A14" s="119">
        <f t="shared" si="0"/>
        <v>11</v>
      </c>
      <c r="B14" s="269" t="s">
        <v>25</v>
      </c>
      <c r="C14" s="262">
        <v>21</v>
      </c>
      <c r="D14" s="263">
        <v>8</v>
      </c>
      <c r="E14" s="263">
        <v>12</v>
      </c>
      <c r="F14" s="263">
        <v>3163</v>
      </c>
      <c r="G14" s="263">
        <v>3094</v>
      </c>
      <c r="H14" s="263">
        <v>20</v>
      </c>
      <c r="I14" s="263">
        <v>15836</v>
      </c>
      <c r="J14" s="120" t="s">
        <v>26</v>
      </c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25.5" customHeight="1" x14ac:dyDescent="0.35">
      <c r="A15" s="121">
        <f t="shared" si="0"/>
        <v>12</v>
      </c>
      <c r="B15" s="270" t="s">
        <v>27</v>
      </c>
      <c r="C15" s="264">
        <v>45</v>
      </c>
      <c r="D15" s="265">
        <v>22</v>
      </c>
      <c r="E15" s="265">
        <v>39</v>
      </c>
      <c r="F15" s="265">
        <v>14347</v>
      </c>
      <c r="G15" s="265">
        <v>14328</v>
      </c>
      <c r="H15" s="265">
        <v>12968</v>
      </c>
      <c r="I15" s="265">
        <v>50270</v>
      </c>
      <c r="J15" s="122" t="s">
        <v>28</v>
      </c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25.5" customHeight="1" x14ac:dyDescent="0.35">
      <c r="A16" s="119">
        <f t="shared" si="0"/>
        <v>13</v>
      </c>
      <c r="B16" s="269" t="s">
        <v>29</v>
      </c>
      <c r="C16" s="262">
        <v>132</v>
      </c>
      <c r="D16" s="263">
        <v>37</v>
      </c>
      <c r="E16" s="263">
        <v>10</v>
      </c>
      <c r="F16" s="263">
        <v>4163</v>
      </c>
      <c r="G16" s="263">
        <v>3003</v>
      </c>
      <c r="H16" s="263">
        <v>1170</v>
      </c>
      <c r="I16" s="263">
        <v>27934</v>
      </c>
      <c r="J16" s="120" t="s">
        <v>30</v>
      </c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21.75" customHeight="1" x14ac:dyDescent="0.35">
      <c r="A17" s="123"/>
      <c r="B17" s="271" t="s">
        <v>31</v>
      </c>
      <c r="C17" s="266">
        <f t="shared" ref="C17:D17" si="1">SUM(C4:C16)</f>
        <v>8162</v>
      </c>
      <c r="D17" s="267">
        <f t="shared" si="1"/>
        <v>1363</v>
      </c>
      <c r="E17" s="267">
        <v>3477</v>
      </c>
      <c r="F17" s="267">
        <f t="shared" ref="F17:I17" si="2">SUM(F4:F16)</f>
        <v>893258</v>
      </c>
      <c r="G17" s="267">
        <f t="shared" si="2"/>
        <v>818491</v>
      </c>
      <c r="H17" s="267">
        <f t="shared" si="2"/>
        <v>600890</v>
      </c>
      <c r="I17" s="267">
        <f t="shared" si="2"/>
        <v>3774577</v>
      </c>
      <c r="J17" s="124" t="s">
        <v>32</v>
      </c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20.25" customHeight="1" x14ac:dyDescent="0.35">
      <c r="A18" s="125" t="s">
        <v>33</v>
      </c>
      <c r="B18" s="126"/>
      <c r="C18" s="131"/>
      <c r="D18" s="131"/>
      <c r="E18" s="131"/>
      <c r="F18" s="131"/>
      <c r="G18" s="131"/>
      <c r="H18" s="131"/>
      <c r="I18" s="131"/>
      <c r="J18" s="127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4.25" customHeight="1" x14ac:dyDescent="0.35">
      <c r="A19" s="125" t="s">
        <v>34</v>
      </c>
      <c r="B19" s="126"/>
      <c r="C19" s="131"/>
      <c r="D19" s="131"/>
      <c r="E19" s="131"/>
      <c r="F19" s="131"/>
      <c r="G19" s="131"/>
      <c r="H19" s="131"/>
      <c r="I19" s="131"/>
      <c r="J19" s="127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4.25" customHeight="1" x14ac:dyDescent="0.35">
      <c r="A20" s="272" t="s">
        <v>35</v>
      </c>
      <c r="B20" s="273"/>
      <c r="C20" s="274"/>
      <c r="D20" s="274"/>
      <c r="E20" s="274"/>
      <c r="F20" s="274"/>
      <c r="G20" s="274"/>
      <c r="H20" s="274"/>
      <c r="I20" s="274"/>
      <c r="J20" s="275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.75" hidden="1" customHeight="1" x14ac:dyDescent="0.35">
      <c r="A21" s="128"/>
      <c r="B21" s="129"/>
      <c r="C21" s="132"/>
      <c r="D21" s="132"/>
      <c r="E21" s="132"/>
      <c r="F21" s="132"/>
      <c r="G21" s="132"/>
      <c r="H21" s="132"/>
      <c r="I21" s="132"/>
      <c r="J21" s="130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spans="1:26" ht="15.75" hidden="1" customHeight="1" x14ac:dyDescent="0.35">
      <c r="A22" s="128"/>
      <c r="B22" s="130"/>
      <c r="C22" s="132"/>
      <c r="D22" s="132"/>
      <c r="E22" s="132"/>
      <c r="F22" s="132"/>
      <c r="G22" s="132"/>
      <c r="H22" s="132"/>
      <c r="I22" s="132"/>
      <c r="J22" s="130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1:26" ht="15.75" hidden="1" customHeight="1" x14ac:dyDescent="0.35">
      <c r="A23" s="128"/>
      <c r="B23" s="130"/>
      <c r="C23" s="128"/>
      <c r="D23" s="128"/>
      <c r="E23" s="128"/>
      <c r="F23" s="276"/>
      <c r="G23" s="128"/>
      <c r="H23" s="128"/>
      <c r="I23" s="128"/>
      <c r="J23" s="130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ht="15.75" hidden="1" customHeight="1" x14ac:dyDescent="0.35">
      <c r="A24" s="128"/>
      <c r="B24" s="130"/>
      <c r="C24" s="128"/>
      <c r="D24" s="128"/>
      <c r="E24" s="128"/>
      <c r="F24" s="128"/>
      <c r="G24" s="128"/>
      <c r="H24" s="128"/>
      <c r="I24" s="128"/>
      <c r="J24" s="130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ht="15.75" customHeight="1" x14ac:dyDescent="0.35">
      <c r="A25" s="3"/>
      <c r="B25" s="4"/>
      <c r="C25" s="3"/>
      <c r="D25" s="3"/>
      <c r="E25" s="3"/>
      <c r="F25" s="3"/>
      <c r="G25" s="3"/>
      <c r="H25" s="3"/>
      <c r="I25" s="3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ht="15.75" hidden="1" customHeight="1" x14ac:dyDescent="0.35">
      <c r="A26" s="3"/>
      <c r="B26" s="357"/>
      <c r="C26" s="358"/>
      <c r="D26" s="358"/>
      <c r="E26" s="358"/>
      <c r="F26" s="358"/>
      <c r="G26" s="3"/>
      <c r="H26" s="3"/>
      <c r="I26" s="3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spans="1:26" ht="15.75" customHeight="1" x14ac:dyDescent="0.35">
      <c r="A27" s="3"/>
      <c r="B27" s="4"/>
      <c r="C27" s="3"/>
      <c r="D27" s="3"/>
      <c r="E27" s="3"/>
      <c r="F27" s="3"/>
      <c r="G27" s="3"/>
      <c r="H27" s="3"/>
      <c r="I27" s="3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1:26" ht="15.75" hidden="1" customHeight="1" x14ac:dyDescent="0.35">
      <c r="A28" s="3"/>
      <c r="B28" s="5"/>
      <c r="C28" s="6"/>
      <c r="D28" s="6"/>
      <c r="E28" s="6"/>
      <c r="F28" s="6"/>
      <c r="G28" s="3"/>
      <c r="H28" s="3"/>
      <c r="I28" s="3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spans="1:26" ht="15.75" customHeight="1" x14ac:dyDescent="0.35">
      <c r="A29" s="3"/>
      <c r="B29" s="4"/>
      <c r="C29" s="3"/>
      <c r="D29" s="3"/>
      <c r="E29" s="3"/>
      <c r="F29" s="3"/>
      <c r="G29" s="3"/>
      <c r="H29" s="3"/>
      <c r="I29" s="3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spans="1:26" ht="15.75" customHeight="1" x14ac:dyDescent="0.35">
      <c r="A30" s="3"/>
      <c r="B30" s="4"/>
      <c r="C30" s="3"/>
      <c r="D30" s="3"/>
      <c r="E30" s="3"/>
      <c r="F30" s="3"/>
      <c r="G30" s="3"/>
      <c r="H30" s="3"/>
      <c r="I30" s="3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spans="1:26" ht="15.75" customHeight="1" x14ac:dyDescent="0.35">
      <c r="A31" s="3"/>
      <c r="B31" s="4"/>
      <c r="C31" s="3"/>
      <c r="D31" s="3"/>
      <c r="E31" s="3"/>
      <c r="F31" s="3"/>
      <c r="G31" s="3"/>
      <c r="H31" s="3"/>
      <c r="I31" s="3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 ht="15.75" customHeight="1" x14ac:dyDescent="0.35">
      <c r="A32" s="3"/>
      <c r="B32" s="4"/>
      <c r="C32" s="3"/>
      <c r="D32" s="3"/>
      <c r="E32" s="3"/>
      <c r="F32" s="3"/>
      <c r="G32" s="3"/>
      <c r="H32" s="3"/>
      <c r="I32" s="3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1:26" ht="15.75" customHeight="1" x14ac:dyDescent="0.35">
      <c r="A33" s="3"/>
      <c r="B33" s="4"/>
      <c r="C33" s="3"/>
      <c r="D33" s="3"/>
      <c r="E33" s="3"/>
      <c r="F33" s="3"/>
      <c r="G33" s="3"/>
      <c r="H33" s="3"/>
      <c r="I33" s="3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1:26" ht="15.75" customHeight="1" x14ac:dyDescent="0.35">
      <c r="A34" s="3"/>
      <c r="B34" s="4"/>
      <c r="C34" s="3"/>
      <c r="D34" s="3"/>
      <c r="E34" s="3"/>
      <c r="F34" s="3"/>
      <c r="G34" s="3"/>
      <c r="H34" s="3"/>
      <c r="I34" s="3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ht="15.75" customHeight="1" x14ac:dyDescent="0.35">
      <c r="A35" s="3"/>
      <c r="B35" s="4"/>
      <c r="C35" s="3"/>
      <c r="D35" s="3"/>
      <c r="E35" s="3"/>
      <c r="F35" s="3"/>
      <c r="G35" s="3"/>
      <c r="H35" s="3"/>
      <c r="I35" s="3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 ht="15.75" customHeight="1" x14ac:dyDescent="0.35">
      <c r="A36" s="3"/>
      <c r="B36" s="4"/>
      <c r="C36" s="3"/>
      <c r="D36" s="3"/>
      <c r="E36" s="3"/>
      <c r="F36" s="3"/>
      <c r="G36" s="3"/>
      <c r="H36" s="3"/>
      <c r="I36" s="3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ht="15.75" customHeight="1" x14ac:dyDescent="0.35">
      <c r="A37" s="3"/>
      <c r="B37" s="4"/>
      <c r="C37" s="3"/>
      <c r="D37" s="3"/>
      <c r="E37" s="3"/>
      <c r="F37" s="3"/>
      <c r="G37" s="3"/>
      <c r="H37" s="3"/>
      <c r="I37" s="3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15.75" customHeight="1" x14ac:dyDescent="0.35">
      <c r="A38" s="3"/>
      <c r="B38" s="4"/>
      <c r="C38" s="3"/>
      <c r="D38" s="3"/>
      <c r="E38" s="3"/>
      <c r="F38" s="3"/>
      <c r="G38" s="3"/>
      <c r="H38" s="3"/>
      <c r="I38" s="3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ht="15.75" customHeight="1" x14ac:dyDescent="0.35">
      <c r="A39" s="3"/>
      <c r="B39" s="4"/>
      <c r="C39" s="3"/>
      <c r="D39" s="3"/>
      <c r="E39" s="3"/>
      <c r="F39" s="3"/>
      <c r="G39" s="3"/>
      <c r="H39" s="3"/>
      <c r="I39" s="3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15.75" customHeight="1" x14ac:dyDescent="0.35">
      <c r="A40" s="3"/>
      <c r="B40" s="4"/>
      <c r="C40" s="3"/>
      <c r="D40" s="3"/>
      <c r="E40" s="3"/>
      <c r="F40" s="3"/>
      <c r="G40" s="3"/>
      <c r="H40" s="3"/>
      <c r="I40" s="3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spans="1:26" ht="15.75" customHeight="1" x14ac:dyDescent="0.35">
      <c r="A41" s="3"/>
      <c r="B41" s="4"/>
      <c r="C41" s="3"/>
      <c r="D41" s="3"/>
      <c r="E41" s="3"/>
      <c r="F41" s="3"/>
      <c r="G41" s="3"/>
      <c r="H41" s="3"/>
      <c r="I41" s="3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spans="1:26" ht="15.75" hidden="1" customHeight="1" x14ac:dyDescent="0.35">
      <c r="A42" s="3"/>
      <c r="B42" s="7"/>
      <c r="C42" s="34"/>
      <c r="D42" s="34"/>
      <c r="E42" s="34"/>
      <c r="F42" s="34"/>
      <c r="G42" s="3"/>
      <c r="H42" s="3"/>
      <c r="I42" s="3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spans="1:26" ht="15.75" customHeight="1" x14ac:dyDescent="0.35">
      <c r="A43" s="3"/>
      <c r="B43" s="4"/>
      <c r="C43" s="3"/>
      <c r="D43" s="3"/>
      <c r="E43" s="3"/>
      <c r="F43" s="3"/>
      <c r="G43" s="3"/>
      <c r="H43" s="3"/>
      <c r="I43" s="3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26" ht="15.75" customHeight="1" x14ac:dyDescent="0.35">
      <c r="A44" s="3"/>
      <c r="B44" s="4"/>
      <c r="C44" s="3"/>
      <c r="D44" s="3"/>
      <c r="E44" s="3"/>
      <c r="F44" s="3"/>
      <c r="G44" s="3"/>
      <c r="H44" s="3"/>
      <c r="I44" s="3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spans="1:26" ht="15.75" customHeight="1" x14ac:dyDescent="0.35">
      <c r="A45" s="3"/>
      <c r="B45" s="4"/>
      <c r="C45" s="3"/>
      <c r="D45" s="3"/>
      <c r="E45" s="3"/>
      <c r="F45" s="3"/>
      <c r="G45" s="3"/>
      <c r="H45" s="3"/>
      <c r="I45" s="3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ht="15.75" customHeight="1" x14ac:dyDescent="0.35">
      <c r="A46" s="3"/>
      <c r="B46" s="4"/>
      <c r="C46" s="3"/>
      <c r="D46" s="3"/>
      <c r="E46" s="3"/>
      <c r="F46" s="3"/>
      <c r="G46" s="3"/>
      <c r="H46" s="3"/>
      <c r="I46" s="3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spans="1:26" ht="15.75" customHeight="1" x14ac:dyDescent="0.35">
      <c r="A47" s="3"/>
      <c r="B47" s="4"/>
      <c r="C47" s="3"/>
      <c r="D47" s="3"/>
      <c r="E47" s="3"/>
      <c r="F47" s="3"/>
      <c r="G47" s="3"/>
      <c r="H47" s="3"/>
      <c r="I47" s="3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ht="15.75" customHeight="1" x14ac:dyDescent="0.35">
      <c r="A48" s="3"/>
      <c r="B48" s="4"/>
      <c r="C48" s="3"/>
      <c r="D48" s="3"/>
      <c r="E48" s="3"/>
      <c r="F48" s="3"/>
      <c r="G48" s="3"/>
      <c r="H48" s="3"/>
      <c r="I48" s="3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1:26" ht="15.75" customHeight="1" x14ac:dyDescent="0.35">
      <c r="A49" s="3"/>
      <c r="B49" s="4"/>
      <c r="C49" s="3"/>
      <c r="D49" s="3"/>
      <c r="E49" s="3"/>
      <c r="F49" s="3"/>
      <c r="G49" s="3"/>
      <c r="H49" s="3"/>
      <c r="I49" s="3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spans="1:26" ht="15.75" customHeight="1" x14ac:dyDescent="0.35">
      <c r="A50" s="3"/>
      <c r="B50" s="4"/>
      <c r="C50" s="3"/>
      <c r="D50" s="3"/>
      <c r="E50" s="3"/>
      <c r="F50" s="3"/>
      <c r="G50" s="3"/>
      <c r="H50" s="3"/>
      <c r="I50" s="3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1:26" ht="15.75" customHeight="1" x14ac:dyDescent="0.35">
      <c r="A51" s="3"/>
      <c r="B51" s="4"/>
      <c r="C51" s="3"/>
      <c r="D51" s="3"/>
      <c r="E51" s="3"/>
      <c r="F51" s="3"/>
      <c r="G51" s="3"/>
      <c r="H51" s="3"/>
      <c r="I51" s="3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spans="1:26" ht="15.75" customHeight="1" x14ac:dyDescent="0.35">
      <c r="A52" s="3"/>
      <c r="B52" s="4"/>
      <c r="C52" s="3"/>
      <c r="D52" s="3"/>
      <c r="E52" s="3"/>
      <c r="F52" s="3"/>
      <c r="G52" s="3"/>
      <c r="H52" s="3"/>
      <c r="I52" s="3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spans="1:26" ht="15.75" customHeight="1" x14ac:dyDescent="0.35">
      <c r="A53" s="3"/>
      <c r="B53" s="4"/>
      <c r="C53" s="3"/>
      <c r="D53" s="3"/>
      <c r="E53" s="3"/>
      <c r="F53" s="3"/>
      <c r="G53" s="3"/>
      <c r="H53" s="3"/>
      <c r="I53" s="3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spans="1:26" ht="15.75" customHeight="1" x14ac:dyDescent="0.35">
      <c r="A54" s="3"/>
      <c r="B54" s="4"/>
      <c r="C54" s="3"/>
      <c r="D54" s="3"/>
      <c r="E54" s="3"/>
      <c r="F54" s="3"/>
      <c r="G54" s="3"/>
      <c r="H54" s="3"/>
      <c r="I54" s="3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spans="1:26" ht="15.75" customHeight="1" x14ac:dyDescent="0.35">
      <c r="A55" s="3"/>
      <c r="B55" s="4"/>
      <c r="C55" s="3"/>
      <c r="D55" s="3"/>
      <c r="E55" s="3"/>
      <c r="F55" s="3"/>
      <c r="G55" s="3"/>
      <c r="H55" s="3"/>
      <c r="I55" s="3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spans="1:26" ht="15.75" customHeight="1" x14ac:dyDescent="0.35">
      <c r="A56" s="3"/>
      <c r="B56" s="4"/>
      <c r="C56" s="3"/>
      <c r="D56" s="3"/>
      <c r="E56" s="3"/>
      <c r="F56" s="3"/>
      <c r="G56" s="3"/>
      <c r="H56" s="3"/>
      <c r="I56" s="3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spans="1:26" ht="15.75" customHeight="1" x14ac:dyDescent="0.35">
      <c r="A57" s="3"/>
      <c r="B57" s="4"/>
      <c r="C57" s="3"/>
      <c r="D57" s="3"/>
      <c r="E57" s="3"/>
      <c r="F57" s="3"/>
      <c r="G57" s="3"/>
      <c r="H57" s="3"/>
      <c r="I57" s="3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spans="1:26" ht="15.75" customHeight="1" x14ac:dyDescent="0.35">
      <c r="A58" s="3"/>
      <c r="B58" s="4"/>
      <c r="C58" s="3"/>
      <c r="D58" s="3"/>
      <c r="E58" s="3"/>
      <c r="F58" s="3"/>
      <c r="G58" s="3"/>
      <c r="H58" s="3"/>
      <c r="I58" s="3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spans="1:26" ht="15.75" customHeight="1" x14ac:dyDescent="0.35">
      <c r="A59" s="3"/>
      <c r="B59" s="4"/>
      <c r="C59" s="3"/>
      <c r="D59" s="3"/>
      <c r="E59" s="3"/>
      <c r="F59" s="3"/>
      <c r="G59" s="3"/>
      <c r="H59" s="3"/>
      <c r="I59" s="3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spans="1:26" ht="15.75" customHeight="1" x14ac:dyDescent="0.35">
      <c r="A60" s="3"/>
      <c r="B60" s="4"/>
      <c r="C60" s="3"/>
      <c r="D60" s="3"/>
      <c r="E60" s="3"/>
      <c r="F60" s="3"/>
      <c r="G60" s="3"/>
      <c r="H60" s="3"/>
      <c r="I60" s="3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spans="1:26" ht="15.75" customHeight="1" x14ac:dyDescent="0.35">
      <c r="A61" s="3"/>
      <c r="B61" s="4"/>
      <c r="C61" s="3"/>
      <c r="D61" s="3"/>
      <c r="E61" s="3"/>
      <c r="F61" s="3"/>
      <c r="G61" s="3"/>
      <c r="H61" s="3"/>
      <c r="I61" s="3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spans="1:26" ht="15.75" customHeight="1" x14ac:dyDescent="0.35">
      <c r="A62" s="3"/>
      <c r="B62" s="4"/>
      <c r="C62" s="3"/>
      <c r="D62" s="3"/>
      <c r="E62" s="3"/>
      <c r="F62" s="3"/>
      <c r="G62" s="3"/>
      <c r="H62" s="3"/>
      <c r="I62" s="3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spans="1:26" ht="15.75" customHeight="1" x14ac:dyDescent="0.35">
      <c r="A63" s="3"/>
      <c r="B63" s="4"/>
      <c r="C63" s="3"/>
      <c r="D63" s="3"/>
      <c r="E63" s="3"/>
      <c r="F63" s="3"/>
      <c r="G63" s="3"/>
      <c r="H63" s="3"/>
      <c r="I63" s="3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spans="1:26" ht="15.75" customHeight="1" x14ac:dyDescent="0.35">
      <c r="A64" s="3"/>
      <c r="B64" s="4"/>
      <c r="C64" s="3"/>
      <c r="D64" s="3"/>
      <c r="E64" s="3"/>
      <c r="F64" s="3"/>
      <c r="G64" s="3"/>
      <c r="H64" s="3"/>
      <c r="I64" s="3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spans="1:26" ht="15.75" customHeight="1" x14ac:dyDescent="0.35">
      <c r="A65" s="3"/>
      <c r="B65" s="4"/>
      <c r="C65" s="3"/>
      <c r="D65" s="3"/>
      <c r="E65" s="3"/>
      <c r="F65" s="3"/>
      <c r="G65" s="3"/>
      <c r="H65" s="3"/>
      <c r="I65" s="3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spans="1:26" ht="15.75" customHeight="1" x14ac:dyDescent="0.35">
      <c r="A66" s="3"/>
      <c r="B66" s="4"/>
      <c r="C66" s="3"/>
      <c r="D66" s="3"/>
      <c r="E66" s="3"/>
      <c r="F66" s="3"/>
      <c r="G66" s="3"/>
      <c r="H66" s="3"/>
      <c r="I66" s="3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spans="1:26" ht="15.75" customHeight="1" x14ac:dyDescent="0.35">
      <c r="A67" s="3"/>
      <c r="B67" s="4"/>
      <c r="C67" s="3"/>
      <c r="D67" s="3"/>
      <c r="E67" s="3"/>
      <c r="F67" s="3"/>
      <c r="G67" s="3"/>
      <c r="H67" s="3"/>
      <c r="I67" s="3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spans="1:26" ht="15.75" customHeight="1" x14ac:dyDescent="0.35">
      <c r="A68" s="3"/>
      <c r="B68" s="4"/>
      <c r="C68" s="3"/>
      <c r="D68" s="3"/>
      <c r="E68" s="3"/>
      <c r="F68" s="3"/>
      <c r="G68" s="3"/>
      <c r="H68" s="3"/>
      <c r="I68" s="3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spans="1:26" ht="15.75" customHeight="1" x14ac:dyDescent="0.35">
      <c r="A69" s="3"/>
      <c r="B69" s="4"/>
      <c r="C69" s="3"/>
      <c r="D69" s="3"/>
      <c r="E69" s="3"/>
      <c r="F69" s="3"/>
      <c r="G69" s="3"/>
      <c r="H69" s="3"/>
      <c r="I69" s="3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spans="1:26" ht="15.75" customHeight="1" x14ac:dyDescent="0.35">
      <c r="A70" s="3"/>
      <c r="B70" s="4"/>
      <c r="C70" s="3"/>
      <c r="D70" s="3"/>
      <c r="E70" s="3"/>
      <c r="F70" s="3"/>
      <c r="G70" s="3"/>
      <c r="H70" s="3"/>
      <c r="I70" s="3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ht="15.75" customHeight="1" x14ac:dyDescent="0.35">
      <c r="A71" s="3"/>
      <c r="B71" s="4"/>
      <c r="C71" s="3"/>
      <c r="D71" s="3"/>
      <c r="E71" s="3"/>
      <c r="F71" s="3"/>
      <c r="G71" s="3"/>
      <c r="H71" s="3"/>
      <c r="I71" s="3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spans="1:26" ht="15.75" customHeight="1" x14ac:dyDescent="0.35">
      <c r="A72" s="3"/>
      <c r="B72" s="4"/>
      <c r="C72" s="3"/>
      <c r="D72" s="3"/>
      <c r="E72" s="3"/>
      <c r="F72" s="3"/>
      <c r="G72" s="3"/>
      <c r="H72" s="3"/>
      <c r="I72" s="3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1:26" ht="15.75" customHeight="1" x14ac:dyDescent="0.35">
      <c r="A73" s="3"/>
      <c r="B73" s="4"/>
      <c r="C73" s="3"/>
      <c r="D73" s="3"/>
      <c r="E73" s="3"/>
      <c r="F73" s="3"/>
      <c r="G73" s="3"/>
      <c r="H73" s="3"/>
      <c r="I73" s="3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spans="1:26" ht="15.75" customHeight="1" x14ac:dyDescent="0.35">
      <c r="A74" s="3"/>
      <c r="B74" s="4"/>
      <c r="C74" s="3"/>
      <c r="D74" s="3"/>
      <c r="E74" s="3"/>
      <c r="F74" s="3"/>
      <c r="G74" s="3"/>
      <c r="H74" s="3"/>
      <c r="I74" s="3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1:26" ht="15.75" customHeight="1" x14ac:dyDescent="0.35">
      <c r="A75" s="3"/>
      <c r="B75" s="4"/>
      <c r="C75" s="3"/>
      <c r="D75" s="3"/>
      <c r="E75" s="3"/>
      <c r="F75" s="3"/>
      <c r="G75" s="3"/>
      <c r="H75" s="3"/>
      <c r="I75" s="3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1:26" ht="15.75" customHeight="1" x14ac:dyDescent="0.35">
      <c r="A76" s="3"/>
      <c r="B76" s="4"/>
      <c r="C76" s="3"/>
      <c r="D76" s="3"/>
      <c r="E76" s="3"/>
      <c r="F76" s="3"/>
      <c r="G76" s="3"/>
      <c r="H76" s="3"/>
      <c r="I76" s="3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1:26" ht="15.75" customHeight="1" x14ac:dyDescent="0.35">
      <c r="A77" s="3"/>
      <c r="B77" s="4"/>
      <c r="C77" s="3"/>
      <c r="D77" s="3"/>
      <c r="E77" s="3"/>
      <c r="F77" s="3"/>
      <c r="G77" s="3"/>
      <c r="H77" s="3"/>
      <c r="I77" s="3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1:26" ht="15.75" customHeight="1" x14ac:dyDescent="0.35">
      <c r="A78" s="3"/>
      <c r="B78" s="4"/>
      <c r="C78" s="3"/>
      <c r="D78" s="3"/>
      <c r="E78" s="3"/>
      <c r="F78" s="3"/>
      <c r="G78" s="3"/>
      <c r="H78" s="3"/>
      <c r="I78" s="3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1:26" ht="15.75" customHeight="1" x14ac:dyDescent="0.35">
      <c r="A79" s="3"/>
      <c r="B79" s="4"/>
      <c r="C79" s="3"/>
      <c r="D79" s="3"/>
      <c r="E79" s="3"/>
      <c r="F79" s="3"/>
      <c r="G79" s="3"/>
      <c r="H79" s="3"/>
      <c r="I79" s="3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spans="1:26" ht="15.75" customHeight="1" x14ac:dyDescent="0.35">
      <c r="A80" s="3"/>
      <c r="B80" s="4"/>
      <c r="C80" s="3"/>
      <c r="D80" s="3"/>
      <c r="E80" s="3"/>
      <c r="F80" s="3"/>
      <c r="G80" s="3"/>
      <c r="H80" s="3"/>
      <c r="I80" s="3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spans="1:26" ht="15.75" customHeight="1" x14ac:dyDescent="0.35">
      <c r="A81" s="3"/>
      <c r="B81" s="4"/>
      <c r="C81" s="3"/>
      <c r="D81" s="3"/>
      <c r="E81" s="3"/>
      <c r="F81" s="3"/>
      <c r="G81" s="3"/>
      <c r="H81" s="3"/>
      <c r="I81" s="3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spans="1:26" ht="15.75" customHeight="1" x14ac:dyDescent="0.35">
      <c r="A82" s="3"/>
      <c r="B82" s="4"/>
      <c r="C82" s="3"/>
      <c r="D82" s="3"/>
      <c r="E82" s="3"/>
      <c r="F82" s="3"/>
      <c r="G82" s="3"/>
      <c r="H82" s="3"/>
      <c r="I82" s="3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spans="1:26" ht="15.75" customHeight="1" x14ac:dyDescent="0.35">
      <c r="A83" s="3"/>
      <c r="B83" s="4"/>
      <c r="C83" s="3"/>
      <c r="D83" s="3"/>
      <c r="E83" s="3"/>
      <c r="F83" s="3"/>
      <c r="G83" s="3"/>
      <c r="H83" s="3"/>
      <c r="I83" s="3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spans="1:26" ht="15.75" customHeight="1" x14ac:dyDescent="0.35">
      <c r="A84" s="3"/>
      <c r="B84" s="4"/>
      <c r="C84" s="3"/>
      <c r="D84" s="3"/>
      <c r="E84" s="3"/>
      <c r="F84" s="3"/>
      <c r="G84" s="3"/>
      <c r="H84" s="3"/>
      <c r="I84" s="3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spans="1:26" ht="15.75" customHeight="1" x14ac:dyDescent="0.35">
      <c r="A85" s="3"/>
      <c r="B85" s="4"/>
      <c r="C85" s="3"/>
      <c r="D85" s="3"/>
      <c r="E85" s="3"/>
      <c r="F85" s="3"/>
      <c r="G85" s="3"/>
      <c r="H85" s="3"/>
      <c r="I85" s="3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spans="1:26" ht="15.75" customHeight="1" x14ac:dyDescent="0.35">
      <c r="A86" s="3"/>
      <c r="B86" s="4"/>
      <c r="C86" s="3"/>
      <c r="D86" s="3"/>
      <c r="E86" s="3"/>
      <c r="F86" s="3"/>
      <c r="G86" s="3"/>
      <c r="H86" s="3"/>
      <c r="I86" s="3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spans="1:26" ht="15.75" customHeight="1" x14ac:dyDescent="0.35">
      <c r="A87" s="3"/>
      <c r="B87" s="4"/>
      <c r="C87" s="3"/>
      <c r="D87" s="3"/>
      <c r="E87" s="3"/>
      <c r="F87" s="3"/>
      <c r="G87" s="3"/>
      <c r="H87" s="3"/>
      <c r="I87" s="3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spans="1:26" ht="15.75" customHeight="1" x14ac:dyDescent="0.35">
      <c r="A88" s="3"/>
      <c r="B88" s="4"/>
      <c r="C88" s="3"/>
      <c r="D88" s="3"/>
      <c r="E88" s="3"/>
      <c r="F88" s="3"/>
      <c r="G88" s="3"/>
      <c r="H88" s="3"/>
      <c r="I88" s="3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spans="1:26" ht="15.75" customHeight="1" x14ac:dyDescent="0.35">
      <c r="A89" s="3"/>
      <c r="B89" s="4"/>
      <c r="C89" s="3"/>
      <c r="D89" s="3"/>
      <c r="E89" s="3"/>
      <c r="F89" s="3"/>
      <c r="G89" s="3"/>
      <c r="H89" s="3"/>
      <c r="I89" s="3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ht="15.75" customHeight="1" x14ac:dyDescent="0.35">
      <c r="A90" s="3"/>
      <c r="B90" s="4"/>
      <c r="C90" s="3"/>
      <c r="D90" s="3"/>
      <c r="E90" s="3"/>
      <c r="F90" s="3"/>
      <c r="G90" s="3"/>
      <c r="H90" s="3"/>
      <c r="I90" s="3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spans="1:26" ht="15.75" customHeight="1" x14ac:dyDescent="0.35">
      <c r="A91" s="3"/>
      <c r="B91" s="4"/>
      <c r="C91" s="3"/>
      <c r="D91" s="3"/>
      <c r="E91" s="3"/>
      <c r="F91" s="3"/>
      <c r="G91" s="3"/>
      <c r="H91" s="3"/>
      <c r="I91" s="3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spans="1:26" ht="15.75" customHeight="1" x14ac:dyDescent="0.35">
      <c r="A92" s="3"/>
      <c r="B92" s="4"/>
      <c r="C92" s="3"/>
      <c r="D92" s="3"/>
      <c r="E92" s="3"/>
      <c r="F92" s="3"/>
      <c r="G92" s="3"/>
      <c r="H92" s="3"/>
      <c r="I92" s="3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spans="1:26" ht="15.75" customHeight="1" x14ac:dyDescent="0.35">
      <c r="A93" s="3"/>
      <c r="B93" s="4"/>
      <c r="C93" s="3"/>
      <c r="D93" s="3"/>
      <c r="E93" s="3"/>
      <c r="F93" s="3"/>
      <c r="G93" s="3"/>
      <c r="H93" s="3"/>
      <c r="I93" s="3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spans="1:26" ht="15.75" customHeight="1" x14ac:dyDescent="0.35">
      <c r="A94" s="3"/>
      <c r="B94" s="4"/>
      <c r="C94" s="3"/>
      <c r="D94" s="3"/>
      <c r="E94" s="3"/>
      <c r="F94" s="3"/>
      <c r="G94" s="3"/>
      <c r="H94" s="3"/>
      <c r="I94" s="3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spans="1:26" ht="15.75" customHeight="1" x14ac:dyDescent="0.35">
      <c r="A95" s="3"/>
      <c r="B95" s="4"/>
      <c r="C95" s="3"/>
      <c r="D95" s="3"/>
      <c r="E95" s="3"/>
      <c r="F95" s="3"/>
      <c r="G95" s="3"/>
      <c r="H95" s="3"/>
      <c r="I95" s="3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spans="1:26" ht="15.75" customHeight="1" x14ac:dyDescent="0.35">
      <c r="A96" s="3"/>
      <c r="B96" s="4"/>
      <c r="C96" s="3"/>
      <c r="D96" s="3"/>
      <c r="E96" s="3"/>
      <c r="F96" s="3"/>
      <c r="G96" s="3"/>
      <c r="H96" s="3"/>
      <c r="I96" s="3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spans="1:26" ht="15.75" customHeight="1" x14ac:dyDescent="0.35">
      <c r="A97" s="3"/>
      <c r="B97" s="4"/>
      <c r="C97" s="3"/>
      <c r="D97" s="3"/>
      <c r="E97" s="3"/>
      <c r="F97" s="3"/>
      <c r="G97" s="3"/>
      <c r="H97" s="3"/>
      <c r="I97" s="3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spans="1:26" ht="15.75" customHeight="1" x14ac:dyDescent="0.35">
      <c r="A98" s="3"/>
      <c r="B98" s="4"/>
      <c r="C98" s="3"/>
      <c r="D98" s="3"/>
      <c r="E98" s="3"/>
      <c r="F98" s="3"/>
      <c r="G98" s="3"/>
      <c r="H98" s="3"/>
      <c r="I98" s="3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spans="1:26" ht="15.75" customHeight="1" x14ac:dyDescent="0.35">
      <c r="A99" s="3"/>
      <c r="B99" s="4"/>
      <c r="C99" s="3"/>
      <c r="D99" s="3"/>
      <c r="E99" s="3"/>
      <c r="F99" s="3"/>
      <c r="G99" s="3"/>
      <c r="H99" s="3"/>
      <c r="I99" s="3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spans="1:26" ht="15.75" customHeight="1" x14ac:dyDescent="0.35">
      <c r="A100" s="3"/>
      <c r="B100" s="4"/>
      <c r="C100" s="3"/>
      <c r="D100" s="3"/>
      <c r="E100" s="3"/>
      <c r="F100" s="3"/>
      <c r="G100" s="3"/>
      <c r="H100" s="3"/>
      <c r="I100" s="3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spans="1:26" ht="15.75" customHeight="1" x14ac:dyDescent="0.35">
      <c r="A101" s="3"/>
      <c r="B101" s="4"/>
      <c r="C101" s="3"/>
      <c r="D101" s="3"/>
      <c r="E101" s="3"/>
      <c r="F101" s="3"/>
      <c r="G101" s="3"/>
      <c r="H101" s="3"/>
      <c r="I101" s="3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spans="1:26" ht="15.75" customHeight="1" x14ac:dyDescent="0.35">
      <c r="A102" s="3"/>
      <c r="B102" s="4"/>
      <c r="C102" s="3"/>
      <c r="D102" s="3"/>
      <c r="E102" s="3"/>
      <c r="F102" s="3"/>
      <c r="G102" s="3"/>
      <c r="H102" s="3"/>
      <c r="I102" s="3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spans="1:26" ht="15.75" customHeight="1" x14ac:dyDescent="0.35">
      <c r="A103" s="3"/>
      <c r="B103" s="4"/>
      <c r="C103" s="3"/>
      <c r="D103" s="3"/>
      <c r="E103" s="3"/>
      <c r="F103" s="3"/>
      <c r="G103" s="3"/>
      <c r="H103" s="3"/>
      <c r="I103" s="3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spans="1:26" ht="15.75" customHeight="1" x14ac:dyDescent="0.35">
      <c r="A104" s="3"/>
      <c r="B104" s="4"/>
      <c r="C104" s="3"/>
      <c r="D104" s="3"/>
      <c r="E104" s="3"/>
      <c r="F104" s="3"/>
      <c r="G104" s="3"/>
      <c r="H104" s="3"/>
      <c r="I104" s="3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spans="1:26" ht="15.75" customHeight="1" x14ac:dyDescent="0.35">
      <c r="A105" s="3"/>
      <c r="B105" s="4"/>
      <c r="C105" s="3"/>
      <c r="D105" s="3"/>
      <c r="E105" s="3"/>
      <c r="F105" s="3"/>
      <c r="G105" s="3"/>
      <c r="H105" s="3"/>
      <c r="I105" s="3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spans="1:26" ht="15.75" customHeight="1" x14ac:dyDescent="0.35">
      <c r="A106" s="3"/>
      <c r="B106" s="4"/>
      <c r="C106" s="3"/>
      <c r="D106" s="3"/>
      <c r="E106" s="3"/>
      <c r="F106" s="3"/>
      <c r="G106" s="3"/>
      <c r="H106" s="3"/>
      <c r="I106" s="3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spans="1:26" ht="15.75" customHeight="1" x14ac:dyDescent="0.35">
      <c r="A107" s="3"/>
      <c r="B107" s="4"/>
      <c r="C107" s="3"/>
      <c r="D107" s="3"/>
      <c r="E107" s="3"/>
      <c r="F107" s="3"/>
      <c r="G107" s="3"/>
      <c r="H107" s="3"/>
      <c r="I107" s="3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spans="1:26" ht="15.75" customHeight="1" x14ac:dyDescent="0.35">
      <c r="A108" s="3"/>
      <c r="B108" s="4"/>
      <c r="C108" s="3"/>
      <c r="D108" s="3"/>
      <c r="E108" s="3"/>
      <c r="F108" s="3"/>
      <c r="G108" s="3"/>
      <c r="H108" s="3"/>
      <c r="I108" s="3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spans="1:26" ht="15.75" customHeight="1" x14ac:dyDescent="0.35">
      <c r="A109" s="3"/>
      <c r="B109" s="4"/>
      <c r="C109" s="3"/>
      <c r="D109" s="3"/>
      <c r="E109" s="3"/>
      <c r="F109" s="3"/>
      <c r="G109" s="3"/>
      <c r="H109" s="3"/>
      <c r="I109" s="3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spans="1:26" ht="15.75" customHeight="1" x14ac:dyDescent="0.35">
      <c r="A110" s="3"/>
      <c r="B110" s="4"/>
      <c r="C110" s="3"/>
      <c r="D110" s="3"/>
      <c r="E110" s="3"/>
      <c r="F110" s="3"/>
      <c r="G110" s="3"/>
      <c r="H110" s="3"/>
      <c r="I110" s="3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spans="1:26" ht="15.75" customHeight="1" x14ac:dyDescent="0.35">
      <c r="A111" s="3"/>
      <c r="B111" s="4"/>
      <c r="C111" s="3"/>
      <c r="D111" s="3"/>
      <c r="E111" s="3"/>
      <c r="F111" s="3"/>
      <c r="G111" s="3"/>
      <c r="H111" s="3"/>
      <c r="I111" s="3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spans="1:26" ht="15.75" customHeight="1" x14ac:dyDescent="0.35">
      <c r="A112" s="3"/>
      <c r="B112" s="4"/>
      <c r="C112" s="3"/>
      <c r="D112" s="3"/>
      <c r="E112" s="3"/>
      <c r="F112" s="3"/>
      <c r="G112" s="3"/>
      <c r="H112" s="3"/>
      <c r="I112" s="3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spans="1:26" ht="15.75" customHeight="1" x14ac:dyDescent="0.35">
      <c r="A113" s="3"/>
      <c r="B113" s="4"/>
      <c r="C113" s="3"/>
      <c r="D113" s="3"/>
      <c r="E113" s="3"/>
      <c r="F113" s="3"/>
      <c r="G113" s="3"/>
      <c r="H113" s="3"/>
      <c r="I113" s="3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spans="1:26" ht="15.75" customHeight="1" x14ac:dyDescent="0.35">
      <c r="A114" s="3"/>
      <c r="B114" s="4"/>
      <c r="C114" s="3"/>
      <c r="D114" s="3"/>
      <c r="E114" s="3"/>
      <c r="F114" s="3"/>
      <c r="G114" s="3"/>
      <c r="H114" s="3"/>
      <c r="I114" s="3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spans="1:26" ht="15.75" customHeight="1" x14ac:dyDescent="0.35">
      <c r="A115" s="3"/>
      <c r="B115" s="4"/>
      <c r="C115" s="3"/>
      <c r="D115" s="3"/>
      <c r="E115" s="3"/>
      <c r="F115" s="3"/>
      <c r="G115" s="3"/>
      <c r="H115" s="3"/>
      <c r="I115" s="3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spans="1:26" ht="15.75" customHeight="1" x14ac:dyDescent="0.35">
      <c r="A116" s="3"/>
      <c r="B116" s="4"/>
      <c r="C116" s="3"/>
      <c r="D116" s="3"/>
      <c r="E116" s="3"/>
      <c r="F116" s="3"/>
      <c r="G116" s="3"/>
      <c r="H116" s="3"/>
      <c r="I116" s="3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spans="1:26" ht="15.75" customHeight="1" x14ac:dyDescent="0.35">
      <c r="A117" s="3"/>
      <c r="B117" s="4"/>
      <c r="C117" s="3"/>
      <c r="D117" s="3"/>
      <c r="E117" s="3"/>
      <c r="F117" s="3"/>
      <c r="G117" s="3"/>
      <c r="H117" s="3"/>
      <c r="I117" s="3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spans="1:26" ht="15.75" customHeight="1" x14ac:dyDescent="0.35">
      <c r="A118" s="3"/>
      <c r="B118" s="4"/>
      <c r="C118" s="3"/>
      <c r="D118" s="3"/>
      <c r="E118" s="3"/>
      <c r="F118" s="3"/>
      <c r="G118" s="3"/>
      <c r="H118" s="3"/>
      <c r="I118" s="3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spans="1:26" ht="15.75" customHeight="1" x14ac:dyDescent="0.35">
      <c r="A119" s="3"/>
      <c r="B119" s="4"/>
      <c r="C119" s="3"/>
      <c r="D119" s="3"/>
      <c r="E119" s="3"/>
      <c r="F119" s="3"/>
      <c r="G119" s="3"/>
      <c r="H119" s="3"/>
      <c r="I119" s="3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spans="1:26" ht="15.75" customHeight="1" x14ac:dyDescent="0.35">
      <c r="A120" s="3"/>
      <c r="B120" s="4"/>
      <c r="C120" s="3"/>
      <c r="D120" s="3"/>
      <c r="E120" s="3"/>
      <c r="F120" s="3"/>
      <c r="G120" s="3"/>
      <c r="H120" s="3"/>
      <c r="I120" s="3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spans="1:26" ht="15.75" customHeight="1" x14ac:dyDescent="0.35">
      <c r="A121" s="3"/>
      <c r="B121" s="4"/>
      <c r="C121" s="3"/>
      <c r="D121" s="3"/>
      <c r="E121" s="3"/>
      <c r="F121" s="3"/>
      <c r="G121" s="3"/>
      <c r="H121" s="3"/>
      <c r="I121" s="3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spans="1:26" ht="15.75" customHeight="1" x14ac:dyDescent="0.35">
      <c r="A122" s="3"/>
      <c r="B122" s="4"/>
      <c r="C122" s="3"/>
      <c r="D122" s="3"/>
      <c r="E122" s="3"/>
      <c r="F122" s="3"/>
      <c r="G122" s="3"/>
      <c r="H122" s="3"/>
      <c r="I122" s="3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spans="1:26" ht="15.75" customHeight="1" x14ac:dyDescent="0.35">
      <c r="A123" s="3"/>
      <c r="B123" s="4"/>
      <c r="C123" s="3"/>
      <c r="D123" s="3"/>
      <c r="E123" s="3"/>
      <c r="F123" s="3"/>
      <c r="G123" s="3"/>
      <c r="H123" s="3"/>
      <c r="I123" s="3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spans="1:26" ht="15.75" customHeight="1" x14ac:dyDescent="0.35">
      <c r="A124" s="3"/>
      <c r="B124" s="4"/>
      <c r="C124" s="3"/>
      <c r="D124" s="3"/>
      <c r="E124" s="3"/>
      <c r="F124" s="3"/>
      <c r="G124" s="3"/>
      <c r="H124" s="3"/>
      <c r="I124" s="3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spans="1:26" ht="15.75" customHeight="1" x14ac:dyDescent="0.35">
      <c r="A125" s="3"/>
      <c r="B125" s="4"/>
      <c r="C125" s="3"/>
      <c r="D125" s="3"/>
      <c r="E125" s="3"/>
      <c r="F125" s="3"/>
      <c r="G125" s="3"/>
      <c r="H125" s="3"/>
      <c r="I125" s="3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spans="1:26" ht="15.75" customHeight="1" x14ac:dyDescent="0.35">
      <c r="A126" s="3"/>
      <c r="B126" s="4"/>
      <c r="C126" s="3"/>
      <c r="D126" s="3"/>
      <c r="E126" s="3"/>
      <c r="F126" s="3"/>
      <c r="G126" s="3"/>
      <c r="H126" s="3"/>
      <c r="I126" s="3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spans="1:26" ht="15.75" customHeight="1" x14ac:dyDescent="0.35">
      <c r="A127" s="3"/>
      <c r="B127" s="4"/>
      <c r="C127" s="3"/>
      <c r="D127" s="3"/>
      <c r="E127" s="3"/>
      <c r="F127" s="3"/>
      <c r="G127" s="3"/>
      <c r="H127" s="3"/>
      <c r="I127" s="3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spans="1:26" ht="15.75" customHeight="1" x14ac:dyDescent="0.35">
      <c r="A128" s="3"/>
      <c r="B128" s="4"/>
      <c r="C128" s="3"/>
      <c r="D128" s="3"/>
      <c r="E128" s="3"/>
      <c r="F128" s="3"/>
      <c r="G128" s="3"/>
      <c r="H128" s="3"/>
      <c r="I128" s="3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spans="1:26" ht="15.75" customHeight="1" x14ac:dyDescent="0.35">
      <c r="A129" s="3"/>
      <c r="B129" s="4"/>
      <c r="C129" s="3"/>
      <c r="D129" s="3"/>
      <c r="E129" s="3"/>
      <c r="F129" s="3"/>
      <c r="G129" s="3"/>
      <c r="H129" s="3"/>
      <c r="I129" s="3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spans="1:26" ht="15.75" customHeight="1" x14ac:dyDescent="0.35">
      <c r="A130" s="3"/>
      <c r="B130" s="4"/>
      <c r="C130" s="3"/>
      <c r="D130" s="3"/>
      <c r="E130" s="3"/>
      <c r="F130" s="3"/>
      <c r="G130" s="3"/>
      <c r="H130" s="3"/>
      <c r="I130" s="3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spans="1:26" ht="15.75" customHeight="1" x14ac:dyDescent="0.35">
      <c r="A131" s="3"/>
      <c r="B131" s="4"/>
      <c r="C131" s="3"/>
      <c r="D131" s="3"/>
      <c r="E131" s="3"/>
      <c r="F131" s="3"/>
      <c r="G131" s="3"/>
      <c r="H131" s="3"/>
      <c r="I131" s="3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spans="1:26" ht="15.75" customHeight="1" x14ac:dyDescent="0.35">
      <c r="A132" s="3"/>
      <c r="B132" s="4"/>
      <c r="C132" s="3"/>
      <c r="D132" s="3"/>
      <c r="E132" s="3"/>
      <c r="F132" s="3"/>
      <c r="G132" s="3"/>
      <c r="H132" s="3"/>
      <c r="I132" s="3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spans="1:26" ht="15.75" customHeight="1" x14ac:dyDescent="0.35">
      <c r="A133" s="3"/>
      <c r="B133" s="4"/>
      <c r="C133" s="3"/>
      <c r="D133" s="3"/>
      <c r="E133" s="3"/>
      <c r="F133" s="3"/>
      <c r="G133" s="3"/>
      <c r="H133" s="3"/>
      <c r="I133" s="3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spans="1:26" ht="15.75" customHeight="1" x14ac:dyDescent="0.35">
      <c r="A134" s="3"/>
      <c r="B134" s="4"/>
      <c r="C134" s="3"/>
      <c r="D134" s="3"/>
      <c r="E134" s="3"/>
      <c r="F134" s="3"/>
      <c r="G134" s="3"/>
      <c r="H134" s="3"/>
      <c r="I134" s="3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spans="1:26" ht="15.75" customHeight="1" x14ac:dyDescent="0.35">
      <c r="A135" s="3"/>
      <c r="B135" s="4"/>
      <c r="C135" s="3"/>
      <c r="D135" s="3"/>
      <c r="E135" s="3"/>
      <c r="F135" s="3"/>
      <c r="G135" s="3"/>
      <c r="H135" s="3"/>
      <c r="I135" s="3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spans="1:26" ht="15.75" customHeight="1" x14ac:dyDescent="0.35">
      <c r="A136" s="3"/>
      <c r="B136" s="4"/>
      <c r="C136" s="3"/>
      <c r="D136" s="3"/>
      <c r="E136" s="3"/>
      <c r="F136" s="3"/>
      <c r="G136" s="3"/>
      <c r="H136" s="3"/>
      <c r="I136" s="3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spans="1:26" ht="15.75" customHeight="1" x14ac:dyDescent="0.35">
      <c r="A137" s="3"/>
      <c r="B137" s="4"/>
      <c r="C137" s="3"/>
      <c r="D137" s="3"/>
      <c r="E137" s="3"/>
      <c r="F137" s="3"/>
      <c r="G137" s="3"/>
      <c r="H137" s="3"/>
      <c r="I137" s="3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spans="1:26" ht="15.75" customHeight="1" x14ac:dyDescent="0.35">
      <c r="A138" s="3"/>
      <c r="B138" s="4"/>
      <c r="C138" s="3"/>
      <c r="D138" s="3"/>
      <c r="E138" s="3"/>
      <c r="F138" s="3"/>
      <c r="G138" s="3"/>
      <c r="H138" s="3"/>
      <c r="I138" s="3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spans="1:26" ht="15.75" customHeight="1" x14ac:dyDescent="0.35">
      <c r="A139" s="3"/>
      <c r="B139" s="4"/>
      <c r="C139" s="3"/>
      <c r="D139" s="3"/>
      <c r="E139" s="3"/>
      <c r="F139" s="3"/>
      <c r="G139" s="3"/>
      <c r="H139" s="3"/>
      <c r="I139" s="3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spans="1:26" ht="15.75" customHeight="1" x14ac:dyDescent="0.35">
      <c r="A140" s="3"/>
      <c r="B140" s="4"/>
      <c r="C140" s="3"/>
      <c r="D140" s="3"/>
      <c r="E140" s="3"/>
      <c r="F140" s="3"/>
      <c r="G140" s="3"/>
      <c r="H140" s="3"/>
      <c r="I140" s="3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spans="1:26" ht="15.75" customHeight="1" x14ac:dyDescent="0.35">
      <c r="A141" s="3"/>
      <c r="B141" s="4"/>
      <c r="C141" s="3"/>
      <c r="D141" s="3"/>
      <c r="E141" s="3"/>
      <c r="F141" s="3"/>
      <c r="G141" s="3"/>
      <c r="H141" s="3"/>
      <c r="I141" s="3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spans="1:26" ht="15.75" customHeight="1" x14ac:dyDescent="0.35">
      <c r="A142" s="3"/>
      <c r="B142" s="4"/>
      <c r="C142" s="3"/>
      <c r="D142" s="3"/>
      <c r="E142" s="3"/>
      <c r="F142" s="3"/>
      <c r="G142" s="3"/>
      <c r="H142" s="3"/>
      <c r="I142" s="3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spans="1:26" ht="15.75" customHeight="1" x14ac:dyDescent="0.35">
      <c r="A143" s="3"/>
      <c r="B143" s="4"/>
      <c r="C143" s="3"/>
      <c r="D143" s="3"/>
      <c r="E143" s="3"/>
      <c r="F143" s="3"/>
      <c r="G143" s="3"/>
      <c r="H143" s="3"/>
      <c r="I143" s="3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spans="1:26" ht="15.75" customHeight="1" x14ac:dyDescent="0.35">
      <c r="A144" s="3"/>
      <c r="B144" s="4"/>
      <c r="C144" s="3"/>
      <c r="D144" s="3"/>
      <c r="E144" s="3"/>
      <c r="F144" s="3"/>
      <c r="G144" s="3"/>
      <c r="H144" s="3"/>
      <c r="I144" s="3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spans="1:26" ht="15.75" customHeight="1" x14ac:dyDescent="0.35">
      <c r="A145" s="3"/>
      <c r="B145" s="4"/>
      <c r="C145" s="3"/>
      <c r="D145" s="3"/>
      <c r="E145" s="3"/>
      <c r="F145" s="3"/>
      <c r="G145" s="3"/>
      <c r="H145" s="3"/>
      <c r="I145" s="3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spans="1:26" ht="15.75" customHeight="1" x14ac:dyDescent="0.35">
      <c r="A146" s="3"/>
      <c r="B146" s="4"/>
      <c r="C146" s="3"/>
      <c r="D146" s="3"/>
      <c r="E146" s="3"/>
      <c r="F146" s="3"/>
      <c r="G146" s="3"/>
      <c r="H146" s="3"/>
      <c r="I146" s="3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spans="1:26" ht="15.75" customHeight="1" x14ac:dyDescent="0.35">
      <c r="A147" s="3"/>
      <c r="B147" s="4"/>
      <c r="C147" s="3"/>
      <c r="D147" s="3"/>
      <c r="E147" s="3"/>
      <c r="F147" s="3"/>
      <c r="G147" s="3"/>
      <c r="H147" s="3"/>
      <c r="I147" s="3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spans="1:26" ht="15.75" customHeight="1" x14ac:dyDescent="0.35">
      <c r="A148" s="3"/>
      <c r="B148" s="4"/>
      <c r="C148" s="3"/>
      <c r="D148" s="3"/>
      <c r="E148" s="3"/>
      <c r="F148" s="3"/>
      <c r="G148" s="3"/>
      <c r="H148" s="3"/>
      <c r="I148" s="3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spans="1:26" ht="15.75" customHeight="1" x14ac:dyDescent="0.35">
      <c r="A149" s="3"/>
      <c r="B149" s="4"/>
      <c r="C149" s="3"/>
      <c r="D149" s="3"/>
      <c r="E149" s="3"/>
      <c r="F149" s="3"/>
      <c r="G149" s="3"/>
      <c r="H149" s="3"/>
      <c r="I149" s="3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spans="1:26" ht="15.75" customHeight="1" x14ac:dyDescent="0.35">
      <c r="A150" s="3"/>
      <c r="B150" s="4"/>
      <c r="C150" s="3"/>
      <c r="D150" s="3"/>
      <c r="E150" s="3"/>
      <c r="F150" s="3"/>
      <c r="G150" s="3"/>
      <c r="H150" s="3"/>
      <c r="I150" s="3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spans="1:26" ht="15.75" customHeight="1" x14ac:dyDescent="0.35">
      <c r="A151" s="3"/>
      <c r="B151" s="4"/>
      <c r="C151" s="3"/>
      <c r="D151" s="3"/>
      <c r="E151" s="3"/>
      <c r="F151" s="3"/>
      <c r="G151" s="3"/>
      <c r="H151" s="3"/>
      <c r="I151" s="3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spans="1:26" ht="15.75" customHeight="1" x14ac:dyDescent="0.35">
      <c r="A152" s="3"/>
      <c r="B152" s="4"/>
      <c r="C152" s="3"/>
      <c r="D152" s="3"/>
      <c r="E152" s="3"/>
      <c r="F152" s="3"/>
      <c r="G152" s="3"/>
      <c r="H152" s="3"/>
      <c r="I152" s="3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spans="1:26" ht="15.75" customHeight="1" x14ac:dyDescent="0.35">
      <c r="A153" s="3"/>
      <c r="B153" s="4"/>
      <c r="C153" s="3"/>
      <c r="D153" s="3"/>
      <c r="E153" s="3"/>
      <c r="F153" s="3"/>
      <c r="G153" s="3"/>
      <c r="H153" s="3"/>
      <c r="I153" s="3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spans="1:26" ht="15.75" customHeight="1" x14ac:dyDescent="0.35">
      <c r="A154" s="3"/>
      <c r="B154" s="4"/>
      <c r="C154" s="3"/>
      <c r="D154" s="3"/>
      <c r="E154" s="3"/>
      <c r="F154" s="3"/>
      <c r="G154" s="3"/>
      <c r="H154" s="3"/>
      <c r="I154" s="3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spans="1:26" ht="15.75" customHeight="1" x14ac:dyDescent="0.35">
      <c r="A155" s="3"/>
      <c r="B155" s="4"/>
      <c r="C155" s="3"/>
      <c r="D155" s="3"/>
      <c r="E155" s="3"/>
      <c r="F155" s="3"/>
      <c r="G155" s="3"/>
      <c r="H155" s="3"/>
      <c r="I155" s="3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spans="1:26" ht="15.75" customHeight="1" x14ac:dyDescent="0.35">
      <c r="A156" s="3"/>
      <c r="B156" s="4"/>
      <c r="C156" s="3"/>
      <c r="D156" s="3"/>
      <c r="E156" s="3"/>
      <c r="F156" s="3"/>
      <c r="G156" s="3"/>
      <c r="H156" s="3"/>
      <c r="I156" s="3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spans="1:26" ht="15.75" customHeight="1" x14ac:dyDescent="0.35">
      <c r="A157" s="3"/>
      <c r="B157" s="4"/>
      <c r="C157" s="3"/>
      <c r="D157" s="3"/>
      <c r="E157" s="3"/>
      <c r="F157" s="3"/>
      <c r="G157" s="3"/>
      <c r="H157" s="3"/>
      <c r="I157" s="3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spans="1:26" ht="15.75" customHeight="1" x14ac:dyDescent="0.35">
      <c r="A158" s="3"/>
      <c r="B158" s="4"/>
      <c r="C158" s="3"/>
      <c r="D158" s="3"/>
      <c r="E158" s="3"/>
      <c r="F158" s="3"/>
      <c r="G158" s="3"/>
      <c r="H158" s="3"/>
      <c r="I158" s="3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spans="1:26" ht="15.75" customHeight="1" x14ac:dyDescent="0.35">
      <c r="A159" s="3"/>
      <c r="B159" s="4"/>
      <c r="C159" s="3"/>
      <c r="D159" s="3"/>
      <c r="E159" s="3"/>
      <c r="F159" s="3"/>
      <c r="G159" s="3"/>
      <c r="H159" s="3"/>
      <c r="I159" s="3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spans="1:26" ht="15.75" customHeight="1" x14ac:dyDescent="0.35">
      <c r="A160" s="3"/>
      <c r="B160" s="4"/>
      <c r="C160" s="3"/>
      <c r="D160" s="3"/>
      <c r="E160" s="3"/>
      <c r="F160" s="3"/>
      <c r="G160" s="3"/>
      <c r="H160" s="3"/>
      <c r="I160" s="3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spans="1:26" ht="15.75" customHeight="1" x14ac:dyDescent="0.35">
      <c r="A161" s="3"/>
      <c r="B161" s="4"/>
      <c r="C161" s="3"/>
      <c r="D161" s="3"/>
      <c r="E161" s="3"/>
      <c r="F161" s="3"/>
      <c r="G161" s="3"/>
      <c r="H161" s="3"/>
      <c r="I161" s="3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spans="1:26" ht="15.75" customHeight="1" x14ac:dyDescent="0.35">
      <c r="A162" s="3"/>
      <c r="B162" s="4"/>
      <c r="C162" s="3"/>
      <c r="D162" s="3"/>
      <c r="E162" s="3"/>
      <c r="F162" s="3"/>
      <c r="G162" s="3"/>
      <c r="H162" s="3"/>
      <c r="I162" s="3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spans="1:26" ht="15.75" customHeight="1" x14ac:dyDescent="0.35">
      <c r="A163" s="3"/>
      <c r="B163" s="4"/>
      <c r="C163" s="3"/>
      <c r="D163" s="3"/>
      <c r="E163" s="3"/>
      <c r="F163" s="3"/>
      <c r="G163" s="3"/>
      <c r="H163" s="3"/>
      <c r="I163" s="3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spans="1:26" ht="15.75" customHeight="1" x14ac:dyDescent="0.35">
      <c r="A164" s="3"/>
      <c r="B164" s="4"/>
      <c r="C164" s="3"/>
      <c r="D164" s="3"/>
      <c r="E164" s="3"/>
      <c r="F164" s="3"/>
      <c r="G164" s="3"/>
      <c r="H164" s="3"/>
      <c r="I164" s="3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spans="1:26" ht="15.75" customHeight="1" x14ac:dyDescent="0.35">
      <c r="A165" s="3"/>
      <c r="B165" s="4"/>
      <c r="C165" s="3"/>
      <c r="D165" s="3"/>
      <c r="E165" s="3"/>
      <c r="F165" s="3"/>
      <c r="G165" s="3"/>
      <c r="H165" s="3"/>
      <c r="I165" s="3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spans="1:26" ht="15.75" customHeight="1" x14ac:dyDescent="0.35">
      <c r="A166" s="3"/>
      <c r="B166" s="4"/>
      <c r="C166" s="3"/>
      <c r="D166" s="3"/>
      <c r="E166" s="3"/>
      <c r="F166" s="3"/>
      <c r="G166" s="3"/>
      <c r="H166" s="3"/>
      <c r="I166" s="3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spans="1:26" ht="15.75" customHeight="1" x14ac:dyDescent="0.35">
      <c r="A167" s="3"/>
      <c r="B167" s="4"/>
      <c r="C167" s="3"/>
      <c r="D167" s="3"/>
      <c r="E167" s="3"/>
      <c r="F167" s="3"/>
      <c r="G167" s="3"/>
      <c r="H167" s="3"/>
      <c r="I167" s="3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spans="1:26" ht="15.75" customHeight="1" x14ac:dyDescent="0.35">
      <c r="A168" s="3"/>
      <c r="B168" s="4"/>
      <c r="C168" s="3"/>
      <c r="D168" s="3"/>
      <c r="E168" s="3"/>
      <c r="F168" s="3"/>
      <c r="G168" s="3"/>
      <c r="H168" s="3"/>
      <c r="I168" s="3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spans="1:26" ht="15.75" customHeight="1" x14ac:dyDescent="0.35">
      <c r="A169" s="3"/>
      <c r="B169" s="4"/>
      <c r="C169" s="3"/>
      <c r="D169" s="3"/>
      <c r="E169" s="3"/>
      <c r="F169" s="3"/>
      <c r="G169" s="3"/>
      <c r="H169" s="3"/>
      <c r="I169" s="3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spans="1:26" ht="15.75" customHeight="1" x14ac:dyDescent="0.35">
      <c r="A170" s="3"/>
      <c r="B170" s="4"/>
      <c r="C170" s="3"/>
      <c r="D170" s="3"/>
      <c r="E170" s="3"/>
      <c r="F170" s="3"/>
      <c r="G170" s="3"/>
      <c r="H170" s="3"/>
      <c r="I170" s="3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spans="1:26" ht="15.75" customHeight="1" x14ac:dyDescent="0.35">
      <c r="A171" s="3"/>
      <c r="B171" s="4"/>
      <c r="C171" s="3"/>
      <c r="D171" s="3"/>
      <c r="E171" s="3"/>
      <c r="F171" s="3"/>
      <c r="G171" s="3"/>
      <c r="H171" s="3"/>
      <c r="I171" s="3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spans="1:26" ht="15.75" customHeight="1" x14ac:dyDescent="0.35">
      <c r="A172" s="3"/>
      <c r="B172" s="4"/>
      <c r="C172" s="3"/>
      <c r="D172" s="3"/>
      <c r="E172" s="3"/>
      <c r="F172" s="3"/>
      <c r="G172" s="3"/>
      <c r="H172" s="3"/>
      <c r="I172" s="3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spans="1:26" ht="15.75" customHeight="1" x14ac:dyDescent="0.35">
      <c r="A173" s="3"/>
      <c r="B173" s="4"/>
      <c r="C173" s="3"/>
      <c r="D173" s="3"/>
      <c r="E173" s="3"/>
      <c r="F173" s="3"/>
      <c r="G173" s="3"/>
      <c r="H173" s="3"/>
      <c r="I173" s="3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spans="1:26" ht="15.75" customHeight="1" x14ac:dyDescent="0.35">
      <c r="A174" s="3"/>
      <c r="B174" s="4"/>
      <c r="C174" s="3"/>
      <c r="D174" s="3"/>
      <c r="E174" s="3"/>
      <c r="F174" s="3"/>
      <c r="G174" s="3"/>
      <c r="H174" s="3"/>
      <c r="I174" s="3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spans="1:26" ht="15.75" customHeight="1" x14ac:dyDescent="0.35">
      <c r="A175" s="3"/>
      <c r="B175" s="4"/>
      <c r="C175" s="3"/>
      <c r="D175" s="3"/>
      <c r="E175" s="3"/>
      <c r="F175" s="3"/>
      <c r="G175" s="3"/>
      <c r="H175" s="3"/>
      <c r="I175" s="3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spans="1:26" ht="15.75" customHeight="1" x14ac:dyDescent="0.35">
      <c r="A176" s="3"/>
      <c r="B176" s="4"/>
      <c r="C176" s="3"/>
      <c r="D176" s="3"/>
      <c r="E176" s="3"/>
      <c r="F176" s="3"/>
      <c r="G176" s="3"/>
      <c r="H176" s="3"/>
      <c r="I176" s="3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spans="1:26" ht="15.75" customHeight="1" x14ac:dyDescent="0.35">
      <c r="A177" s="3"/>
      <c r="B177" s="4"/>
      <c r="C177" s="3"/>
      <c r="D177" s="3"/>
      <c r="E177" s="3"/>
      <c r="F177" s="3"/>
      <c r="G177" s="3"/>
      <c r="H177" s="3"/>
      <c r="I177" s="3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spans="1:26" ht="15.75" customHeight="1" x14ac:dyDescent="0.35">
      <c r="A178" s="3"/>
      <c r="B178" s="4"/>
      <c r="C178" s="3"/>
      <c r="D178" s="3"/>
      <c r="E178" s="3"/>
      <c r="F178" s="3"/>
      <c r="G178" s="3"/>
      <c r="H178" s="3"/>
      <c r="I178" s="3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spans="1:26" ht="15.75" customHeight="1" x14ac:dyDescent="0.35">
      <c r="A179" s="3"/>
      <c r="B179" s="4"/>
      <c r="C179" s="3"/>
      <c r="D179" s="3"/>
      <c r="E179" s="3"/>
      <c r="F179" s="3"/>
      <c r="G179" s="3"/>
      <c r="H179" s="3"/>
      <c r="I179" s="3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spans="1:26" ht="15.75" customHeight="1" x14ac:dyDescent="0.35">
      <c r="A180" s="3"/>
      <c r="B180" s="4"/>
      <c r="C180" s="3"/>
      <c r="D180" s="3"/>
      <c r="E180" s="3"/>
      <c r="F180" s="3"/>
      <c r="G180" s="3"/>
      <c r="H180" s="3"/>
      <c r="I180" s="3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spans="1:26" ht="15.75" customHeight="1" x14ac:dyDescent="0.35">
      <c r="A181" s="3"/>
      <c r="B181" s="4"/>
      <c r="C181" s="3"/>
      <c r="D181" s="3"/>
      <c r="E181" s="3"/>
      <c r="F181" s="3"/>
      <c r="G181" s="3"/>
      <c r="H181" s="3"/>
      <c r="I181" s="3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spans="1:26" ht="15.75" customHeight="1" x14ac:dyDescent="0.35">
      <c r="A182" s="3"/>
      <c r="B182" s="4"/>
      <c r="C182" s="3"/>
      <c r="D182" s="3"/>
      <c r="E182" s="3"/>
      <c r="F182" s="3"/>
      <c r="G182" s="3"/>
      <c r="H182" s="3"/>
      <c r="I182" s="3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spans="1:26" ht="15.75" customHeight="1" x14ac:dyDescent="0.35">
      <c r="A183" s="3"/>
      <c r="B183" s="4"/>
      <c r="C183" s="3"/>
      <c r="D183" s="3"/>
      <c r="E183" s="3"/>
      <c r="F183" s="3"/>
      <c r="G183" s="3"/>
      <c r="H183" s="3"/>
      <c r="I183" s="3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spans="1:26" ht="15.75" customHeight="1" x14ac:dyDescent="0.35">
      <c r="A184" s="3"/>
      <c r="B184" s="4"/>
      <c r="C184" s="3"/>
      <c r="D184" s="3"/>
      <c r="E184" s="3"/>
      <c r="F184" s="3"/>
      <c r="G184" s="3"/>
      <c r="H184" s="3"/>
      <c r="I184" s="3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spans="1:26" ht="15.75" customHeight="1" x14ac:dyDescent="0.35">
      <c r="A185" s="3"/>
      <c r="B185" s="4"/>
      <c r="C185" s="3"/>
      <c r="D185" s="3"/>
      <c r="E185" s="3"/>
      <c r="F185" s="3"/>
      <c r="G185" s="3"/>
      <c r="H185" s="3"/>
      <c r="I185" s="3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spans="1:26" ht="15.75" customHeight="1" x14ac:dyDescent="0.35">
      <c r="A186" s="3"/>
      <c r="B186" s="4"/>
      <c r="C186" s="3"/>
      <c r="D186" s="3"/>
      <c r="E186" s="3"/>
      <c r="F186" s="3"/>
      <c r="G186" s="3"/>
      <c r="H186" s="3"/>
      <c r="I186" s="3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spans="1:26" ht="15.75" customHeight="1" x14ac:dyDescent="0.35">
      <c r="A187" s="3"/>
      <c r="B187" s="4"/>
      <c r="C187" s="3"/>
      <c r="D187" s="3"/>
      <c r="E187" s="3"/>
      <c r="F187" s="3"/>
      <c r="G187" s="3"/>
      <c r="H187" s="3"/>
      <c r="I187" s="3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spans="1:26" ht="15.75" customHeight="1" x14ac:dyDescent="0.35">
      <c r="A188" s="3"/>
      <c r="B188" s="4"/>
      <c r="C188" s="3"/>
      <c r="D188" s="3"/>
      <c r="E188" s="3"/>
      <c r="F188" s="3"/>
      <c r="G188" s="3"/>
      <c r="H188" s="3"/>
      <c r="I188" s="3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spans="1:26" ht="15.75" customHeight="1" x14ac:dyDescent="0.35">
      <c r="A189" s="3"/>
      <c r="B189" s="4"/>
      <c r="C189" s="3"/>
      <c r="D189" s="3"/>
      <c r="E189" s="3"/>
      <c r="F189" s="3"/>
      <c r="G189" s="3"/>
      <c r="H189" s="3"/>
      <c r="I189" s="3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spans="1:26" ht="15.75" customHeight="1" x14ac:dyDescent="0.35">
      <c r="A190" s="3"/>
      <c r="B190" s="4"/>
      <c r="C190" s="3"/>
      <c r="D190" s="3"/>
      <c r="E190" s="3"/>
      <c r="F190" s="3"/>
      <c r="G190" s="3"/>
      <c r="H190" s="3"/>
      <c r="I190" s="3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spans="1:26" ht="15.75" customHeight="1" x14ac:dyDescent="0.35">
      <c r="A191" s="3"/>
      <c r="B191" s="4"/>
      <c r="C191" s="3"/>
      <c r="D191" s="3"/>
      <c r="E191" s="3"/>
      <c r="F191" s="3"/>
      <c r="G191" s="3"/>
      <c r="H191" s="3"/>
      <c r="I191" s="3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spans="1:26" ht="15.75" customHeight="1" x14ac:dyDescent="0.35">
      <c r="A192" s="3"/>
      <c r="B192" s="4"/>
      <c r="C192" s="3"/>
      <c r="D192" s="3"/>
      <c r="E192" s="3"/>
      <c r="F192" s="3"/>
      <c r="G192" s="3"/>
      <c r="H192" s="3"/>
      <c r="I192" s="3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spans="1:26" ht="15.75" customHeight="1" x14ac:dyDescent="0.35">
      <c r="A193" s="3"/>
      <c r="B193" s="4"/>
      <c r="C193" s="3"/>
      <c r="D193" s="3"/>
      <c r="E193" s="3"/>
      <c r="F193" s="3"/>
      <c r="G193" s="3"/>
      <c r="H193" s="3"/>
      <c r="I193" s="3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spans="1:26" ht="15.75" customHeight="1" x14ac:dyDescent="0.35">
      <c r="A194" s="3"/>
      <c r="B194" s="4"/>
      <c r="C194" s="3"/>
      <c r="D194" s="3"/>
      <c r="E194" s="3"/>
      <c r="F194" s="3"/>
      <c r="G194" s="3"/>
      <c r="H194" s="3"/>
      <c r="I194" s="3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spans="1:26" ht="15.75" customHeight="1" x14ac:dyDescent="0.35">
      <c r="A195" s="3"/>
      <c r="B195" s="4"/>
      <c r="C195" s="3"/>
      <c r="D195" s="3"/>
      <c r="E195" s="3"/>
      <c r="F195" s="3"/>
      <c r="G195" s="3"/>
      <c r="H195" s="3"/>
      <c r="I195" s="3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spans="1:26" ht="15.75" customHeight="1" x14ac:dyDescent="0.35">
      <c r="A196" s="3"/>
      <c r="B196" s="4"/>
      <c r="C196" s="3"/>
      <c r="D196" s="3"/>
      <c r="E196" s="3"/>
      <c r="F196" s="3"/>
      <c r="G196" s="3"/>
      <c r="H196" s="3"/>
      <c r="I196" s="3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spans="1:26" ht="15.75" customHeight="1" x14ac:dyDescent="0.35">
      <c r="A197" s="3"/>
      <c r="B197" s="4"/>
      <c r="C197" s="3"/>
      <c r="D197" s="3"/>
      <c r="E197" s="3"/>
      <c r="F197" s="3"/>
      <c r="G197" s="3"/>
      <c r="H197" s="3"/>
      <c r="I197" s="3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spans="1:26" ht="15.75" customHeight="1" x14ac:dyDescent="0.35">
      <c r="A198" s="3"/>
      <c r="B198" s="4"/>
      <c r="C198" s="3"/>
      <c r="D198" s="3"/>
      <c r="E198" s="3"/>
      <c r="F198" s="3"/>
      <c r="G198" s="3"/>
      <c r="H198" s="3"/>
      <c r="I198" s="3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spans="1:26" ht="15.75" customHeight="1" x14ac:dyDescent="0.35">
      <c r="A199" s="3"/>
      <c r="B199" s="4"/>
      <c r="C199" s="3"/>
      <c r="D199" s="3"/>
      <c r="E199" s="3"/>
      <c r="F199" s="3"/>
      <c r="G199" s="3"/>
      <c r="H199" s="3"/>
      <c r="I199" s="3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spans="1:26" ht="15.75" customHeight="1" x14ac:dyDescent="0.35">
      <c r="A200" s="3"/>
      <c r="B200" s="4"/>
      <c r="C200" s="3"/>
      <c r="D200" s="3"/>
      <c r="E200" s="3"/>
      <c r="F200" s="3"/>
      <c r="G200" s="3"/>
      <c r="H200" s="3"/>
      <c r="I200" s="3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spans="1:26" ht="15.75" customHeight="1" x14ac:dyDescent="0.35">
      <c r="A201" s="3"/>
      <c r="B201" s="4"/>
      <c r="C201" s="3"/>
      <c r="D201" s="3"/>
      <c r="E201" s="3"/>
      <c r="F201" s="3"/>
      <c r="G201" s="3"/>
      <c r="H201" s="3"/>
      <c r="I201" s="3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spans="1:26" ht="15.75" customHeight="1" x14ac:dyDescent="0.35">
      <c r="A202" s="3"/>
      <c r="B202" s="4"/>
      <c r="C202" s="3"/>
      <c r="D202" s="3"/>
      <c r="E202" s="3"/>
      <c r="F202" s="3"/>
      <c r="G202" s="3"/>
      <c r="H202" s="3"/>
      <c r="I202" s="3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spans="1:26" ht="15.75" customHeight="1" x14ac:dyDescent="0.35">
      <c r="A203" s="3"/>
      <c r="B203" s="4"/>
      <c r="C203" s="3"/>
      <c r="D203" s="3"/>
      <c r="E203" s="3"/>
      <c r="F203" s="3"/>
      <c r="G203" s="3"/>
      <c r="H203" s="3"/>
      <c r="I203" s="3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spans="1:26" ht="15.75" customHeight="1" x14ac:dyDescent="0.35">
      <c r="A204" s="3"/>
      <c r="B204" s="4"/>
      <c r="C204" s="3"/>
      <c r="D204" s="3"/>
      <c r="E204" s="3"/>
      <c r="F204" s="3"/>
      <c r="G204" s="3"/>
      <c r="H204" s="3"/>
      <c r="I204" s="3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spans="1:26" ht="15.75" customHeight="1" x14ac:dyDescent="0.35">
      <c r="A205" s="3"/>
      <c r="B205" s="4"/>
      <c r="C205" s="3"/>
      <c r="D205" s="3"/>
      <c r="E205" s="3"/>
      <c r="F205" s="3"/>
      <c r="G205" s="3"/>
      <c r="H205" s="3"/>
      <c r="I205" s="3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spans="1:26" ht="15.75" customHeight="1" x14ac:dyDescent="0.35">
      <c r="A206" s="3"/>
      <c r="B206" s="4"/>
      <c r="C206" s="3"/>
      <c r="D206" s="3"/>
      <c r="E206" s="3"/>
      <c r="F206" s="3"/>
      <c r="G206" s="3"/>
      <c r="H206" s="3"/>
      <c r="I206" s="3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spans="1:26" ht="15.75" customHeight="1" x14ac:dyDescent="0.35">
      <c r="A207" s="3"/>
      <c r="B207" s="4"/>
      <c r="C207" s="3"/>
      <c r="D207" s="3"/>
      <c r="E207" s="3"/>
      <c r="F207" s="3"/>
      <c r="G207" s="3"/>
      <c r="H207" s="3"/>
      <c r="I207" s="3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spans="1:26" ht="15.75" customHeight="1" x14ac:dyDescent="0.35">
      <c r="A208" s="3"/>
      <c r="B208" s="4"/>
      <c r="C208" s="3"/>
      <c r="D208" s="3"/>
      <c r="E208" s="3"/>
      <c r="F208" s="3"/>
      <c r="G208" s="3"/>
      <c r="H208" s="3"/>
      <c r="I208" s="3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spans="1:26" ht="15.75" customHeight="1" x14ac:dyDescent="0.35">
      <c r="A209" s="3"/>
      <c r="B209" s="4"/>
      <c r="C209" s="3"/>
      <c r="D209" s="3"/>
      <c r="E209" s="3"/>
      <c r="F209" s="3"/>
      <c r="G209" s="3"/>
      <c r="H209" s="3"/>
      <c r="I209" s="3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spans="1:26" ht="15.75" customHeight="1" x14ac:dyDescent="0.35">
      <c r="A210" s="3"/>
      <c r="B210" s="4"/>
      <c r="C210" s="3"/>
      <c r="D210" s="3"/>
      <c r="E210" s="3"/>
      <c r="F210" s="3"/>
      <c r="G210" s="3"/>
      <c r="H210" s="3"/>
      <c r="I210" s="3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spans="1:26" ht="15.75" customHeight="1" x14ac:dyDescent="0.35">
      <c r="A211" s="3"/>
      <c r="B211" s="4"/>
      <c r="C211" s="3"/>
      <c r="D211" s="3"/>
      <c r="E211" s="3"/>
      <c r="F211" s="3"/>
      <c r="G211" s="3"/>
      <c r="H211" s="3"/>
      <c r="I211" s="3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spans="1:26" ht="15.75" customHeight="1" x14ac:dyDescent="0.35">
      <c r="A212" s="3"/>
      <c r="B212" s="4"/>
      <c r="C212" s="3"/>
      <c r="D212" s="3"/>
      <c r="E212" s="3"/>
      <c r="F212" s="3"/>
      <c r="G212" s="3"/>
      <c r="H212" s="3"/>
      <c r="I212" s="3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spans="1:26" ht="15.75" customHeight="1" x14ac:dyDescent="0.35">
      <c r="A213" s="3"/>
      <c r="B213" s="4"/>
      <c r="C213" s="3"/>
      <c r="D213" s="3"/>
      <c r="E213" s="3"/>
      <c r="F213" s="3"/>
      <c r="G213" s="3"/>
      <c r="H213" s="3"/>
      <c r="I213" s="3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spans="1:26" ht="15.75" customHeight="1" x14ac:dyDescent="0.35">
      <c r="A214" s="3"/>
      <c r="B214" s="4"/>
      <c r="C214" s="3"/>
      <c r="D214" s="3"/>
      <c r="E214" s="3"/>
      <c r="F214" s="3"/>
      <c r="G214" s="3"/>
      <c r="H214" s="3"/>
      <c r="I214" s="3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spans="1:26" ht="15.75" customHeight="1" x14ac:dyDescent="0.35">
      <c r="A215" s="3"/>
      <c r="B215" s="4"/>
      <c r="C215" s="3"/>
      <c r="D215" s="3"/>
      <c r="E215" s="3"/>
      <c r="F215" s="3"/>
      <c r="G215" s="3"/>
      <c r="H215" s="3"/>
      <c r="I215" s="3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spans="1:26" ht="15.75" customHeight="1" x14ac:dyDescent="0.35">
      <c r="A216" s="3"/>
      <c r="B216" s="4"/>
      <c r="C216" s="3"/>
      <c r="D216" s="3"/>
      <c r="E216" s="3"/>
      <c r="F216" s="3"/>
      <c r="G216" s="3"/>
      <c r="H216" s="3"/>
      <c r="I216" s="3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spans="1:26" ht="15.75" customHeight="1" x14ac:dyDescent="0.35">
      <c r="A217" s="3"/>
      <c r="B217" s="4"/>
      <c r="C217" s="3"/>
      <c r="D217" s="3"/>
      <c r="E217" s="3"/>
      <c r="F217" s="3"/>
      <c r="G217" s="3"/>
      <c r="H217" s="3"/>
      <c r="I217" s="3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spans="1:26" ht="15.75" customHeight="1" x14ac:dyDescent="0.35">
      <c r="A218" s="3"/>
      <c r="B218" s="4"/>
      <c r="C218" s="3"/>
      <c r="D218" s="3"/>
      <c r="E218" s="3"/>
      <c r="F218" s="3"/>
      <c r="G218" s="3"/>
      <c r="H218" s="3"/>
      <c r="I218" s="3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spans="1:26" ht="15.75" customHeight="1" x14ac:dyDescent="0.35">
      <c r="A219" s="3"/>
      <c r="B219" s="4"/>
      <c r="C219" s="3"/>
      <c r="D219" s="3"/>
      <c r="E219" s="3"/>
      <c r="F219" s="3"/>
      <c r="G219" s="3"/>
      <c r="H219" s="3"/>
      <c r="I219" s="3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spans="1:26" ht="15.75" customHeight="1" x14ac:dyDescent="0.35">
      <c r="A220" s="3"/>
      <c r="B220" s="4"/>
      <c r="C220" s="3"/>
      <c r="D220" s="3"/>
      <c r="E220" s="3"/>
      <c r="F220" s="3"/>
      <c r="G220" s="3"/>
      <c r="H220" s="3"/>
      <c r="I220" s="3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spans="1:26" ht="15.75" customHeight="1" x14ac:dyDescent="0.35">
      <c r="A221" s="3"/>
      <c r="B221" s="4"/>
      <c r="C221" s="3"/>
      <c r="D221" s="3"/>
      <c r="E221" s="3"/>
      <c r="F221" s="3"/>
      <c r="G221" s="3"/>
      <c r="H221" s="3"/>
      <c r="I221" s="3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spans="1:26" ht="15.75" customHeight="1" x14ac:dyDescent="0.35">
      <c r="A222" s="3"/>
      <c r="B222" s="4"/>
      <c r="C222" s="3"/>
      <c r="D222" s="3"/>
      <c r="E222" s="3"/>
      <c r="F222" s="3"/>
      <c r="G222" s="3"/>
      <c r="H222" s="3"/>
      <c r="I222" s="3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spans="1:26" ht="15.75" customHeight="1" x14ac:dyDescent="0.35">
      <c r="A223" s="3"/>
      <c r="B223" s="4"/>
      <c r="C223" s="3"/>
      <c r="D223" s="3"/>
      <c r="E223" s="3"/>
      <c r="F223" s="3"/>
      <c r="G223" s="3"/>
      <c r="H223" s="3"/>
      <c r="I223" s="3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spans="1:26" ht="15.75" customHeight="1" x14ac:dyDescent="0.35">
      <c r="A224" s="3"/>
      <c r="B224" s="4"/>
      <c r="C224" s="3"/>
      <c r="D224" s="3"/>
      <c r="E224" s="3"/>
      <c r="F224" s="3"/>
      <c r="G224" s="3"/>
      <c r="H224" s="3"/>
      <c r="I224" s="3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spans="1:26" ht="15.75" customHeight="1" x14ac:dyDescent="0.35">
      <c r="A225" s="3"/>
      <c r="B225" s="4"/>
      <c r="C225" s="3"/>
      <c r="D225" s="3"/>
      <c r="E225" s="3"/>
      <c r="F225" s="3"/>
      <c r="G225" s="3"/>
      <c r="H225" s="3"/>
      <c r="I225" s="3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spans="1:26" ht="15.75" customHeight="1" x14ac:dyDescent="0.35">
      <c r="A226" s="3"/>
      <c r="B226" s="4"/>
      <c r="C226" s="3"/>
      <c r="D226" s="3"/>
      <c r="E226" s="3"/>
      <c r="F226" s="3"/>
      <c r="G226" s="3"/>
      <c r="H226" s="3"/>
      <c r="I226" s="3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spans="1:26" ht="15.75" customHeight="1" x14ac:dyDescent="0.35">
      <c r="A227" s="3"/>
      <c r="B227" s="4"/>
      <c r="C227" s="3"/>
      <c r="D227" s="3"/>
      <c r="E227" s="3"/>
      <c r="F227" s="3"/>
      <c r="G227" s="3"/>
      <c r="H227" s="3"/>
      <c r="I227" s="3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spans="1:26" ht="15.75" customHeight="1" x14ac:dyDescent="0.35">
      <c r="A228" s="3"/>
      <c r="B228" s="4"/>
      <c r="C228" s="3"/>
      <c r="D228" s="3"/>
      <c r="E228" s="3"/>
      <c r="F228" s="3"/>
      <c r="G228" s="3"/>
      <c r="H228" s="3"/>
      <c r="I228" s="3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spans="1:26" ht="15.75" customHeight="1" x14ac:dyDescent="0.35">
      <c r="A229" s="3"/>
      <c r="B229" s="4"/>
      <c r="C229" s="3"/>
      <c r="D229" s="3"/>
      <c r="E229" s="3"/>
      <c r="F229" s="3"/>
      <c r="G229" s="3"/>
      <c r="H229" s="3"/>
      <c r="I229" s="3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spans="1:26" ht="15.75" customHeight="1" x14ac:dyDescent="0.35">
      <c r="A230" s="3"/>
      <c r="B230" s="4"/>
      <c r="C230" s="3"/>
      <c r="D230" s="3"/>
      <c r="E230" s="3"/>
      <c r="F230" s="3"/>
      <c r="G230" s="3"/>
      <c r="H230" s="3"/>
      <c r="I230" s="3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spans="1:26" ht="15.75" customHeight="1" x14ac:dyDescent="0.35">
      <c r="A231" s="3"/>
      <c r="B231" s="4"/>
      <c r="C231" s="3"/>
      <c r="D231" s="3"/>
      <c r="E231" s="3"/>
      <c r="F231" s="3"/>
      <c r="G231" s="3"/>
      <c r="H231" s="3"/>
      <c r="I231" s="3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spans="1:26" ht="15.75" customHeight="1" x14ac:dyDescent="0.35">
      <c r="A232" s="3"/>
      <c r="B232" s="4"/>
      <c r="C232" s="3"/>
      <c r="D232" s="3"/>
      <c r="E232" s="3"/>
      <c r="F232" s="3"/>
      <c r="G232" s="3"/>
      <c r="H232" s="3"/>
      <c r="I232" s="3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spans="1:26" ht="15.75" customHeight="1" x14ac:dyDescent="0.35">
      <c r="A233" s="3"/>
      <c r="B233" s="4"/>
      <c r="C233" s="3"/>
      <c r="D233" s="3"/>
      <c r="E233" s="3"/>
      <c r="F233" s="3"/>
      <c r="G233" s="3"/>
      <c r="H233" s="3"/>
      <c r="I233" s="3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spans="1:26" ht="15.75" customHeight="1" x14ac:dyDescent="0.35">
      <c r="A234" s="3"/>
      <c r="B234" s="4"/>
      <c r="C234" s="3"/>
      <c r="D234" s="3"/>
      <c r="E234" s="3"/>
      <c r="F234" s="3"/>
      <c r="G234" s="3"/>
      <c r="H234" s="3"/>
      <c r="I234" s="3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spans="1:26" ht="15.75" customHeight="1" x14ac:dyDescent="0.35">
      <c r="A235" s="3"/>
      <c r="B235" s="4"/>
      <c r="C235" s="3"/>
      <c r="D235" s="3"/>
      <c r="E235" s="3"/>
      <c r="F235" s="3"/>
      <c r="G235" s="3"/>
      <c r="H235" s="3"/>
      <c r="I235" s="3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spans="1:26" ht="15.75" customHeight="1" x14ac:dyDescent="0.35">
      <c r="A236" s="3"/>
      <c r="B236" s="4"/>
      <c r="C236" s="3"/>
      <c r="D236" s="3"/>
      <c r="E236" s="3"/>
      <c r="F236" s="3"/>
      <c r="G236" s="3"/>
      <c r="H236" s="3"/>
      <c r="I236" s="3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spans="1:26" ht="15.75" customHeight="1" x14ac:dyDescent="0.35">
      <c r="A237" s="3"/>
      <c r="B237" s="4"/>
      <c r="C237" s="3"/>
      <c r="D237" s="3"/>
      <c r="E237" s="3"/>
      <c r="F237" s="3"/>
      <c r="G237" s="3"/>
      <c r="H237" s="3"/>
      <c r="I237" s="3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spans="1:26" ht="15.75" customHeight="1" x14ac:dyDescent="0.35">
      <c r="A238" s="3"/>
      <c r="B238" s="4"/>
      <c r="C238" s="3"/>
      <c r="D238" s="3"/>
      <c r="E238" s="3"/>
      <c r="F238" s="3"/>
      <c r="G238" s="3"/>
      <c r="H238" s="3"/>
      <c r="I238" s="3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spans="1:26" ht="15.75" customHeight="1" x14ac:dyDescent="0.35">
      <c r="A239" s="3"/>
      <c r="B239" s="4"/>
      <c r="C239" s="3"/>
      <c r="D239" s="3"/>
      <c r="E239" s="3"/>
      <c r="F239" s="3"/>
      <c r="G239" s="3"/>
      <c r="H239" s="3"/>
      <c r="I239" s="3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spans="1:26" ht="15.75" customHeight="1" x14ac:dyDescent="0.35">
      <c r="A240" s="3"/>
      <c r="B240" s="4"/>
      <c r="C240" s="3"/>
      <c r="D240" s="3"/>
      <c r="E240" s="3"/>
      <c r="F240" s="3"/>
      <c r="G240" s="3"/>
      <c r="H240" s="3"/>
      <c r="I240" s="3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spans="1:26" ht="15.75" customHeight="1" x14ac:dyDescent="0.35">
      <c r="A241" s="3"/>
      <c r="B241" s="4"/>
      <c r="C241" s="3"/>
      <c r="D241" s="3"/>
      <c r="E241" s="3"/>
      <c r="F241" s="3"/>
      <c r="G241" s="3"/>
      <c r="H241" s="3"/>
      <c r="I241" s="3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spans="1:26" ht="15.75" customHeight="1" x14ac:dyDescent="0.35">
      <c r="A242" s="3"/>
      <c r="B242" s="4"/>
      <c r="C242" s="3"/>
      <c r="D242" s="3"/>
      <c r="E242" s="3"/>
      <c r="F242" s="3"/>
      <c r="G242" s="3"/>
      <c r="H242" s="3"/>
      <c r="I242" s="3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spans="1:26" ht="15.75" customHeight="1" x14ac:dyDescent="0.35">
      <c r="A243" s="3"/>
      <c r="B243" s="4"/>
      <c r="C243" s="3"/>
      <c r="D243" s="3"/>
      <c r="E243" s="3"/>
      <c r="F243" s="3"/>
      <c r="G243" s="3"/>
      <c r="H243" s="3"/>
      <c r="I243" s="3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spans="1:26" ht="15.75" customHeight="1" x14ac:dyDescent="0.35">
      <c r="A244" s="3"/>
      <c r="B244" s="4"/>
      <c r="C244" s="3"/>
      <c r="D244" s="3"/>
      <c r="E244" s="3"/>
      <c r="F244" s="3"/>
      <c r="G244" s="3"/>
      <c r="H244" s="3"/>
      <c r="I244" s="3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spans="1:26" ht="15.75" customHeight="1" x14ac:dyDescent="0.35">
      <c r="A245" s="3"/>
      <c r="B245" s="4"/>
      <c r="C245" s="3"/>
      <c r="D245" s="3"/>
      <c r="E245" s="3"/>
      <c r="F245" s="3"/>
      <c r="G245" s="3"/>
      <c r="H245" s="3"/>
      <c r="I245" s="3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spans="1:26" ht="15.75" customHeight="1" x14ac:dyDescent="0.35">
      <c r="A246" s="3"/>
      <c r="B246" s="4"/>
      <c r="C246" s="3"/>
      <c r="D246" s="3"/>
      <c r="E246" s="3"/>
      <c r="F246" s="3"/>
      <c r="G246" s="3"/>
      <c r="H246" s="3"/>
      <c r="I246" s="3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spans="1:26" ht="15.75" customHeight="1" x14ac:dyDescent="0.35">
      <c r="A247" s="3"/>
      <c r="B247" s="4"/>
      <c r="C247" s="3"/>
      <c r="D247" s="3"/>
      <c r="E247" s="3"/>
      <c r="F247" s="3"/>
      <c r="G247" s="3"/>
      <c r="H247" s="3"/>
      <c r="I247" s="3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spans="1:26" ht="15.75" customHeight="1" x14ac:dyDescent="0.35">
      <c r="A248" s="3"/>
      <c r="B248" s="4"/>
      <c r="C248" s="3"/>
      <c r="D248" s="3"/>
      <c r="E248" s="3"/>
      <c r="F248" s="3"/>
      <c r="G248" s="3"/>
      <c r="H248" s="3"/>
      <c r="I248" s="3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spans="1:26" ht="15.75" customHeight="1" x14ac:dyDescent="0.35">
      <c r="A249" s="3"/>
      <c r="B249" s="4"/>
      <c r="C249" s="3"/>
      <c r="D249" s="3"/>
      <c r="E249" s="3"/>
      <c r="F249" s="3"/>
      <c r="G249" s="3"/>
      <c r="H249" s="3"/>
      <c r="I249" s="3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spans="1:26" ht="15.75" customHeight="1" x14ac:dyDescent="0.35">
      <c r="A250" s="3"/>
      <c r="B250" s="4"/>
      <c r="C250" s="3"/>
      <c r="D250" s="3"/>
      <c r="E250" s="3"/>
      <c r="F250" s="3"/>
      <c r="G250" s="3"/>
      <c r="H250" s="3"/>
      <c r="I250" s="3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spans="1:26" ht="15.75" customHeight="1" x14ac:dyDescent="0.35">
      <c r="A251" s="3"/>
      <c r="B251" s="4"/>
      <c r="C251" s="3"/>
      <c r="D251" s="3"/>
      <c r="E251" s="3"/>
      <c r="F251" s="3"/>
      <c r="G251" s="3"/>
      <c r="H251" s="3"/>
      <c r="I251" s="3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spans="1:26" ht="15.75" customHeight="1" x14ac:dyDescent="0.35">
      <c r="A252" s="3"/>
      <c r="B252" s="4"/>
      <c r="C252" s="3"/>
      <c r="D252" s="3"/>
      <c r="E252" s="3"/>
      <c r="F252" s="3"/>
      <c r="G252" s="3"/>
      <c r="H252" s="3"/>
      <c r="I252" s="3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spans="1:26" ht="15.75" customHeight="1" x14ac:dyDescent="0.35">
      <c r="A253" s="3"/>
      <c r="B253" s="4"/>
      <c r="C253" s="3"/>
      <c r="D253" s="3"/>
      <c r="E253" s="3"/>
      <c r="F253" s="3"/>
      <c r="G253" s="3"/>
      <c r="H253" s="3"/>
      <c r="I253" s="3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spans="1:26" ht="15.75" customHeight="1" x14ac:dyDescent="0.35">
      <c r="A254" s="3"/>
      <c r="B254" s="4"/>
      <c r="C254" s="3"/>
      <c r="D254" s="3"/>
      <c r="E254" s="3"/>
      <c r="F254" s="3"/>
      <c r="G254" s="3"/>
      <c r="H254" s="3"/>
      <c r="I254" s="3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spans="1:26" ht="15.75" customHeight="1" x14ac:dyDescent="0.35">
      <c r="A255" s="3"/>
      <c r="B255" s="4"/>
      <c r="C255" s="3"/>
      <c r="D255" s="3"/>
      <c r="E255" s="3"/>
      <c r="F255" s="3"/>
      <c r="G255" s="3"/>
      <c r="H255" s="3"/>
      <c r="I255" s="3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spans="1:26" ht="15.75" customHeight="1" x14ac:dyDescent="0.35">
      <c r="A256" s="3"/>
      <c r="B256" s="4"/>
      <c r="C256" s="3"/>
      <c r="D256" s="3"/>
      <c r="E256" s="3"/>
      <c r="F256" s="3"/>
      <c r="G256" s="3"/>
      <c r="H256" s="3"/>
      <c r="I256" s="3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spans="1:26" ht="15.75" customHeight="1" x14ac:dyDescent="0.35">
      <c r="A257" s="3"/>
      <c r="B257" s="4"/>
      <c r="C257" s="3"/>
      <c r="D257" s="3"/>
      <c r="E257" s="3"/>
      <c r="F257" s="3"/>
      <c r="G257" s="3"/>
      <c r="H257" s="3"/>
      <c r="I257" s="3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spans="1:26" ht="15.75" customHeight="1" x14ac:dyDescent="0.35">
      <c r="A258" s="3"/>
      <c r="B258" s="4"/>
      <c r="C258" s="3"/>
      <c r="D258" s="3"/>
      <c r="E258" s="3"/>
      <c r="F258" s="3"/>
      <c r="G258" s="3"/>
      <c r="H258" s="3"/>
      <c r="I258" s="3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spans="1:26" ht="15.75" customHeight="1" x14ac:dyDescent="0.35">
      <c r="A259" s="3"/>
      <c r="B259" s="4"/>
      <c r="C259" s="3"/>
      <c r="D259" s="3"/>
      <c r="E259" s="3"/>
      <c r="F259" s="3"/>
      <c r="G259" s="3"/>
      <c r="H259" s="3"/>
      <c r="I259" s="3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spans="1:26" ht="15.75" customHeight="1" x14ac:dyDescent="0.35">
      <c r="A260" s="3"/>
      <c r="B260" s="4"/>
      <c r="C260" s="3"/>
      <c r="D260" s="3"/>
      <c r="E260" s="3"/>
      <c r="F260" s="3"/>
      <c r="G260" s="3"/>
      <c r="H260" s="3"/>
      <c r="I260" s="3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spans="1:26" ht="15.75" customHeight="1" x14ac:dyDescent="0.35">
      <c r="A261" s="3"/>
      <c r="B261" s="4"/>
      <c r="C261" s="3"/>
      <c r="D261" s="3"/>
      <c r="E261" s="3"/>
      <c r="F261" s="3"/>
      <c r="G261" s="3"/>
      <c r="H261" s="3"/>
      <c r="I261" s="3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spans="1:26" ht="15.75" customHeight="1" x14ac:dyDescent="0.35">
      <c r="A262" s="3"/>
      <c r="B262" s="4"/>
      <c r="C262" s="3"/>
      <c r="D262" s="3"/>
      <c r="E262" s="3"/>
      <c r="F262" s="3"/>
      <c r="G262" s="3"/>
      <c r="H262" s="3"/>
      <c r="I262" s="3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spans="1:26" ht="15.75" customHeight="1" x14ac:dyDescent="0.35">
      <c r="A263" s="3"/>
      <c r="B263" s="4"/>
      <c r="C263" s="3"/>
      <c r="D263" s="3"/>
      <c r="E263" s="3"/>
      <c r="F263" s="3"/>
      <c r="G263" s="3"/>
      <c r="H263" s="3"/>
      <c r="I263" s="3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spans="1:26" ht="15.75" customHeight="1" x14ac:dyDescent="0.35">
      <c r="A264" s="3"/>
      <c r="B264" s="4"/>
      <c r="C264" s="3"/>
      <c r="D264" s="3"/>
      <c r="E264" s="3"/>
      <c r="F264" s="3"/>
      <c r="G264" s="3"/>
      <c r="H264" s="3"/>
      <c r="I264" s="3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spans="1:26" ht="15.75" customHeight="1" x14ac:dyDescent="0.35">
      <c r="A265" s="3"/>
      <c r="B265" s="4"/>
      <c r="C265" s="3"/>
      <c r="D265" s="3"/>
      <c r="E265" s="3"/>
      <c r="F265" s="3"/>
      <c r="G265" s="3"/>
      <c r="H265" s="3"/>
      <c r="I265" s="3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spans="1:26" ht="15.75" customHeight="1" x14ac:dyDescent="0.35">
      <c r="A266" s="3"/>
      <c r="B266" s="4"/>
      <c r="C266" s="3"/>
      <c r="D266" s="3"/>
      <c r="E266" s="3"/>
      <c r="F266" s="3"/>
      <c r="G266" s="3"/>
      <c r="H266" s="3"/>
      <c r="I266" s="3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spans="1:26" ht="15.75" customHeight="1" x14ac:dyDescent="0.35">
      <c r="A267" s="3"/>
      <c r="B267" s="4"/>
      <c r="C267" s="3"/>
      <c r="D267" s="3"/>
      <c r="E267" s="3"/>
      <c r="F267" s="3"/>
      <c r="G267" s="3"/>
      <c r="H267" s="3"/>
      <c r="I267" s="3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spans="1:26" ht="15.75" customHeight="1" x14ac:dyDescent="0.35">
      <c r="A268" s="3"/>
      <c r="B268" s="4"/>
      <c r="C268" s="3"/>
      <c r="D268" s="3"/>
      <c r="E268" s="3"/>
      <c r="F268" s="3"/>
      <c r="G268" s="3"/>
      <c r="H268" s="3"/>
      <c r="I268" s="3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spans="1:26" ht="15.75" customHeight="1" x14ac:dyDescent="0.35">
      <c r="A269" s="3"/>
      <c r="B269" s="4"/>
      <c r="C269" s="3"/>
      <c r="D269" s="3"/>
      <c r="E269" s="3"/>
      <c r="F269" s="3"/>
      <c r="G269" s="3"/>
      <c r="H269" s="3"/>
      <c r="I269" s="3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spans="1:26" ht="15.75" customHeight="1" x14ac:dyDescent="0.35">
      <c r="A270" s="3"/>
      <c r="B270" s="4"/>
      <c r="C270" s="3"/>
      <c r="D270" s="3"/>
      <c r="E270" s="3"/>
      <c r="F270" s="3"/>
      <c r="G270" s="3"/>
      <c r="H270" s="3"/>
      <c r="I270" s="3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spans="1:26" ht="15.75" customHeight="1" x14ac:dyDescent="0.35">
      <c r="A271" s="3"/>
      <c r="B271" s="4"/>
      <c r="C271" s="3"/>
      <c r="D271" s="3"/>
      <c r="E271" s="3"/>
      <c r="F271" s="3"/>
      <c r="G271" s="3"/>
      <c r="H271" s="3"/>
      <c r="I271" s="3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spans="1:26" ht="15.75" customHeight="1" x14ac:dyDescent="0.35">
      <c r="A272" s="3"/>
      <c r="B272" s="4"/>
      <c r="C272" s="3"/>
      <c r="D272" s="3"/>
      <c r="E272" s="3"/>
      <c r="F272" s="3"/>
      <c r="G272" s="3"/>
      <c r="H272" s="3"/>
      <c r="I272" s="3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spans="1:26" ht="15.75" customHeight="1" x14ac:dyDescent="0.35">
      <c r="A273" s="3"/>
      <c r="B273" s="4"/>
      <c r="C273" s="3"/>
      <c r="D273" s="3"/>
      <c r="E273" s="3"/>
      <c r="F273" s="3"/>
      <c r="G273" s="3"/>
      <c r="H273" s="3"/>
      <c r="I273" s="3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spans="1:26" ht="15.75" customHeight="1" x14ac:dyDescent="0.35">
      <c r="A274" s="3"/>
      <c r="B274" s="4"/>
      <c r="C274" s="3"/>
      <c r="D274" s="3"/>
      <c r="E274" s="3"/>
      <c r="F274" s="3"/>
      <c r="G274" s="3"/>
      <c r="H274" s="3"/>
      <c r="I274" s="3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spans="1:26" ht="15.75" customHeight="1" x14ac:dyDescent="0.35">
      <c r="A275" s="3"/>
      <c r="B275" s="4"/>
      <c r="C275" s="3"/>
      <c r="D275" s="3"/>
      <c r="E275" s="3"/>
      <c r="F275" s="3"/>
      <c r="G275" s="3"/>
      <c r="H275" s="3"/>
      <c r="I275" s="3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spans="1:26" ht="15.75" customHeight="1" x14ac:dyDescent="0.35">
      <c r="A276" s="3"/>
      <c r="B276" s="4"/>
      <c r="C276" s="3"/>
      <c r="D276" s="3"/>
      <c r="E276" s="3"/>
      <c r="F276" s="3"/>
      <c r="G276" s="3"/>
      <c r="H276" s="3"/>
      <c r="I276" s="3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spans="1:26" ht="15.75" customHeight="1" x14ac:dyDescent="0.35">
      <c r="A277" s="3"/>
      <c r="B277" s="4"/>
      <c r="C277" s="3"/>
      <c r="D277" s="3"/>
      <c r="E277" s="3"/>
      <c r="F277" s="3"/>
      <c r="G277" s="3"/>
      <c r="H277" s="3"/>
      <c r="I277" s="3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spans="1:26" ht="15.75" customHeight="1" x14ac:dyDescent="0.35">
      <c r="A278" s="3"/>
      <c r="B278" s="4"/>
      <c r="C278" s="3"/>
      <c r="D278" s="3"/>
      <c r="E278" s="3"/>
      <c r="F278" s="3"/>
      <c r="G278" s="3"/>
      <c r="H278" s="3"/>
      <c r="I278" s="3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spans="1:26" ht="15.75" customHeight="1" x14ac:dyDescent="0.35">
      <c r="A279" s="3"/>
      <c r="B279" s="4"/>
      <c r="C279" s="3"/>
      <c r="D279" s="3"/>
      <c r="E279" s="3"/>
      <c r="F279" s="3"/>
      <c r="G279" s="3"/>
      <c r="H279" s="3"/>
      <c r="I279" s="3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spans="1:26" ht="15.75" customHeight="1" x14ac:dyDescent="0.35">
      <c r="A280" s="3"/>
      <c r="B280" s="4"/>
      <c r="C280" s="3"/>
      <c r="D280" s="3"/>
      <c r="E280" s="3"/>
      <c r="F280" s="3"/>
      <c r="G280" s="3"/>
      <c r="H280" s="3"/>
      <c r="I280" s="3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spans="1:26" ht="15.75" customHeight="1" x14ac:dyDescent="0.35">
      <c r="A281" s="3"/>
      <c r="B281" s="4"/>
      <c r="C281" s="3"/>
      <c r="D281" s="3"/>
      <c r="E281" s="3"/>
      <c r="F281" s="3"/>
      <c r="G281" s="3"/>
      <c r="H281" s="3"/>
      <c r="I281" s="3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spans="1:26" ht="15.75" customHeight="1" x14ac:dyDescent="0.35">
      <c r="A282" s="3"/>
      <c r="B282" s="4"/>
      <c r="C282" s="3"/>
      <c r="D282" s="3"/>
      <c r="E282" s="3"/>
      <c r="F282" s="3"/>
      <c r="G282" s="3"/>
      <c r="H282" s="3"/>
      <c r="I282" s="3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spans="1:26" ht="15.75" customHeight="1" x14ac:dyDescent="0.35">
      <c r="A283" s="3"/>
      <c r="B283" s="4"/>
      <c r="C283" s="3"/>
      <c r="D283" s="3"/>
      <c r="E283" s="3"/>
      <c r="F283" s="3"/>
      <c r="G283" s="3"/>
      <c r="H283" s="3"/>
      <c r="I283" s="3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spans="1:26" ht="15.75" customHeight="1" x14ac:dyDescent="0.35">
      <c r="A284" s="3"/>
      <c r="B284" s="4"/>
      <c r="C284" s="3"/>
      <c r="D284" s="3"/>
      <c r="E284" s="3"/>
      <c r="F284" s="3"/>
      <c r="G284" s="3"/>
      <c r="H284" s="3"/>
      <c r="I284" s="3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spans="1:26" ht="15.75" customHeight="1" x14ac:dyDescent="0.35">
      <c r="A285" s="3"/>
      <c r="B285" s="4"/>
      <c r="C285" s="3"/>
      <c r="D285" s="3"/>
      <c r="E285" s="3"/>
      <c r="F285" s="3"/>
      <c r="G285" s="3"/>
      <c r="H285" s="3"/>
      <c r="I285" s="3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spans="1:26" ht="15.75" customHeight="1" x14ac:dyDescent="0.35">
      <c r="A286" s="3"/>
      <c r="B286" s="4"/>
      <c r="C286" s="3"/>
      <c r="D286" s="3"/>
      <c r="E286" s="3"/>
      <c r="F286" s="3"/>
      <c r="G286" s="3"/>
      <c r="H286" s="3"/>
      <c r="I286" s="3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spans="1:26" ht="15.75" customHeight="1" x14ac:dyDescent="0.35">
      <c r="A287" s="3"/>
      <c r="B287" s="4"/>
      <c r="C287" s="3"/>
      <c r="D287" s="3"/>
      <c r="E287" s="3"/>
      <c r="F287" s="3"/>
      <c r="G287" s="3"/>
      <c r="H287" s="3"/>
      <c r="I287" s="3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spans="1:26" ht="15.75" customHeight="1" x14ac:dyDescent="0.35">
      <c r="A288" s="3"/>
      <c r="B288" s="4"/>
      <c r="C288" s="3"/>
      <c r="D288" s="3"/>
      <c r="E288" s="3"/>
      <c r="F288" s="3"/>
      <c r="G288" s="3"/>
      <c r="H288" s="3"/>
      <c r="I288" s="3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spans="1:26" ht="15.75" customHeight="1" x14ac:dyDescent="0.35">
      <c r="A289" s="3"/>
      <c r="B289" s="4"/>
      <c r="C289" s="3"/>
      <c r="D289" s="3"/>
      <c r="E289" s="3"/>
      <c r="F289" s="3"/>
      <c r="G289" s="3"/>
      <c r="H289" s="3"/>
      <c r="I289" s="3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spans="1:26" ht="15.75" customHeight="1" x14ac:dyDescent="0.35">
      <c r="A290" s="3"/>
      <c r="B290" s="4"/>
      <c r="C290" s="3"/>
      <c r="D290" s="3"/>
      <c r="E290" s="3"/>
      <c r="F290" s="3"/>
      <c r="G290" s="3"/>
      <c r="H290" s="3"/>
      <c r="I290" s="3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spans="1:26" ht="15.75" customHeight="1" x14ac:dyDescent="0.35">
      <c r="A291" s="3"/>
      <c r="B291" s="4"/>
      <c r="C291" s="3"/>
      <c r="D291" s="3"/>
      <c r="E291" s="3"/>
      <c r="F291" s="3"/>
      <c r="G291" s="3"/>
      <c r="H291" s="3"/>
      <c r="I291" s="3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spans="1:26" ht="15.75" customHeight="1" x14ac:dyDescent="0.35">
      <c r="A292" s="3"/>
      <c r="B292" s="4"/>
      <c r="C292" s="3"/>
      <c r="D292" s="3"/>
      <c r="E292" s="3"/>
      <c r="F292" s="3"/>
      <c r="G292" s="3"/>
      <c r="H292" s="3"/>
      <c r="I292" s="3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spans="1:26" ht="15.75" customHeight="1" x14ac:dyDescent="0.35">
      <c r="A293" s="3"/>
      <c r="B293" s="4"/>
      <c r="C293" s="3"/>
      <c r="D293" s="3"/>
      <c r="E293" s="3"/>
      <c r="F293" s="3"/>
      <c r="G293" s="3"/>
      <c r="H293" s="3"/>
      <c r="I293" s="3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spans="1:26" ht="15.75" customHeight="1" x14ac:dyDescent="0.35">
      <c r="A294" s="3"/>
      <c r="B294" s="4"/>
      <c r="C294" s="3"/>
      <c r="D294" s="3"/>
      <c r="E294" s="3"/>
      <c r="F294" s="3"/>
      <c r="G294" s="3"/>
      <c r="H294" s="3"/>
      <c r="I294" s="3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spans="1:26" ht="15.75" customHeight="1" x14ac:dyDescent="0.35">
      <c r="A295" s="3"/>
      <c r="B295" s="4"/>
      <c r="C295" s="3"/>
      <c r="D295" s="3"/>
      <c r="E295" s="3"/>
      <c r="F295" s="3"/>
      <c r="G295" s="3"/>
      <c r="H295" s="3"/>
      <c r="I295" s="3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spans="1:26" ht="15.75" customHeight="1" x14ac:dyDescent="0.35">
      <c r="A296" s="3"/>
      <c r="B296" s="4"/>
      <c r="C296" s="3"/>
      <c r="D296" s="3"/>
      <c r="E296" s="3"/>
      <c r="F296" s="3"/>
      <c r="G296" s="3"/>
      <c r="H296" s="3"/>
      <c r="I296" s="3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spans="1:26" ht="15.75" customHeight="1" x14ac:dyDescent="0.35">
      <c r="A297" s="3"/>
      <c r="B297" s="4"/>
      <c r="C297" s="3"/>
      <c r="D297" s="3"/>
      <c r="E297" s="3"/>
      <c r="F297" s="3"/>
      <c r="G297" s="3"/>
      <c r="H297" s="3"/>
      <c r="I297" s="3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spans="1:26" ht="15.75" customHeight="1" x14ac:dyDescent="0.35">
      <c r="A298" s="3"/>
      <c r="B298" s="4"/>
      <c r="C298" s="3"/>
      <c r="D298" s="3"/>
      <c r="E298" s="3"/>
      <c r="F298" s="3"/>
      <c r="G298" s="3"/>
      <c r="H298" s="3"/>
      <c r="I298" s="3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spans="1:26" ht="15.75" customHeight="1" x14ac:dyDescent="0.35">
      <c r="A299" s="3"/>
      <c r="B299" s="4"/>
      <c r="C299" s="3"/>
      <c r="D299" s="3"/>
      <c r="E299" s="3"/>
      <c r="F299" s="3"/>
      <c r="G299" s="3"/>
      <c r="H299" s="3"/>
      <c r="I299" s="3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spans="1:26" ht="15.75" customHeight="1" x14ac:dyDescent="0.35">
      <c r="A300" s="3"/>
      <c r="B300" s="4"/>
      <c r="C300" s="3"/>
      <c r="D300" s="3"/>
      <c r="E300" s="3"/>
      <c r="F300" s="3"/>
      <c r="G300" s="3"/>
      <c r="H300" s="3"/>
      <c r="I300" s="3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spans="1:26" ht="15.75" customHeight="1" x14ac:dyDescent="0.35">
      <c r="A301" s="3"/>
      <c r="B301" s="4"/>
      <c r="C301" s="3"/>
      <c r="D301" s="3"/>
      <c r="E301" s="3"/>
      <c r="F301" s="3"/>
      <c r="G301" s="3"/>
      <c r="H301" s="3"/>
      <c r="I301" s="3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spans="1:26" ht="15.75" customHeight="1" x14ac:dyDescent="0.35">
      <c r="A302" s="3"/>
      <c r="B302" s="4"/>
      <c r="C302" s="3"/>
      <c r="D302" s="3"/>
      <c r="E302" s="3"/>
      <c r="F302" s="3"/>
      <c r="G302" s="3"/>
      <c r="H302" s="3"/>
      <c r="I302" s="3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spans="1:26" ht="15.75" customHeight="1" x14ac:dyDescent="0.35">
      <c r="A303" s="3"/>
      <c r="B303" s="4"/>
      <c r="C303" s="3"/>
      <c r="D303" s="3"/>
      <c r="E303" s="3"/>
      <c r="F303" s="3"/>
      <c r="G303" s="3"/>
      <c r="H303" s="3"/>
      <c r="I303" s="3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spans="1:26" ht="15.75" customHeight="1" x14ac:dyDescent="0.35">
      <c r="A304" s="3"/>
      <c r="B304" s="4"/>
      <c r="C304" s="3"/>
      <c r="D304" s="3"/>
      <c r="E304" s="3"/>
      <c r="F304" s="3"/>
      <c r="G304" s="3"/>
      <c r="H304" s="3"/>
      <c r="I304" s="3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spans="1:26" ht="15.75" customHeight="1" x14ac:dyDescent="0.35">
      <c r="A305" s="3"/>
      <c r="B305" s="4"/>
      <c r="C305" s="3"/>
      <c r="D305" s="3"/>
      <c r="E305" s="3"/>
      <c r="F305" s="3"/>
      <c r="G305" s="3"/>
      <c r="H305" s="3"/>
      <c r="I305" s="3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spans="1:26" ht="15.75" customHeight="1" x14ac:dyDescent="0.35">
      <c r="A306" s="3"/>
      <c r="B306" s="4"/>
      <c r="C306" s="3"/>
      <c r="D306" s="3"/>
      <c r="E306" s="3"/>
      <c r="F306" s="3"/>
      <c r="G306" s="3"/>
      <c r="H306" s="3"/>
      <c r="I306" s="3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spans="1:26" ht="15.75" customHeight="1" x14ac:dyDescent="0.35">
      <c r="A307" s="3"/>
      <c r="B307" s="4"/>
      <c r="C307" s="3"/>
      <c r="D307" s="3"/>
      <c r="E307" s="3"/>
      <c r="F307" s="3"/>
      <c r="G307" s="3"/>
      <c r="H307" s="3"/>
      <c r="I307" s="3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spans="1:26" ht="15.75" customHeight="1" x14ac:dyDescent="0.35">
      <c r="A308" s="3"/>
      <c r="B308" s="4"/>
      <c r="C308" s="3"/>
      <c r="D308" s="3"/>
      <c r="E308" s="3"/>
      <c r="F308" s="3"/>
      <c r="G308" s="3"/>
      <c r="H308" s="3"/>
      <c r="I308" s="3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spans="1:26" ht="15.75" customHeight="1" x14ac:dyDescent="0.35">
      <c r="A309" s="3"/>
      <c r="B309" s="4"/>
      <c r="C309" s="3"/>
      <c r="D309" s="3"/>
      <c r="E309" s="3"/>
      <c r="F309" s="3"/>
      <c r="G309" s="3"/>
      <c r="H309" s="3"/>
      <c r="I309" s="3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spans="1:26" ht="15.75" customHeight="1" x14ac:dyDescent="0.35">
      <c r="A310" s="3"/>
      <c r="B310" s="4"/>
      <c r="C310" s="3"/>
      <c r="D310" s="3"/>
      <c r="E310" s="3"/>
      <c r="F310" s="3"/>
      <c r="G310" s="3"/>
      <c r="H310" s="3"/>
      <c r="I310" s="3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spans="1:26" ht="15.75" customHeight="1" x14ac:dyDescent="0.35">
      <c r="A311" s="3"/>
      <c r="B311" s="4"/>
      <c r="C311" s="3"/>
      <c r="D311" s="3"/>
      <c r="E311" s="3"/>
      <c r="F311" s="3"/>
      <c r="G311" s="3"/>
      <c r="H311" s="3"/>
      <c r="I311" s="3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spans="1:26" ht="15.75" customHeight="1" x14ac:dyDescent="0.35">
      <c r="A312" s="3"/>
      <c r="B312" s="4"/>
      <c r="C312" s="3"/>
      <c r="D312" s="3"/>
      <c r="E312" s="3"/>
      <c r="F312" s="3"/>
      <c r="G312" s="3"/>
      <c r="H312" s="3"/>
      <c r="I312" s="3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spans="1:26" ht="15.75" customHeight="1" x14ac:dyDescent="0.35">
      <c r="A313" s="3"/>
      <c r="B313" s="4"/>
      <c r="C313" s="3"/>
      <c r="D313" s="3"/>
      <c r="E313" s="3"/>
      <c r="F313" s="3"/>
      <c r="G313" s="3"/>
      <c r="H313" s="3"/>
      <c r="I313" s="3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spans="1:26" ht="15.75" customHeight="1" x14ac:dyDescent="0.35">
      <c r="A314" s="3"/>
      <c r="B314" s="4"/>
      <c r="C314" s="3"/>
      <c r="D314" s="3"/>
      <c r="E314" s="3"/>
      <c r="F314" s="3"/>
      <c r="G314" s="3"/>
      <c r="H314" s="3"/>
      <c r="I314" s="3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spans="1:26" ht="15.75" customHeight="1" x14ac:dyDescent="0.35">
      <c r="A315" s="3"/>
      <c r="B315" s="4"/>
      <c r="C315" s="3"/>
      <c r="D315" s="3"/>
      <c r="E315" s="3"/>
      <c r="F315" s="3"/>
      <c r="G315" s="3"/>
      <c r="H315" s="3"/>
      <c r="I315" s="3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spans="1:26" ht="15.75" customHeight="1" x14ac:dyDescent="0.35">
      <c r="A316" s="3"/>
      <c r="B316" s="4"/>
      <c r="C316" s="3"/>
      <c r="D316" s="3"/>
      <c r="E316" s="3"/>
      <c r="F316" s="3"/>
      <c r="G316" s="3"/>
      <c r="H316" s="3"/>
      <c r="I316" s="3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spans="1:26" ht="15.75" customHeight="1" x14ac:dyDescent="0.35">
      <c r="A317" s="3"/>
      <c r="B317" s="4"/>
      <c r="C317" s="3"/>
      <c r="D317" s="3"/>
      <c r="E317" s="3"/>
      <c r="F317" s="3"/>
      <c r="G317" s="3"/>
      <c r="H317" s="3"/>
      <c r="I317" s="3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spans="1:26" ht="15.75" customHeight="1" x14ac:dyDescent="0.35">
      <c r="A318" s="3"/>
      <c r="B318" s="4"/>
      <c r="C318" s="3"/>
      <c r="D318" s="3"/>
      <c r="E318" s="3"/>
      <c r="F318" s="3"/>
      <c r="G318" s="3"/>
      <c r="H318" s="3"/>
      <c r="I318" s="3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spans="1:26" ht="15.75" customHeight="1" x14ac:dyDescent="0.35">
      <c r="A319" s="3"/>
      <c r="B319" s="4"/>
      <c r="C319" s="3"/>
      <c r="D319" s="3"/>
      <c r="E319" s="3"/>
      <c r="F319" s="3"/>
      <c r="G319" s="3"/>
      <c r="H319" s="3"/>
      <c r="I319" s="3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spans="1:26" ht="15.75" customHeight="1" x14ac:dyDescent="0.35">
      <c r="A320" s="3"/>
      <c r="B320" s="4"/>
      <c r="C320" s="3"/>
      <c r="D320" s="3"/>
      <c r="E320" s="3"/>
      <c r="F320" s="3"/>
      <c r="G320" s="3"/>
      <c r="H320" s="3"/>
      <c r="I320" s="3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spans="1:26" ht="15.75" customHeight="1" x14ac:dyDescent="0.35">
      <c r="A321" s="3"/>
      <c r="B321" s="4"/>
      <c r="C321" s="3"/>
      <c r="D321" s="3"/>
      <c r="E321" s="3"/>
      <c r="F321" s="3"/>
      <c r="G321" s="3"/>
      <c r="H321" s="3"/>
      <c r="I321" s="3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spans="1:26" ht="15.75" customHeight="1" x14ac:dyDescent="0.35">
      <c r="A322" s="3"/>
      <c r="B322" s="4"/>
      <c r="C322" s="3"/>
      <c r="D322" s="3"/>
      <c r="E322" s="3"/>
      <c r="F322" s="3"/>
      <c r="G322" s="3"/>
      <c r="H322" s="3"/>
      <c r="I322" s="3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spans="1:26" ht="15.75" customHeight="1" x14ac:dyDescent="0.35">
      <c r="A323" s="3"/>
      <c r="B323" s="4"/>
      <c r="C323" s="3"/>
      <c r="D323" s="3"/>
      <c r="E323" s="3"/>
      <c r="F323" s="3"/>
      <c r="G323" s="3"/>
      <c r="H323" s="3"/>
      <c r="I323" s="3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spans="1:26" ht="15.75" customHeight="1" x14ac:dyDescent="0.35">
      <c r="A324" s="3"/>
      <c r="B324" s="4"/>
      <c r="C324" s="3"/>
      <c r="D324" s="3"/>
      <c r="E324" s="3"/>
      <c r="F324" s="3"/>
      <c r="G324" s="3"/>
      <c r="H324" s="3"/>
      <c r="I324" s="3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spans="1:26" ht="15.75" customHeight="1" x14ac:dyDescent="0.35">
      <c r="A325" s="3"/>
      <c r="B325" s="4"/>
      <c r="C325" s="3"/>
      <c r="D325" s="3"/>
      <c r="E325" s="3"/>
      <c r="F325" s="3"/>
      <c r="G325" s="3"/>
      <c r="H325" s="3"/>
      <c r="I325" s="3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spans="1:26" ht="15.75" customHeight="1" x14ac:dyDescent="0.35">
      <c r="A326" s="3"/>
      <c r="B326" s="4"/>
      <c r="C326" s="3"/>
      <c r="D326" s="3"/>
      <c r="E326" s="3"/>
      <c r="F326" s="3"/>
      <c r="G326" s="3"/>
      <c r="H326" s="3"/>
      <c r="I326" s="3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spans="1:26" ht="15.75" customHeight="1" x14ac:dyDescent="0.35">
      <c r="A327" s="3"/>
      <c r="B327" s="4"/>
      <c r="C327" s="3"/>
      <c r="D327" s="3"/>
      <c r="E327" s="3"/>
      <c r="F327" s="3"/>
      <c r="G327" s="3"/>
      <c r="H327" s="3"/>
      <c r="I327" s="3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spans="1:26" ht="15.75" customHeight="1" x14ac:dyDescent="0.35">
      <c r="A328" s="3"/>
      <c r="B328" s="4"/>
      <c r="C328" s="3"/>
      <c r="D328" s="3"/>
      <c r="E328" s="3"/>
      <c r="F328" s="3"/>
      <c r="G328" s="3"/>
      <c r="H328" s="3"/>
      <c r="I328" s="3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spans="1:26" ht="15.75" customHeight="1" x14ac:dyDescent="0.35">
      <c r="A329" s="3"/>
      <c r="B329" s="4"/>
      <c r="C329" s="3"/>
      <c r="D329" s="3"/>
      <c r="E329" s="3"/>
      <c r="F329" s="3"/>
      <c r="G329" s="3"/>
      <c r="H329" s="3"/>
      <c r="I329" s="3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spans="1:26" ht="15.75" customHeight="1" x14ac:dyDescent="0.35">
      <c r="A330" s="3"/>
      <c r="B330" s="4"/>
      <c r="C330" s="3"/>
      <c r="D330" s="3"/>
      <c r="E330" s="3"/>
      <c r="F330" s="3"/>
      <c r="G330" s="3"/>
      <c r="H330" s="3"/>
      <c r="I330" s="3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spans="1:26" ht="15.75" customHeight="1" x14ac:dyDescent="0.35">
      <c r="A331" s="3"/>
      <c r="B331" s="4"/>
      <c r="C331" s="3"/>
      <c r="D331" s="3"/>
      <c r="E331" s="3"/>
      <c r="F331" s="3"/>
      <c r="G331" s="3"/>
      <c r="H331" s="3"/>
      <c r="I331" s="3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spans="1:26" ht="15.75" customHeight="1" x14ac:dyDescent="0.35">
      <c r="A332" s="3"/>
      <c r="B332" s="4"/>
      <c r="C332" s="3"/>
      <c r="D332" s="3"/>
      <c r="E332" s="3"/>
      <c r="F332" s="3"/>
      <c r="G332" s="3"/>
      <c r="H332" s="3"/>
      <c r="I332" s="3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spans="1:26" ht="15.75" customHeight="1" x14ac:dyDescent="0.35">
      <c r="A333" s="3"/>
      <c r="B333" s="4"/>
      <c r="C333" s="3"/>
      <c r="D333" s="3"/>
      <c r="E333" s="3"/>
      <c r="F333" s="3"/>
      <c r="G333" s="3"/>
      <c r="H333" s="3"/>
      <c r="I333" s="3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spans="1:26" ht="15.75" customHeight="1" x14ac:dyDescent="0.35">
      <c r="A334" s="3"/>
      <c r="B334" s="4"/>
      <c r="C334" s="3"/>
      <c r="D334" s="3"/>
      <c r="E334" s="3"/>
      <c r="F334" s="3"/>
      <c r="G334" s="3"/>
      <c r="H334" s="3"/>
      <c r="I334" s="3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spans="1:26" ht="15.75" customHeight="1" x14ac:dyDescent="0.35">
      <c r="A335" s="3"/>
      <c r="B335" s="4"/>
      <c r="C335" s="3"/>
      <c r="D335" s="3"/>
      <c r="E335" s="3"/>
      <c r="F335" s="3"/>
      <c r="G335" s="3"/>
      <c r="H335" s="3"/>
      <c r="I335" s="3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spans="1:26" ht="15.75" customHeight="1" x14ac:dyDescent="0.35">
      <c r="A336" s="3"/>
      <c r="B336" s="4"/>
      <c r="C336" s="3"/>
      <c r="D336" s="3"/>
      <c r="E336" s="3"/>
      <c r="F336" s="3"/>
      <c r="G336" s="3"/>
      <c r="H336" s="3"/>
      <c r="I336" s="3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spans="1:26" ht="15.75" customHeight="1" x14ac:dyDescent="0.35">
      <c r="A337" s="3"/>
      <c r="B337" s="4"/>
      <c r="C337" s="3"/>
      <c r="D337" s="3"/>
      <c r="E337" s="3"/>
      <c r="F337" s="3"/>
      <c r="G337" s="3"/>
      <c r="H337" s="3"/>
      <c r="I337" s="3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spans="1:26" ht="15.75" customHeight="1" x14ac:dyDescent="0.35">
      <c r="A338" s="3"/>
      <c r="B338" s="4"/>
      <c r="C338" s="3"/>
      <c r="D338" s="3"/>
      <c r="E338" s="3"/>
      <c r="F338" s="3"/>
      <c r="G338" s="3"/>
      <c r="H338" s="3"/>
      <c r="I338" s="3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spans="1:26" ht="15.75" customHeight="1" x14ac:dyDescent="0.35">
      <c r="A339" s="3"/>
      <c r="B339" s="4"/>
      <c r="C339" s="3"/>
      <c r="D339" s="3"/>
      <c r="E339" s="3"/>
      <c r="F339" s="3"/>
      <c r="G339" s="3"/>
      <c r="H339" s="3"/>
      <c r="I339" s="3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spans="1:26" ht="15.75" customHeight="1" x14ac:dyDescent="0.35">
      <c r="A340" s="3"/>
      <c r="B340" s="4"/>
      <c r="C340" s="3"/>
      <c r="D340" s="3"/>
      <c r="E340" s="3"/>
      <c r="F340" s="3"/>
      <c r="G340" s="3"/>
      <c r="H340" s="3"/>
      <c r="I340" s="3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spans="1:26" ht="15.75" customHeight="1" x14ac:dyDescent="0.35">
      <c r="A341" s="3"/>
      <c r="B341" s="4"/>
      <c r="C341" s="3"/>
      <c r="D341" s="3"/>
      <c r="E341" s="3"/>
      <c r="F341" s="3"/>
      <c r="G341" s="3"/>
      <c r="H341" s="3"/>
      <c r="I341" s="3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spans="1:26" ht="15.75" customHeight="1" x14ac:dyDescent="0.35">
      <c r="A342" s="3"/>
      <c r="B342" s="4"/>
      <c r="C342" s="3"/>
      <c r="D342" s="3"/>
      <c r="E342" s="3"/>
      <c r="F342" s="3"/>
      <c r="G342" s="3"/>
      <c r="H342" s="3"/>
      <c r="I342" s="3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spans="1:26" ht="15.75" customHeight="1" x14ac:dyDescent="0.35">
      <c r="A343" s="3"/>
      <c r="B343" s="4"/>
      <c r="C343" s="3"/>
      <c r="D343" s="3"/>
      <c r="E343" s="3"/>
      <c r="F343" s="3"/>
      <c r="G343" s="3"/>
      <c r="H343" s="3"/>
      <c r="I343" s="3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spans="1:26" ht="15.75" customHeight="1" x14ac:dyDescent="0.35">
      <c r="A344" s="3"/>
      <c r="B344" s="4"/>
      <c r="C344" s="3"/>
      <c r="D344" s="3"/>
      <c r="E344" s="3"/>
      <c r="F344" s="3"/>
      <c r="G344" s="3"/>
      <c r="H344" s="3"/>
      <c r="I344" s="3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spans="1:26" ht="15.75" customHeight="1" x14ac:dyDescent="0.35">
      <c r="A345" s="3"/>
      <c r="B345" s="4"/>
      <c r="C345" s="3"/>
      <c r="D345" s="3"/>
      <c r="E345" s="3"/>
      <c r="F345" s="3"/>
      <c r="G345" s="3"/>
      <c r="H345" s="3"/>
      <c r="I345" s="3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spans="1:26" ht="15.75" customHeight="1" x14ac:dyDescent="0.35">
      <c r="A346" s="3"/>
      <c r="B346" s="4"/>
      <c r="C346" s="3"/>
      <c r="D346" s="3"/>
      <c r="E346" s="3"/>
      <c r="F346" s="3"/>
      <c r="G346" s="3"/>
      <c r="H346" s="3"/>
      <c r="I346" s="3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spans="1:26" ht="15.75" customHeight="1" x14ac:dyDescent="0.35">
      <c r="A347" s="3"/>
      <c r="B347" s="4"/>
      <c r="C347" s="3"/>
      <c r="D347" s="3"/>
      <c r="E347" s="3"/>
      <c r="F347" s="3"/>
      <c r="G347" s="3"/>
      <c r="H347" s="3"/>
      <c r="I347" s="3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spans="1:26" ht="15.75" customHeight="1" x14ac:dyDescent="0.35">
      <c r="A348" s="3"/>
      <c r="B348" s="4"/>
      <c r="C348" s="3"/>
      <c r="D348" s="3"/>
      <c r="E348" s="3"/>
      <c r="F348" s="3"/>
      <c r="G348" s="3"/>
      <c r="H348" s="3"/>
      <c r="I348" s="3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spans="1:26" ht="15.75" customHeight="1" x14ac:dyDescent="0.35">
      <c r="A349" s="3"/>
      <c r="B349" s="4"/>
      <c r="C349" s="3"/>
      <c r="D349" s="3"/>
      <c r="E349" s="3"/>
      <c r="F349" s="3"/>
      <c r="G349" s="3"/>
      <c r="H349" s="3"/>
      <c r="I349" s="3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spans="1:26" ht="15.75" customHeight="1" x14ac:dyDescent="0.35">
      <c r="A350" s="3"/>
      <c r="B350" s="4"/>
      <c r="C350" s="3"/>
      <c r="D350" s="3"/>
      <c r="E350" s="3"/>
      <c r="F350" s="3"/>
      <c r="G350" s="3"/>
      <c r="H350" s="3"/>
      <c r="I350" s="3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spans="1:26" ht="15.75" customHeight="1" x14ac:dyDescent="0.35">
      <c r="A351" s="3"/>
      <c r="B351" s="4"/>
      <c r="C351" s="3"/>
      <c r="D351" s="3"/>
      <c r="E351" s="3"/>
      <c r="F351" s="3"/>
      <c r="G351" s="3"/>
      <c r="H351" s="3"/>
      <c r="I351" s="3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spans="1:26" ht="15.75" customHeight="1" x14ac:dyDescent="0.35">
      <c r="A352" s="3"/>
      <c r="B352" s="4"/>
      <c r="C352" s="3"/>
      <c r="D352" s="3"/>
      <c r="E352" s="3"/>
      <c r="F352" s="3"/>
      <c r="G352" s="3"/>
      <c r="H352" s="3"/>
      <c r="I352" s="3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spans="1:26" ht="15.75" customHeight="1" x14ac:dyDescent="0.35">
      <c r="A353" s="3"/>
      <c r="B353" s="4"/>
      <c r="C353" s="3"/>
      <c r="D353" s="3"/>
      <c r="E353" s="3"/>
      <c r="F353" s="3"/>
      <c r="G353" s="3"/>
      <c r="H353" s="3"/>
      <c r="I353" s="3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spans="1:26" ht="15.75" customHeight="1" x14ac:dyDescent="0.35">
      <c r="A354" s="3"/>
      <c r="B354" s="4"/>
      <c r="C354" s="3"/>
      <c r="D354" s="3"/>
      <c r="E354" s="3"/>
      <c r="F354" s="3"/>
      <c r="G354" s="3"/>
      <c r="H354" s="3"/>
      <c r="I354" s="3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spans="1:26" ht="15.75" customHeight="1" x14ac:dyDescent="0.35">
      <c r="A355" s="3"/>
      <c r="B355" s="4"/>
      <c r="C355" s="3"/>
      <c r="D355" s="3"/>
      <c r="E355" s="3"/>
      <c r="F355" s="3"/>
      <c r="G355" s="3"/>
      <c r="H355" s="3"/>
      <c r="I355" s="3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spans="1:26" ht="15.75" customHeight="1" x14ac:dyDescent="0.35">
      <c r="A356" s="3"/>
      <c r="B356" s="4"/>
      <c r="C356" s="3"/>
      <c r="D356" s="3"/>
      <c r="E356" s="3"/>
      <c r="F356" s="3"/>
      <c r="G356" s="3"/>
      <c r="H356" s="3"/>
      <c r="I356" s="3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spans="1:26" ht="15.75" customHeight="1" x14ac:dyDescent="0.35">
      <c r="A357" s="3"/>
      <c r="B357" s="4"/>
      <c r="C357" s="3"/>
      <c r="D357" s="3"/>
      <c r="E357" s="3"/>
      <c r="F357" s="3"/>
      <c r="G357" s="3"/>
      <c r="H357" s="3"/>
      <c r="I357" s="3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spans="1:26" ht="15.75" customHeight="1" x14ac:dyDescent="0.35">
      <c r="A358" s="3"/>
      <c r="B358" s="4"/>
      <c r="C358" s="3"/>
      <c r="D358" s="3"/>
      <c r="E358" s="3"/>
      <c r="F358" s="3"/>
      <c r="G358" s="3"/>
      <c r="H358" s="3"/>
      <c r="I358" s="3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spans="1:26" ht="15.75" customHeight="1" x14ac:dyDescent="0.35">
      <c r="A359" s="3"/>
      <c r="B359" s="4"/>
      <c r="C359" s="3"/>
      <c r="D359" s="3"/>
      <c r="E359" s="3"/>
      <c r="F359" s="3"/>
      <c r="G359" s="3"/>
      <c r="H359" s="3"/>
      <c r="I359" s="3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spans="1:26" ht="15.75" customHeight="1" x14ac:dyDescent="0.35">
      <c r="A360" s="3"/>
      <c r="B360" s="4"/>
      <c r="C360" s="3"/>
      <c r="D360" s="3"/>
      <c r="E360" s="3"/>
      <c r="F360" s="3"/>
      <c r="G360" s="3"/>
      <c r="H360" s="3"/>
      <c r="I360" s="3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spans="1:26" ht="15.75" customHeight="1" x14ac:dyDescent="0.35">
      <c r="A361" s="3"/>
      <c r="B361" s="4"/>
      <c r="C361" s="3"/>
      <c r="D361" s="3"/>
      <c r="E361" s="3"/>
      <c r="F361" s="3"/>
      <c r="G361" s="3"/>
      <c r="H361" s="3"/>
      <c r="I361" s="3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spans="1:26" ht="15.75" customHeight="1" x14ac:dyDescent="0.35">
      <c r="A362" s="3"/>
      <c r="B362" s="4"/>
      <c r="C362" s="3"/>
      <c r="D362" s="3"/>
      <c r="E362" s="3"/>
      <c r="F362" s="3"/>
      <c r="G362" s="3"/>
      <c r="H362" s="3"/>
      <c r="I362" s="3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spans="1:26" ht="15.75" customHeight="1" x14ac:dyDescent="0.35">
      <c r="A363" s="3"/>
      <c r="B363" s="4"/>
      <c r="C363" s="3"/>
      <c r="D363" s="3"/>
      <c r="E363" s="3"/>
      <c r="F363" s="3"/>
      <c r="G363" s="3"/>
      <c r="H363" s="3"/>
      <c r="I363" s="3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spans="1:26" ht="15.75" customHeight="1" x14ac:dyDescent="0.35">
      <c r="A364" s="3"/>
      <c r="B364" s="4"/>
      <c r="C364" s="3"/>
      <c r="D364" s="3"/>
      <c r="E364" s="3"/>
      <c r="F364" s="3"/>
      <c r="G364" s="3"/>
      <c r="H364" s="3"/>
      <c r="I364" s="3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spans="1:26" ht="15.75" customHeight="1" x14ac:dyDescent="0.35">
      <c r="A365" s="3"/>
      <c r="B365" s="4"/>
      <c r="C365" s="3"/>
      <c r="D365" s="3"/>
      <c r="E365" s="3"/>
      <c r="F365" s="3"/>
      <c r="G365" s="3"/>
      <c r="H365" s="3"/>
      <c r="I365" s="3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spans="1:26" ht="15.75" customHeight="1" x14ac:dyDescent="0.35">
      <c r="A366" s="3"/>
      <c r="B366" s="4"/>
      <c r="C366" s="3"/>
      <c r="D366" s="3"/>
      <c r="E366" s="3"/>
      <c r="F366" s="3"/>
      <c r="G366" s="3"/>
      <c r="H366" s="3"/>
      <c r="I366" s="3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spans="1:26" ht="15.75" customHeight="1" x14ac:dyDescent="0.35">
      <c r="A367" s="3"/>
      <c r="B367" s="4"/>
      <c r="C367" s="3"/>
      <c r="D367" s="3"/>
      <c r="E367" s="3"/>
      <c r="F367" s="3"/>
      <c r="G367" s="3"/>
      <c r="H367" s="3"/>
      <c r="I367" s="3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spans="1:26" ht="15.75" customHeight="1" x14ac:dyDescent="0.35">
      <c r="A368" s="3"/>
      <c r="B368" s="4"/>
      <c r="C368" s="3"/>
      <c r="D368" s="3"/>
      <c r="E368" s="3"/>
      <c r="F368" s="3"/>
      <c r="G368" s="3"/>
      <c r="H368" s="3"/>
      <c r="I368" s="3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spans="1:26" ht="15.75" customHeight="1" x14ac:dyDescent="0.35">
      <c r="A369" s="3"/>
      <c r="B369" s="4"/>
      <c r="C369" s="3"/>
      <c r="D369" s="3"/>
      <c r="E369" s="3"/>
      <c r="F369" s="3"/>
      <c r="G369" s="3"/>
      <c r="H369" s="3"/>
      <c r="I369" s="3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spans="1:26" ht="15.75" customHeight="1" x14ac:dyDescent="0.35">
      <c r="A370" s="3"/>
      <c r="B370" s="4"/>
      <c r="C370" s="3"/>
      <c r="D370" s="3"/>
      <c r="E370" s="3"/>
      <c r="F370" s="3"/>
      <c r="G370" s="3"/>
      <c r="H370" s="3"/>
      <c r="I370" s="3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spans="1:26" ht="15.75" customHeight="1" x14ac:dyDescent="0.35">
      <c r="A371" s="3"/>
      <c r="B371" s="4"/>
      <c r="C371" s="3"/>
      <c r="D371" s="3"/>
      <c r="E371" s="3"/>
      <c r="F371" s="3"/>
      <c r="G371" s="3"/>
      <c r="H371" s="3"/>
      <c r="I371" s="3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spans="1:26" ht="15.75" customHeight="1" x14ac:dyDescent="0.35">
      <c r="A372" s="3"/>
      <c r="B372" s="4"/>
      <c r="C372" s="3"/>
      <c r="D372" s="3"/>
      <c r="E372" s="3"/>
      <c r="F372" s="3"/>
      <c r="G372" s="3"/>
      <c r="H372" s="3"/>
      <c r="I372" s="3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spans="1:26" ht="15.75" customHeight="1" x14ac:dyDescent="0.35">
      <c r="A373" s="3"/>
      <c r="B373" s="4"/>
      <c r="C373" s="3"/>
      <c r="D373" s="3"/>
      <c r="E373" s="3"/>
      <c r="F373" s="3"/>
      <c r="G373" s="3"/>
      <c r="H373" s="3"/>
      <c r="I373" s="3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spans="1:26" ht="15.75" customHeight="1" x14ac:dyDescent="0.35">
      <c r="A374" s="3"/>
      <c r="B374" s="4"/>
      <c r="C374" s="3"/>
      <c r="D374" s="3"/>
      <c r="E374" s="3"/>
      <c r="F374" s="3"/>
      <c r="G374" s="3"/>
      <c r="H374" s="3"/>
      <c r="I374" s="3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spans="1:26" ht="15.75" customHeight="1" x14ac:dyDescent="0.35">
      <c r="A375" s="3"/>
      <c r="B375" s="4"/>
      <c r="C375" s="3"/>
      <c r="D375" s="3"/>
      <c r="E375" s="3"/>
      <c r="F375" s="3"/>
      <c r="G375" s="3"/>
      <c r="H375" s="3"/>
      <c r="I375" s="3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spans="1:26" ht="15.75" customHeight="1" x14ac:dyDescent="0.35">
      <c r="A376" s="3"/>
      <c r="B376" s="4"/>
      <c r="C376" s="3"/>
      <c r="D376" s="3"/>
      <c r="E376" s="3"/>
      <c r="F376" s="3"/>
      <c r="G376" s="3"/>
      <c r="H376" s="3"/>
      <c r="I376" s="3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spans="1:26" ht="15.75" customHeight="1" x14ac:dyDescent="0.35">
      <c r="A377" s="3"/>
      <c r="B377" s="4"/>
      <c r="C377" s="3"/>
      <c r="D377" s="3"/>
      <c r="E377" s="3"/>
      <c r="F377" s="3"/>
      <c r="G377" s="3"/>
      <c r="H377" s="3"/>
      <c r="I377" s="3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spans="1:26" ht="15.75" customHeight="1" x14ac:dyDescent="0.35">
      <c r="A378" s="3"/>
      <c r="B378" s="4"/>
      <c r="C378" s="3"/>
      <c r="D378" s="3"/>
      <c r="E378" s="3"/>
      <c r="F378" s="3"/>
      <c r="G378" s="3"/>
      <c r="H378" s="3"/>
      <c r="I378" s="3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spans="1:26" ht="15.75" customHeight="1" x14ac:dyDescent="0.35">
      <c r="A379" s="3"/>
      <c r="B379" s="4"/>
      <c r="C379" s="3"/>
      <c r="D379" s="3"/>
      <c r="E379" s="3"/>
      <c r="F379" s="3"/>
      <c r="G379" s="3"/>
      <c r="H379" s="3"/>
      <c r="I379" s="3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spans="1:26" ht="15.75" customHeight="1" x14ac:dyDescent="0.35">
      <c r="A380" s="3"/>
      <c r="B380" s="4"/>
      <c r="C380" s="3"/>
      <c r="D380" s="3"/>
      <c r="E380" s="3"/>
      <c r="F380" s="3"/>
      <c r="G380" s="3"/>
      <c r="H380" s="3"/>
      <c r="I380" s="3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spans="1:26" ht="15.75" customHeight="1" x14ac:dyDescent="0.35">
      <c r="A381" s="3"/>
      <c r="B381" s="4"/>
      <c r="C381" s="3"/>
      <c r="D381" s="3"/>
      <c r="E381" s="3"/>
      <c r="F381" s="3"/>
      <c r="G381" s="3"/>
      <c r="H381" s="3"/>
      <c r="I381" s="3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spans="1:26" ht="15.75" customHeight="1" x14ac:dyDescent="0.35">
      <c r="A382" s="3"/>
      <c r="B382" s="4"/>
      <c r="C382" s="3"/>
      <c r="D382" s="3"/>
      <c r="E382" s="3"/>
      <c r="F382" s="3"/>
      <c r="G382" s="3"/>
      <c r="H382" s="3"/>
      <c r="I382" s="3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spans="1:26" ht="15.75" customHeight="1" x14ac:dyDescent="0.35">
      <c r="A383" s="3"/>
      <c r="B383" s="4"/>
      <c r="C383" s="3"/>
      <c r="D383" s="3"/>
      <c r="E383" s="3"/>
      <c r="F383" s="3"/>
      <c r="G383" s="3"/>
      <c r="H383" s="3"/>
      <c r="I383" s="3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spans="1:26" ht="15.75" customHeight="1" x14ac:dyDescent="0.35">
      <c r="A384" s="3"/>
      <c r="B384" s="4"/>
      <c r="C384" s="3"/>
      <c r="D384" s="3"/>
      <c r="E384" s="3"/>
      <c r="F384" s="3"/>
      <c r="G384" s="3"/>
      <c r="H384" s="3"/>
      <c r="I384" s="3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spans="1:26" ht="15.75" customHeight="1" x14ac:dyDescent="0.35">
      <c r="A385" s="3"/>
      <c r="B385" s="4"/>
      <c r="C385" s="3"/>
      <c r="D385" s="3"/>
      <c r="E385" s="3"/>
      <c r="F385" s="3"/>
      <c r="G385" s="3"/>
      <c r="H385" s="3"/>
      <c r="I385" s="3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spans="1:26" ht="15.75" customHeight="1" x14ac:dyDescent="0.35">
      <c r="A386" s="3"/>
      <c r="B386" s="4"/>
      <c r="C386" s="3"/>
      <c r="D386" s="3"/>
      <c r="E386" s="3"/>
      <c r="F386" s="3"/>
      <c r="G386" s="3"/>
      <c r="H386" s="3"/>
      <c r="I386" s="3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spans="1:26" ht="15.75" customHeight="1" x14ac:dyDescent="0.35">
      <c r="A387" s="3"/>
      <c r="B387" s="4"/>
      <c r="C387" s="3"/>
      <c r="D387" s="3"/>
      <c r="E387" s="3"/>
      <c r="F387" s="3"/>
      <c r="G387" s="3"/>
      <c r="H387" s="3"/>
      <c r="I387" s="3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spans="1:26" ht="15.75" customHeight="1" x14ac:dyDescent="0.35">
      <c r="A388" s="3"/>
      <c r="B388" s="4"/>
      <c r="C388" s="3"/>
      <c r="D388" s="3"/>
      <c r="E388" s="3"/>
      <c r="F388" s="3"/>
      <c r="G388" s="3"/>
      <c r="H388" s="3"/>
      <c r="I388" s="3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spans="1:26" ht="15.75" customHeight="1" x14ac:dyDescent="0.35">
      <c r="A389" s="3"/>
      <c r="B389" s="4"/>
      <c r="C389" s="3"/>
      <c r="D389" s="3"/>
      <c r="E389" s="3"/>
      <c r="F389" s="3"/>
      <c r="G389" s="3"/>
      <c r="H389" s="3"/>
      <c r="I389" s="3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spans="1:26" ht="15.75" customHeight="1" x14ac:dyDescent="0.35">
      <c r="A390" s="3"/>
      <c r="B390" s="4"/>
      <c r="C390" s="3"/>
      <c r="D390" s="3"/>
      <c r="E390" s="3"/>
      <c r="F390" s="3"/>
      <c r="G390" s="3"/>
      <c r="H390" s="3"/>
      <c r="I390" s="3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spans="1:26" ht="15.75" customHeight="1" x14ac:dyDescent="0.35">
      <c r="A391" s="3"/>
      <c r="B391" s="4"/>
      <c r="C391" s="3"/>
      <c r="D391" s="3"/>
      <c r="E391" s="3"/>
      <c r="F391" s="3"/>
      <c r="G391" s="3"/>
      <c r="H391" s="3"/>
      <c r="I391" s="3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spans="1:26" ht="15.75" customHeight="1" x14ac:dyDescent="0.35">
      <c r="A392" s="3"/>
      <c r="B392" s="4"/>
      <c r="C392" s="3"/>
      <c r="D392" s="3"/>
      <c r="E392" s="3"/>
      <c r="F392" s="3"/>
      <c r="G392" s="3"/>
      <c r="H392" s="3"/>
      <c r="I392" s="3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spans="1:26" ht="15.75" customHeight="1" x14ac:dyDescent="0.35">
      <c r="A393" s="3"/>
      <c r="B393" s="4"/>
      <c r="C393" s="3"/>
      <c r="D393" s="3"/>
      <c r="E393" s="3"/>
      <c r="F393" s="3"/>
      <c r="G393" s="3"/>
      <c r="H393" s="3"/>
      <c r="I393" s="3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spans="1:26" ht="15.75" customHeight="1" x14ac:dyDescent="0.35">
      <c r="A394" s="3"/>
      <c r="B394" s="4"/>
      <c r="C394" s="3"/>
      <c r="D394" s="3"/>
      <c r="E394" s="3"/>
      <c r="F394" s="3"/>
      <c r="G394" s="3"/>
      <c r="H394" s="3"/>
      <c r="I394" s="3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spans="1:26" ht="15.75" customHeight="1" x14ac:dyDescent="0.35">
      <c r="A395" s="3"/>
      <c r="B395" s="4"/>
      <c r="C395" s="3"/>
      <c r="D395" s="3"/>
      <c r="E395" s="3"/>
      <c r="F395" s="3"/>
      <c r="G395" s="3"/>
      <c r="H395" s="3"/>
      <c r="I395" s="3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spans="1:26" ht="15.75" customHeight="1" x14ac:dyDescent="0.35">
      <c r="A396" s="3"/>
      <c r="B396" s="4"/>
      <c r="C396" s="3"/>
      <c r="D396" s="3"/>
      <c r="E396" s="3"/>
      <c r="F396" s="3"/>
      <c r="G396" s="3"/>
      <c r="H396" s="3"/>
      <c r="I396" s="3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spans="1:26" ht="15.75" customHeight="1" x14ac:dyDescent="0.35">
      <c r="A397" s="3"/>
      <c r="B397" s="4"/>
      <c r="C397" s="3"/>
      <c r="D397" s="3"/>
      <c r="E397" s="3"/>
      <c r="F397" s="3"/>
      <c r="G397" s="3"/>
      <c r="H397" s="3"/>
      <c r="I397" s="3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spans="1:26" ht="15.75" customHeight="1" x14ac:dyDescent="0.35">
      <c r="A398" s="3"/>
      <c r="B398" s="4"/>
      <c r="C398" s="3"/>
      <c r="D398" s="3"/>
      <c r="E398" s="3"/>
      <c r="F398" s="3"/>
      <c r="G398" s="3"/>
      <c r="H398" s="3"/>
      <c r="I398" s="3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spans="1:26" ht="15.75" customHeight="1" x14ac:dyDescent="0.35">
      <c r="A399" s="3"/>
      <c r="B399" s="4"/>
      <c r="C399" s="3"/>
      <c r="D399" s="3"/>
      <c r="E399" s="3"/>
      <c r="F399" s="3"/>
      <c r="G399" s="3"/>
      <c r="H399" s="3"/>
      <c r="I399" s="3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spans="1:26" ht="15.75" customHeight="1" x14ac:dyDescent="0.35">
      <c r="A400" s="3"/>
      <c r="B400" s="4"/>
      <c r="C400" s="3"/>
      <c r="D400" s="3"/>
      <c r="E400" s="3"/>
      <c r="F400" s="3"/>
      <c r="G400" s="3"/>
      <c r="H400" s="3"/>
      <c r="I400" s="3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spans="1:26" ht="15.75" customHeight="1" x14ac:dyDescent="0.35">
      <c r="A401" s="3"/>
      <c r="B401" s="4"/>
      <c r="C401" s="3"/>
      <c r="D401" s="3"/>
      <c r="E401" s="3"/>
      <c r="F401" s="3"/>
      <c r="G401" s="3"/>
      <c r="H401" s="3"/>
      <c r="I401" s="3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spans="1:26" ht="15.75" customHeight="1" x14ac:dyDescent="0.35">
      <c r="A402" s="3"/>
      <c r="B402" s="4"/>
      <c r="C402" s="3"/>
      <c r="D402" s="3"/>
      <c r="E402" s="3"/>
      <c r="F402" s="3"/>
      <c r="G402" s="3"/>
      <c r="H402" s="3"/>
      <c r="I402" s="3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spans="1:26" ht="15.75" customHeight="1" x14ac:dyDescent="0.35">
      <c r="A403" s="3"/>
      <c r="B403" s="4"/>
      <c r="C403" s="3"/>
      <c r="D403" s="3"/>
      <c r="E403" s="3"/>
      <c r="F403" s="3"/>
      <c r="G403" s="3"/>
      <c r="H403" s="3"/>
      <c r="I403" s="3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spans="1:26" ht="15.75" customHeight="1" x14ac:dyDescent="0.35">
      <c r="A404" s="3"/>
      <c r="B404" s="4"/>
      <c r="C404" s="3"/>
      <c r="D404" s="3"/>
      <c r="E404" s="3"/>
      <c r="F404" s="3"/>
      <c r="G404" s="3"/>
      <c r="H404" s="3"/>
      <c r="I404" s="3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spans="1:26" ht="15.75" customHeight="1" x14ac:dyDescent="0.35">
      <c r="A405" s="3"/>
      <c r="B405" s="4"/>
      <c r="C405" s="3"/>
      <c r="D405" s="3"/>
      <c r="E405" s="3"/>
      <c r="F405" s="3"/>
      <c r="G405" s="3"/>
      <c r="H405" s="3"/>
      <c r="I405" s="3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spans="1:26" ht="15.75" customHeight="1" x14ac:dyDescent="0.35">
      <c r="A406" s="3"/>
      <c r="B406" s="4"/>
      <c r="C406" s="3"/>
      <c r="D406" s="3"/>
      <c r="E406" s="3"/>
      <c r="F406" s="3"/>
      <c r="G406" s="3"/>
      <c r="H406" s="3"/>
      <c r="I406" s="3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spans="1:26" ht="15.75" customHeight="1" x14ac:dyDescent="0.35">
      <c r="A407" s="3"/>
      <c r="B407" s="4"/>
      <c r="C407" s="3"/>
      <c r="D407" s="3"/>
      <c r="E407" s="3"/>
      <c r="F407" s="3"/>
      <c r="G407" s="3"/>
      <c r="H407" s="3"/>
      <c r="I407" s="3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spans="1:26" ht="15.75" customHeight="1" x14ac:dyDescent="0.35">
      <c r="A408" s="3"/>
      <c r="B408" s="4"/>
      <c r="C408" s="3"/>
      <c r="D408" s="3"/>
      <c r="E408" s="3"/>
      <c r="F408" s="3"/>
      <c r="G408" s="3"/>
      <c r="H408" s="3"/>
      <c r="I408" s="3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spans="1:26" ht="15.75" customHeight="1" x14ac:dyDescent="0.35">
      <c r="A409" s="3"/>
      <c r="B409" s="4"/>
      <c r="C409" s="3"/>
      <c r="D409" s="3"/>
      <c r="E409" s="3"/>
      <c r="F409" s="3"/>
      <c r="G409" s="3"/>
      <c r="H409" s="3"/>
      <c r="I409" s="3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spans="1:26" ht="15.75" customHeight="1" x14ac:dyDescent="0.35">
      <c r="A410" s="3"/>
      <c r="B410" s="4"/>
      <c r="C410" s="3"/>
      <c r="D410" s="3"/>
      <c r="E410" s="3"/>
      <c r="F410" s="3"/>
      <c r="G410" s="3"/>
      <c r="H410" s="3"/>
      <c r="I410" s="3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spans="1:26" ht="15.75" customHeight="1" x14ac:dyDescent="0.35">
      <c r="A411" s="3"/>
      <c r="B411" s="4"/>
      <c r="C411" s="3"/>
      <c r="D411" s="3"/>
      <c r="E411" s="3"/>
      <c r="F411" s="3"/>
      <c r="G411" s="3"/>
      <c r="H411" s="3"/>
      <c r="I411" s="3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spans="1:26" ht="15.75" customHeight="1" x14ac:dyDescent="0.35">
      <c r="A412" s="3"/>
      <c r="B412" s="4"/>
      <c r="C412" s="3"/>
      <c r="D412" s="3"/>
      <c r="E412" s="3"/>
      <c r="F412" s="3"/>
      <c r="G412" s="3"/>
      <c r="H412" s="3"/>
      <c r="I412" s="3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spans="1:26" ht="15.75" customHeight="1" x14ac:dyDescent="0.35">
      <c r="A413" s="3"/>
      <c r="B413" s="4"/>
      <c r="C413" s="3"/>
      <c r="D413" s="3"/>
      <c r="E413" s="3"/>
      <c r="F413" s="3"/>
      <c r="G413" s="3"/>
      <c r="H413" s="3"/>
      <c r="I413" s="3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spans="1:26" ht="15.75" customHeight="1" x14ac:dyDescent="0.35">
      <c r="A414" s="3"/>
      <c r="B414" s="4"/>
      <c r="C414" s="3"/>
      <c r="D414" s="3"/>
      <c r="E414" s="3"/>
      <c r="F414" s="3"/>
      <c r="G414" s="3"/>
      <c r="H414" s="3"/>
      <c r="I414" s="3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spans="1:26" ht="15.75" customHeight="1" x14ac:dyDescent="0.35">
      <c r="A415" s="3"/>
      <c r="B415" s="4"/>
      <c r="C415" s="3"/>
      <c r="D415" s="3"/>
      <c r="E415" s="3"/>
      <c r="F415" s="3"/>
      <c r="G415" s="3"/>
      <c r="H415" s="3"/>
      <c r="I415" s="3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spans="1:26" ht="15.75" customHeight="1" x14ac:dyDescent="0.35">
      <c r="A416" s="3"/>
      <c r="B416" s="4"/>
      <c r="C416" s="3"/>
      <c r="D416" s="3"/>
      <c r="E416" s="3"/>
      <c r="F416" s="3"/>
      <c r="G416" s="3"/>
      <c r="H416" s="3"/>
      <c r="I416" s="3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spans="1:26" ht="15.75" customHeight="1" x14ac:dyDescent="0.35">
      <c r="A417" s="3"/>
      <c r="B417" s="4"/>
      <c r="C417" s="3"/>
      <c r="D417" s="3"/>
      <c r="E417" s="3"/>
      <c r="F417" s="3"/>
      <c r="G417" s="3"/>
      <c r="H417" s="3"/>
      <c r="I417" s="3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spans="1:26" ht="15.75" customHeight="1" x14ac:dyDescent="0.35">
      <c r="A418" s="3"/>
      <c r="B418" s="4"/>
      <c r="C418" s="3"/>
      <c r="D418" s="3"/>
      <c r="E418" s="3"/>
      <c r="F418" s="3"/>
      <c r="G418" s="3"/>
      <c r="H418" s="3"/>
      <c r="I418" s="3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spans="1:26" ht="15.75" customHeight="1" x14ac:dyDescent="0.35">
      <c r="A419" s="3"/>
      <c r="B419" s="4"/>
      <c r="C419" s="3"/>
      <c r="D419" s="3"/>
      <c r="E419" s="3"/>
      <c r="F419" s="3"/>
      <c r="G419" s="3"/>
      <c r="H419" s="3"/>
      <c r="I419" s="3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spans="1:26" ht="15.75" customHeight="1" x14ac:dyDescent="0.35">
      <c r="A420" s="3"/>
      <c r="B420" s="4"/>
      <c r="C420" s="3"/>
      <c r="D420" s="3"/>
      <c r="E420" s="3"/>
      <c r="F420" s="3"/>
      <c r="G420" s="3"/>
      <c r="H420" s="3"/>
      <c r="I420" s="3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spans="1:26" ht="15.75" customHeight="1" x14ac:dyDescent="0.35">
      <c r="A421" s="3"/>
      <c r="B421" s="4"/>
      <c r="C421" s="3"/>
      <c r="D421" s="3"/>
      <c r="E421" s="3"/>
      <c r="F421" s="3"/>
      <c r="G421" s="3"/>
      <c r="H421" s="3"/>
      <c r="I421" s="3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spans="1:26" ht="15.75" customHeight="1" x14ac:dyDescent="0.35">
      <c r="A422" s="3"/>
      <c r="B422" s="4"/>
      <c r="C422" s="3"/>
      <c r="D422" s="3"/>
      <c r="E422" s="3"/>
      <c r="F422" s="3"/>
      <c r="G422" s="3"/>
      <c r="H422" s="3"/>
      <c r="I422" s="3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spans="1:26" ht="15.75" customHeight="1" x14ac:dyDescent="0.35">
      <c r="A423" s="3"/>
      <c r="B423" s="4"/>
      <c r="C423" s="3"/>
      <c r="D423" s="3"/>
      <c r="E423" s="3"/>
      <c r="F423" s="3"/>
      <c r="G423" s="3"/>
      <c r="H423" s="3"/>
      <c r="I423" s="3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spans="1:26" ht="15.75" customHeight="1" x14ac:dyDescent="0.35">
      <c r="A424" s="3"/>
      <c r="B424" s="4"/>
      <c r="C424" s="3"/>
      <c r="D424" s="3"/>
      <c r="E424" s="3"/>
      <c r="F424" s="3"/>
      <c r="G424" s="3"/>
      <c r="H424" s="3"/>
      <c r="I424" s="3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spans="1:26" ht="15.75" customHeight="1" x14ac:dyDescent="0.35">
      <c r="A425" s="3"/>
      <c r="B425" s="4"/>
      <c r="C425" s="3"/>
      <c r="D425" s="3"/>
      <c r="E425" s="3"/>
      <c r="F425" s="3"/>
      <c r="G425" s="3"/>
      <c r="H425" s="3"/>
      <c r="I425" s="3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spans="1:26" ht="15.75" customHeight="1" x14ac:dyDescent="0.35">
      <c r="A426" s="3"/>
      <c r="B426" s="4"/>
      <c r="C426" s="3"/>
      <c r="D426" s="3"/>
      <c r="E426" s="3"/>
      <c r="F426" s="3"/>
      <c r="G426" s="3"/>
      <c r="H426" s="3"/>
      <c r="I426" s="3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spans="1:26" ht="15.75" customHeight="1" x14ac:dyDescent="0.35">
      <c r="A427" s="3"/>
      <c r="B427" s="4"/>
      <c r="C427" s="3"/>
      <c r="D427" s="3"/>
      <c r="E427" s="3"/>
      <c r="F427" s="3"/>
      <c r="G427" s="3"/>
      <c r="H427" s="3"/>
      <c r="I427" s="3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spans="1:26" ht="15.75" customHeight="1" x14ac:dyDescent="0.35">
      <c r="A428" s="3"/>
      <c r="B428" s="4"/>
      <c r="C428" s="3"/>
      <c r="D428" s="3"/>
      <c r="E428" s="3"/>
      <c r="F428" s="3"/>
      <c r="G428" s="3"/>
      <c r="H428" s="3"/>
      <c r="I428" s="3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spans="1:26" ht="15.75" customHeight="1" x14ac:dyDescent="0.35">
      <c r="A429" s="3"/>
      <c r="B429" s="4"/>
      <c r="C429" s="3"/>
      <c r="D429" s="3"/>
      <c r="E429" s="3"/>
      <c r="F429" s="3"/>
      <c r="G429" s="3"/>
      <c r="H429" s="3"/>
      <c r="I429" s="3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spans="1:26" ht="15.75" customHeight="1" x14ac:dyDescent="0.35">
      <c r="A430" s="3"/>
      <c r="B430" s="4"/>
      <c r="C430" s="3"/>
      <c r="D430" s="3"/>
      <c r="E430" s="3"/>
      <c r="F430" s="3"/>
      <c r="G430" s="3"/>
      <c r="H430" s="3"/>
      <c r="I430" s="3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spans="1:26" ht="15.75" customHeight="1" x14ac:dyDescent="0.35">
      <c r="A431" s="3"/>
      <c r="B431" s="4"/>
      <c r="C431" s="3"/>
      <c r="D431" s="3"/>
      <c r="E431" s="3"/>
      <c r="F431" s="3"/>
      <c r="G431" s="3"/>
      <c r="H431" s="3"/>
      <c r="I431" s="3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spans="1:26" ht="15.75" customHeight="1" x14ac:dyDescent="0.35">
      <c r="A432" s="3"/>
      <c r="B432" s="4"/>
      <c r="C432" s="3"/>
      <c r="D432" s="3"/>
      <c r="E432" s="3"/>
      <c r="F432" s="3"/>
      <c r="G432" s="3"/>
      <c r="H432" s="3"/>
      <c r="I432" s="3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spans="1:26" ht="15.75" customHeight="1" x14ac:dyDescent="0.35">
      <c r="A433" s="3"/>
      <c r="B433" s="4"/>
      <c r="C433" s="3"/>
      <c r="D433" s="3"/>
      <c r="E433" s="3"/>
      <c r="F433" s="3"/>
      <c r="G433" s="3"/>
      <c r="H433" s="3"/>
      <c r="I433" s="3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spans="1:26" ht="15.75" customHeight="1" x14ac:dyDescent="0.35">
      <c r="A434" s="3"/>
      <c r="B434" s="4"/>
      <c r="C434" s="3"/>
      <c r="D434" s="3"/>
      <c r="E434" s="3"/>
      <c r="F434" s="3"/>
      <c r="G434" s="3"/>
      <c r="H434" s="3"/>
      <c r="I434" s="3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spans="1:26" ht="15.75" customHeight="1" x14ac:dyDescent="0.35">
      <c r="A435" s="3"/>
      <c r="B435" s="4"/>
      <c r="C435" s="3"/>
      <c r="D435" s="3"/>
      <c r="E435" s="3"/>
      <c r="F435" s="3"/>
      <c r="G435" s="3"/>
      <c r="H435" s="3"/>
      <c r="I435" s="3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spans="1:26" ht="15.75" customHeight="1" x14ac:dyDescent="0.35">
      <c r="A436" s="3"/>
      <c r="B436" s="4"/>
      <c r="C436" s="3"/>
      <c r="D436" s="3"/>
      <c r="E436" s="3"/>
      <c r="F436" s="3"/>
      <c r="G436" s="3"/>
      <c r="H436" s="3"/>
      <c r="I436" s="3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spans="1:26" ht="15.75" customHeight="1" x14ac:dyDescent="0.35">
      <c r="A437" s="3"/>
      <c r="B437" s="4"/>
      <c r="C437" s="3"/>
      <c r="D437" s="3"/>
      <c r="E437" s="3"/>
      <c r="F437" s="3"/>
      <c r="G437" s="3"/>
      <c r="H437" s="3"/>
      <c r="I437" s="3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spans="1:26" ht="15.75" customHeight="1" x14ac:dyDescent="0.35">
      <c r="A438" s="3"/>
      <c r="B438" s="4"/>
      <c r="C438" s="3"/>
      <c r="D438" s="3"/>
      <c r="E438" s="3"/>
      <c r="F438" s="3"/>
      <c r="G438" s="3"/>
      <c r="H438" s="3"/>
      <c r="I438" s="3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spans="1:26" ht="15.75" customHeight="1" x14ac:dyDescent="0.35">
      <c r="A439" s="3"/>
      <c r="B439" s="4"/>
      <c r="C439" s="3"/>
      <c r="D439" s="3"/>
      <c r="E439" s="3"/>
      <c r="F439" s="3"/>
      <c r="G439" s="3"/>
      <c r="H439" s="3"/>
      <c r="I439" s="3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spans="1:26" ht="15.75" customHeight="1" x14ac:dyDescent="0.35">
      <c r="A440" s="3"/>
      <c r="B440" s="4"/>
      <c r="C440" s="3"/>
      <c r="D440" s="3"/>
      <c r="E440" s="3"/>
      <c r="F440" s="3"/>
      <c r="G440" s="3"/>
      <c r="H440" s="3"/>
      <c r="I440" s="3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spans="1:26" ht="15.75" customHeight="1" x14ac:dyDescent="0.35">
      <c r="A441" s="3"/>
      <c r="B441" s="4"/>
      <c r="C441" s="3"/>
      <c r="D441" s="3"/>
      <c r="E441" s="3"/>
      <c r="F441" s="3"/>
      <c r="G441" s="3"/>
      <c r="H441" s="3"/>
      <c r="I441" s="3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spans="1:26" ht="15.75" customHeight="1" x14ac:dyDescent="0.35">
      <c r="A442" s="3"/>
      <c r="B442" s="4"/>
      <c r="C442" s="3"/>
      <c r="D442" s="3"/>
      <c r="E442" s="3"/>
      <c r="F442" s="3"/>
      <c r="G442" s="3"/>
      <c r="H442" s="3"/>
      <c r="I442" s="3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spans="1:26" ht="15.75" customHeight="1" x14ac:dyDescent="0.35">
      <c r="A443" s="3"/>
      <c r="B443" s="4"/>
      <c r="C443" s="3"/>
      <c r="D443" s="3"/>
      <c r="E443" s="3"/>
      <c r="F443" s="3"/>
      <c r="G443" s="3"/>
      <c r="H443" s="3"/>
      <c r="I443" s="3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spans="1:26" ht="15.75" customHeight="1" x14ac:dyDescent="0.35">
      <c r="A444" s="3"/>
      <c r="B444" s="4"/>
      <c r="C444" s="3"/>
      <c r="D444" s="3"/>
      <c r="E444" s="3"/>
      <c r="F444" s="3"/>
      <c r="G444" s="3"/>
      <c r="H444" s="3"/>
      <c r="I444" s="3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spans="1:26" ht="15.75" customHeight="1" x14ac:dyDescent="0.35">
      <c r="A445" s="3"/>
      <c r="B445" s="4"/>
      <c r="C445" s="3"/>
      <c r="D445" s="3"/>
      <c r="E445" s="3"/>
      <c r="F445" s="3"/>
      <c r="G445" s="3"/>
      <c r="H445" s="3"/>
      <c r="I445" s="3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spans="1:26" ht="15.75" customHeight="1" x14ac:dyDescent="0.35">
      <c r="A446" s="3"/>
      <c r="B446" s="4"/>
      <c r="C446" s="3"/>
      <c r="D446" s="3"/>
      <c r="E446" s="3"/>
      <c r="F446" s="3"/>
      <c r="G446" s="3"/>
      <c r="H446" s="3"/>
      <c r="I446" s="3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spans="1:26" ht="15.75" customHeight="1" x14ac:dyDescent="0.35">
      <c r="A447" s="3"/>
      <c r="B447" s="4"/>
      <c r="C447" s="3"/>
      <c r="D447" s="3"/>
      <c r="E447" s="3"/>
      <c r="F447" s="3"/>
      <c r="G447" s="3"/>
      <c r="H447" s="3"/>
      <c r="I447" s="3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spans="1:26" ht="15.75" customHeight="1" x14ac:dyDescent="0.35">
      <c r="A448" s="3"/>
      <c r="B448" s="4"/>
      <c r="C448" s="3"/>
      <c r="D448" s="3"/>
      <c r="E448" s="3"/>
      <c r="F448" s="3"/>
      <c r="G448" s="3"/>
      <c r="H448" s="3"/>
      <c r="I448" s="3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spans="1:26" ht="15.75" customHeight="1" x14ac:dyDescent="0.35">
      <c r="A449" s="3"/>
      <c r="B449" s="4"/>
      <c r="C449" s="3"/>
      <c r="D449" s="3"/>
      <c r="E449" s="3"/>
      <c r="F449" s="3"/>
      <c r="G449" s="3"/>
      <c r="H449" s="3"/>
      <c r="I449" s="3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spans="1:26" ht="15.75" customHeight="1" x14ac:dyDescent="0.35">
      <c r="A450" s="3"/>
      <c r="B450" s="4"/>
      <c r="C450" s="3"/>
      <c r="D450" s="3"/>
      <c r="E450" s="3"/>
      <c r="F450" s="3"/>
      <c r="G450" s="3"/>
      <c r="H450" s="3"/>
      <c r="I450" s="3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spans="1:26" ht="15.75" customHeight="1" x14ac:dyDescent="0.35">
      <c r="A451" s="3"/>
      <c r="B451" s="4"/>
      <c r="C451" s="3"/>
      <c r="D451" s="3"/>
      <c r="E451" s="3"/>
      <c r="F451" s="3"/>
      <c r="G451" s="3"/>
      <c r="H451" s="3"/>
      <c r="I451" s="3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spans="1:26" ht="15.75" customHeight="1" x14ac:dyDescent="0.35">
      <c r="A452" s="3"/>
      <c r="B452" s="4"/>
      <c r="C452" s="3"/>
      <c r="D452" s="3"/>
      <c r="E452" s="3"/>
      <c r="F452" s="3"/>
      <c r="G452" s="3"/>
      <c r="H452" s="3"/>
      <c r="I452" s="3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spans="1:26" ht="15.75" customHeight="1" x14ac:dyDescent="0.35">
      <c r="A453" s="3"/>
      <c r="B453" s="4"/>
      <c r="C453" s="3"/>
      <c r="D453" s="3"/>
      <c r="E453" s="3"/>
      <c r="F453" s="3"/>
      <c r="G453" s="3"/>
      <c r="H453" s="3"/>
      <c r="I453" s="3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spans="1:26" ht="15.75" customHeight="1" x14ac:dyDescent="0.35">
      <c r="A454" s="3"/>
      <c r="B454" s="4"/>
      <c r="C454" s="3"/>
      <c r="D454" s="3"/>
      <c r="E454" s="3"/>
      <c r="F454" s="3"/>
      <c r="G454" s="3"/>
      <c r="H454" s="3"/>
      <c r="I454" s="3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spans="1:26" ht="15.75" customHeight="1" x14ac:dyDescent="0.35">
      <c r="A455" s="3"/>
      <c r="B455" s="4"/>
      <c r="C455" s="3"/>
      <c r="D455" s="3"/>
      <c r="E455" s="3"/>
      <c r="F455" s="3"/>
      <c r="G455" s="3"/>
      <c r="H455" s="3"/>
      <c r="I455" s="3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spans="1:26" ht="15.75" customHeight="1" x14ac:dyDescent="0.35">
      <c r="A456" s="3"/>
      <c r="B456" s="4"/>
      <c r="C456" s="3"/>
      <c r="D456" s="3"/>
      <c r="E456" s="3"/>
      <c r="F456" s="3"/>
      <c r="G456" s="3"/>
      <c r="H456" s="3"/>
      <c r="I456" s="3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spans="1:26" ht="15.75" customHeight="1" x14ac:dyDescent="0.35">
      <c r="A457" s="3"/>
      <c r="B457" s="4"/>
      <c r="C457" s="3"/>
      <c r="D457" s="3"/>
      <c r="E457" s="3"/>
      <c r="F457" s="3"/>
      <c r="G457" s="3"/>
      <c r="H457" s="3"/>
      <c r="I457" s="3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spans="1:26" ht="15.75" customHeight="1" x14ac:dyDescent="0.35">
      <c r="A458" s="3"/>
      <c r="B458" s="4"/>
      <c r="C458" s="3"/>
      <c r="D458" s="3"/>
      <c r="E458" s="3"/>
      <c r="F458" s="3"/>
      <c r="G458" s="3"/>
      <c r="H458" s="3"/>
      <c r="I458" s="3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spans="1:26" ht="15.75" customHeight="1" x14ac:dyDescent="0.35">
      <c r="A459" s="3"/>
      <c r="B459" s="4"/>
      <c r="C459" s="3"/>
      <c r="D459" s="3"/>
      <c r="E459" s="3"/>
      <c r="F459" s="3"/>
      <c r="G459" s="3"/>
      <c r="H459" s="3"/>
      <c r="I459" s="3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spans="1:26" ht="15.75" customHeight="1" x14ac:dyDescent="0.35">
      <c r="A460" s="3"/>
      <c r="B460" s="4"/>
      <c r="C460" s="3"/>
      <c r="D460" s="3"/>
      <c r="E460" s="3"/>
      <c r="F460" s="3"/>
      <c r="G460" s="3"/>
      <c r="H460" s="3"/>
      <c r="I460" s="3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spans="1:26" ht="15.75" customHeight="1" x14ac:dyDescent="0.35">
      <c r="A461" s="3"/>
      <c r="B461" s="4"/>
      <c r="C461" s="3"/>
      <c r="D461" s="3"/>
      <c r="E461" s="3"/>
      <c r="F461" s="3"/>
      <c r="G461" s="3"/>
      <c r="H461" s="3"/>
      <c r="I461" s="3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spans="1:26" ht="15.75" customHeight="1" x14ac:dyDescent="0.35">
      <c r="A462" s="3"/>
      <c r="B462" s="4"/>
      <c r="C462" s="3"/>
      <c r="D462" s="3"/>
      <c r="E462" s="3"/>
      <c r="F462" s="3"/>
      <c r="G462" s="3"/>
      <c r="H462" s="3"/>
      <c r="I462" s="3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spans="1:26" ht="15.75" customHeight="1" x14ac:dyDescent="0.35">
      <c r="A463" s="3"/>
      <c r="B463" s="4"/>
      <c r="C463" s="3"/>
      <c r="D463" s="3"/>
      <c r="E463" s="3"/>
      <c r="F463" s="3"/>
      <c r="G463" s="3"/>
      <c r="H463" s="3"/>
      <c r="I463" s="3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spans="1:26" ht="15.75" customHeight="1" x14ac:dyDescent="0.35">
      <c r="A464" s="3"/>
      <c r="B464" s="4"/>
      <c r="C464" s="3"/>
      <c r="D464" s="3"/>
      <c r="E464" s="3"/>
      <c r="F464" s="3"/>
      <c r="G464" s="3"/>
      <c r="H464" s="3"/>
      <c r="I464" s="3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spans="1:26" ht="15.75" customHeight="1" x14ac:dyDescent="0.35">
      <c r="A465" s="3"/>
      <c r="B465" s="4"/>
      <c r="C465" s="3"/>
      <c r="D465" s="3"/>
      <c r="E465" s="3"/>
      <c r="F465" s="3"/>
      <c r="G465" s="3"/>
      <c r="H465" s="3"/>
      <c r="I465" s="3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spans="1:26" ht="15.75" customHeight="1" x14ac:dyDescent="0.35">
      <c r="A466" s="3"/>
      <c r="B466" s="4"/>
      <c r="C466" s="3"/>
      <c r="D466" s="3"/>
      <c r="E466" s="3"/>
      <c r="F466" s="3"/>
      <c r="G466" s="3"/>
      <c r="H466" s="3"/>
      <c r="I466" s="3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spans="1:26" ht="15.75" customHeight="1" x14ac:dyDescent="0.35">
      <c r="A467" s="3"/>
      <c r="B467" s="4"/>
      <c r="C467" s="3"/>
      <c r="D467" s="3"/>
      <c r="E467" s="3"/>
      <c r="F467" s="3"/>
      <c r="G467" s="3"/>
      <c r="H467" s="3"/>
      <c r="I467" s="3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spans="1:26" ht="15.75" customHeight="1" x14ac:dyDescent="0.35">
      <c r="A468" s="3"/>
      <c r="B468" s="4"/>
      <c r="C468" s="3"/>
      <c r="D468" s="3"/>
      <c r="E468" s="3"/>
      <c r="F468" s="3"/>
      <c r="G468" s="3"/>
      <c r="H468" s="3"/>
      <c r="I468" s="3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spans="1:26" ht="15.75" customHeight="1" x14ac:dyDescent="0.35">
      <c r="A469" s="3"/>
      <c r="B469" s="4"/>
      <c r="C469" s="3"/>
      <c r="D469" s="3"/>
      <c r="E469" s="3"/>
      <c r="F469" s="3"/>
      <c r="G469" s="3"/>
      <c r="H469" s="3"/>
      <c r="I469" s="3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spans="1:26" ht="15.75" customHeight="1" x14ac:dyDescent="0.35">
      <c r="A470" s="3"/>
      <c r="B470" s="4"/>
      <c r="C470" s="3"/>
      <c r="D470" s="3"/>
      <c r="E470" s="3"/>
      <c r="F470" s="3"/>
      <c r="G470" s="3"/>
      <c r="H470" s="3"/>
      <c r="I470" s="3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spans="1:26" ht="15.75" customHeight="1" x14ac:dyDescent="0.35">
      <c r="A471" s="3"/>
      <c r="B471" s="4"/>
      <c r="C471" s="3"/>
      <c r="D471" s="3"/>
      <c r="E471" s="3"/>
      <c r="F471" s="3"/>
      <c r="G471" s="3"/>
      <c r="H471" s="3"/>
      <c r="I471" s="3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spans="1:26" ht="15.75" customHeight="1" x14ac:dyDescent="0.35">
      <c r="A472" s="3"/>
      <c r="B472" s="4"/>
      <c r="C472" s="3"/>
      <c r="D472" s="3"/>
      <c r="E472" s="3"/>
      <c r="F472" s="3"/>
      <c r="G472" s="3"/>
      <c r="H472" s="3"/>
      <c r="I472" s="3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spans="1:26" ht="15.75" customHeight="1" x14ac:dyDescent="0.35">
      <c r="A473" s="3"/>
      <c r="B473" s="4"/>
      <c r="C473" s="3"/>
      <c r="D473" s="3"/>
      <c r="E473" s="3"/>
      <c r="F473" s="3"/>
      <c r="G473" s="3"/>
      <c r="H473" s="3"/>
      <c r="I473" s="3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spans="1:26" ht="15.75" customHeight="1" x14ac:dyDescent="0.35">
      <c r="A474" s="3"/>
      <c r="B474" s="4"/>
      <c r="C474" s="3"/>
      <c r="D474" s="3"/>
      <c r="E474" s="3"/>
      <c r="F474" s="3"/>
      <c r="G474" s="3"/>
      <c r="H474" s="3"/>
      <c r="I474" s="3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spans="1:26" ht="15.75" customHeight="1" x14ac:dyDescent="0.35">
      <c r="A475" s="3"/>
      <c r="B475" s="4"/>
      <c r="C475" s="3"/>
      <c r="D475" s="3"/>
      <c r="E475" s="3"/>
      <c r="F475" s="3"/>
      <c r="G475" s="3"/>
      <c r="H475" s="3"/>
      <c r="I475" s="3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spans="1:26" ht="15.75" customHeight="1" x14ac:dyDescent="0.35">
      <c r="A476" s="3"/>
      <c r="B476" s="4"/>
      <c r="C476" s="3"/>
      <c r="D476" s="3"/>
      <c r="E476" s="3"/>
      <c r="F476" s="3"/>
      <c r="G476" s="3"/>
      <c r="H476" s="3"/>
      <c r="I476" s="3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spans="1:26" ht="15.75" customHeight="1" x14ac:dyDescent="0.35">
      <c r="A477" s="3"/>
      <c r="B477" s="4"/>
      <c r="C477" s="3"/>
      <c r="D477" s="3"/>
      <c r="E477" s="3"/>
      <c r="F477" s="3"/>
      <c r="G477" s="3"/>
      <c r="H477" s="3"/>
      <c r="I477" s="3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spans="1:26" ht="15.75" customHeight="1" x14ac:dyDescent="0.35">
      <c r="A478" s="3"/>
      <c r="B478" s="4"/>
      <c r="C478" s="3"/>
      <c r="D478" s="3"/>
      <c r="E478" s="3"/>
      <c r="F478" s="3"/>
      <c r="G478" s="3"/>
      <c r="H478" s="3"/>
      <c r="I478" s="3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spans="1:26" ht="15.75" customHeight="1" x14ac:dyDescent="0.35">
      <c r="A479" s="3"/>
      <c r="B479" s="4"/>
      <c r="C479" s="3"/>
      <c r="D479" s="3"/>
      <c r="E479" s="3"/>
      <c r="F479" s="3"/>
      <c r="G479" s="3"/>
      <c r="H479" s="3"/>
      <c r="I479" s="3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spans="1:26" ht="15.75" customHeight="1" x14ac:dyDescent="0.35">
      <c r="A480" s="3"/>
      <c r="B480" s="4"/>
      <c r="C480" s="3"/>
      <c r="D480" s="3"/>
      <c r="E480" s="3"/>
      <c r="F480" s="3"/>
      <c r="G480" s="3"/>
      <c r="H480" s="3"/>
      <c r="I480" s="3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spans="1:26" ht="15.75" customHeight="1" x14ac:dyDescent="0.35">
      <c r="A481" s="3"/>
      <c r="B481" s="4"/>
      <c r="C481" s="3"/>
      <c r="D481" s="3"/>
      <c r="E481" s="3"/>
      <c r="F481" s="3"/>
      <c r="G481" s="3"/>
      <c r="H481" s="3"/>
      <c r="I481" s="3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spans="1:26" ht="15.75" customHeight="1" x14ac:dyDescent="0.35">
      <c r="A482" s="3"/>
      <c r="B482" s="4"/>
      <c r="C482" s="3"/>
      <c r="D482" s="3"/>
      <c r="E482" s="3"/>
      <c r="F482" s="3"/>
      <c r="G482" s="3"/>
      <c r="H482" s="3"/>
      <c r="I482" s="3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spans="1:26" ht="15.75" customHeight="1" x14ac:dyDescent="0.35">
      <c r="A483" s="3"/>
      <c r="B483" s="4"/>
      <c r="C483" s="3"/>
      <c r="D483" s="3"/>
      <c r="E483" s="3"/>
      <c r="F483" s="3"/>
      <c r="G483" s="3"/>
      <c r="H483" s="3"/>
      <c r="I483" s="3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spans="1:26" ht="15.75" customHeight="1" x14ac:dyDescent="0.35">
      <c r="A484" s="3"/>
      <c r="B484" s="4"/>
      <c r="C484" s="3"/>
      <c r="D484" s="3"/>
      <c r="E484" s="3"/>
      <c r="F484" s="3"/>
      <c r="G484" s="3"/>
      <c r="H484" s="3"/>
      <c r="I484" s="3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spans="1:26" ht="15.75" customHeight="1" x14ac:dyDescent="0.35">
      <c r="A485" s="3"/>
      <c r="B485" s="4"/>
      <c r="C485" s="3"/>
      <c r="D485" s="3"/>
      <c r="E485" s="3"/>
      <c r="F485" s="3"/>
      <c r="G485" s="3"/>
      <c r="H485" s="3"/>
      <c r="I485" s="3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spans="1:26" ht="15.75" customHeight="1" x14ac:dyDescent="0.35">
      <c r="A486" s="3"/>
      <c r="B486" s="4"/>
      <c r="C486" s="3"/>
      <c r="D486" s="3"/>
      <c r="E486" s="3"/>
      <c r="F486" s="3"/>
      <c r="G486" s="3"/>
      <c r="H486" s="3"/>
      <c r="I486" s="3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spans="1:26" ht="15.75" customHeight="1" x14ac:dyDescent="0.35">
      <c r="A487" s="3"/>
      <c r="B487" s="4"/>
      <c r="C487" s="3"/>
      <c r="D487" s="3"/>
      <c r="E487" s="3"/>
      <c r="F487" s="3"/>
      <c r="G487" s="3"/>
      <c r="H487" s="3"/>
      <c r="I487" s="3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spans="1:26" ht="15.75" customHeight="1" x14ac:dyDescent="0.35">
      <c r="A488" s="3"/>
      <c r="B488" s="4"/>
      <c r="C488" s="3"/>
      <c r="D488" s="3"/>
      <c r="E488" s="3"/>
      <c r="F488" s="3"/>
      <c r="G488" s="3"/>
      <c r="H488" s="3"/>
      <c r="I488" s="3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spans="1:26" ht="15.75" customHeight="1" x14ac:dyDescent="0.35">
      <c r="A489" s="3"/>
      <c r="B489" s="4"/>
      <c r="C489" s="3"/>
      <c r="D489" s="3"/>
      <c r="E489" s="3"/>
      <c r="F489" s="3"/>
      <c r="G489" s="3"/>
      <c r="H489" s="3"/>
      <c r="I489" s="3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spans="1:26" ht="15.75" customHeight="1" x14ac:dyDescent="0.35">
      <c r="A490" s="3"/>
      <c r="B490" s="4"/>
      <c r="C490" s="3"/>
      <c r="D490" s="3"/>
      <c r="E490" s="3"/>
      <c r="F490" s="3"/>
      <c r="G490" s="3"/>
      <c r="H490" s="3"/>
      <c r="I490" s="3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spans="1:26" ht="15.75" customHeight="1" x14ac:dyDescent="0.35">
      <c r="A491" s="3"/>
      <c r="B491" s="4"/>
      <c r="C491" s="3"/>
      <c r="D491" s="3"/>
      <c r="E491" s="3"/>
      <c r="F491" s="3"/>
      <c r="G491" s="3"/>
      <c r="H491" s="3"/>
      <c r="I491" s="3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spans="1:26" ht="15.75" customHeight="1" x14ac:dyDescent="0.35">
      <c r="A492" s="3"/>
      <c r="B492" s="4"/>
      <c r="C492" s="3"/>
      <c r="D492" s="3"/>
      <c r="E492" s="3"/>
      <c r="F492" s="3"/>
      <c r="G492" s="3"/>
      <c r="H492" s="3"/>
      <c r="I492" s="3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spans="1:26" ht="15.75" customHeight="1" x14ac:dyDescent="0.35">
      <c r="A493" s="3"/>
      <c r="B493" s="4"/>
      <c r="C493" s="3"/>
      <c r="D493" s="3"/>
      <c r="E493" s="3"/>
      <c r="F493" s="3"/>
      <c r="G493" s="3"/>
      <c r="H493" s="3"/>
      <c r="I493" s="3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spans="1:26" ht="15.75" customHeight="1" x14ac:dyDescent="0.35">
      <c r="A494" s="3"/>
      <c r="B494" s="4"/>
      <c r="C494" s="3"/>
      <c r="D494" s="3"/>
      <c r="E494" s="3"/>
      <c r="F494" s="3"/>
      <c r="G494" s="3"/>
      <c r="H494" s="3"/>
      <c r="I494" s="3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spans="1:26" ht="15.75" customHeight="1" x14ac:dyDescent="0.35">
      <c r="A495" s="3"/>
      <c r="B495" s="4"/>
      <c r="C495" s="3"/>
      <c r="D495" s="3"/>
      <c r="E495" s="3"/>
      <c r="F495" s="3"/>
      <c r="G495" s="3"/>
      <c r="H495" s="3"/>
      <c r="I495" s="3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spans="1:26" ht="15.75" customHeight="1" x14ac:dyDescent="0.35">
      <c r="A496" s="3"/>
      <c r="B496" s="4"/>
      <c r="C496" s="3"/>
      <c r="D496" s="3"/>
      <c r="E496" s="3"/>
      <c r="F496" s="3"/>
      <c r="G496" s="3"/>
      <c r="H496" s="3"/>
      <c r="I496" s="3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spans="1:26" ht="15.75" customHeight="1" x14ac:dyDescent="0.35">
      <c r="A497" s="3"/>
      <c r="B497" s="4"/>
      <c r="C497" s="3"/>
      <c r="D497" s="3"/>
      <c r="E497" s="3"/>
      <c r="F497" s="3"/>
      <c r="G497" s="3"/>
      <c r="H497" s="3"/>
      <c r="I497" s="3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spans="1:26" ht="15.75" customHeight="1" x14ac:dyDescent="0.35">
      <c r="A498" s="3"/>
      <c r="B498" s="4"/>
      <c r="C498" s="3"/>
      <c r="D498" s="3"/>
      <c r="E498" s="3"/>
      <c r="F498" s="3"/>
      <c r="G498" s="3"/>
      <c r="H498" s="3"/>
      <c r="I498" s="3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spans="1:26" ht="15.75" customHeight="1" x14ac:dyDescent="0.35">
      <c r="A499" s="3"/>
      <c r="B499" s="4"/>
      <c r="C499" s="3"/>
      <c r="D499" s="3"/>
      <c r="E499" s="3"/>
      <c r="F499" s="3"/>
      <c r="G499" s="3"/>
      <c r="H499" s="3"/>
      <c r="I499" s="3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spans="1:26" ht="15.75" customHeight="1" x14ac:dyDescent="0.35">
      <c r="A500" s="3"/>
      <c r="B500" s="4"/>
      <c r="C500" s="3"/>
      <c r="D500" s="3"/>
      <c r="E500" s="3"/>
      <c r="F500" s="3"/>
      <c r="G500" s="3"/>
      <c r="H500" s="3"/>
      <c r="I500" s="3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spans="1:26" ht="15.75" customHeight="1" x14ac:dyDescent="0.35">
      <c r="A501" s="3"/>
      <c r="B501" s="4"/>
      <c r="C501" s="3"/>
      <c r="D501" s="3"/>
      <c r="E501" s="3"/>
      <c r="F501" s="3"/>
      <c r="G501" s="3"/>
      <c r="H501" s="3"/>
      <c r="I501" s="3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spans="1:26" ht="15.75" customHeight="1" x14ac:dyDescent="0.35">
      <c r="A502" s="3"/>
      <c r="B502" s="4"/>
      <c r="C502" s="3"/>
      <c r="D502" s="3"/>
      <c r="E502" s="3"/>
      <c r="F502" s="3"/>
      <c r="G502" s="3"/>
      <c r="H502" s="3"/>
      <c r="I502" s="3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spans="1:26" ht="15.75" customHeight="1" x14ac:dyDescent="0.35">
      <c r="A503" s="3"/>
      <c r="B503" s="4"/>
      <c r="C503" s="3"/>
      <c r="D503" s="3"/>
      <c r="E503" s="3"/>
      <c r="F503" s="3"/>
      <c r="G503" s="3"/>
      <c r="H503" s="3"/>
      <c r="I503" s="3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spans="1:26" ht="15.75" customHeight="1" x14ac:dyDescent="0.35">
      <c r="A504" s="3"/>
      <c r="B504" s="4"/>
      <c r="C504" s="3"/>
      <c r="D504" s="3"/>
      <c r="E504" s="3"/>
      <c r="F504" s="3"/>
      <c r="G504" s="3"/>
      <c r="H504" s="3"/>
      <c r="I504" s="3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spans="1:26" ht="15.75" customHeight="1" x14ac:dyDescent="0.35">
      <c r="A505" s="3"/>
      <c r="B505" s="4"/>
      <c r="C505" s="3"/>
      <c r="D505" s="3"/>
      <c r="E505" s="3"/>
      <c r="F505" s="3"/>
      <c r="G505" s="3"/>
      <c r="H505" s="3"/>
      <c r="I505" s="3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spans="1:26" ht="15.75" customHeight="1" x14ac:dyDescent="0.35">
      <c r="A506" s="3"/>
      <c r="B506" s="4"/>
      <c r="C506" s="3"/>
      <c r="D506" s="3"/>
      <c r="E506" s="3"/>
      <c r="F506" s="3"/>
      <c r="G506" s="3"/>
      <c r="H506" s="3"/>
      <c r="I506" s="3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spans="1:26" ht="15.75" customHeight="1" x14ac:dyDescent="0.35">
      <c r="A507" s="3"/>
      <c r="B507" s="4"/>
      <c r="C507" s="3"/>
      <c r="D507" s="3"/>
      <c r="E507" s="3"/>
      <c r="F507" s="3"/>
      <c r="G507" s="3"/>
      <c r="H507" s="3"/>
      <c r="I507" s="3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spans="1:26" ht="15.75" customHeight="1" x14ac:dyDescent="0.35">
      <c r="A508" s="3"/>
      <c r="B508" s="4"/>
      <c r="C508" s="3"/>
      <c r="D508" s="3"/>
      <c r="E508" s="3"/>
      <c r="F508" s="3"/>
      <c r="G508" s="3"/>
      <c r="H508" s="3"/>
      <c r="I508" s="3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spans="1:26" ht="15.75" customHeight="1" x14ac:dyDescent="0.35">
      <c r="A509" s="3"/>
      <c r="B509" s="4"/>
      <c r="C509" s="3"/>
      <c r="D509" s="3"/>
      <c r="E509" s="3"/>
      <c r="F509" s="3"/>
      <c r="G509" s="3"/>
      <c r="H509" s="3"/>
      <c r="I509" s="3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spans="1:26" ht="15.75" customHeight="1" x14ac:dyDescent="0.35">
      <c r="A510" s="3"/>
      <c r="B510" s="4"/>
      <c r="C510" s="3"/>
      <c r="D510" s="3"/>
      <c r="E510" s="3"/>
      <c r="F510" s="3"/>
      <c r="G510" s="3"/>
      <c r="H510" s="3"/>
      <c r="I510" s="3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spans="1:26" ht="15.75" customHeight="1" x14ac:dyDescent="0.35">
      <c r="A511" s="3"/>
      <c r="B511" s="4"/>
      <c r="C511" s="3"/>
      <c r="D511" s="3"/>
      <c r="E511" s="3"/>
      <c r="F511" s="3"/>
      <c r="G511" s="3"/>
      <c r="H511" s="3"/>
      <c r="I511" s="3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spans="1:26" ht="15.75" customHeight="1" x14ac:dyDescent="0.35">
      <c r="A512" s="3"/>
      <c r="B512" s="4"/>
      <c r="C512" s="3"/>
      <c r="D512" s="3"/>
      <c r="E512" s="3"/>
      <c r="F512" s="3"/>
      <c r="G512" s="3"/>
      <c r="H512" s="3"/>
      <c r="I512" s="3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spans="1:26" ht="15.75" customHeight="1" x14ac:dyDescent="0.35">
      <c r="A513" s="3"/>
      <c r="B513" s="4"/>
      <c r="C513" s="3"/>
      <c r="D513" s="3"/>
      <c r="E513" s="3"/>
      <c r="F513" s="3"/>
      <c r="G513" s="3"/>
      <c r="H513" s="3"/>
      <c r="I513" s="3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spans="1:26" ht="15.75" customHeight="1" x14ac:dyDescent="0.35">
      <c r="A514" s="3"/>
      <c r="B514" s="4"/>
      <c r="C514" s="3"/>
      <c r="D514" s="3"/>
      <c r="E514" s="3"/>
      <c r="F514" s="3"/>
      <c r="G514" s="3"/>
      <c r="H514" s="3"/>
      <c r="I514" s="3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spans="1:26" ht="15.75" customHeight="1" x14ac:dyDescent="0.35">
      <c r="A515" s="3"/>
      <c r="B515" s="4"/>
      <c r="C515" s="3"/>
      <c r="D515" s="3"/>
      <c r="E515" s="3"/>
      <c r="F515" s="3"/>
      <c r="G515" s="3"/>
      <c r="H515" s="3"/>
      <c r="I515" s="3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spans="1:26" ht="15.75" customHeight="1" x14ac:dyDescent="0.35">
      <c r="A516" s="3"/>
      <c r="B516" s="4"/>
      <c r="C516" s="3"/>
      <c r="D516" s="3"/>
      <c r="E516" s="3"/>
      <c r="F516" s="3"/>
      <c r="G516" s="3"/>
      <c r="H516" s="3"/>
      <c r="I516" s="3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spans="1:26" ht="15.75" customHeight="1" x14ac:dyDescent="0.35">
      <c r="A517" s="3"/>
      <c r="B517" s="4"/>
      <c r="C517" s="3"/>
      <c r="D517" s="3"/>
      <c r="E517" s="3"/>
      <c r="F517" s="3"/>
      <c r="G517" s="3"/>
      <c r="H517" s="3"/>
      <c r="I517" s="3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spans="1:26" ht="15.75" customHeight="1" x14ac:dyDescent="0.35">
      <c r="A518" s="3"/>
      <c r="B518" s="4"/>
      <c r="C518" s="3"/>
      <c r="D518" s="3"/>
      <c r="E518" s="3"/>
      <c r="F518" s="3"/>
      <c r="G518" s="3"/>
      <c r="H518" s="3"/>
      <c r="I518" s="3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spans="1:26" ht="15.75" customHeight="1" x14ac:dyDescent="0.35">
      <c r="A519" s="3"/>
      <c r="B519" s="4"/>
      <c r="C519" s="3"/>
      <c r="D519" s="3"/>
      <c r="E519" s="3"/>
      <c r="F519" s="3"/>
      <c r="G519" s="3"/>
      <c r="H519" s="3"/>
      <c r="I519" s="3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spans="1:26" ht="15.75" customHeight="1" x14ac:dyDescent="0.35">
      <c r="A520" s="3"/>
      <c r="B520" s="4"/>
      <c r="C520" s="3"/>
      <c r="D520" s="3"/>
      <c r="E520" s="3"/>
      <c r="F520" s="3"/>
      <c r="G520" s="3"/>
      <c r="H520" s="3"/>
      <c r="I520" s="3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spans="1:26" ht="15.75" customHeight="1" x14ac:dyDescent="0.35">
      <c r="A521" s="3"/>
      <c r="B521" s="4"/>
      <c r="C521" s="3"/>
      <c r="D521" s="3"/>
      <c r="E521" s="3"/>
      <c r="F521" s="3"/>
      <c r="G521" s="3"/>
      <c r="H521" s="3"/>
      <c r="I521" s="3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spans="1:26" ht="15.75" customHeight="1" x14ac:dyDescent="0.35">
      <c r="A522" s="3"/>
      <c r="B522" s="4"/>
      <c r="C522" s="3"/>
      <c r="D522" s="3"/>
      <c r="E522" s="3"/>
      <c r="F522" s="3"/>
      <c r="G522" s="3"/>
      <c r="H522" s="3"/>
      <c r="I522" s="3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spans="1:26" ht="15.75" customHeight="1" x14ac:dyDescent="0.35">
      <c r="A523" s="3"/>
      <c r="B523" s="4"/>
      <c r="C523" s="3"/>
      <c r="D523" s="3"/>
      <c r="E523" s="3"/>
      <c r="F523" s="3"/>
      <c r="G523" s="3"/>
      <c r="H523" s="3"/>
      <c r="I523" s="3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spans="1:26" ht="15.75" customHeight="1" x14ac:dyDescent="0.35">
      <c r="A524" s="3"/>
      <c r="B524" s="4"/>
      <c r="C524" s="3"/>
      <c r="D524" s="3"/>
      <c r="E524" s="3"/>
      <c r="F524" s="3"/>
      <c r="G524" s="3"/>
      <c r="H524" s="3"/>
      <c r="I524" s="3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spans="1:26" ht="15.75" customHeight="1" x14ac:dyDescent="0.35">
      <c r="A525" s="3"/>
      <c r="B525" s="4"/>
      <c r="C525" s="3"/>
      <c r="D525" s="3"/>
      <c r="E525" s="3"/>
      <c r="F525" s="3"/>
      <c r="G525" s="3"/>
      <c r="H525" s="3"/>
      <c r="I525" s="3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spans="1:26" ht="15.75" customHeight="1" x14ac:dyDescent="0.35">
      <c r="A526" s="3"/>
      <c r="B526" s="4"/>
      <c r="C526" s="3"/>
      <c r="D526" s="3"/>
      <c r="E526" s="3"/>
      <c r="F526" s="3"/>
      <c r="G526" s="3"/>
      <c r="H526" s="3"/>
      <c r="I526" s="3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spans="1:26" ht="15.75" customHeight="1" x14ac:dyDescent="0.35">
      <c r="A527" s="3"/>
      <c r="B527" s="4"/>
      <c r="C527" s="3"/>
      <c r="D527" s="3"/>
      <c r="E527" s="3"/>
      <c r="F527" s="3"/>
      <c r="G527" s="3"/>
      <c r="H527" s="3"/>
      <c r="I527" s="3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spans="1:26" ht="15.75" customHeight="1" x14ac:dyDescent="0.35">
      <c r="A528" s="3"/>
      <c r="B528" s="4"/>
      <c r="C528" s="3"/>
      <c r="D528" s="3"/>
      <c r="E528" s="3"/>
      <c r="F528" s="3"/>
      <c r="G528" s="3"/>
      <c r="H528" s="3"/>
      <c r="I528" s="3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spans="1:26" ht="15.75" customHeight="1" x14ac:dyDescent="0.35">
      <c r="A529" s="3"/>
      <c r="B529" s="4"/>
      <c r="C529" s="3"/>
      <c r="D529" s="3"/>
      <c r="E529" s="3"/>
      <c r="F529" s="3"/>
      <c r="G529" s="3"/>
      <c r="H529" s="3"/>
      <c r="I529" s="3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spans="1:26" ht="15.75" customHeight="1" x14ac:dyDescent="0.35">
      <c r="A530" s="3"/>
      <c r="B530" s="4"/>
      <c r="C530" s="3"/>
      <c r="D530" s="3"/>
      <c r="E530" s="3"/>
      <c r="F530" s="3"/>
      <c r="G530" s="3"/>
      <c r="H530" s="3"/>
      <c r="I530" s="3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spans="1:26" ht="15.75" customHeight="1" x14ac:dyDescent="0.35">
      <c r="A531" s="3"/>
      <c r="B531" s="4"/>
      <c r="C531" s="3"/>
      <c r="D531" s="3"/>
      <c r="E531" s="3"/>
      <c r="F531" s="3"/>
      <c r="G531" s="3"/>
      <c r="H531" s="3"/>
      <c r="I531" s="3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spans="1:26" ht="15.75" customHeight="1" x14ac:dyDescent="0.35">
      <c r="A532" s="3"/>
      <c r="B532" s="4"/>
      <c r="C532" s="3"/>
      <c r="D532" s="3"/>
      <c r="E532" s="3"/>
      <c r="F532" s="3"/>
      <c r="G532" s="3"/>
      <c r="H532" s="3"/>
      <c r="I532" s="3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spans="1:26" ht="15.75" customHeight="1" x14ac:dyDescent="0.35">
      <c r="A533" s="3"/>
      <c r="B533" s="4"/>
      <c r="C533" s="3"/>
      <c r="D533" s="3"/>
      <c r="E533" s="3"/>
      <c r="F533" s="3"/>
      <c r="G533" s="3"/>
      <c r="H533" s="3"/>
      <c r="I533" s="3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spans="1:26" ht="15.75" customHeight="1" x14ac:dyDescent="0.35">
      <c r="A534" s="3"/>
      <c r="B534" s="4"/>
      <c r="C534" s="3"/>
      <c r="D534" s="3"/>
      <c r="E534" s="3"/>
      <c r="F534" s="3"/>
      <c r="G534" s="3"/>
      <c r="H534" s="3"/>
      <c r="I534" s="3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spans="1:26" ht="15.75" customHeight="1" x14ac:dyDescent="0.35">
      <c r="A535" s="3"/>
      <c r="B535" s="4"/>
      <c r="C535" s="3"/>
      <c r="D535" s="3"/>
      <c r="E535" s="3"/>
      <c r="F535" s="3"/>
      <c r="G535" s="3"/>
      <c r="H535" s="3"/>
      <c r="I535" s="3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spans="1:26" ht="15.75" customHeight="1" x14ac:dyDescent="0.35">
      <c r="A536" s="3"/>
      <c r="B536" s="4"/>
      <c r="C536" s="3"/>
      <c r="D536" s="3"/>
      <c r="E536" s="3"/>
      <c r="F536" s="3"/>
      <c r="G536" s="3"/>
      <c r="H536" s="3"/>
      <c r="I536" s="3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spans="1:26" ht="15.75" customHeight="1" x14ac:dyDescent="0.35">
      <c r="A537" s="3"/>
      <c r="B537" s="4"/>
      <c r="C537" s="3"/>
      <c r="D537" s="3"/>
      <c r="E537" s="3"/>
      <c r="F537" s="3"/>
      <c r="G537" s="3"/>
      <c r="H537" s="3"/>
      <c r="I537" s="3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spans="1:26" ht="15.75" customHeight="1" x14ac:dyDescent="0.35">
      <c r="A538" s="3"/>
      <c r="B538" s="4"/>
      <c r="C538" s="3"/>
      <c r="D538" s="3"/>
      <c r="E538" s="3"/>
      <c r="F538" s="3"/>
      <c r="G538" s="3"/>
      <c r="H538" s="3"/>
      <c r="I538" s="3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spans="1:26" ht="15.75" customHeight="1" x14ac:dyDescent="0.35">
      <c r="A539" s="3"/>
      <c r="B539" s="4"/>
      <c r="C539" s="3"/>
      <c r="D539" s="3"/>
      <c r="E539" s="3"/>
      <c r="F539" s="3"/>
      <c r="G539" s="3"/>
      <c r="H539" s="3"/>
      <c r="I539" s="3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spans="1:26" ht="15.75" customHeight="1" x14ac:dyDescent="0.35">
      <c r="A540" s="3"/>
      <c r="B540" s="4"/>
      <c r="C540" s="3"/>
      <c r="D540" s="3"/>
      <c r="E540" s="3"/>
      <c r="F540" s="3"/>
      <c r="G540" s="3"/>
      <c r="H540" s="3"/>
      <c r="I540" s="3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spans="1:26" ht="15.75" customHeight="1" x14ac:dyDescent="0.35">
      <c r="A541" s="3"/>
      <c r="B541" s="4"/>
      <c r="C541" s="3"/>
      <c r="D541" s="3"/>
      <c r="E541" s="3"/>
      <c r="F541" s="3"/>
      <c r="G541" s="3"/>
      <c r="H541" s="3"/>
      <c r="I541" s="3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spans="1:26" ht="15.75" customHeight="1" x14ac:dyDescent="0.35">
      <c r="A542" s="3"/>
      <c r="B542" s="4"/>
      <c r="C542" s="3"/>
      <c r="D542" s="3"/>
      <c r="E542" s="3"/>
      <c r="F542" s="3"/>
      <c r="G542" s="3"/>
      <c r="H542" s="3"/>
      <c r="I542" s="3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spans="1:26" ht="15.75" customHeight="1" x14ac:dyDescent="0.35">
      <c r="A543" s="3"/>
      <c r="B543" s="4"/>
      <c r="C543" s="3"/>
      <c r="D543" s="3"/>
      <c r="E543" s="3"/>
      <c r="F543" s="3"/>
      <c r="G543" s="3"/>
      <c r="H543" s="3"/>
      <c r="I543" s="3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spans="1:26" ht="15.75" customHeight="1" x14ac:dyDescent="0.35">
      <c r="A544" s="3"/>
      <c r="B544" s="4"/>
      <c r="C544" s="3"/>
      <c r="D544" s="3"/>
      <c r="E544" s="3"/>
      <c r="F544" s="3"/>
      <c r="G544" s="3"/>
      <c r="H544" s="3"/>
      <c r="I544" s="3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spans="1:26" ht="15.75" customHeight="1" x14ac:dyDescent="0.35">
      <c r="A545" s="3"/>
      <c r="B545" s="4"/>
      <c r="C545" s="3"/>
      <c r="D545" s="3"/>
      <c r="E545" s="3"/>
      <c r="F545" s="3"/>
      <c r="G545" s="3"/>
      <c r="H545" s="3"/>
      <c r="I545" s="3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spans="1:26" ht="15.75" customHeight="1" x14ac:dyDescent="0.35">
      <c r="A546" s="3"/>
      <c r="B546" s="4"/>
      <c r="C546" s="3"/>
      <c r="D546" s="3"/>
      <c r="E546" s="3"/>
      <c r="F546" s="3"/>
      <c r="G546" s="3"/>
      <c r="H546" s="3"/>
      <c r="I546" s="3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spans="1:26" ht="15.75" customHeight="1" x14ac:dyDescent="0.35">
      <c r="A547" s="3"/>
      <c r="B547" s="4"/>
      <c r="C547" s="3"/>
      <c r="D547" s="3"/>
      <c r="E547" s="3"/>
      <c r="F547" s="3"/>
      <c r="G547" s="3"/>
      <c r="H547" s="3"/>
      <c r="I547" s="3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spans="1:26" ht="15.75" customHeight="1" x14ac:dyDescent="0.35">
      <c r="A548" s="3"/>
      <c r="B548" s="4"/>
      <c r="C548" s="3"/>
      <c r="D548" s="3"/>
      <c r="E548" s="3"/>
      <c r="F548" s="3"/>
      <c r="G548" s="3"/>
      <c r="H548" s="3"/>
      <c r="I548" s="3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spans="1:26" ht="15.75" customHeight="1" x14ac:dyDescent="0.35">
      <c r="A549" s="3"/>
      <c r="B549" s="4"/>
      <c r="C549" s="3"/>
      <c r="D549" s="3"/>
      <c r="E549" s="3"/>
      <c r="F549" s="3"/>
      <c r="G549" s="3"/>
      <c r="H549" s="3"/>
      <c r="I549" s="3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spans="1:26" ht="15.75" customHeight="1" x14ac:dyDescent="0.35">
      <c r="A550" s="3"/>
      <c r="B550" s="4"/>
      <c r="C550" s="3"/>
      <c r="D550" s="3"/>
      <c r="E550" s="3"/>
      <c r="F550" s="3"/>
      <c r="G550" s="3"/>
      <c r="H550" s="3"/>
      <c r="I550" s="3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spans="1:26" ht="15.75" customHeight="1" x14ac:dyDescent="0.35">
      <c r="A551" s="3"/>
      <c r="B551" s="4"/>
      <c r="C551" s="3"/>
      <c r="D551" s="3"/>
      <c r="E551" s="3"/>
      <c r="F551" s="3"/>
      <c r="G551" s="3"/>
      <c r="H551" s="3"/>
      <c r="I551" s="3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spans="1:26" ht="15.75" customHeight="1" x14ac:dyDescent="0.35">
      <c r="A552" s="3"/>
      <c r="B552" s="4"/>
      <c r="C552" s="3"/>
      <c r="D552" s="3"/>
      <c r="E552" s="3"/>
      <c r="F552" s="3"/>
      <c r="G552" s="3"/>
      <c r="H552" s="3"/>
      <c r="I552" s="3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spans="1:26" ht="15.75" customHeight="1" x14ac:dyDescent="0.35">
      <c r="A553" s="3"/>
      <c r="B553" s="4"/>
      <c r="C553" s="3"/>
      <c r="D553" s="3"/>
      <c r="E553" s="3"/>
      <c r="F553" s="3"/>
      <c r="G553" s="3"/>
      <c r="H553" s="3"/>
      <c r="I553" s="3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spans="1:26" ht="15.75" customHeight="1" x14ac:dyDescent="0.35">
      <c r="A554" s="3"/>
      <c r="B554" s="4"/>
      <c r="C554" s="3"/>
      <c r="D554" s="3"/>
      <c r="E554" s="3"/>
      <c r="F554" s="3"/>
      <c r="G554" s="3"/>
      <c r="H554" s="3"/>
      <c r="I554" s="3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spans="1:26" ht="15.75" customHeight="1" x14ac:dyDescent="0.35">
      <c r="A555" s="3"/>
      <c r="B555" s="4"/>
      <c r="C555" s="3"/>
      <c r="D555" s="3"/>
      <c r="E555" s="3"/>
      <c r="F555" s="3"/>
      <c r="G555" s="3"/>
      <c r="H555" s="3"/>
      <c r="I555" s="3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spans="1:26" ht="15.75" customHeight="1" x14ac:dyDescent="0.35">
      <c r="A556" s="3"/>
      <c r="B556" s="4"/>
      <c r="C556" s="3"/>
      <c r="D556" s="3"/>
      <c r="E556" s="3"/>
      <c r="F556" s="3"/>
      <c r="G556" s="3"/>
      <c r="H556" s="3"/>
      <c r="I556" s="3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spans="1:26" ht="15.75" customHeight="1" x14ac:dyDescent="0.35">
      <c r="A557" s="3"/>
      <c r="B557" s="4"/>
      <c r="C557" s="3"/>
      <c r="D557" s="3"/>
      <c r="E557" s="3"/>
      <c r="F557" s="3"/>
      <c r="G557" s="3"/>
      <c r="H557" s="3"/>
      <c r="I557" s="3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spans="1:26" ht="15.75" customHeight="1" x14ac:dyDescent="0.35">
      <c r="A558" s="3"/>
      <c r="B558" s="4"/>
      <c r="C558" s="3"/>
      <c r="D558" s="3"/>
      <c r="E558" s="3"/>
      <c r="F558" s="3"/>
      <c r="G558" s="3"/>
      <c r="H558" s="3"/>
      <c r="I558" s="3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spans="1:26" ht="15.75" customHeight="1" x14ac:dyDescent="0.35">
      <c r="A559" s="3"/>
      <c r="B559" s="4"/>
      <c r="C559" s="3"/>
      <c r="D559" s="3"/>
      <c r="E559" s="3"/>
      <c r="F559" s="3"/>
      <c r="G559" s="3"/>
      <c r="H559" s="3"/>
      <c r="I559" s="3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spans="1:26" ht="15.75" customHeight="1" x14ac:dyDescent="0.35">
      <c r="A560" s="3"/>
      <c r="B560" s="4"/>
      <c r="C560" s="3"/>
      <c r="D560" s="3"/>
      <c r="E560" s="3"/>
      <c r="F560" s="3"/>
      <c r="G560" s="3"/>
      <c r="H560" s="3"/>
      <c r="I560" s="3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spans="1:26" ht="15.75" customHeight="1" x14ac:dyDescent="0.35">
      <c r="A561" s="3"/>
      <c r="B561" s="4"/>
      <c r="C561" s="3"/>
      <c r="D561" s="3"/>
      <c r="E561" s="3"/>
      <c r="F561" s="3"/>
      <c r="G561" s="3"/>
      <c r="H561" s="3"/>
      <c r="I561" s="3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spans="1:26" ht="15.75" customHeight="1" x14ac:dyDescent="0.35">
      <c r="A562" s="3"/>
      <c r="B562" s="4"/>
      <c r="C562" s="3"/>
      <c r="D562" s="3"/>
      <c r="E562" s="3"/>
      <c r="F562" s="3"/>
      <c r="G562" s="3"/>
      <c r="H562" s="3"/>
      <c r="I562" s="3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spans="1:26" ht="15.75" customHeight="1" x14ac:dyDescent="0.35">
      <c r="A563" s="3"/>
      <c r="B563" s="4"/>
      <c r="C563" s="3"/>
      <c r="D563" s="3"/>
      <c r="E563" s="3"/>
      <c r="F563" s="3"/>
      <c r="G563" s="3"/>
      <c r="H563" s="3"/>
      <c r="I563" s="3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spans="1:26" ht="15.75" customHeight="1" x14ac:dyDescent="0.35">
      <c r="A564" s="3"/>
      <c r="B564" s="4"/>
      <c r="C564" s="3"/>
      <c r="D564" s="3"/>
      <c r="E564" s="3"/>
      <c r="F564" s="3"/>
      <c r="G564" s="3"/>
      <c r="H564" s="3"/>
      <c r="I564" s="3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spans="1:26" ht="15.75" customHeight="1" x14ac:dyDescent="0.35">
      <c r="A565" s="3"/>
      <c r="B565" s="4"/>
      <c r="C565" s="3"/>
      <c r="D565" s="3"/>
      <c r="E565" s="3"/>
      <c r="F565" s="3"/>
      <c r="G565" s="3"/>
      <c r="H565" s="3"/>
      <c r="I565" s="3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spans="1:26" ht="15.75" customHeight="1" x14ac:dyDescent="0.35">
      <c r="A566" s="3"/>
      <c r="B566" s="4"/>
      <c r="C566" s="3"/>
      <c r="D566" s="3"/>
      <c r="E566" s="3"/>
      <c r="F566" s="3"/>
      <c r="G566" s="3"/>
      <c r="H566" s="3"/>
      <c r="I566" s="3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spans="1:26" ht="15.75" customHeight="1" x14ac:dyDescent="0.35">
      <c r="A567" s="3"/>
      <c r="B567" s="4"/>
      <c r="C567" s="3"/>
      <c r="D567" s="3"/>
      <c r="E567" s="3"/>
      <c r="F567" s="3"/>
      <c r="G567" s="3"/>
      <c r="H567" s="3"/>
      <c r="I567" s="3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spans="1:26" ht="15.75" customHeight="1" x14ac:dyDescent="0.35">
      <c r="A568" s="3"/>
      <c r="B568" s="4"/>
      <c r="C568" s="3"/>
      <c r="D568" s="3"/>
      <c r="E568" s="3"/>
      <c r="F568" s="3"/>
      <c r="G568" s="3"/>
      <c r="H568" s="3"/>
      <c r="I568" s="3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spans="1:26" ht="15.75" customHeight="1" x14ac:dyDescent="0.35">
      <c r="A569" s="3"/>
      <c r="B569" s="4"/>
      <c r="C569" s="3"/>
      <c r="D569" s="3"/>
      <c r="E569" s="3"/>
      <c r="F569" s="3"/>
      <c r="G569" s="3"/>
      <c r="H569" s="3"/>
      <c r="I569" s="3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spans="1:26" ht="15.75" customHeight="1" x14ac:dyDescent="0.35">
      <c r="A570" s="3"/>
      <c r="B570" s="4"/>
      <c r="C570" s="3"/>
      <c r="D570" s="3"/>
      <c r="E570" s="3"/>
      <c r="F570" s="3"/>
      <c r="G570" s="3"/>
      <c r="H570" s="3"/>
      <c r="I570" s="3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spans="1:26" ht="15.75" customHeight="1" x14ac:dyDescent="0.35">
      <c r="A571" s="3"/>
      <c r="B571" s="4"/>
      <c r="C571" s="3"/>
      <c r="D571" s="3"/>
      <c r="E571" s="3"/>
      <c r="F571" s="3"/>
      <c r="G571" s="3"/>
      <c r="H571" s="3"/>
      <c r="I571" s="3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spans="1:26" ht="15.75" customHeight="1" x14ac:dyDescent="0.35">
      <c r="A572" s="3"/>
      <c r="B572" s="4"/>
      <c r="C572" s="3"/>
      <c r="D572" s="3"/>
      <c r="E572" s="3"/>
      <c r="F572" s="3"/>
      <c r="G572" s="3"/>
      <c r="H572" s="3"/>
      <c r="I572" s="3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spans="1:26" ht="15.75" customHeight="1" x14ac:dyDescent="0.35">
      <c r="A573" s="3"/>
      <c r="B573" s="4"/>
      <c r="C573" s="3"/>
      <c r="D573" s="3"/>
      <c r="E573" s="3"/>
      <c r="F573" s="3"/>
      <c r="G573" s="3"/>
      <c r="H573" s="3"/>
      <c r="I573" s="3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spans="1:26" ht="15.75" customHeight="1" x14ac:dyDescent="0.35">
      <c r="A574" s="3"/>
      <c r="B574" s="4"/>
      <c r="C574" s="3"/>
      <c r="D574" s="3"/>
      <c r="E574" s="3"/>
      <c r="F574" s="3"/>
      <c r="G574" s="3"/>
      <c r="H574" s="3"/>
      <c r="I574" s="3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spans="1:26" ht="15.75" customHeight="1" x14ac:dyDescent="0.35">
      <c r="A575" s="3"/>
      <c r="B575" s="4"/>
      <c r="C575" s="3"/>
      <c r="D575" s="3"/>
      <c r="E575" s="3"/>
      <c r="F575" s="3"/>
      <c r="G575" s="3"/>
      <c r="H575" s="3"/>
      <c r="I575" s="3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spans="1:26" ht="15.75" customHeight="1" x14ac:dyDescent="0.35">
      <c r="A576" s="3"/>
      <c r="B576" s="4"/>
      <c r="C576" s="3"/>
      <c r="D576" s="3"/>
      <c r="E576" s="3"/>
      <c r="F576" s="3"/>
      <c r="G576" s="3"/>
      <c r="H576" s="3"/>
      <c r="I576" s="3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spans="1:26" ht="15.75" customHeight="1" x14ac:dyDescent="0.35">
      <c r="A577" s="3"/>
      <c r="B577" s="4"/>
      <c r="C577" s="3"/>
      <c r="D577" s="3"/>
      <c r="E577" s="3"/>
      <c r="F577" s="3"/>
      <c r="G577" s="3"/>
      <c r="H577" s="3"/>
      <c r="I577" s="3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spans="1:26" ht="15.75" customHeight="1" x14ac:dyDescent="0.35">
      <c r="A578" s="3"/>
      <c r="B578" s="4"/>
      <c r="C578" s="3"/>
      <c r="D578" s="3"/>
      <c r="E578" s="3"/>
      <c r="F578" s="3"/>
      <c r="G578" s="3"/>
      <c r="H578" s="3"/>
      <c r="I578" s="3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spans="1:26" ht="15.75" customHeight="1" x14ac:dyDescent="0.35">
      <c r="A579" s="3"/>
      <c r="B579" s="4"/>
      <c r="C579" s="3"/>
      <c r="D579" s="3"/>
      <c r="E579" s="3"/>
      <c r="F579" s="3"/>
      <c r="G579" s="3"/>
      <c r="H579" s="3"/>
      <c r="I579" s="3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spans="1:26" ht="15.75" customHeight="1" x14ac:dyDescent="0.35">
      <c r="A580" s="3"/>
      <c r="B580" s="4"/>
      <c r="C580" s="3"/>
      <c r="D580" s="3"/>
      <c r="E580" s="3"/>
      <c r="F580" s="3"/>
      <c r="G580" s="3"/>
      <c r="H580" s="3"/>
      <c r="I580" s="3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spans="1:26" ht="15.75" customHeight="1" x14ac:dyDescent="0.35">
      <c r="A581" s="3"/>
      <c r="B581" s="4"/>
      <c r="C581" s="3"/>
      <c r="D581" s="3"/>
      <c r="E581" s="3"/>
      <c r="F581" s="3"/>
      <c r="G581" s="3"/>
      <c r="H581" s="3"/>
      <c r="I581" s="3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spans="1:26" ht="15.75" customHeight="1" x14ac:dyDescent="0.35">
      <c r="A582" s="3"/>
      <c r="B582" s="4"/>
      <c r="C582" s="3"/>
      <c r="D582" s="3"/>
      <c r="E582" s="3"/>
      <c r="F582" s="3"/>
      <c r="G582" s="3"/>
      <c r="H582" s="3"/>
      <c r="I582" s="3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spans="1:26" ht="15.75" customHeight="1" x14ac:dyDescent="0.35">
      <c r="A583" s="3"/>
      <c r="B583" s="4"/>
      <c r="C583" s="3"/>
      <c r="D583" s="3"/>
      <c r="E583" s="3"/>
      <c r="F583" s="3"/>
      <c r="G583" s="3"/>
      <c r="H583" s="3"/>
      <c r="I583" s="3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spans="1:26" ht="15.75" customHeight="1" x14ac:dyDescent="0.35">
      <c r="A584" s="3"/>
      <c r="B584" s="4"/>
      <c r="C584" s="3"/>
      <c r="D584" s="3"/>
      <c r="E584" s="3"/>
      <c r="F584" s="3"/>
      <c r="G584" s="3"/>
      <c r="H584" s="3"/>
      <c r="I584" s="3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spans="1:26" ht="15.75" customHeight="1" x14ac:dyDescent="0.35">
      <c r="A585" s="3"/>
      <c r="B585" s="4"/>
      <c r="C585" s="3"/>
      <c r="D585" s="3"/>
      <c r="E585" s="3"/>
      <c r="F585" s="3"/>
      <c r="G585" s="3"/>
      <c r="H585" s="3"/>
      <c r="I585" s="3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spans="1:26" ht="15.75" customHeight="1" x14ac:dyDescent="0.35">
      <c r="A586" s="3"/>
      <c r="B586" s="4"/>
      <c r="C586" s="3"/>
      <c r="D586" s="3"/>
      <c r="E586" s="3"/>
      <c r="F586" s="3"/>
      <c r="G586" s="3"/>
      <c r="H586" s="3"/>
      <c r="I586" s="3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spans="1:26" ht="15.75" customHeight="1" x14ac:dyDescent="0.35">
      <c r="A587" s="3"/>
      <c r="B587" s="4"/>
      <c r="C587" s="3"/>
      <c r="D587" s="3"/>
      <c r="E587" s="3"/>
      <c r="F587" s="3"/>
      <c r="G587" s="3"/>
      <c r="H587" s="3"/>
      <c r="I587" s="3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spans="1:26" ht="15.75" customHeight="1" x14ac:dyDescent="0.35">
      <c r="A588" s="3"/>
      <c r="B588" s="4"/>
      <c r="C588" s="3"/>
      <c r="D588" s="3"/>
      <c r="E588" s="3"/>
      <c r="F588" s="3"/>
      <c r="G588" s="3"/>
      <c r="H588" s="3"/>
      <c r="I588" s="3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spans="1:26" ht="15.75" customHeight="1" x14ac:dyDescent="0.35">
      <c r="A589" s="3"/>
      <c r="B589" s="4"/>
      <c r="C589" s="3"/>
      <c r="D589" s="3"/>
      <c r="E589" s="3"/>
      <c r="F589" s="3"/>
      <c r="G589" s="3"/>
      <c r="H589" s="3"/>
      <c r="I589" s="3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spans="1:26" ht="15.75" customHeight="1" x14ac:dyDescent="0.35">
      <c r="A590" s="3"/>
      <c r="B590" s="4"/>
      <c r="C590" s="3"/>
      <c r="D590" s="3"/>
      <c r="E590" s="3"/>
      <c r="F590" s="3"/>
      <c r="G590" s="3"/>
      <c r="H590" s="3"/>
      <c r="I590" s="3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spans="1:26" ht="15.75" customHeight="1" x14ac:dyDescent="0.35">
      <c r="A591" s="3"/>
      <c r="B591" s="4"/>
      <c r="C591" s="3"/>
      <c r="D591" s="3"/>
      <c r="E591" s="3"/>
      <c r="F591" s="3"/>
      <c r="G591" s="3"/>
      <c r="H591" s="3"/>
      <c r="I591" s="3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spans="1:26" ht="15.75" customHeight="1" x14ac:dyDescent="0.35">
      <c r="A592" s="3"/>
      <c r="B592" s="4"/>
      <c r="C592" s="3"/>
      <c r="D592" s="3"/>
      <c r="E592" s="3"/>
      <c r="F592" s="3"/>
      <c r="G592" s="3"/>
      <c r="H592" s="3"/>
      <c r="I592" s="3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spans="1:26" ht="15.75" customHeight="1" x14ac:dyDescent="0.35">
      <c r="A593" s="3"/>
      <c r="B593" s="4"/>
      <c r="C593" s="3"/>
      <c r="D593" s="3"/>
      <c r="E593" s="3"/>
      <c r="F593" s="3"/>
      <c r="G593" s="3"/>
      <c r="H593" s="3"/>
      <c r="I593" s="3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spans="1:26" ht="15.75" customHeight="1" x14ac:dyDescent="0.35">
      <c r="A594" s="3"/>
      <c r="B594" s="4"/>
      <c r="C594" s="3"/>
      <c r="D594" s="3"/>
      <c r="E594" s="3"/>
      <c r="F594" s="3"/>
      <c r="G594" s="3"/>
      <c r="H594" s="3"/>
      <c r="I594" s="3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spans="1:26" ht="15.75" customHeight="1" x14ac:dyDescent="0.35">
      <c r="A595" s="3"/>
      <c r="B595" s="4"/>
      <c r="C595" s="3"/>
      <c r="D595" s="3"/>
      <c r="E595" s="3"/>
      <c r="F595" s="3"/>
      <c r="G595" s="3"/>
      <c r="H595" s="3"/>
      <c r="I595" s="3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spans="1:26" ht="15.75" customHeight="1" x14ac:dyDescent="0.35">
      <c r="A596" s="3"/>
      <c r="B596" s="4"/>
      <c r="C596" s="3"/>
      <c r="D596" s="3"/>
      <c r="E596" s="3"/>
      <c r="F596" s="3"/>
      <c r="G596" s="3"/>
      <c r="H596" s="3"/>
      <c r="I596" s="3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spans="1:26" ht="15.75" customHeight="1" x14ac:dyDescent="0.35">
      <c r="A597" s="3"/>
      <c r="B597" s="4"/>
      <c r="C597" s="3"/>
      <c r="D597" s="3"/>
      <c r="E597" s="3"/>
      <c r="F597" s="3"/>
      <c r="G597" s="3"/>
      <c r="H597" s="3"/>
      <c r="I597" s="3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spans="1:26" ht="15.75" customHeight="1" x14ac:dyDescent="0.35">
      <c r="A598" s="3"/>
      <c r="B598" s="4"/>
      <c r="C598" s="3"/>
      <c r="D598" s="3"/>
      <c r="E598" s="3"/>
      <c r="F598" s="3"/>
      <c r="G598" s="3"/>
      <c r="H598" s="3"/>
      <c r="I598" s="3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spans="1:26" ht="15.75" customHeight="1" x14ac:dyDescent="0.35">
      <c r="A599" s="3"/>
      <c r="B599" s="4"/>
      <c r="C599" s="3"/>
      <c r="D599" s="3"/>
      <c r="E599" s="3"/>
      <c r="F599" s="3"/>
      <c r="G599" s="3"/>
      <c r="H599" s="3"/>
      <c r="I599" s="3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spans="1:26" ht="15.75" customHeight="1" x14ac:dyDescent="0.35">
      <c r="A600" s="3"/>
      <c r="B600" s="4"/>
      <c r="C600" s="3"/>
      <c r="D600" s="3"/>
      <c r="E600" s="3"/>
      <c r="F600" s="3"/>
      <c r="G600" s="3"/>
      <c r="H600" s="3"/>
      <c r="I600" s="3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spans="1:26" ht="15.75" customHeight="1" x14ac:dyDescent="0.35">
      <c r="A601" s="3"/>
      <c r="B601" s="4"/>
      <c r="C601" s="3"/>
      <c r="D601" s="3"/>
      <c r="E601" s="3"/>
      <c r="F601" s="3"/>
      <c r="G601" s="3"/>
      <c r="H601" s="3"/>
      <c r="I601" s="3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spans="1:26" ht="15.75" customHeight="1" x14ac:dyDescent="0.35">
      <c r="A602" s="3"/>
      <c r="B602" s="4"/>
      <c r="C602" s="3"/>
      <c r="D602" s="3"/>
      <c r="E602" s="3"/>
      <c r="F602" s="3"/>
      <c r="G602" s="3"/>
      <c r="H602" s="3"/>
      <c r="I602" s="3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spans="1:26" ht="15.75" customHeight="1" x14ac:dyDescent="0.35">
      <c r="A603" s="3"/>
      <c r="B603" s="4"/>
      <c r="C603" s="3"/>
      <c r="D603" s="3"/>
      <c r="E603" s="3"/>
      <c r="F603" s="3"/>
      <c r="G603" s="3"/>
      <c r="H603" s="3"/>
      <c r="I603" s="3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spans="1:26" ht="15.75" customHeight="1" x14ac:dyDescent="0.35">
      <c r="A604" s="3"/>
      <c r="B604" s="4"/>
      <c r="C604" s="3"/>
      <c r="D604" s="3"/>
      <c r="E604" s="3"/>
      <c r="F604" s="3"/>
      <c r="G604" s="3"/>
      <c r="H604" s="3"/>
      <c r="I604" s="3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spans="1:26" ht="15.75" customHeight="1" x14ac:dyDescent="0.35">
      <c r="A605" s="3"/>
      <c r="B605" s="4"/>
      <c r="C605" s="3"/>
      <c r="D605" s="3"/>
      <c r="E605" s="3"/>
      <c r="F605" s="3"/>
      <c r="G605" s="3"/>
      <c r="H605" s="3"/>
      <c r="I605" s="3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spans="1:26" ht="15.75" customHeight="1" x14ac:dyDescent="0.35">
      <c r="A606" s="3"/>
      <c r="B606" s="4"/>
      <c r="C606" s="3"/>
      <c r="D606" s="3"/>
      <c r="E606" s="3"/>
      <c r="F606" s="3"/>
      <c r="G606" s="3"/>
      <c r="H606" s="3"/>
      <c r="I606" s="3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spans="1:26" ht="15.75" customHeight="1" x14ac:dyDescent="0.35">
      <c r="A607" s="3"/>
      <c r="B607" s="4"/>
      <c r="C607" s="3"/>
      <c r="D607" s="3"/>
      <c r="E607" s="3"/>
      <c r="F607" s="3"/>
      <c r="G607" s="3"/>
      <c r="H607" s="3"/>
      <c r="I607" s="3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spans="1:26" ht="15.75" customHeight="1" x14ac:dyDescent="0.35">
      <c r="A608" s="3"/>
      <c r="B608" s="4"/>
      <c r="C608" s="3"/>
      <c r="D608" s="3"/>
      <c r="E608" s="3"/>
      <c r="F608" s="3"/>
      <c r="G608" s="3"/>
      <c r="H608" s="3"/>
      <c r="I608" s="3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spans="1:26" ht="15.75" customHeight="1" x14ac:dyDescent="0.35">
      <c r="A609" s="3"/>
      <c r="B609" s="4"/>
      <c r="C609" s="3"/>
      <c r="D609" s="3"/>
      <c r="E609" s="3"/>
      <c r="F609" s="3"/>
      <c r="G609" s="3"/>
      <c r="H609" s="3"/>
      <c r="I609" s="3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spans="1:26" ht="15.75" customHeight="1" x14ac:dyDescent="0.35">
      <c r="A610" s="3"/>
      <c r="B610" s="4"/>
      <c r="C610" s="3"/>
      <c r="D610" s="3"/>
      <c r="E610" s="3"/>
      <c r="F610" s="3"/>
      <c r="G610" s="3"/>
      <c r="H610" s="3"/>
      <c r="I610" s="3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spans="1:26" ht="15.75" customHeight="1" x14ac:dyDescent="0.35">
      <c r="A611" s="3"/>
      <c r="B611" s="4"/>
      <c r="C611" s="3"/>
      <c r="D611" s="3"/>
      <c r="E611" s="3"/>
      <c r="F611" s="3"/>
      <c r="G611" s="3"/>
      <c r="H611" s="3"/>
      <c r="I611" s="3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spans="1:26" ht="15.75" customHeight="1" x14ac:dyDescent="0.35">
      <c r="A612" s="3"/>
      <c r="B612" s="4"/>
      <c r="C612" s="3"/>
      <c r="D612" s="3"/>
      <c r="E612" s="3"/>
      <c r="F612" s="3"/>
      <c r="G612" s="3"/>
      <c r="H612" s="3"/>
      <c r="I612" s="3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spans="1:26" ht="15.75" customHeight="1" x14ac:dyDescent="0.35">
      <c r="A613" s="3"/>
      <c r="B613" s="4"/>
      <c r="C613" s="3"/>
      <c r="D613" s="3"/>
      <c r="E613" s="3"/>
      <c r="F613" s="3"/>
      <c r="G613" s="3"/>
      <c r="H613" s="3"/>
      <c r="I613" s="3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spans="1:26" ht="15.75" customHeight="1" x14ac:dyDescent="0.35">
      <c r="A614" s="3"/>
      <c r="B614" s="4"/>
      <c r="C614" s="3"/>
      <c r="D614" s="3"/>
      <c r="E614" s="3"/>
      <c r="F614" s="3"/>
      <c r="G614" s="3"/>
      <c r="H614" s="3"/>
      <c r="I614" s="3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spans="1:26" ht="15.75" customHeight="1" x14ac:dyDescent="0.35">
      <c r="A615" s="3"/>
      <c r="B615" s="4"/>
      <c r="C615" s="3"/>
      <c r="D615" s="3"/>
      <c r="E615" s="3"/>
      <c r="F615" s="3"/>
      <c r="G615" s="3"/>
      <c r="H615" s="3"/>
      <c r="I615" s="3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spans="1:26" ht="15.75" customHeight="1" x14ac:dyDescent="0.35">
      <c r="A616" s="3"/>
      <c r="B616" s="4"/>
      <c r="C616" s="3"/>
      <c r="D616" s="3"/>
      <c r="E616" s="3"/>
      <c r="F616" s="3"/>
      <c r="G616" s="3"/>
      <c r="H616" s="3"/>
      <c r="I616" s="3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spans="1:26" ht="15.75" customHeight="1" x14ac:dyDescent="0.35">
      <c r="A617" s="3"/>
      <c r="B617" s="4"/>
      <c r="C617" s="3"/>
      <c r="D617" s="3"/>
      <c r="E617" s="3"/>
      <c r="F617" s="3"/>
      <c r="G617" s="3"/>
      <c r="H617" s="3"/>
      <c r="I617" s="3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spans="1:26" ht="15.75" customHeight="1" x14ac:dyDescent="0.35">
      <c r="A618" s="3"/>
      <c r="B618" s="4"/>
      <c r="C618" s="3"/>
      <c r="D618" s="3"/>
      <c r="E618" s="3"/>
      <c r="F618" s="3"/>
      <c r="G618" s="3"/>
      <c r="H618" s="3"/>
      <c r="I618" s="3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spans="1:26" ht="15.75" customHeight="1" x14ac:dyDescent="0.35">
      <c r="A619" s="3"/>
      <c r="B619" s="4"/>
      <c r="C619" s="3"/>
      <c r="D619" s="3"/>
      <c r="E619" s="3"/>
      <c r="F619" s="3"/>
      <c r="G619" s="3"/>
      <c r="H619" s="3"/>
      <c r="I619" s="3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spans="1:26" ht="15.75" customHeight="1" x14ac:dyDescent="0.35">
      <c r="A620" s="3"/>
      <c r="B620" s="4"/>
      <c r="C620" s="3"/>
      <c r="D620" s="3"/>
      <c r="E620" s="3"/>
      <c r="F620" s="3"/>
      <c r="G620" s="3"/>
      <c r="H620" s="3"/>
      <c r="I620" s="3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spans="1:26" ht="15.75" customHeight="1" x14ac:dyDescent="0.35">
      <c r="A621" s="3"/>
      <c r="B621" s="4"/>
      <c r="C621" s="3"/>
      <c r="D621" s="3"/>
      <c r="E621" s="3"/>
      <c r="F621" s="3"/>
      <c r="G621" s="3"/>
      <c r="H621" s="3"/>
      <c r="I621" s="3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spans="1:26" ht="15.75" customHeight="1" x14ac:dyDescent="0.35">
      <c r="A622" s="3"/>
      <c r="B622" s="4"/>
      <c r="C622" s="3"/>
      <c r="D622" s="3"/>
      <c r="E622" s="3"/>
      <c r="F622" s="3"/>
      <c r="G622" s="3"/>
      <c r="H622" s="3"/>
      <c r="I622" s="3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spans="1:26" ht="15.75" customHeight="1" x14ac:dyDescent="0.35">
      <c r="A623" s="3"/>
      <c r="B623" s="4"/>
      <c r="C623" s="3"/>
      <c r="D623" s="3"/>
      <c r="E623" s="3"/>
      <c r="F623" s="3"/>
      <c r="G623" s="3"/>
      <c r="H623" s="3"/>
      <c r="I623" s="3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spans="1:26" ht="15.75" customHeight="1" x14ac:dyDescent="0.35">
      <c r="A624" s="3"/>
      <c r="B624" s="4"/>
      <c r="C624" s="3"/>
      <c r="D624" s="3"/>
      <c r="E624" s="3"/>
      <c r="F624" s="3"/>
      <c r="G624" s="3"/>
      <c r="H624" s="3"/>
      <c r="I624" s="3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spans="1:26" ht="15.75" customHeight="1" x14ac:dyDescent="0.35">
      <c r="A625" s="3"/>
      <c r="B625" s="4"/>
      <c r="C625" s="3"/>
      <c r="D625" s="3"/>
      <c r="E625" s="3"/>
      <c r="F625" s="3"/>
      <c r="G625" s="3"/>
      <c r="H625" s="3"/>
      <c r="I625" s="3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spans="1:26" ht="15.75" customHeight="1" x14ac:dyDescent="0.35">
      <c r="A626" s="3"/>
      <c r="B626" s="4"/>
      <c r="C626" s="3"/>
      <c r="D626" s="3"/>
      <c r="E626" s="3"/>
      <c r="F626" s="3"/>
      <c r="G626" s="3"/>
      <c r="H626" s="3"/>
      <c r="I626" s="3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spans="1:26" ht="15.75" customHeight="1" x14ac:dyDescent="0.35">
      <c r="A627" s="3"/>
      <c r="B627" s="4"/>
      <c r="C627" s="3"/>
      <c r="D627" s="3"/>
      <c r="E627" s="3"/>
      <c r="F627" s="3"/>
      <c r="G627" s="3"/>
      <c r="H627" s="3"/>
      <c r="I627" s="3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spans="1:26" ht="15.75" customHeight="1" x14ac:dyDescent="0.35">
      <c r="A628" s="3"/>
      <c r="B628" s="4"/>
      <c r="C628" s="3"/>
      <c r="D628" s="3"/>
      <c r="E628" s="3"/>
      <c r="F628" s="3"/>
      <c r="G628" s="3"/>
      <c r="H628" s="3"/>
      <c r="I628" s="3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spans="1:26" ht="15.75" customHeight="1" x14ac:dyDescent="0.35">
      <c r="A629" s="3"/>
      <c r="B629" s="4"/>
      <c r="C629" s="3"/>
      <c r="D629" s="3"/>
      <c r="E629" s="3"/>
      <c r="F629" s="3"/>
      <c r="G629" s="3"/>
      <c r="H629" s="3"/>
      <c r="I629" s="3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spans="1:26" ht="15.75" customHeight="1" x14ac:dyDescent="0.35">
      <c r="A630" s="3"/>
      <c r="B630" s="4"/>
      <c r="C630" s="3"/>
      <c r="D630" s="3"/>
      <c r="E630" s="3"/>
      <c r="F630" s="3"/>
      <c r="G630" s="3"/>
      <c r="H630" s="3"/>
      <c r="I630" s="3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spans="1:26" ht="15.75" customHeight="1" x14ac:dyDescent="0.35">
      <c r="A631" s="3"/>
      <c r="B631" s="4"/>
      <c r="C631" s="3"/>
      <c r="D631" s="3"/>
      <c r="E631" s="3"/>
      <c r="F631" s="3"/>
      <c r="G631" s="3"/>
      <c r="H631" s="3"/>
      <c r="I631" s="3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spans="1:26" ht="15.75" customHeight="1" x14ac:dyDescent="0.35">
      <c r="A632" s="3"/>
      <c r="B632" s="4"/>
      <c r="C632" s="3"/>
      <c r="D632" s="3"/>
      <c r="E632" s="3"/>
      <c r="F632" s="3"/>
      <c r="G632" s="3"/>
      <c r="H632" s="3"/>
      <c r="I632" s="3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spans="1:26" ht="15.75" customHeight="1" x14ac:dyDescent="0.35">
      <c r="A633" s="3"/>
      <c r="B633" s="4"/>
      <c r="C633" s="3"/>
      <c r="D633" s="3"/>
      <c r="E633" s="3"/>
      <c r="F633" s="3"/>
      <c r="G633" s="3"/>
      <c r="H633" s="3"/>
      <c r="I633" s="3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spans="1:26" ht="15.75" customHeight="1" x14ac:dyDescent="0.35">
      <c r="A634" s="3"/>
      <c r="B634" s="4"/>
      <c r="C634" s="3"/>
      <c r="D634" s="3"/>
      <c r="E634" s="3"/>
      <c r="F634" s="3"/>
      <c r="G634" s="3"/>
      <c r="H634" s="3"/>
      <c r="I634" s="3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spans="1:26" ht="15.75" customHeight="1" x14ac:dyDescent="0.35">
      <c r="A635" s="3"/>
      <c r="B635" s="4"/>
      <c r="C635" s="3"/>
      <c r="D635" s="3"/>
      <c r="E635" s="3"/>
      <c r="F635" s="3"/>
      <c r="G635" s="3"/>
      <c r="H635" s="3"/>
      <c r="I635" s="3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spans="1:26" ht="15.75" customHeight="1" x14ac:dyDescent="0.35">
      <c r="A636" s="3"/>
      <c r="B636" s="4"/>
      <c r="C636" s="3"/>
      <c r="D636" s="3"/>
      <c r="E636" s="3"/>
      <c r="F636" s="3"/>
      <c r="G636" s="3"/>
      <c r="H636" s="3"/>
      <c r="I636" s="3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spans="1:26" ht="15.75" customHeight="1" x14ac:dyDescent="0.35">
      <c r="A637" s="3"/>
      <c r="B637" s="4"/>
      <c r="C637" s="3"/>
      <c r="D637" s="3"/>
      <c r="E637" s="3"/>
      <c r="F637" s="3"/>
      <c r="G637" s="3"/>
      <c r="H637" s="3"/>
      <c r="I637" s="3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spans="1:26" ht="15.75" customHeight="1" x14ac:dyDescent="0.35">
      <c r="A638" s="3"/>
      <c r="B638" s="4"/>
      <c r="C638" s="3"/>
      <c r="D638" s="3"/>
      <c r="E638" s="3"/>
      <c r="F638" s="3"/>
      <c r="G638" s="3"/>
      <c r="H638" s="3"/>
      <c r="I638" s="3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spans="1:26" ht="15.75" customHeight="1" x14ac:dyDescent="0.35">
      <c r="A639" s="3"/>
      <c r="B639" s="4"/>
      <c r="C639" s="3"/>
      <c r="D639" s="3"/>
      <c r="E639" s="3"/>
      <c r="F639" s="3"/>
      <c r="G639" s="3"/>
      <c r="H639" s="3"/>
      <c r="I639" s="3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spans="1:26" ht="15.75" customHeight="1" x14ac:dyDescent="0.35">
      <c r="A640" s="3"/>
      <c r="B640" s="4"/>
      <c r="C640" s="3"/>
      <c r="D640" s="3"/>
      <c r="E640" s="3"/>
      <c r="F640" s="3"/>
      <c r="G640" s="3"/>
      <c r="H640" s="3"/>
      <c r="I640" s="3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spans="1:26" ht="15.75" customHeight="1" x14ac:dyDescent="0.35">
      <c r="A641" s="3"/>
      <c r="B641" s="4"/>
      <c r="C641" s="3"/>
      <c r="D641" s="3"/>
      <c r="E641" s="3"/>
      <c r="F641" s="3"/>
      <c r="G641" s="3"/>
      <c r="H641" s="3"/>
      <c r="I641" s="3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spans="1:26" ht="15.75" customHeight="1" x14ac:dyDescent="0.35">
      <c r="A642" s="3"/>
      <c r="B642" s="4"/>
      <c r="C642" s="3"/>
      <c r="D642" s="3"/>
      <c r="E642" s="3"/>
      <c r="F642" s="3"/>
      <c r="G642" s="3"/>
      <c r="H642" s="3"/>
      <c r="I642" s="3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spans="1:26" ht="15.75" customHeight="1" x14ac:dyDescent="0.35">
      <c r="A643" s="3"/>
      <c r="B643" s="4"/>
      <c r="C643" s="3"/>
      <c r="D643" s="3"/>
      <c r="E643" s="3"/>
      <c r="F643" s="3"/>
      <c r="G643" s="3"/>
      <c r="H643" s="3"/>
      <c r="I643" s="3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spans="1:26" ht="15.75" customHeight="1" x14ac:dyDescent="0.35">
      <c r="A644" s="3"/>
      <c r="B644" s="4"/>
      <c r="C644" s="3"/>
      <c r="D644" s="3"/>
      <c r="E644" s="3"/>
      <c r="F644" s="3"/>
      <c r="G644" s="3"/>
      <c r="H644" s="3"/>
      <c r="I644" s="3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spans="1:26" ht="15.75" customHeight="1" x14ac:dyDescent="0.35">
      <c r="A645" s="3"/>
      <c r="B645" s="4"/>
      <c r="C645" s="3"/>
      <c r="D645" s="3"/>
      <c r="E645" s="3"/>
      <c r="F645" s="3"/>
      <c r="G645" s="3"/>
      <c r="H645" s="3"/>
      <c r="I645" s="3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spans="1:26" ht="15.75" customHeight="1" x14ac:dyDescent="0.35">
      <c r="A646" s="3"/>
      <c r="B646" s="4"/>
      <c r="C646" s="3"/>
      <c r="D646" s="3"/>
      <c r="E646" s="3"/>
      <c r="F646" s="3"/>
      <c r="G646" s="3"/>
      <c r="H646" s="3"/>
      <c r="I646" s="3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spans="1:26" ht="15.75" customHeight="1" x14ac:dyDescent="0.35">
      <c r="A647" s="3"/>
      <c r="B647" s="4"/>
      <c r="C647" s="3"/>
      <c r="D647" s="3"/>
      <c r="E647" s="3"/>
      <c r="F647" s="3"/>
      <c r="G647" s="3"/>
      <c r="H647" s="3"/>
      <c r="I647" s="3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spans="1:26" ht="15.75" customHeight="1" x14ac:dyDescent="0.35">
      <c r="A648" s="3"/>
      <c r="B648" s="4"/>
      <c r="C648" s="3"/>
      <c r="D648" s="3"/>
      <c r="E648" s="3"/>
      <c r="F648" s="3"/>
      <c r="G648" s="3"/>
      <c r="H648" s="3"/>
      <c r="I648" s="3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spans="1:26" ht="15.75" customHeight="1" x14ac:dyDescent="0.35">
      <c r="A649" s="3"/>
      <c r="B649" s="4"/>
      <c r="C649" s="3"/>
      <c r="D649" s="3"/>
      <c r="E649" s="3"/>
      <c r="F649" s="3"/>
      <c r="G649" s="3"/>
      <c r="H649" s="3"/>
      <c r="I649" s="3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spans="1:26" ht="15.75" customHeight="1" x14ac:dyDescent="0.35">
      <c r="A650" s="3"/>
      <c r="B650" s="4"/>
      <c r="C650" s="3"/>
      <c r="D650" s="3"/>
      <c r="E650" s="3"/>
      <c r="F650" s="3"/>
      <c r="G650" s="3"/>
      <c r="H650" s="3"/>
      <c r="I650" s="3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spans="1:26" ht="15.75" customHeight="1" x14ac:dyDescent="0.35">
      <c r="A651" s="3"/>
      <c r="B651" s="4"/>
      <c r="C651" s="3"/>
      <c r="D651" s="3"/>
      <c r="E651" s="3"/>
      <c r="F651" s="3"/>
      <c r="G651" s="3"/>
      <c r="H651" s="3"/>
      <c r="I651" s="3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spans="1:26" ht="15.75" customHeight="1" x14ac:dyDescent="0.35">
      <c r="A652" s="3"/>
      <c r="B652" s="4"/>
      <c r="C652" s="3"/>
      <c r="D652" s="3"/>
      <c r="E652" s="3"/>
      <c r="F652" s="3"/>
      <c r="G652" s="3"/>
      <c r="H652" s="3"/>
      <c r="I652" s="3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spans="1:26" ht="15.75" customHeight="1" x14ac:dyDescent="0.35">
      <c r="A653" s="3"/>
      <c r="B653" s="4"/>
      <c r="C653" s="3"/>
      <c r="D653" s="3"/>
      <c r="E653" s="3"/>
      <c r="F653" s="3"/>
      <c r="G653" s="3"/>
      <c r="H653" s="3"/>
      <c r="I653" s="3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spans="1:26" ht="15.75" customHeight="1" x14ac:dyDescent="0.35">
      <c r="A654" s="3"/>
      <c r="B654" s="4"/>
      <c r="C654" s="3"/>
      <c r="D654" s="3"/>
      <c r="E654" s="3"/>
      <c r="F654" s="3"/>
      <c r="G654" s="3"/>
      <c r="H654" s="3"/>
      <c r="I654" s="3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spans="1:26" ht="15.75" customHeight="1" x14ac:dyDescent="0.35">
      <c r="A655" s="3"/>
      <c r="B655" s="4"/>
      <c r="C655" s="3"/>
      <c r="D655" s="3"/>
      <c r="E655" s="3"/>
      <c r="F655" s="3"/>
      <c r="G655" s="3"/>
      <c r="H655" s="3"/>
      <c r="I655" s="3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spans="1:26" ht="15.75" customHeight="1" x14ac:dyDescent="0.35">
      <c r="A656" s="3"/>
      <c r="B656" s="4"/>
      <c r="C656" s="3"/>
      <c r="D656" s="3"/>
      <c r="E656" s="3"/>
      <c r="F656" s="3"/>
      <c r="G656" s="3"/>
      <c r="H656" s="3"/>
      <c r="I656" s="3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spans="1:26" ht="15.75" customHeight="1" x14ac:dyDescent="0.35">
      <c r="A657" s="3"/>
      <c r="B657" s="4"/>
      <c r="C657" s="3"/>
      <c r="D657" s="3"/>
      <c r="E657" s="3"/>
      <c r="F657" s="3"/>
      <c r="G657" s="3"/>
      <c r="H657" s="3"/>
      <c r="I657" s="3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spans="1:26" ht="15.75" customHeight="1" x14ac:dyDescent="0.35">
      <c r="A658" s="3"/>
      <c r="B658" s="4"/>
      <c r="C658" s="3"/>
      <c r="D658" s="3"/>
      <c r="E658" s="3"/>
      <c r="F658" s="3"/>
      <c r="G658" s="3"/>
      <c r="H658" s="3"/>
      <c r="I658" s="3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spans="1:26" ht="15.75" customHeight="1" x14ac:dyDescent="0.35">
      <c r="A659" s="3"/>
      <c r="B659" s="4"/>
      <c r="C659" s="3"/>
      <c r="D659" s="3"/>
      <c r="E659" s="3"/>
      <c r="F659" s="3"/>
      <c r="G659" s="3"/>
      <c r="H659" s="3"/>
      <c r="I659" s="3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spans="1:26" ht="15.75" customHeight="1" x14ac:dyDescent="0.35">
      <c r="A660" s="3"/>
      <c r="B660" s="4"/>
      <c r="C660" s="3"/>
      <c r="D660" s="3"/>
      <c r="E660" s="3"/>
      <c r="F660" s="3"/>
      <c r="G660" s="3"/>
      <c r="H660" s="3"/>
      <c r="I660" s="3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spans="1:26" ht="15.75" customHeight="1" x14ac:dyDescent="0.35">
      <c r="A661" s="3"/>
      <c r="B661" s="4"/>
      <c r="C661" s="3"/>
      <c r="D661" s="3"/>
      <c r="E661" s="3"/>
      <c r="F661" s="3"/>
      <c r="G661" s="3"/>
      <c r="H661" s="3"/>
      <c r="I661" s="3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spans="1:26" ht="15.75" customHeight="1" x14ac:dyDescent="0.35">
      <c r="A662" s="3"/>
      <c r="B662" s="4"/>
      <c r="C662" s="3"/>
      <c r="D662" s="3"/>
      <c r="E662" s="3"/>
      <c r="F662" s="3"/>
      <c r="G662" s="3"/>
      <c r="H662" s="3"/>
      <c r="I662" s="3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spans="1:26" ht="15.75" customHeight="1" x14ac:dyDescent="0.35">
      <c r="A663" s="3"/>
      <c r="B663" s="4"/>
      <c r="C663" s="3"/>
      <c r="D663" s="3"/>
      <c r="E663" s="3"/>
      <c r="F663" s="3"/>
      <c r="G663" s="3"/>
      <c r="H663" s="3"/>
      <c r="I663" s="3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spans="1:26" ht="15.75" customHeight="1" x14ac:dyDescent="0.35">
      <c r="A664" s="3"/>
      <c r="B664" s="4"/>
      <c r="C664" s="3"/>
      <c r="D664" s="3"/>
      <c r="E664" s="3"/>
      <c r="F664" s="3"/>
      <c r="G664" s="3"/>
      <c r="H664" s="3"/>
      <c r="I664" s="3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spans="1:26" ht="15.75" customHeight="1" x14ac:dyDescent="0.35">
      <c r="A665" s="3"/>
      <c r="B665" s="4"/>
      <c r="C665" s="3"/>
      <c r="D665" s="3"/>
      <c r="E665" s="3"/>
      <c r="F665" s="3"/>
      <c r="G665" s="3"/>
      <c r="H665" s="3"/>
      <c r="I665" s="3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spans="1:26" ht="15.75" customHeight="1" x14ac:dyDescent="0.35">
      <c r="A666" s="3"/>
      <c r="B666" s="4"/>
      <c r="C666" s="3"/>
      <c r="D666" s="3"/>
      <c r="E666" s="3"/>
      <c r="F666" s="3"/>
      <c r="G666" s="3"/>
      <c r="H666" s="3"/>
      <c r="I666" s="3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spans="1:26" ht="15.75" customHeight="1" x14ac:dyDescent="0.35">
      <c r="A667" s="3"/>
      <c r="B667" s="4"/>
      <c r="C667" s="3"/>
      <c r="D667" s="3"/>
      <c r="E667" s="3"/>
      <c r="F667" s="3"/>
      <c r="G667" s="3"/>
      <c r="H667" s="3"/>
      <c r="I667" s="3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spans="1:26" ht="15.75" customHeight="1" x14ac:dyDescent="0.35">
      <c r="A668" s="3"/>
      <c r="B668" s="4"/>
      <c r="C668" s="3"/>
      <c r="D668" s="3"/>
      <c r="E668" s="3"/>
      <c r="F668" s="3"/>
      <c r="G668" s="3"/>
      <c r="H668" s="3"/>
      <c r="I668" s="3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spans="1:26" ht="15.75" customHeight="1" x14ac:dyDescent="0.35">
      <c r="A669" s="3"/>
      <c r="B669" s="4"/>
      <c r="C669" s="3"/>
      <c r="D669" s="3"/>
      <c r="E669" s="3"/>
      <c r="F669" s="3"/>
      <c r="G669" s="3"/>
      <c r="H669" s="3"/>
      <c r="I669" s="3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spans="1:26" ht="15.75" customHeight="1" x14ac:dyDescent="0.35">
      <c r="A670" s="3"/>
      <c r="B670" s="4"/>
      <c r="C670" s="3"/>
      <c r="D670" s="3"/>
      <c r="E670" s="3"/>
      <c r="F670" s="3"/>
      <c r="G670" s="3"/>
      <c r="H670" s="3"/>
      <c r="I670" s="3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spans="1:26" ht="15.75" customHeight="1" x14ac:dyDescent="0.35">
      <c r="A671" s="3"/>
      <c r="B671" s="4"/>
      <c r="C671" s="3"/>
      <c r="D671" s="3"/>
      <c r="E671" s="3"/>
      <c r="F671" s="3"/>
      <c r="G671" s="3"/>
      <c r="H671" s="3"/>
      <c r="I671" s="3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spans="1:26" ht="15.75" customHeight="1" x14ac:dyDescent="0.35">
      <c r="A672" s="3"/>
      <c r="B672" s="4"/>
      <c r="C672" s="3"/>
      <c r="D672" s="3"/>
      <c r="E672" s="3"/>
      <c r="F672" s="3"/>
      <c r="G672" s="3"/>
      <c r="H672" s="3"/>
      <c r="I672" s="3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spans="1:26" ht="15.75" customHeight="1" x14ac:dyDescent="0.35">
      <c r="A673" s="3"/>
      <c r="B673" s="4"/>
      <c r="C673" s="3"/>
      <c r="D673" s="3"/>
      <c r="E673" s="3"/>
      <c r="F673" s="3"/>
      <c r="G673" s="3"/>
      <c r="H673" s="3"/>
      <c r="I673" s="3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spans="1:26" ht="15.75" customHeight="1" x14ac:dyDescent="0.35">
      <c r="A674" s="3"/>
      <c r="B674" s="4"/>
      <c r="C674" s="3"/>
      <c r="D674" s="3"/>
      <c r="E674" s="3"/>
      <c r="F674" s="3"/>
      <c r="G674" s="3"/>
      <c r="H674" s="3"/>
      <c r="I674" s="3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spans="1:26" ht="15.75" customHeight="1" x14ac:dyDescent="0.35">
      <c r="A675" s="3"/>
      <c r="B675" s="4"/>
      <c r="C675" s="3"/>
      <c r="D675" s="3"/>
      <c r="E675" s="3"/>
      <c r="F675" s="3"/>
      <c r="G675" s="3"/>
      <c r="H675" s="3"/>
      <c r="I675" s="3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spans="1:26" ht="15.75" customHeight="1" x14ac:dyDescent="0.35">
      <c r="A676" s="3"/>
      <c r="B676" s="4"/>
      <c r="C676" s="3"/>
      <c r="D676" s="3"/>
      <c r="E676" s="3"/>
      <c r="F676" s="3"/>
      <c r="G676" s="3"/>
      <c r="H676" s="3"/>
      <c r="I676" s="3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spans="1:26" ht="15.75" customHeight="1" x14ac:dyDescent="0.35">
      <c r="A677" s="3"/>
      <c r="B677" s="4"/>
      <c r="C677" s="3"/>
      <c r="D677" s="3"/>
      <c r="E677" s="3"/>
      <c r="F677" s="3"/>
      <c r="G677" s="3"/>
      <c r="H677" s="3"/>
      <c r="I677" s="3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spans="1:26" ht="15.75" customHeight="1" x14ac:dyDescent="0.35">
      <c r="A678" s="3"/>
      <c r="B678" s="4"/>
      <c r="C678" s="3"/>
      <c r="D678" s="3"/>
      <c r="E678" s="3"/>
      <c r="F678" s="3"/>
      <c r="G678" s="3"/>
      <c r="H678" s="3"/>
      <c r="I678" s="3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spans="1:26" ht="15.75" customHeight="1" x14ac:dyDescent="0.35">
      <c r="A679" s="3"/>
      <c r="B679" s="4"/>
      <c r="C679" s="3"/>
      <c r="D679" s="3"/>
      <c r="E679" s="3"/>
      <c r="F679" s="3"/>
      <c r="G679" s="3"/>
      <c r="H679" s="3"/>
      <c r="I679" s="3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spans="1:26" ht="15.75" customHeight="1" x14ac:dyDescent="0.35">
      <c r="A680" s="3"/>
      <c r="B680" s="4"/>
      <c r="C680" s="3"/>
      <c r="D680" s="3"/>
      <c r="E680" s="3"/>
      <c r="F680" s="3"/>
      <c r="G680" s="3"/>
      <c r="H680" s="3"/>
      <c r="I680" s="3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spans="1:26" ht="15.75" customHeight="1" x14ac:dyDescent="0.35">
      <c r="A681" s="3"/>
      <c r="B681" s="4"/>
      <c r="C681" s="3"/>
      <c r="D681" s="3"/>
      <c r="E681" s="3"/>
      <c r="F681" s="3"/>
      <c r="G681" s="3"/>
      <c r="H681" s="3"/>
      <c r="I681" s="3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spans="1:26" ht="15.75" customHeight="1" x14ac:dyDescent="0.35">
      <c r="A682" s="3"/>
      <c r="B682" s="4"/>
      <c r="C682" s="3"/>
      <c r="D682" s="3"/>
      <c r="E682" s="3"/>
      <c r="F682" s="3"/>
      <c r="G682" s="3"/>
      <c r="H682" s="3"/>
      <c r="I682" s="3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spans="1:26" ht="15.75" customHeight="1" x14ac:dyDescent="0.35">
      <c r="A683" s="3"/>
      <c r="B683" s="4"/>
      <c r="C683" s="3"/>
      <c r="D683" s="3"/>
      <c r="E683" s="3"/>
      <c r="F683" s="3"/>
      <c r="G683" s="3"/>
      <c r="H683" s="3"/>
      <c r="I683" s="3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spans="1:26" ht="15.75" customHeight="1" x14ac:dyDescent="0.35">
      <c r="A684" s="3"/>
      <c r="B684" s="4"/>
      <c r="C684" s="3"/>
      <c r="D684" s="3"/>
      <c r="E684" s="3"/>
      <c r="F684" s="3"/>
      <c r="G684" s="3"/>
      <c r="H684" s="3"/>
      <c r="I684" s="3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spans="1:26" ht="15.75" customHeight="1" x14ac:dyDescent="0.35">
      <c r="A685" s="3"/>
      <c r="B685" s="4"/>
      <c r="C685" s="3"/>
      <c r="D685" s="3"/>
      <c r="E685" s="3"/>
      <c r="F685" s="3"/>
      <c r="G685" s="3"/>
      <c r="H685" s="3"/>
      <c r="I685" s="3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spans="1:26" ht="15.75" customHeight="1" x14ac:dyDescent="0.35">
      <c r="A686" s="3"/>
      <c r="B686" s="4"/>
      <c r="C686" s="3"/>
      <c r="D686" s="3"/>
      <c r="E686" s="3"/>
      <c r="F686" s="3"/>
      <c r="G686" s="3"/>
      <c r="H686" s="3"/>
      <c r="I686" s="3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spans="1:26" ht="15.75" customHeight="1" x14ac:dyDescent="0.35">
      <c r="A687" s="3"/>
      <c r="B687" s="4"/>
      <c r="C687" s="3"/>
      <c r="D687" s="3"/>
      <c r="E687" s="3"/>
      <c r="F687" s="3"/>
      <c r="G687" s="3"/>
      <c r="H687" s="3"/>
      <c r="I687" s="3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spans="1:26" ht="15.75" customHeight="1" x14ac:dyDescent="0.35">
      <c r="A688" s="3"/>
      <c r="B688" s="4"/>
      <c r="C688" s="3"/>
      <c r="D688" s="3"/>
      <c r="E688" s="3"/>
      <c r="F688" s="3"/>
      <c r="G688" s="3"/>
      <c r="H688" s="3"/>
      <c r="I688" s="3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spans="1:26" ht="15.75" customHeight="1" x14ac:dyDescent="0.35">
      <c r="A689" s="3"/>
      <c r="B689" s="4"/>
      <c r="C689" s="3"/>
      <c r="D689" s="3"/>
      <c r="E689" s="3"/>
      <c r="F689" s="3"/>
      <c r="G689" s="3"/>
      <c r="H689" s="3"/>
      <c r="I689" s="3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spans="1:26" ht="15.75" customHeight="1" x14ac:dyDescent="0.35">
      <c r="A690" s="3"/>
      <c r="B690" s="4"/>
      <c r="C690" s="3"/>
      <c r="D690" s="3"/>
      <c r="E690" s="3"/>
      <c r="F690" s="3"/>
      <c r="G690" s="3"/>
      <c r="H690" s="3"/>
      <c r="I690" s="3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spans="1:26" ht="15.75" customHeight="1" x14ac:dyDescent="0.35">
      <c r="A691" s="3"/>
      <c r="B691" s="4"/>
      <c r="C691" s="3"/>
      <c r="D691" s="3"/>
      <c r="E691" s="3"/>
      <c r="F691" s="3"/>
      <c r="G691" s="3"/>
      <c r="H691" s="3"/>
      <c r="I691" s="3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spans="1:26" ht="15.75" customHeight="1" x14ac:dyDescent="0.35">
      <c r="A692" s="3"/>
      <c r="B692" s="4"/>
      <c r="C692" s="3"/>
      <c r="D692" s="3"/>
      <c r="E692" s="3"/>
      <c r="F692" s="3"/>
      <c r="G692" s="3"/>
      <c r="H692" s="3"/>
      <c r="I692" s="3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spans="1:26" ht="15.75" customHeight="1" x14ac:dyDescent="0.35">
      <c r="A693" s="3"/>
      <c r="B693" s="4"/>
      <c r="C693" s="3"/>
      <c r="D693" s="3"/>
      <c r="E693" s="3"/>
      <c r="F693" s="3"/>
      <c r="G693" s="3"/>
      <c r="H693" s="3"/>
      <c r="I693" s="3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spans="1:26" ht="15.75" customHeight="1" x14ac:dyDescent="0.35">
      <c r="A694" s="3"/>
      <c r="B694" s="4"/>
      <c r="C694" s="3"/>
      <c r="D694" s="3"/>
      <c r="E694" s="3"/>
      <c r="F694" s="3"/>
      <c r="G694" s="3"/>
      <c r="H694" s="3"/>
      <c r="I694" s="3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spans="1:26" ht="15.75" customHeight="1" x14ac:dyDescent="0.35">
      <c r="A695" s="3"/>
      <c r="B695" s="4"/>
      <c r="C695" s="3"/>
      <c r="D695" s="3"/>
      <c r="E695" s="3"/>
      <c r="F695" s="3"/>
      <c r="G695" s="3"/>
      <c r="H695" s="3"/>
      <c r="I695" s="3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spans="1:26" ht="15.75" customHeight="1" x14ac:dyDescent="0.35">
      <c r="A696" s="3"/>
      <c r="B696" s="4"/>
      <c r="C696" s="3"/>
      <c r="D696" s="3"/>
      <c r="E696" s="3"/>
      <c r="F696" s="3"/>
      <c r="G696" s="3"/>
      <c r="H696" s="3"/>
      <c r="I696" s="3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spans="1:26" ht="15.75" customHeight="1" x14ac:dyDescent="0.35">
      <c r="A697" s="3"/>
      <c r="B697" s="4"/>
      <c r="C697" s="3"/>
      <c r="D697" s="3"/>
      <c r="E697" s="3"/>
      <c r="F697" s="3"/>
      <c r="G697" s="3"/>
      <c r="H697" s="3"/>
      <c r="I697" s="3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spans="1:26" ht="15.75" customHeight="1" x14ac:dyDescent="0.35">
      <c r="A698" s="3"/>
      <c r="B698" s="4"/>
      <c r="C698" s="3"/>
      <c r="D698" s="3"/>
      <c r="E698" s="3"/>
      <c r="F698" s="3"/>
      <c r="G698" s="3"/>
      <c r="H698" s="3"/>
      <c r="I698" s="3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spans="1:26" ht="15.75" customHeight="1" x14ac:dyDescent="0.35">
      <c r="A699" s="3"/>
      <c r="B699" s="4"/>
      <c r="C699" s="3"/>
      <c r="D699" s="3"/>
      <c r="E699" s="3"/>
      <c r="F699" s="3"/>
      <c r="G699" s="3"/>
      <c r="H699" s="3"/>
      <c r="I699" s="3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spans="1:26" ht="15.75" customHeight="1" x14ac:dyDescent="0.35">
      <c r="A700" s="3"/>
      <c r="B700" s="4"/>
      <c r="C700" s="3"/>
      <c r="D700" s="3"/>
      <c r="E700" s="3"/>
      <c r="F700" s="3"/>
      <c r="G700" s="3"/>
      <c r="H700" s="3"/>
      <c r="I700" s="3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spans="1:26" ht="15.75" customHeight="1" x14ac:dyDescent="0.35">
      <c r="A701" s="3"/>
      <c r="B701" s="4"/>
      <c r="C701" s="3"/>
      <c r="D701" s="3"/>
      <c r="E701" s="3"/>
      <c r="F701" s="3"/>
      <c r="G701" s="3"/>
      <c r="H701" s="3"/>
      <c r="I701" s="3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spans="1:26" ht="15.75" customHeight="1" x14ac:dyDescent="0.35">
      <c r="A702" s="3"/>
      <c r="B702" s="4"/>
      <c r="C702" s="3"/>
      <c r="D702" s="3"/>
      <c r="E702" s="3"/>
      <c r="F702" s="3"/>
      <c r="G702" s="3"/>
      <c r="H702" s="3"/>
      <c r="I702" s="3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spans="1:26" ht="15.75" customHeight="1" x14ac:dyDescent="0.35">
      <c r="A703" s="3"/>
      <c r="B703" s="4"/>
      <c r="C703" s="3"/>
      <c r="D703" s="3"/>
      <c r="E703" s="3"/>
      <c r="F703" s="3"/>
      <c r="G703" s="3"/>
      <c r="H703" s="3"/>
      <c r="I703" s="3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spans="1:26" ht="15.75" customHeight="1" x14ac:dyDescent="0.35">
      <c r="A704" s="3"/>
      <c r="B704" s="4"/>
      <c r="C704" s="3"/>
      <c r="D704" s="3"/>
      <c r="E704" s="3"/>
      <c r="F704" s="3"/>
      <c r="G704" s="3"/>
      <c r="H704" s="3"/>
      <c r="I704" s="3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spans="1:26" ht="15.75" customHeight="1" x14ac:dyDescent="0.35">
      <c r="A705" s="3"/>
      <c r="B705" s="4"/>
      <c r="C705" s="3"/>
      <c r="D705" s="3"/>
      <c r="E705" s="3"/>
      <c r="F705" s="3"/>
      <c r="G705" s="3"/>
      <c r="H705" s="3"/>
      <c r="I705" s="3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spans="1:26" ht="15.75" customHeight="1" x14ac:dyDescent="0.35">
      <c r="A706" s="3"/>
      <c r="B706" s="4"/>
      <c r="C706" s="3"/>
      <c r="D706" s="3"/>
      <c r="E706" s="3"/>
      <c r="F706" s="3"/>
      <c r="G706" s="3"/>
      <c r="H706" s="3"/>
      <c r="I706" s="3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spans="1:26" ht="15.75" customHeight="1" x14ac:dyDescent="0.35">
      <c r="A707" s="3"/>
      <c r="B707" s="4"/>
      <c r="C707" s="3"/>
      <c r="D707" s="3"/>
      <c r="E707" s="3"/>
      <c r="F707" s="3"/>
      <c r="G707" s="3"/>
      <c r="H707" s="3"/>
      <c r="I707" s="3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spans="1:26" ht="15.75" customHeight="1" x14ac:dyDescent="0.35">
      <c r="A708" s="3"/>
      <c r="B708" s="4"/>
      <c r="C708" s="3"/>
      <c r="D708" s="3"/>
      <c r="E708" s="3"/>
      <c r="F708" s="3"/>
      <c r="G708" s="3"/>
      <c r="H708" s="3"/>
      <c r="I708" s="3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spans="1:26" ht="15.75" customHeight="1" x14ac:dyDescent="0.35">
      <c r="A709" s="3"/>
      <c r="B709" s="4"/>
      <c r="C709" s="3"/>
      <c r="D709" s="3"/>
      <c r="E709" s="3"/>
      <c r="F709" s="3"/>
      <c r="G709" s="3"/>
      <c r="H709" s="3"/>
      <c r="I709" s="3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spans="1:26" ht="15.75" customHeight="1" x14ac:dyDescent="0.35">
      <c r="A710" s="3"/>
      <c r="B710" s="4"/>
      <c r="C710" s="3"/>
      <c r="D710" s="3"/>
      <c r="E710" s="3"/>
      <c r="F710" s="3"/>
      <c r="G710" s="3"/>
      <c r="H710" s="3"/>
      <c r="I710" s="3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spans="1:26" ht="15.75" customHeight="1" x14ac:dyDescent="0.35">
      <c r="A711" s="3"/>
      <c r="B711" s="4"/>
      <c r="C711" s="3"/>
      <c r="D711" s="3"/>
      <c r="E711" s="3"/>
      <c r="F711" s="3"/>
      <c r="G711" s="3"/>
      <c r="H711" s="3"/>
      <c r="I711" s="3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spans="1:26" ht="15.75" customHeight="1" x14ac:dyDescent="0.35">
      <c r="A712" s="3"/>
      <c r="B712" s="4"/>
      <c r="C712" s="3"/>
      <c r="D712" s="3"/>
      <c r="E712" s="3"/>
      <c r="F712" s="3"/>
      <c r="G712" s="3"/>
      <c r="H712" s="3"/>
      <c r="I712" s="3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spans="1:26" ht="15.75" customHeight="1" x14ac:dyDescent="0.35">
      <c r="A713" s="3"/>
      <c r="B713" s="4"/>
      <c r="C713" s="3"/>
      <c r="D713" s="3"/>
      <c r="E713" s="3"/>
      <c r="F713" s="3"/>
      <c r="G713" s="3"/>
      <c r="H713" s="3"/>
      <c r="I713" s="3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spans="1:26" ht="15.75" customHeight="1" x14ac:dyDescent="0.35">
      <c r="A714" s="3"/>
      <c r="B714" s="4"/>
      <c r="C714" s="3"/>
      <c r="D714" s="3"/>
      <c r="E714" s="3"/>
      <c r="F714" s="3"/>
      <c r="G714" s="3"/>
      <c r="H714" s="3"/>
      <c r="I714" s="3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spans="1:26" ht="15.75" customHeight="1" x14ac:dyDescent="0.35">
      <c r="A715" s="3"/>
      <c r="B715" s="4"/>
      <c r="C715" s="3"/>
      <c r="D715" s="3"/>
      <c r="E715" s="3"/>
      <c r="F715" s="3"/>
      <c r="G715" s="3"/>
      <c r="H715" s="3"/>
      <c r="I715" s="3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spans="1:26" ht="15.75" customHeight="1" x14ac:dyDescent="0.35">
      <c r="A716" s="3"/>
      <c r="B716" s="4"/>
      <c r="C716" s="3"/>
      <c r="D716" s="3"/>
      <c r="E716" s="3"/>
      <c r="F716" s="3"/>
      <c r="G716" s="3"/>
      <c r="H716" s="3"/>
      <c r="I716" s="3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spans="1:26" ht="15.75" customHeight="1" x14ac:dyDescent="0.35">
      <c r="A717" s="3"/>
      <c r="B717" s="4"/>
      <c r="C717" s="3"/>
      <c r="D717" s="3"/>
      <c r="E717" s="3"/>
      <c r="F717" s="3"/>
      <c r="G717" s="3"/>
      <c r="H717" s="3"/>
      <c r="I717" s="3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spans="1:26" ht="15.75" customHeight="1" x14ac:dyDescent="0.35">
      <c r="A718" s="3"/>
      <c r="B718" s="4"/>
      <c r="C718" s="3"/>
      <c r="D718" s="3"/>
      <c r="E718" s="3"/>
      <c r="F718" s="3"/>
      <c r="G718" s="3"/>
      <c r="H718" s="3"/>
      <c r="I718" s="3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spans="1:26" ht="15.75" customHeight="1" x14ac:dyDescent="0.35">
      <c r="A719" s="3"/>
      <c r="B719" s="4"/>
      <c r="C719" s="3"/>
      <c r="D719" s="3"/>
      <c r="E719" s="3"/>
      <c r="F719" s="3"/>
      <c r="G719" s="3"/>
      <c r="H719" s="3"/>
      <c r="I719" s="3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spans="1:26" ht="15.75" customHeight="1" x14ac:dyDescent="0.35">
      <c r="A720" s="3"/>
      <c r="B720" s="4"/>
      <c r="C720" s="3"/>
      <c r="D720" s="3"/>
      <c r="E720" s="3"/>
      <c r="F720" s="3"/>
      <c r="G720" s="3"/>
      <c r="H720" s="3"/>
      <c r="I720" s="3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spans="1:26" ht="15.75" customHeight="1" x14ac:dyDescent="0.35">
      <c r="A721" s="3"/>
      <c r="B721" s="4"/>
      <c r="C721" s="3"/>
      <c r="D721" s="3"/>
      <c r="E721" s="3"/>
      <c r="F721" s="3"/>
      <c r="G721" s="3"/>
      <c r="H721" s="3"/>
      <c r="I721" s="3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spans="1:26" ht="15.75" customHeight="1" x14ac:dyDescent="0.35">
      <c r="A722" s="3"/>
      <c r="B722" s="4"/>
      <c r="C722" s="3"/>
      <c r="D722" s="3"/>
      <c r="E722" s="3"/>
      <c r="F722" s="3"/>
      <c r="G722" s="3"/>
      <c r="H722" s="3"/>
      <c r="I722" s="3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spans="1:26" ht="15.75" customHeight="1" x14ac:dyDescent="0.35">
      <c r="A723" s="3"/>
      <c r="B723" s="4"/>
      <c r="C723" s="3"/>
      <c r="D723" s="3"/>
      <c r="E723" s="3"/>
      <c r="F723" s="3"/>
      <c r="G723" s="3"/>
      <c r="H723" s="3"/>
      <c r="I723" s="3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spans="1:26" ht="15.75" customHeight="1" x14ac:dyDescent="0.35">
      <c r="A724" s="3"/>
      <c r="B724" s="4"/>
      <c r="C724" s="3"/>
      <c r="D724" s="3"/>
      <c r="E724" s="3"/>
      <c r="F724" s="3"/>
      <c r="G724" s="3"/>
      <c r="H724" s="3"/>
      <c r="I724" s="3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spans="1:26" ht="15.75" customHeight="1" x14ac:dyDescent="0.35">
      <c r="A725" s="3"/>
      <c r="B725" s="4"/>
      <c r="C725" s="3"/>
      <c r="D725" s="3"/>
      <c r="E725" s="3"/>
      <c r="F725" s="3"/>
      <c r="G725" s="3"/>
      <c r="H725" s="3"/>
      <c r="I725" s="3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spans="1:26" ht="15.75" customHeight="1" x14ac:dyDescent="0.35">
      <c r="A726" s="3"/>
      <c r="B726" s="4"/>
      <c r="C726" s="3"/>
      <c r="D726" s="3"/>
      <c r="E726" s="3"/>
      <c r="F726" s="3"/>
      <c r="G726" s="3"/>
      <c r="H726" s="3"/>
      <c r="I726" s="3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spans="1:26" ht="15.75" customHeight="1" x14ac:dyDescent="0.35">
      <c r="A727" s="3"/>
      <c r="B727" s="4"/>
      <c r="C727" s="3"/>
      <c r="D727" s="3"/>
      <c r="E727" s="3"/>
      <c r="F727" s="3"/>
      <c r="G727" s="3"/>
      <c r="H727" s="3"/>
      <c r="I727" s="3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spans="1:26" ht="15.75" customHeight="1" x14ac:dyDescent="0.35">
      <c r="A728" s="3"/>
      <c r="B728" s="4"/>
      <c r="C728" s="3"/>
      <c r="D728" s="3"/>
      <c r="E728" s="3"/>
      <c r="F728" s="3"/>
      <c r="G728" s="3"/>
      <c r="H728" s="3"/>
      <c r="I728" s="3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spans="1:26" ht="15.75" customHeight="1" x14ac:dyDescent="0.35">
      <c r="A729" s="3"/>
      <c r="B729" s="4"/>
      <c r="C729" s="3"/>
      <c r="D729" s="3"/>
      <c r="E729" s="3"/>
      <c r="F729" s="3"/>
      <c r="G729" s="3"/>
      <c r="H729" s="3"/>
      <c r="I729" s="3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spans="1:26" ht="15.75" customHeight="1" x14ac:dyDescent="0.35">
      <c r="A730" s="3"/>
      <c r="B730" s="4"/>
      <c r="C730" s="3"/>
      <c r="D730" s="3"/>
      <c r="E730" s="3"/>
      <c r="F730" s="3"/>
      <c r="G730" s="3"/>
      <c r="H730" s="3"/>
      <c r="I730" s="3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spans="1:26" ht="15.75" customHeight="1" x14ac:dyDescent="0.35">
      <c r="A731" s="3"/>
      <c r="B731" s="4"/>
      <c r="C731" s="3"/>
      <c r="D731" s="3"/>
      <c r="E731" s="3"/>
      <c r="F731" s="3"/>
      <c r="G731" s="3"/>
      <c r="H731" s="3"/>
      <c r="I731" s="3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spans="1:26" ht="15.75" customHeight="1" x14ac:dyDescent="0.35">
      <c r="A732" s="3"/>
      <c r="B732" s="4"/>
      <c r="C732" s="3"/>
      <c r="D732" s="3"/>
      <c r="E732" s="3"/>
      <c r="F732" s="3"/>
      <c r="G732" s="3"/>
      <c r="H732" s="3"/>
      <c r="I732" s="3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spans="1:26" ht="15.75" customHeight="1" x14ac:dyDescent="0.35">
      <c r="A733" s="3"/>
      <c r="B733" s="4"/>
      <c r="C733" s="3"/>
      <c r="D733" s="3"/>
      <c r="E733" s="3"/>
      <c r="F733" s="3"/>
      <c r="G733" s="3"/>
      <c r="H733" s="3"/>
      <c r="I733" s="3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spans="1:26" ht="15.75" customHeight="1" x14ac:dyDescent="0.35">
      <c r="A734" s="3"/>
      <c r="B734" s="4"/>
      <c r="C734" s="3"/>
      <c r="D734" s="3"/>
      <c r="E734" s="3"/>
      <c r="F734" s="3"/>
      <c r="G734" s="3"/>
      <c r="H734" s="3"/>
      <c r="I734" s="3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spans="1:26" ht="15.75" customHeight="1" x14ac:dyDescent="0.35">
      <c r="A735" s="3"/>
      <c r="B735" s="4"/>
      <c r="C735" s="3"/>
      <c r="D735" s="3"/>
      <c r="E735" s="3"/>
      <c r="F735" s="3"/>
      <c r="G735" s="3"/>
      <c r="H735" s="3"/>
      <c r="I735" s="3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spans="1:26" ht="15.75" customHeight="1" x14ac:dyDescent="0.35">
      <c r="A736" s="3"/>
      <c r="B736" s="4"/>
      <c r="C736" s="3"/>
      <c r="D736" s="3"/>
      <c r="E736" s="3"/>
      <c r="F736" s="3"/>
      <c r="G736" s="3"/>
      <c r="H736" s="3"/>
      <c r="I736" s="3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spans="1:26" ht="15.75" customHeight="1" x14ac:dyDescent="0.35">
      <c r="A737" s="3"/>
      <c r="B737" s="4"/>
      <c r="C737" s="3"/>
      <c r="D737" s="3"/>
      <c r="E737" s="3"/>
      <c r="F737" s="3"/>
      <c r="G737" s="3"/>
      <c r="H737" s="3"/>
      <c r="I737" s="3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spans="1:26" ht="15.75" customHeight="1" x14ac:dyDescent="0.35">
      <c r="A738" s="3"/>
      <c r="B738" s="4"/>
      <c r="C738" s="3"/>
      <c r="D738" s="3"/>
      <c r="E738" s="3"/>
      <c r="F738" s="3"/>
      <c r="G738" s="3"/>
      <c r="H738" s="3"/>
      <c r="I738" s="3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spans="1:26" ht="15.75" customHeight="1" x14ac:dyDescent="0.35">
      <c r="A739" s="3"/>
      <c r="B739" s="4"/>
      <c r="C739" s="3"/>
      <c r="D739" s="3"/>
      <c r="E739" s="3"/>
      <c r="F739" s="3"/>
      <c r="G739" s="3"/>
      <c r="H739" s="3"/>
      <c r="I739" s="3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spans="1:26" ht="15.75" customHeight="1" x14ac:dyDescent="0.35">
      <c r="A740" s="3"/>
      <c r="B740" s="4"/>
      <c r="C740" s="3"/>
      <c r="D740" s="3"/>
      <c r="E740" s="3"/>
      <c r="F740" s="3"/>
      <c r="G740" s="3"/>
      <c r="H740" s="3"/>
      <c r="I740" s="3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spans="1:26" ht="15.75" customHeight="1" x14ac:dyDescent="0.35">
      <c r="A741" s="3"/>
      <c r="B741" s="4"/>
      <c r="C741" s="3"/>
      <c r="D741" s="3"/>
      <c r="E741" s="3"/>
      <c r="F741" s="3"/>
      <c r="G741" s="3"/>
      <c r="H741" s="3"/>
      <c r="I741" s="3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spans="1:26" ht="15.75" customHeight="1" x14ac:dyDescent="0.35">
      <c r="A742" s="3"/>
      <c r="B742" s="4"/>
      <c r="C742" s="3"/>
      <c r="D742" s="3"/>
      <c r="E742" s="3"/>
      <c r="F742" s="3"/>
      <c r="G742" s="3"/>
      <c r="H742" s="3"/>
      <c r="I742" s="3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spans="1:26" ht="15.75" customHeight="1" x14ac:dyDescent="0.35">
      <c r="A743" s="3"/>
      <c r="B743" s="4"/>
      <c r="C743" s="3"/>
      <c r="D743" s="3"/>
      <c r="E743" s="3"/>
      <c r="F743" s="3"/>
      <c r="G743" s="3"/>
      <c r="H743" s="3"/>
      <c r="I743" s="3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spans="1:26" ht="15.75" customHeight="1" x14ac:dyDescent="0.35">
      <c r="A744" s="3"/>
      <c r="B744" s="4"/>
      <c r="C744" s="3"/>
      <c r="D744" s="3"/>
      <c r="E744" s="3"/>
      <c r="F744" s="3"/>
      <c r="G744" s="3"/>
      <c r="H744" s="3"/>
      <c r="I744" s="3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spans="1:26" ht="15.75" customHeight="1" x14ac:dyDescent="0.35">
      <c r="A745" s="3"/>
      <c r="B745" s="4"/>
      <c r="C745" s="3"/>
      <c r="D745" s="3"/>
      <c r="E745" s="3"/>
      <c r="F745" s="3"/>
      <c r="G745" s="3"/>
      <c r="H745" s="3"/>
      <c r="I745" s="3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spans="1:26" ht="15.75" customHeight="1" x14ac:dyDescent="0.35">
      <c r="A746" s="3"/>
      <c r="B746" s="4"/>
      <c r="C746" s="3"/>
      <c r="D746" s="3"/>
      <c r="E746" s="3"/>
      <c r="F746" s="3"/>
      <c r="G746" s="3"/>
      <c r="H746" s="3"/>
      <c r="I746" s="3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spans="1:26" ht="15.75" customHeight="1" x14ac:dyDescent="0.35">
      <c r="A747" s="3"/>
      <c r="B747" s="4"/>
      <c r="C747" s="3"/>
      <c r="D747" s="3"/>
      <c r="E747" s="3"/>
      <c r="F747" s="3"/>
      <c r="G747" s="3"/>
      <c r="H747" s="3"/>
      <c r="I747" s="3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spans="1:26" ht="15.75" customHeight="1" x14ac:dyDescent="0.35">
      <c r="A748" s="3"/>
      <c r="B748" s="4"/>
      <c r="C748" s="3"/>
      <c r="D748" s="3"/>
      <c r="E748" s="3"/>
      <c r="F748" s="3"/>
      <c r="G748" s="3"/>
      <c r="H748" s="3"/>
      <c r="I748" s="3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spans="1:26" ht="15.75" customHeight="1" x14ac:dyDescent="0.35">
      <c r="A749" s="3"/>
      <c r="B749" s="4"/>
      <c r="C749" s="3"/>
      <c r="D749" s="3"/>
      <c r="E749" s="3"/>
      <c r="F749" s="3"/>
      <c r="G749" s="3"/>
      <c r="H749" s="3"/>
      <c r="I749" s="3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spans="1:26" ht="15.75" customHeight="1" x14ac:dyDescent="0.35">
      <c r="A750" s="3"/>
      <c r="B750" s="4"/>
      <c r="C750" s="3"/>
      <c r="D750" s="3"/>
      <c r="E750" s="3"/>
      <c r="F750" s="3"/>
      <c r="G750" s="3"/>
      <c r="H750" s="3"/>
      <c r="I750" s="3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spans="1:26" ht="15.75" customHeight="1" x14ac:dyDescent="0.35">
      <c r="A751" s="3"/>
      <c r="B751" s="4"/>
      <c r="C751" s="3"/>
      <c r="D751" s="3"/>
      <c r="E751" s="3"/>
      <c r="F751" s="3"/>
      <c r="G751" s="3"/>
      <c r="H751" s="3"/>
      <c r="I751" s="3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spans="1:26" ht="15.75" customHeight="1" x14ac:dyDescent="0.35">
      <c r="A752" s="3"/>
      <c r="B752" s="4"/>
      <c r="C752" s="3"/>
      <c r="D752" s="3"/>
      <c r="E752" s="3"/>
      <c r="F752" s="3"/>
      <c r="G752" s="3"/>
      <c r="H752" s="3"/>
      <c r="I752" s="3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spans="1:26" ht="15.75" customHeight="1" x14ac:dyDescent="0.35">
      <c r="A753" s="3"/>
      <c r="B753" s="4"/>
      <c r="C753" s="3"/>
      <c r="D753" s="3"/>
      <c r="E753" s="3"/>
      <c r="F753" s="3"/>
      <c r="G753" s="3"/>
      <c r="H753" s="3"/>
      <c r="I753" s="3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spans="1:26" ht="15.75" customHeight="1" x14ac:dyDescent="0.35">
      <c r="A754" s="3"/>
      <c r="B754" s="4"/>
      <c r="C754" s="3"/>
      <c r="D754" s="3"/>
      <c r="E754" s="3"/>
      <c r="F754" s="3"/>
      <c r="G754" s="3"/>
      <c r="H754" s="3"/>
      <c r="I754" s="3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spans="1:26" ht="15.75" customHeight="1" x14ac:dyDescent="0.35">
      <c r="A755" s="3"/>
      <c r="B755" s="4"/>
      <c r="C755" s="3"/>
      <c r="D755" s="3"/>
      <c r="E755" s="3"/>
      <c r="F755" s="3"/>
      <c r="G755" s="3"/>
      <c r="H755" s="3"/>
      <c r="I755" s="3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spans="1:26" ht="15.75" customHeight="1" x14ac:dyDescent="0.35">
      <c r="A756" s="3"/>
      <c r="B756" s="4"/>
      <c r="C756" s="3"/>
      <c r="D756" s="3"/>
      <c r="E756" s="3"/>
      <c r="F756" s="3"/>
      <c r="G756" s="3"/>
      <c r="H756" s="3"/>
      <c r="I756" s="3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spans="1:26" ht="15.75" customHeight="1" x14ac:dyDescent="0.35">
      <c r="A757" s="3"/>
      <c r="B757" s="4"/>
      <c r="C757" s="3"/>
      <c r="D757" s="3"/>
      <c r="E757" s="3"/>
      <c r="F757" s="3"/>
      <c r="G757" s="3"/>
      <c r="H757" s="3"/>
      <c r="I757" s="3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spans="1:26" ht="15.75" customHeight="1" x14ac:dyDescent="0.35">
      <c r="A758" s="3"/>
      <c r="B758" s="4"/>
      <c r="C758" s="3"/>
      <c r="D758" s="3"/>
      <c r="E758" s="3"/>
      <c r="F758" s="3"/>
      <c r="G758" s="3"/>
      <c r="H758" s="3"/>
      <c r="I758" s="3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spans="1:26" ht="15.75" customHeight="1" x14ac:dyDescent="0.35">
      <c r="A759" s="3"/>
      <c r="B759" s="4"/>
      <c r="C759" s="3"/>
      <c r="D759" s="3"/>
      <c r="E759" s="3"/>
      <c r="F759" s="3"/>
      <c r="G759" s="3"/>
      <c r="H759" s="3"/>
      <c r="I759" s="3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spans="1:26" ht="15.75" customHeight="1" x14ac:dyDescent="0.35">
      <c r="A760" s="3"/>
      <c r="B760" s="4"/>
      <c r="C760" s="3"/>
      <c r="D760" s="3"/>
      <c r="E760" s="3"/>
      <c r="F760" s="3"/>
      <c r="G760" s="3"/>
      <c r="H760" s="3"/>
      <c r="I760" s="3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spans="1:26" ht="15.75" customHeight="1" x14ac:dyDescent="0.35">
      <c r="A761" s="3"/>
      <c r="B761" s="4"/>
      <c r="C761" s="3"/>
      <c r="D761" s="3"/>
      <c r="E761" s="3"/>
      <c r="F761" s="3"/>
      <c r="G761" s="3"/>
      <c r="H761" s="3"/>
      <c r="I761" s="3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spans="1:26" ht="15.75" customHeight="1" x14ac:dyDescent="0.35">
      <c r="A762" s="3"/>
      <c r="B762" s="4"/>
      <c r="C762" s="3"/>
      <c r="D762" s="3"/>
      <c r="E762" s="3"/>
      <c r="F762" s="3"/>
      <c r="G762" s="3"/>
      <c r="H762" s="3"/>
      <c r="I762" s="3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spans="1:26" ht="15.75" customHeight="1" x14ac:dyDescent="0.35">
      <c r="A763" s="3"/>
      <c r="B763" s="4"/>
      <c r="C763" s="3"/>
      <c r="D763" s="3"/>
      <c r="E763" s="3"/>
      <c r="F763" s="3"/>
      <c r="G763" s="3"/>
      <c r="H763" s="3"/>
      <c r="I763" s="3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spans="1:26" ht="15.75" customHeight="1" x14ac:dyDescent="0.35">
      <c r="A764" s="3"/>
      <c r="B764" s="4"/>
      <c r="C764" s="3"/>
      <c r="D764" s="3"/>
      <c r="E764" s="3"/>
      <c r="F764" s="3"/>
      <c r="G764" s="3"/>
      <c r="H764" s="3"/>
      <c r="I764" s="3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spans="1:26" ht="15.75" customHeight="1" x14ac:dyDescent="0.35">
      <c r="A765" s="3"/>
      <c r="B765" s="4"/>
      <c r="C765" s="3"/>
      <c r="D765" s="3"/>
      <c r="E765" s="3"/>
      <c r="F765" s="3"/>
      <c r="G765" s="3"/>
      <c r="H765" s="3"/>
      <c r="I765" s="3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spans="1:26" ht="15.75" customHeight="1" x14ac:dyDescent="0.35">
      <c r="A766" s="3"/>
      <c r="B766" s="4"/>
      <c r="C766" s="3"/>
      <c r="D766" s="3"/>
      <c r="E766" s="3"/>
      <c r="F766" s="3"/>
      <c r="G766" s="3"/>
      <c r="H766" s="3"/>
      <c r="I766" s="3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spans="1:26" ht="15.75" customHeight="1" x14ac:dyDescent="0.35">
      <c r="A767" s="3"/>
      <c r="B767" s="4"/>
      <c r="C767" s="3"/>
      <c r="D767" s="3"/>
      <c r="E767" s="3"/>
      <c r="F767" s="3"/>
      <c r="G767" s="3"/>
      <c r="H767" s="3"/>
      <c r="I767" s="3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spans="1:26" ht="15.75" customHeight="1" x14ac:dyDescent="0.35">
      <c r="A768" s="3"/>
      <c r="B768" s="4"/>
      <c r="C768" s="3"/>
      <c r="D768" s="3"/>
      <c r="E768" s="3"/>
      <c r="F768" s="3"/>
      <c r="G768" s="3"/>
      <c r="H768" s="3"/>
      <c r="I768" s="3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spans="1:26" ht="15.75" customHeight="1" x14ac:dyDescent="0.35">
      <c r="A769" s="3"/>
      <c r="B769" s="4"/>
      <c r="C769" s="3"/>
      <c r="D769" s="3"/>
      <c r="E769" s="3"/>
      <c r="F769" s="3"/>
      <c r="G769" s="3"/>
      <c r="H769" s="3"/>
      <c r="I769" s="3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spans="1:26" ht="15.75" customHeight="1" x14ac:dyDescent="0.35">
      <c r="A770" s="3"/>
      <c r="B770" s="4"/>
      <c r="C770" s="3"/>
      <c r="D770" s="3"/>
      <c r="E770" s="3"/>
      <c r="F770" s="3"/>
      <c r="G770" s="3"/>
      <c r="H770" s="3"/>
      <c r="I770" s="3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spans="1:26" ht="15.75" customHeight="1" x14ac:dyDescent="0.35">
      <c r="A771" s="3"/>
      <c r="B771" s="4"/>
      <c r="C771" s="3"/>
      <c r="D771" s="3"/>
      <c r="E771" s="3"/>
      <c r="F771" s="3"/>
      <c r="G771" s="3"/>
      <c r="H771" s="3"/>
      <c r="I771" s="3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spans="1:26" ht="15.75" customHeight="1" x14ac:dyDescent="0.35">
      <c r="A772" s="3"/>
      <c r="B772" s="4"/>
      <c r="C772" s="3"/>
      <c r="D772" s="3"/>
      <c r="E772" s="3"/>
      <c r="F772" s="3"/>
      <c r="G772" s="3"/>
      <c r="H772" s="3"/>
      <c r="I772" s="3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spans="1:26" ht="15.75" customHeight="1" x14ac:dyDescent="0.35">
      <c r="A773" s="3"/>
      <c r="B773" s="4"/>
      <c r="C773" s="3"/>
      <c r="D773" s="3"/>
      <c r="E773" s="3"/>
      <c r="F773" s="3"/>
      <c r="G773" s="3"/>
      <c r="H773" s="3"/>
      <c r="I773" s="3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spans="1:26" ht="15.75" customHeight="1" x14ac:dyDescent="0.35">
      <c r="A774" s="3"/>
      <c r="B774" s="4"/>
      <c r="C774" s="3"/>
      <c r="D774" s="3"/>
      <c r="E774" s="3"/>
      <c r="F774" s="3"/>
      <c r="G774" s="3"/>
      <c r="H774" s="3"/>
      <c r="I774" s="3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spans="1:26" ht="15.75" customHeight="1" x14ac:dyDescent="0.35">
      <c r="A775" s="3"/>
      <c r="B775" s="4"/>
      <c r="C775" s="3"/>
      <c r="D775" s="3"/>
      <c r="E775" s="3"/>
      <c r="F775" s="3"/>
      <c r="G775" s="3"/>
      <c r="H775" s="3"/>
      <c r="I775" s="3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spans="1:26" ht="15.75" customHeight="1" x14ac:dyDescent="0.35">
      <c r="A776" s="3"/>
      <c r="B776" s="4"/>
      <c r="C776" s="3"/>
      <c r="D776" s="3"/>
      <c r="E776" s="3"/>
      <c r="F776" s="3"/>
      <c r="G776" s="3"/>
      <c r="H776" s="3"/>
      <c r="I776" s="3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spans="1:26" ht="15.75" customHeight="1" x14ac:dyDescent="0.35">
      <c r="A777" s="3"/>
      <c r="B777" s="4"/>
      <c r="C777" s="3"/>
      <c r="D777" s="3"/>
      <c r="E777" s="3"/>
      <c r="F777" s="3"/>
      <c r="G777" s="3"/>
      <c r="H777" s="3"/>
      <c r="I777" s="3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spans="1:26" ht="15.75" customHeight="1" x14ac:dyDescent="0.35">
      <c r="A778" s="3"/>
      <c r="B778" s="4"/>
      <c r="C778" s="3"/>
      <c r="D778" s="3"/>
      <c r="E778" s="3"/>
      <c r="F778" s="3"/>
      <c r="G778" s="3"/>
      <c r="H778" s="3"/>
      <c r="I778" s="3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spans="1:26" ht="15.75" customHeight="1" x14ac:dyDescent="0.35">
      <c r="A779" s="3"/>
      <c r="B779" s="4"/>
      <c r="C779" s="3"/>
      <c r="D779" s="3"/>
      <c r="E779" s="3"/>
      <c r="F779" s="3"/>
      <c r="G779" s="3"/>
      <c r="H779" s="3"/>
      <c r="I779" s="3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spans="1:26" ht="15.75" customHeight="1" x14ac:dyDescent="0.35">
      <c r="A780" s="3"/>
      <c r="B780" s="4"/>
      <c r="C780" s="3"/>
      <c r="D780" s="3"/>
      <c r="E780" s="3"/>
      <c r="F780" s="3"/>
      <c r="G780" s="3"/>
      <c r="H780" s="3"/>
      <c r="I780" s="3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spans="1:26" ht="15.75" customHeight="1" x14ac:dyDescent="0.35">
      <c r="A781" s="3"/>
      <c r="B781" s="4"/>
      <c r="C781" s="3"/>
      <c r="D781" s="3"/>
      <c r="E781" s="3"/>
      <c r="F781" s="3"/>
      <c r="G781" s="3"/>
      <c r="H781" s="3"/>
      <c r="I781" s="3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spans="1:26" ht="15.75" customHeight="1" x14ac:dyDescent="0.35">
      <c r="A782" s="3"/>
      <c r="B782" s="4"/>
      <c r="C782" s="3"/>
      <c r="D782" s="3"/>
      <c r="E782" s="3"/>
      <c r="F782" s="3"/>
      <c r="G782" s="3"/>
      <c r="H782" s="3"/>
      <c r="I782" s="3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spans="1:26" ht="15.75" customHeight="1" x14ac:dyDescent="0.35">
      <c r="A783" s="3"/>
      <c r="B783" s="4"/>
      <c r="C783" s="3"/>
      <c r="D783" s="3"/>
      <c r="E783" s="3"/>
      <c r="F783" s="3"/>
      <c r="G783" s="3"/>
      <c r="H783" s="3"/>
      <c r="I783" s="3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spans="1:26" ht="15.75" customHeight="1" x14ac:dyDescent="0.35">
      <c r="A784" s="3"/>
      <c r="B784" s="4"/>
      <c r="C784" s="3"/>
      <c r="D784" s="3"/>
      <c r="E784" s="3"/>
      <c r="F784" s="3"/>
      <c r="G784" s="3"/>
      <c r="H784" s="3"/>
      <c r="I784" s="3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spans="1:26" ht="15.75" customHeight="1" x14ac:dyDescent="0.35">
      <c r="A785" s="3"/>
      <c r="B785" s="4"/>
      <c r="C785" s="3"/>
      <c r="D785" s="3"/>
      <c r="E785" s="3"/>
      <c r="F785" s="3"/>
      <c r="G785" s="3"/>
      <c r="H785" s="3"/>
      <c r="I785" s="3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spans="1:26" ht="15.75" customHeight="1" x14ac:dyDescent="0.35">
      <c r="A786" s="3"/>
      <c r="B786" s="4"/>
      <c r="C786" s="3"/>
      <c r="D786" s="3"/>
      <c r="E786" s="3"/>
      <c r="F786" s="3"/>
      <c r="G786" s="3"/>
      <c r="H786" s="3"/>
      <c r="I786" s="3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spans="1:26" ht="15.75" customHeight="1" x14ac:dyDescent="0.35">
      <c r="A787" s="3"/>
      <c r="B787" s="4"/>
      <c r="C787" s="3"/>
      <c r="D787" s="3"/>
      <c r="E787" s="3"/>
      <c r="F787" s="3"/>
      <c r="G787" s="3"/>
      <c r="H787" s="3"/>
      <c r="I787" s="3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spans="1:26" ht="15.75" customHeight="1" x14ac:dyDescent="0.35">
      <c r="A788" s="3"/>
      <c r="B788" s="4"/>
      <c r="C788" s="3"/>
      <c r="D788" s="3"/>
      <c r="E788" s="3"/>
      <c r="F788" s="3"/>
      <c r="G788" s="3"/>
      <c r="H788" s="3"/>
      <c r="I788" s="3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spans="1:26" ht="15.75" customHeight="1" x14ac:dyDescent="0.35">
      <c r="A789" s="3"/>
      <c r="B789" s="4"/>
      <c r="C789" s="3"/>
      <c r="D789" s="3"/>
      <c r="E789" s="3"/>
      <c r="F789" s="3"/>
      <c r="G789" s="3"/>
      <c r="H789" s="3"/>
      <c r="I789" s="3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spans="1:26" ht="15.75" customHeight="1" x14ac:dyDescent="0.35">
      <c r="A790" s="3"/>
      <c r="B790" s="4"/>
      <c r="C790" s="3"/>
      <c r="D790" s="3"/>
      <c r="E790" s="3"/>
      <c r="F790" s="3"/>
      <c r="G790" s="3"/>
      <c r="H790" s="3"/>
      <c r="I790" s="3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spans="1:26" ht="15.75" customHeight="1" x14ac:dyDescent="0.35">
      <c r="A791" s="3"/>
      <c r="B791" s="4"/>
      <c r="C791" s="3"/>
      <c r="D791" s="3"/>
      <c r="E791" s="3"/>
      <c r="F791" s="3"/>
      <c r="G791" s="3"/>
      <c r="H791" s="3"/>
      <c r="I791" s="3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spans="1:26" ht="15.75" customHeight="1" x14ac:dyDescent="0.35">
      <c r="A792" s="3"/>
      <c r="B792" s="4"/>
      <c r="C792" s="3"/>
      <c r="D792" s="3"/>
      <c r="E792" s="3"/>
      <c r="F792" s="3"/>
      <c r="G792" s="3"/>
      <c r="H792" s="3"/>
      <c r="I792" s="3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spans="1:26" ht="15.75" customHeight="1" x14ac:dyDescent="0.35">
      <c r="A793" s="3"/>
      <c r="B793" s="4"/>
      <c r="C793" s="3"/>
      <c r="D793" s="3"/>
      <c r="E793" s="3"/>
      <c r="F793" s="3"/>
      <c r="G793" s="3"/>
      <c r="H793" s="3"/>
      <c r="I793" s="3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spans="1:26" ht="15.75" customHeight="1" x14ac:dyDescent="0.35">
      <c r="A794" s="3"/>
      <c r="B794" s="4"/>
      <c r="C794" s="3"/>
      <c r="D794" s="3"/>
      <c r="E794" s="3"/>
      <c r="F794" s="3"/>
      <c r="G794" s="3"/>
      <c r="H794" s="3"/>
      <c r="I794" s="3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spans="1:26" ht="15.75" customHeight="1" x14ac:dyDescent="0.35">
      <c r="A795" s="3"/>
      <c r="B795" s="4"/>
      <c r="C795" s="3"/>
      <c r="D795" s="3"/>
      <c r="E795" s="3"/>
      <c r="F795" s="3"/>
      <c r="G795" s="3"/>
      <c r="H795" s="3"/>
      <c r="I795" s="3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spans="1:26" ht="15.75" customHeight="1" x14ac:dyDescent="0.35">
      <c r="A796" s="3"/>
      <c r="B796" s="4"/>
      <c r="C796" s="3"/>
      <c r="D796" s="3"/>
      <c r="E796" s="3"/>
      <c r="F796" s="3"/>
      <c r="G796" s="3"/>
      <c r="H796" s="3"/>
      <c r="I796" s="3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spans="1:26" ht="15.75" customHeight="1" x14ac:dyDescent="0.35">
      <c r="A797" s="3"/>
      <c r="B797" s="4"/>
      <c r="C797" s="3"/>
      <c r="D797" s="3"/>
      <c r="E797" s="3"/>
      <c r="F797" s="3"/>
      <c r="G797" s="3"/>
      <c r="H797" s="3"/>
      <c r="I797" s="3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spans="1:26" ht="15.75" customHeight="1" x14ac:dyDescent="0.35">
      <c r="A798" s="3"/>
      <c r="B798" s="4"/>
      <c r="C798" s="3"/>
      <c r="D798" s="3"/>
      <c r="E798" s="3"/>
      <c r="F798" s="3"/>
      <c r="G798" s="3"/>
      <c r="H798" s="3"/>
      <c r="I798" s="3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spans="1:26" ht="15.75" customHeight="1" x14ac:dyDescent="0.35">
      <c r="A799" s="3"/>
      <c r="B799" s="4"/>
      <c r="C799" s="3"/>
      <c r="D799" s="3"/>
      <c r="E799" s="3"/>
      <c r="F799" s="3"/>
      <c r="G799" s="3"/>
      <c r="H799" s="3"/>
      <c r="I799" s="3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spans="1:26" ht="15.75" customHeight="1" x14ac:dyDescent="0.35">
      <c r="A800" s="3"/>
      <c r="B800" s="4"/>
      <c r="C800" s="3"/>
      <c r="D800" s="3"/>
      <c r="E800" s="3"/>
      <c r="F800" s="3"/>
      <c r="G800" s="3"/>
      <c r="H800" s="3"/>
      <c r="I800" s="3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spans="1:26" ht="15.75" customHeight="1" x14ac:dyDescent="0.35">
      <c r="A801" s="3"/>
      <c r="B801" s="4"/>
      <c r="C801" s="3"/>
      <c r="D801" s="3"/>
      <c r="E801" s="3"/>
      <c r="F801" s="3"/>
      <c r="G801" s="3"/>
      <c r="H801" s="3"/>
      <c r="I801" s="3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spans="1:26" ht="15.75" customHeight="1" x14ac:dyDescent="0.35">
      <c r="A802" s="3"/>
      <c r="B802" s="4"/>
      <c r="C802" s="3"/>
      <c r="D802" s="3"/>
      <c r="E802" s="3"/>
      <c r="F802" s="3"/>
      <c r="G802" s="3"/>
      <c r="H802" s="3"/>
      <c r="I802" s="3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spans="1:26" ht="15.75" customHeight="1" x14ac:dyDescent="0.35">
      <c r="A803" s="3"/>
      <c r="B803" s="4"/>
      <c r="C803" s="3"/>
      <c r="D803" s="3"/>
      <c r="E803" s="3"/>
      <c r="F803" s="3"/>
      <c r="G803" s="3"/>
      <c r="H803" s="3"/>
      <c r="I803" s="3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spans="1:26" ht="15.75" customHeight="1" x14ac:dyDescent="0.35">
      <c r="A804" s="3"/>
      <c r="B804" s="4"/>
      <c r="C804" s="3"/>
      <c r="D804" s="3"/>
      <c r="E804" s="3"/>
      <c r="F804" s="3"/>
      <c r="G804" s="3"/>
      <c r="H804" s="3"/>
      <c r="I804" s="3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spans="1:26" ht="15.75" customHeight="1" x14ac:dyDescent="0.35">
      <c r="A805" s="3"/>
      <c r="B805" s="4"/>
      <c r="C805" s="3"/>
      <c r="D805" s="3"/>
      <c r="E805" s="3"/>
      <c r="F805" s="3"/>
      <c r="G805" s="3"/>
      <c r="H805" s="3"/>
      <c r="I805" s="3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spans="1:26" ht="15.75" customHeight="1" x14ac:dyDescent="0.35">
      <c r="A806" s="3"/>
      <c r="B806" s="4"/>
      <c r="C806" s="3"/>
      <c r="D806" s="3"/>
      <c r="E806" s="3"/>
      <c r="F806" s="3"/>
      <c r="G806" s="3"/>
      <c r="H806" s="3"/>
      <c r="I806" s="3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spans="1:26" ht="15.75" customHeight="1" x14ac:dyDescent="0.35">
      <c r="A807" s="3"/>
      <c r="B807" s="4"/>
      <c r="C807" s="3"/>
      <c r="D807" s="3"/>
      <c r="E807" s="3"/>
      <c r="F807" s="3"/>
      <c r="G807" s="3"/>
      <c r="H807" s="3"/>
      <c r="I807" s="3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spans="1:26" ht="15.75" customHeight="1" x14ac:dyDescent="0.35">
      <c r="A808" s="3"/>
      <c r="B808" s="4"/>
      <c r="C808" s="3"/>
      <c r="D808" s="3"/>
      <c r="E808" s="3"/>
      <c r="F808" s="3"/>
      <c r="G808" s="3"/>
      <c r="H808" s="3"/>
      <c r="I808" s="3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spans="1:26" ht="15.75" customHeight="1" x14ac:dyDescent="0.35">
      <c r="A809" s="3"/>
      <c r="B809" s="4"/>
      <c r="C809" s="3"/>
      <c r="D809" s="3"/>
      <c r="E809" s="3"/>
      <c r="F809" s="3"/>
      <c r="G809" s="3"/>
      <c r="H809" s="3"/>
      <c r="I809" s="3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spans="1:26" ht="15.75" customHeight="1" x14ac:dyDescent="0.35">
      <c r="A810" s="3"/>
      <c r="B810" s="4"/>
      <c r="C810" s="3"/>
      <c r="D810" s="3"/>
      <c r="E810" s="3"/>
      <c r="F810" s="3"/>
      <c r="G810" s="3"/>
      <c r="H810" s="3"/>
      <c r="I810" s="3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spans="1:26" ht="15.75" customHeight="1" x14ac:dyDescent="0.35">
      <c r="A811" s="3"/>
      <c r="B811" s="4"/>
      <c r="C811" s="3"/>
      <c r="D811" s="3"/>
      <c r="E811" s="3"/>
      <c r="F811" s="3"/>
      <c r="G811" s="3"/>
      <c r="H811" s="3"/>
      <c r="I811" s="3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spans="1:26" ht="15.75" customHeight="1" x14ac:dyDescent="0.35">
      <c r="A812" s="3"/>
      <c r="B812" s="4"/>
      <c r="C812" s="3"/>
      <c r="D812" s="3"/>
      <c r="E812" s="3"/>
      <c r="F812" s="3"/>
      <c r="G812" s="3"/>
      <c r="H812" s="3"/>
      <c r="I812" s="3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spans="1:26" ht="15.75" customHeight="1" x14ac:dyDescent="0.35">
      <c r="A813" s="3"/>
      <c r="B813" s="4"/>
      <c r="C813" s="3"/>
      <c r="D813" s="3"/>
      <c r="E813" s="3"/>
      <c r="F813" s="3"/>
      <c r="G813" s="3"/>
      <c r="H813" s="3"/>
      <c r="I813" s="3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spans="1:26" ht="15.75" customHeight="1" x14ac:dyDescent="0.35">
      <c r="A814" s="3"/>
      <c r="B814" s="4"/>
      <c r="C814" s="3"/>
      <c r="D814" s="3"/>
      <c r="E814" s="3"/>
      <c r="F814" s="3"/>
      <c r="G814" s="3"/>
      <c r="H814" s="3"/>
      <c r="I814" s="3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spans="1:26" ht="15.75" customHeight="1" x14ac:dyDescent="0.35">
      <c r="A815" s="3"/>
      <c r="B815" s="4"/>
      <c r="C815" s="3"/>
      <c r="D815" s="3"/>
      <c r="E815" s="3"/>
      <c r="F815" s="3"/>
      <c r="G815" s="3"/>
      <c r="H815" s="3"/>
      <c r="I815" s="3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spans="1:26" ht="15.75" customHeight="1" x14ac:dyDescent="0.35">
      <c r="A816" s="3"/>
      <c r="B816" s="4"/>
      <c r="C816" s="3"/>
      <c r="D816" s="3"/>
      <c r="E816" s="3"/>
      <c r="F816" s="3"/>
      <c r="G816" s="3"/>
      <c r="H816" s="3"/>
      <c r="I816" s="3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spans="1:26" ht="15.75" customHeight="1" x14ac:dyDescent="0.35">
      <c r="A817" s="3"/>
      <c r="B817" s="4"/>
      <c r="C817" s="3"/>
      <c r="D817" s="3"/>
      <c r="E817" s="3"/>
      <c r="F817" s="3"/>
      <c r="G817" s="3"/>
      <c r="H817" s="3"/>
      <c r="I817" s="3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spans="1:26" ht="15.75" customHeight="1" x14ac:dyDescent="0.35">
      <c r="A818" s="3"/>
      <c r="B818" s="4"/>
      <c r="C818" s="3"/>
      <c r="D818" s="3"/>
      <c r="E818" s="3"/>
      <c r="F818" s="3"/>
      <c r="G818" s="3"/>
      <c r="H818" s="3"/>
      <c r="I818" s="3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spans="1:26" ht="15.75" customHeight="1" x14ac:dyDescent="0.35">
      <c r="A819" s="3"/>
      <c r="B819" s="4"/>
      <c r="C819" s="3"/>
      <c r="D819" s="3"/>
      <c r="E819" s="3"/>
      <c r="F819" s="3"/>
      <c r="G819" s="3"/>
      <c r="H819" s="3"/>
      <c r="I819" s="3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spans="1:26" ht="15.75" customHeight="1" x14ac:dyDescent="0.35">
      <c r="A820" s="3"/>
      <c r="B820" s="4"/>
      <c r="C820" s="3"/>
      <c r="D820" s="3"/>
      <c r="E820" s="3"/>
      <c r="F820" s="3"/>
      <c r="G820" s="3"/>
      <c r="H820" s="3"/>
      <c r="I820" s="3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spans="1:26" ht="15.75" customHeight="1" x14ac:dyDescent="0.35">
      <c r="A821" s="3"/>
      <c r="B821" s="4"/>
      <c r="C821" s="3"/>
      <c r="D821" s="3"/>
      <c r="E821" s="3"/>
      <c r="F821" s="3"/>
      <c r="G821" s="3"/>
      <c r="H821" s="3"/>
      <c r="I821" s="3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spans="1:26" ht="15.75" customHeight="1" x14ac:dyDescent="0.35">
      <c r="A822" s="3"/>
      <c r="B822" s="4"/>
      <c r="C822" s="3"/>
      <c r="D822" s="3"/>
      <c r="E822" s="3"/>
      <c r="F822" s="3"/>
      <c r="G822" s="3"/>
      <c r="H822" s="3"/>
      <c r="I822" s="3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spans="1:26" ht="15.75" customHeight="1" x14ac:dyDescent="0.35">
      <c r="A823" s="3"/>
      <c r="B823" s="4"/>
      <c r="C823" s="3"/>
      <c r="D823" s="3"/>
      <c r="E823" s="3"/>
      <c r="F823" s="3"/>
      <c r="G823" s="3"/>
      <c r="H823" s="3"/>
      <c r="I823" s="3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spans="1:26" ht="15.75" customHeight="1" x14ac:dyDescent="0.35">
      <c r="A824" s="3"/>
      <c r="B824" s="4"/>
      <c r="C824" s="3"/>
      <c r="D824" s="3"/>
      <c r="E824" s="3"/>
      <c r="F824" s="3"/>
      <c r="G824" s="3"/>
      <c r="H824" s="3"/>
      <c r="I824" s="3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spans="1:26" ht="15.75" customHeight="1" x14ac:dyDescent="0.35">
      <c r="A825" s="3"/>
      <c r="B825" s="4"/>
      <c r="C825" s="3"/>
      <c r="D825" s="3"/>
      <c r="E825" s="3"/>
      <c r="F825" s="3"/>
      <c r="G825" s="3"/>
      <c r="H825" s="3"/>
      <c r="I825" s="3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spans="1:26" ht="15.75" customHeight="1" x14ac:dyDescent="0.35">
      <c r="A826" s="3"/>
      <c r="B826" s="4"/>
      <c r="C826" s="3"/>
      <c r="D826" s="3"/>
      <c r="E826" s="3"/>
      <c r="F826" s="3"/>
      <c r="G826" s="3"/>
      <c r="H826" s="3"/>
      <c r="I826" s="3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spans="1:26" ht="15.75" customHeight="1" x14ac:dyDescent="0.35">
      <c r="A827" s="3"/>
      <c r="B827" s="4"/>
      <c r="C827" s="3"/>
      <c r="D827" s="3"/>
      <c r="E827" s="3"/>
      <c r="F827" s="3"/>
      <c r="G827" s="3"/>
      <c r="H827" s="3"/>
      <c r="I827" s="3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spans="1:26" ht="15.75" customHeight="1" x14ac:dyDescent="0.35">
      <c r="A828" s="3"/>
      <c r="B828" s="4"/>
      <c r="C828" s="3"/>
      <c r="D828" s="3"/>
      <c r="E828" s="3"/>
      <c r="F828" s="3"/>
      <c r="G828" s="3"/>
      <c r="H828" s="3"/>
      <c r="I828" s="3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spans="1:26" ht="15.75" customHeight="1" x14ac:dyDescent="0.35">
      <c r="A829" s="3"/>
      <c r="B829" s="4"/>
      <c r="C829" s="3"/>
      <c r="D829" s="3"/>
      <c r="E829" s="3"/>
      <c r="F829" s="3"/>
      <c r="G829" s="3"/>
      <c r="H829" s="3"/>
      <c r="I829" s="3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spans="1:26" ht="15.75" customHeight="1" x14ac:dyDescent="0.35">
      <c r="A830" s="3"/>
      <c r="B830" s="4"/>
      <c r="C830" s="3"/>
      <c r="D830" s="3"/>
      <c r="E830" s="3"/>
      <c r="F830" s="3"/>
      <c r="G830" s="3"/>
      <c r="H830" s="3"/>
      <c r="I830" s="3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spans="1:26" ht="15.75" customHeight="1" x14ac:dyDescent="0.35">
      <c r="A831" s="3"/>
      <c r="B831" s="4"/>
      <c r="C831" s="3"/>
      <c r="D831" s="3"/>
      <c r="E831" s="3"/>
      <c r="F831" s="3"/>
      <c r="G831" s="3"/>
      <c r="H831" s="3"/>
      <c r="I831" s="3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spans="1:26" ht="15.75" customHeight="1" x14ac:dyDescent="0.35">
      <c r="A832" s="3"/>
      <c r="B832" s="4"/>
      <c r="C832" s="3"/>
      <c r="D832" s="3"/>
      <c r="E832" s="3"/>
      <c r="F832" s="3"/>
      <c r="G832" s="3"/>
      <c r="H832" s="3"/>
      <c r="I832" s="3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spans="1:26" ht="15.75" customHeight="1" x14ac:dyDescent="0.35">
      <c r="A833" s="3"/>
      <c r="B833" s="4"/>
      <c r="C833" s="3"/>
      <c r="D833" s="3"/>
      <c r="E833" s="3"/>
      <c r="F833" s="3"/>
      <c r="G833" s="3"/>
      <c r="H833" s="3"/>
      <c r="I833" s="3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spans="1:26" ht="15.75" customHeight="1" x14ac:dyDescent="0.35">
      <c r="A834" s="3"/>
      <c r="B834" s="4"/>
      <c r="C834" s="3"/>
      <c r="D834" s="3"/>
      <c r="E834" s="3"/>
      <c r="F834" s="3"/>
      <c r="G834" s="3"/>
      <c r="H834" s="3"/>
      <c r="I834" s="3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spans="1:26" ht="15.75" customHeight="1" x14ac:dyDescent="0.35">
      <c r="A835" s="3"/>
      <c r="B835" s="4"/>
      <c r="C835" s="3"/>
      <c r="D835" s="3"/>
      <c r="E835" s="3"/>
      <c r="F835" s="3"/>
      <c r="G835" s="3"/>
      <c r="H835" s="3"/>
      <c r="I835" s="3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spans="1:26" ht="15.75" customHeight="1" x14ac:dyDescent="0.35">
      <c r="A836" s="3"/>
      <c r="B836" s="4"/>
      <c r="C836" s="3"/>
      <c r="D836" s="3"/>
      <c r="E836" s="3"/>
      <c r="F836" s="3"/>
      <c r="G836" s="3"/>
      <c r="H836" s="3"/>
      <c r="I836" s="3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spans="1:26" ht="15.75" customHeight="1" x14ac:dyDescent="0.35">
      <c r="A837" s="3"/>
      <c r="B837" s="4"/>
      <c r="C837" s="3"/>
      <c r="D837" s="3"/>
      <c r="E837" s="3"/>
      <c r="F837" s="3"/>
      <c r="G837" s="3"/>
      <c r="H837" s="3"/>
      <c r="I837" s="3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spans="1:26" ht="15.75" customHeight="1" x14ac:dyDescent="0.35">
      <c r="A838" s="3"/>
      <c r="B838" s="4"/>
      <c r="C838" s="3"/>
      <c r="D838" s="3"/>
      <c r="E838" s="3"/>
      <c r="F838" s="3"/>
      <c r="G838" s="3"/>
      <c r="H838" s="3"/>
      <c r="I838" s="3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spans="1:26" ht="15.75" customHeight="1" x14ac:dyDescent="0.35">
      <c r="A839" s="3"/>
      <c r="B839" s="4"/>
      <c r="C839" s="3"/>
      <c r="D839" s="3"/>
      <c r="E839" s="3"/>
      <c r="F839" s="3"/>
      <c r="G839" s="3"/>
      <c r="H839" s="3"/>
      <c r="I839" s="3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spans="1:26" ht="15.75" customHeight="1" x14ac:dyDescent="0.35">
      <c r="A840" s="3"/>
      <c r="B840" s="4"/>
      <c r="C840" s="3"/>
      <c r="D840" s="3"/>
      <c r="E840" s="3"/>
      <c r="F840" s="3"/>
      <c r="G840" s="3"/>
      <c r="H840" s="3"/>
      <c r="I840" s="3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spans="1:26" ht="15.75" customHeight="1" x14ac:dyDescent="0.35">
      <c r="A841" s="3"/>
      <c r="B841" s="4"/>
      <c r="C841" s="3"/>
      <c r="D841" s="3"/>
      <c r="E841" s="3"/>
      <c r="F841" s="3"/>
      <c r="G841" s="3"/>
      <c r="H841" s="3"/>
      <c r="I841" s="3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spans="1:26" ht="15.75" customHeight="1" x14ac:dyDescent="0.35">
      <c r="A842" s="3"/>
      <c r="B842" s="4"/>
      <c r="C842" s="3"/>
      <c r="D842" s="3"/>
      <c r="E842" s="3"/>
      <c r="F842" s="3"/>
      <c r="G842" s="3"/>
      <c r="H842" s="3"/>
      <c r="I842" s="3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spans="1:26" ht="15.75" customHeight="1" x14ac:dyDescent="0.35">
      <c r="A843" s="3"/>
      <c r="B843" s="4"/>
      <c r="C843" s="3"/>
      <c r="D843" s="3"/>
      <c r="E843" s="3"/>
      <c r="F843" s="3"/>
      <c r="G843" s="3"/>
      <c r="H843" s="3"/>
      <c r="I843" s="3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spans="1:26" ht="15.75" customHeight="1" x14ac:dyDescent="0.35">
      <c r="A844" s="3"/>
      <c r="B844" s="4"/>
      <c r="C844" s="3"/>
      <c r="D844" s="3"/>
      <c r="E844" s="3"/>
      <c r="F844" s="3"/>
      <c r="G844" s="3"/>
      <c r="H844" s="3"/>
      <c r="I844" s="3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spans="1:26" ht="15.75" customHeight="1" x14ac:dyDescent="0.35">
      <c r="A845" s="3"/>
      <c r="B845" s="4"/>
      <c r="C845" s="3"/>
      <c r="D845" s="3"/>
      <c r="E845" s="3"/>
      <c r="F845" s="3"/>
      <c r="G845" s="3"/>
      <c r="H845" s="3"/>
      <c r="I845" s="3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spans="1:26" ht="15.75" customHeight="1" x14ac:dyDescent="0.35">
      <c r="A846" s="3"/>
      <c r="B846" s="4"/>
      <c r="C846" s="3"/>
      <c r="D846" s="3"/>
      <c r="E846" s="3"/>
      <c r="F846" s="3"/>
      <c r="G846" s="3"/>
      <c r="H846" s="3"/>
      <c r="I846" s="3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spans="1:26" ht="15.75" customHeight="1" x14ac:dyDescent="0.35">
      <c r="A847" s="3"/>
      <c r="B847" s="4"/>
      <c r="C847" s="3"/>
      <c r="D847" s="3"/>
      <c r="E847" s="3"/>
      <c r="F847" s="3"/>
      <c r="G847" s="3"/>
      <c r="H847" s="3"/>
      <c r="I847" s="3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spans="1:26" ht="15.75" customHeight="1" x14ac:dyDescent="0.35">
      <c r="A848" s="3"/>
      <c r="B848" s="4"/>
      <c r="C848" s="3"/>
      <c r="D848" s="3"/>
      <c r="E848" s="3"/>
      <c r="F848" s="3"/>
      <c r="G848" s="3"/>
      <c r="H848" s="3"/>
      <c r="I848" s="3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spans="1:26" ht="15.75" customHeight="1" x14ac:dyDescent="0.35">
      <c r="A849" s="3"/>
      <c r="B849" s="4"/>
      <c r="C849" s="3"/>
      <c r="D849" s="3"/>
      <c r="E849" s="3"/>
      <c r="F849" s="3"/>
      <c r="G849" s="3"/>
      <c r="H849" s="3"/>
      <c r="I849" s="3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spans="1:26" ht="15.75" customHeight="1" x14ac:dyDescent="0.35">
      <c r="A850" s="3"/>
      <c r="B850" s="4"/>
      <c r="C850" s="3"/>
      <c r="D850" s="3"/>
      <c r="E850" s="3"/>
      <c r="F850" s="3"/>
      <c r="G850" s="3"/>
      <c r="H850" s="3"/>
      <c r="I850" s="3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spans="1:26" ht="15.75" customHeight="1" x14ac:dyDescent="0.35">
      <c r="A851" s="3"/>
      <c r="B851" s="4"/>
      <c r="C851" s="3"/>
      <c r="D851" s="3"/>
      <c r="E851" s="3"/>
      <c r="F851" s="3"/>
      <c r="G851" s="3"/>
      <c r="H851" s="3"/>
      <c r="I851" s="3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spans="1:26" ht="15.75" customHeight="1" x14ac:dyDescent="0.35">
      <c r="A852" s="3"/>
      <c r="B852" s="4"/>
      <c r="C852" s="3"/>
      <c r="D852" s="3"/>
      <c r="E852" s="3"/>
      <c r="F852" s="3"/>
      <c r="G852" s="3"/>
      <c r="H852" s="3"/>
      <c r="I852" s="3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spans="1:26" ht="15.75" customHeight="1" x14ac:dyDescent="0.35">
      <c r="A853" s="3"/>
      <c r="B853" s="4"/>
      <c r="C853" s="3"/>
      <c r="D853" s="3"/>
      <c r="E853" s="3"/>
      <c r="F853" s="3"/>
      <c r="G853" s="3"/>
      <c r="H853" s="3"/>
      <c r="I853" s="3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spans="1:26" ht="15.75" customHeight="1" x14ac:dyDescent="0.35">
      <c r="A854" s="3"/>
      <c r="B854" s="4"/>
      <c r="C854" s="3"/>
      <c r="D854" s="3"/>
      <c r="E854" s="3"/>
      <c r="F854" s="3"/>
      <c r="G854" s="3"/>
      <c r="H854" s="3"/>
      <c r="I854" s="3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spans="1:26" ht="15.75" customHeight="1" x14ac:dyDescent="0.35">
      <c r="A855" s="3"/>
      <c r="B855" s="4"/>
      <c r="C855" s="3"/>
      <c r="D855" s="3"/>
      <c r="E855" s="3"/>
      <c r="F855" s="3"/>
      <c r="G855" s="3"/>
      <c r="H855" s="3"/>
      <c r="I855" s="3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spans="1:26" ht="15.75" customHeight="1" x14ac:dyDescent="0.35">
      <c r="A856" s="3"/>
      <c r="B856" s="4"/>
      <c r="C856" s="3"/>
      <c r="D856" s="3"/>
      <c r="E856" s="3"/>
      <c r="F856" s="3"/>
      <c r="G856" s="3"/>
      <c r="H856" s="3"/>
      <c r="I856" s="3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spans="1:26" ht="15.75" customHeight="1" x14ac:dyDescent="0.35">
      <c r="A857" s="3"/>
      <c r="B857" s="4"/>
      <c r="C857" s="3"/>
      <c r="D857" s="3"/>
      <c r="E857" s="3"/>
      <c r="F857" s="3"/>
      <c r="G857" s="3"/>
      <c r="H857" s="3"/>
      <c r="I857" s="3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spans="1:26" ht="15.75" customHeight="1" x14ac:dyDescent="0.35">
      <c r="A858" s="3"/>
      <c r="B858" s="4"/>
      <c r="C858" s="3"/>
      <c r="D858" s="3"/>
      <c r="E858" s="3"/>
      <c r="F858" s="3"/>
      <c r="G858" s="3"/>
      <c r="H858" s="3"/>
      <c r="I858" s="3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spans="1:26" ht="15.75" customHeight="1" x14ac:dyDescent="0.35">
      <c r="A859" s="3"/>
      <c r="B859" s="4"/>
      <c r="C859" s="3"/>
      <c r="D859" s="3"/>
      <c r="E859" s="3"/>
      <c r="F859" s="3"/>
      <c r="G859" s="3"/>
      <c r="H859" s="3"/>
      <c r="I859" s="3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spans="1:26" ht="15.75" customHeight="1" x14ac:dyDescent="0.35">
      <c r="A860" s="3"/>
      <c r="B860" s="4"/>
      <c r="C860" s="3"/>
      <c r="D860" s="3"/>
      <c r="E860" s="3"/>
      <c r="F860" s="3"/>
      <c r="G860" s="3"/>
      <c r="H860" s="3"/>
      <c r="I860" s="3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spans="1:26" ht="15.75" customHeight="1" x14ac:dyDescent="0.35">
      <c r="A861" s="3"/>
      <c r="B861" s="4"/>
      <c r="C861" s="3"/>
      <c r="D861" s="3"/>
      <c r="E861" s="3"/>
      <c r="F861" s="3"/>
      <c r="G861" s="3"/>
      <c r="H861" s="3"/>
      <c r="I861" s="3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spans="1:26" ht="15.75" customHeight="1" x14ac:dyDescent="0.35">
      <c r="A862" s="3"/>
      <c r="B862" s="4"/>
      <c r="C862" s="3"/>
      <c r="D862" s="3"/>
      <c r="E862" s="3"/>
      <c r="F862" s="3"/>
      <c r="G862" s="3"/>
      <c r="H862" s="3"/>
      <c r="I862" s="3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spans="1:26" ht="15.75" customHeight="1" x14ac:dyDescent="0.35">
      <c r="A863" s="3"/>
      <c r="B863" s="4"/>
      <c r="C863" s="3"/>
      <c r="D863" s="3"/>
      <c r="E863" s="3"/>
      <c r="F863" s="3"/>
      <c r="G863" s="3"/>
      <c r="H863" s="3"/>
      <c r="I863" s="3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spans="1:26" ht="15.75" customHeight="1" x14ac:dyDescent="0.35">
      <c r="A864" s="3"/>
      <c r="B864" s="4"/>
      <c r="C864" s="3"/>
      <c r="D864" s="3"/>
      <c r="E864" s="3"/>
      <c r="F864" s="3"/>
      <c r="G864" s="3"/>
      <c r="H864" s="3"/>
      <c r="I864" s="3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spans="1:26" ht="15.75" customHeight="1" x14ac:dyDescent="0.35">
      <c r="A865" s="3"/>
      <c r="B865" s="4"/>
      <c r="C865" s="3"/>
      <c r="D865" s="3"/>
      <c r="E865" s="3"/>
      <c r="F865" s="3"/>
      <c r="G865" s="3"/>
      <c r="H865" s="3"/>
      <c r="I865" s="3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spans="1:26" ht="15.75" customHeight="1" x14ac:dyDescent="0.35">
      <c r="A866" s="3"/>
      <c r="B866" s="4"/>
      <c r="C866" s="3"/>
      <c r="D866" s="3"/>
      <c r="E866" s="3"/>
      <c r="F866" s="3"/>
      <c r="G866" s="3"/>
      <c r="H866" s="3"/>
      <c r="I866" s="3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spans="1:26" ht="15.75" customHeight="1" x14ac:dyDescent="0.35">
      <c r="A867" s="3"/>
      <c r="B867" s="4"/>
      <c r="C867" s="3"/>
      <c r="D867" s="3"/>
      <c r="E867" s="3"/>
      <c r="F867" s="3"/>
      <c r="G867" s="3"/>
      <c r="H867" s="3"/>
      <c r="I867" s="3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spans="1:26" ht="15.75" customHeight="1" x14ac:dyDescent="0.35">
      <c r="A868" s="3"/>
      <c r="B868" s="4"/>
      <c r="C868" s="3"/>
      <c r="D868" s="3"/>
      <c r="E868" s="3"/>
      <c r="F868" s="3"/>
      <c r="G868" s="3"/>
      <c r="H868" s="3"/>
      <c r="I868" s="3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spans="1:26" ht="15.75" customHeight="1" x14ac:dyDescent="0.35">
      <c r="A869" s="3"/>
      <c r="B869" s="4"/>
      <c r="C869" s="3"/>
      <c r="D869" s="3"/>
      <c r="E869" s="3"/>
      <c r="F869" s="3"/>
      <c r="G869" s="3"/>
      <c r="H869" s="3"/>
      <c r="I869" s="3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spans="1:26" ht="15.75" customHeight="1" x14ac:dyDescent="0.35">
      <c r="A870" s="3"/>
      <c r="B870" s="4"/>
      <c r="C870" s="3"/>
      <c r="D870" s="3"/>
      <c r="E870" s="3"/>
      <c r="F870" s="3"/>
      <c r="G870" s="3"/>
      <c r="H870" s="3"/>
      <c r="I870" s="3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spans="1:26" ht="15.75" customHeight="1" x14ac:dyDescent="0.35">
      <c r="A871" s="3"/>
      <c r="B871" s="4"/>
      <c r="C871" s="3"/>
      <c r="D871" s="3"/>
      <c r="E871" s="3"/>
      <c r="F871" s="3"/>
      <c r="G871" s="3"/>
      <c r="H871" s="3"/>
      <c r="I871" s="3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spans="1:26" ht="15.75" customHeight="1" x14ac:dyDescent="0.35">
      <c r="A872" s="3"/>
      <c r="B872" s="4"/>
      <c r="C872" s="3"/>
      <c r="D872" s="3"/>
      <c r="E872" s="3"/>
      <c r="F872" s="3"/>
      <c r="G872" s="3"/>
      <c r="H872" s="3"/>
      <c r="I872" s="3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spans="1:26" ht="15.75" customHeight="1" x14ac:dyDescent="0.35">
      <c r="A873" s="3"/>
      <c r="B873" s="4"/>
      <c r="C873" s="3"/>
      <c r="D873" s="3"/>
      <c r="E873" s="3"/>
      <c r="F873" s="3"/>
      <c r="G873" s="3"/>
      <c r="H873" s="3"/>
      <c r="I873" s="3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spans="1:26" ht="15.75" customHeight="1" x14ac:dyDescent="0.35">
      <c r="A874" s="3"/>
      <c r="B874" s="4"/>
      <c r="C874" s="3"/>
      <c r="D874" s="3"/>
      <c r="E874" s="3"/>
      <c r="F874" s="3"/>
      <c r="G874" s="3"/>
      <c r="H874" s="3"/>
      <c r="I874" s="3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spans="1:26" ht="15.75" customHeight="1" x14ac:dyDescent="0.35">
      <c r="A875" s="3"/>
      <c r="B875" s="4"/>
      <c r="C875" s="3"/>
      <c r="D875" s="3"/>
      <c r="E875" s="3"/>
      <c r="F875" s="3"/>
      <c r="G875" s="3"/>
      <c r="H875" s="3"/>
      <c r="I875" s="3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spans="1:26" ht="15.75" customHeight="1" x14ac:dyDescent="0.35">
      <c r="A876" s="3"/>
      <c r="B876" s="4"/>
      <c r="C876" s="3"/>
      <c r="D876" s="3"/>
      <c r="E876" s="3"/>
      <c r="F876" s="3"/>
      <c r="G876" s="3"/>
      <c r="H876" s="3"/>
      <c r="I876" s="3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spans="1:26" ht="15.75" customHeight="1" x14ac:dyDescent="0.35">
      <c r="A877" s="3"/>
      <c r="B877" s="4"/>
      <c r="C877" s="3"/>
      <c r="D877" s="3"/>
      <c r="E877" s="3"/>
      <c r="F877" s="3"/>
      <c r="G877" s="3"/>
      <c r="H877" s="3"/>
      <c r="I877" s="3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spans="1:26" ht="15.75" customHeight="1" x14ac:dyDescent="0.35">
      <c r="A878" s="3"/>
      <c r="B878" s="4"/>
      <c r="C878" s="3"/>
      <c r="D878" s="3"/>
      <c r="E878" s="3"/>
      <c r="F878" s="3"/>
      <c r="G878" s="3"/>
      <c r="H878" s="3"/>
      <c r="I878" s="3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spans="1:26" ht="15.75" customHeight="1" x14ac:dyDescent="0.35">
      <c r="A879" s="3"/>
      <c r="B879" s="4"/>
      <c r="C879" s="3"/>
      <c r="D879" s="3"/>
      <c r="E879" s="3"/>
      <c r="F879" s="3"/>
      <c r="G879" s="3"/>
      <c r="H879" s="3"/>
      <c r="I879" s="3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spans="1:26" ht="15.75" customHeight="1" x14ac:dyDescent="0.35">
      <c r="A880" s="3"/>
      <c r="B880" s="4"/>
      <c r="C880" s="3"/>
      <c r="D880" s="3"/>
      <c r="E880" s="3"/>
      <c r="F880" s="3"/>
      <c r="G880" s="3"/>
      <c r="H880" s="3"/>
      <c r="I880" s="3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spans="1:26" ht="15.75" customHeight="1" x14ac:dyDescent="0.35">
      <c r="A881" s="3"/>
      <c r="B881" s="4"/>
      <c r="C881" s="3"/>
      <c r="D881" s="3"/>
      <c r="E881" s="3"/>
      <c r="F881" s="3"/>
      <c r="G881" s="3"/>
      <c r="H881" s="3"/>
      <c r="I881" s="3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spans="1:26" ht="15.75" customHeight="1" x14ac:dyDescent="0.35">
      <c r="A882" s="3"/>
      <c r="B882" s="4"/>
      <c r="C882" s="3"/>
      <c r="D882" s="3"/>
      <c r="E882" s="3"/>
      <c r="F882" s="3"/>
      <c r="G882" s="3"/>
      <c r="H882" s="3"/>
      <c r="I882" s="3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spans="1:26" ht="15.75" customHeight="1" x14ac:dyDescent="0.35">
      <c r="A883" s="3"/>
      <c r="B883" s="4"/>
      <c r="C883" s="3"/>
      <c r="D883" s="3"/>
      <c r="E883" s="3"/>
      <c r="F883" s="3"/>
      <c r="G883" s="3"/>
      <c r="H883" s="3"/>
      <c r="I883" s="3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spans="1:26" ht="15.75" customHeight="1" x14ac:dyDescent="0.35">
      <c r="A884" s="3"/>
      <c r="B884" s="4"/>
      <c r="C884" s="3"/>
      <c r="D884" s="3"/>
      <c r="E884" s="3"/>
      <c r="F884" s="3"/>
      <c r="G884" s="3"/>
      <c r="H884" s="3"/>
      <c r="I884" s="3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spans="1:26" ht="15.75" customHeight="1" x14ac:dyDescent="0.35">
      <c r="A885" s="3"/>
      <c r="B885" s="4"/>
      <c r="C885" s="3"/>
      <c r="D885" s="3"/>
      <c r="E885" s="3"/>
      <c r="F885" s="3"/>
      <c r="G885" s="3"/>
      <c r="H885" s="3"/>
      <c r="I885" s="3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spans="1:26" ht="15.75" customHeight="1" x14ac:dyDescent="0.35">
      <c r="A886" s="3"/>
      <c r="B886" s="4"/>
      <c r="C886" s="3"/>
      <c r="D886" s="3"/>
      <c r="E886" s="3"/>
      <c r="F886" s="3"/>
      <c r="G886" s="3"/>
      <c r="H886" s="3"/>
      <c r="I886" s="3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spans="1:26" ht="15.75" customHeight="1" x14ac:dyDescent="0.35">
      <c r="A887" s="3"/>
      <c r="B887" s="4"/>
      <c r="C887" s="3"/>
      <c r="D887" s="3"/>
      <c r="E887" s="3"/>
      <c r="F887" s="3"/>
      <c r="G887" s="3"/>
      <c r="H887" s="3"/>
      <c r="I887" s="3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spans="1:26" ht="15.75" customHeight="1" x14ac:dyDescent="0.35">
      <c r="A888" s="3"/>
      <c r="B888" s="4"/>
      <c r="C888" s="3"/>
      <c r="D888" s="3"/>
      <c r="E888" s="3"/>
      <c r="F888" s="3"/>
      <c r="G888" s="3"/>
      <c r="H888" s="3"/>
      <c r="I888" s="3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spans="1:26" ht="15.75" customHeight="1" x14ac:dyDescent="0.35">
      <c r="A889" s="3"/>
      <c r="B889" s="4"/>
      <c r="C889" s="3"/>
      <c r="D889" s="3"/>
      <c r="E889" s="3"/>
      <c r="F889" s="3"/>
      <c r="G889" s="3"/>
      <c r="H889" s="3"/>
      <c r="I889" s="3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spans="1:26" ht="15.75" customHeight="1" x14ac:dyDescent="0.35">
      <c r="A890" s="3"/>
      <c r="B890" s="4"/>
      <c r="C890" s="3"/>
      <c r="D890" s="3"/>
      <c r="E890" s="3"/>
      <c r="F890" s="3"/>
      <c r="G890" s="3"/>
      <c r="H890" s="3"/>
      <c r="I890" s="3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spans="1:26" ht="15.75" customHeight="1" x14ac:dyDescent="0.35">
      <c r="A891" s="3"/>
      <c r="B891" s="4"/>
      <c r="C891" s="3"/>
      <c r="D891" s="3"/>
      <c r="E891" s="3"/>
      <c r="F891" s="3"/>
      <c r="G891" s="3"/>
      <c r="H891" s="3"/>
      <c r="I891" s="3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spans="1:26" ht="15.75" customHeight="1" x14ac:dyDescent="0.35">
      <c r="A892" s="3"/>
      <c r="B892" s="4"/>
      <c r="C892" s="3"/>
      <c r="D892" s="3"/>
      <c r="E892" s="3"/>
      <c r="F892" s="3"/>
      <c r="G892" s="3"/>
      <c r="H892" s="3"/>
      <c r="I892" s="3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spans="1:26" ht="15.75" customHeight="1" x14ac:dyDescent="0.35">
      <c r="A893" s="3"/>
      <c r="B893" s="4"/>
      <c r="C893" s="3"/>
      <c r="D893" s="3"/>
      <c r="E893" s="3"/>
      <c r="F893" s="3"/>
      <c r="G893" s="3"/>
      <c r="H893" s="3"/>
      <c r="I893" s="3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spans="1:26" ht="15.75" customHeight="1" x14ac:dyDescent="0.35">
      <c r="A894" s="3"/>
      <c r="B894" s="4"/>
      <c r="C894" s="3"/>
      <c r="D894" s="3"/>
      <c r="E894" s="3"/>
      <c r="F894" s="3"/>
      <c r="G894" s="3"/>
      <c r="H894" s="3"/>
      <c r="I894" s="3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spans="1:26" ht="15.75" customHeight="1" x14ac:dyDescent="0.35">
      <c r="A895" s="3"/>
      <c r="B895" s="4"/>
      <c r="C895" s="3"/>
      <c r="D895" s="3"/>
      <c r="E895" s="3"/>
      <c r="F895" s="3"/>
      <c r="G895" s="3"/>
      <c r="H895" s="3"/>
      <c r="I895" s="3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spans="1:26" ht="15.75" customHeight="1" x14ac:dyDescent="0.35">
      <c r="A896" s="3"/>
      <c r="B896" s="4"/>
      <c r="C896" s="3"/>
      <c r="D896" s="3"/>
      <c r="E896" s="3"/>
      <c r="F896" s="3"/>
      <c r="G896" s="3"/>
      <c r="H896" s="3"/>
      <c r="I896" s="3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spans="1:26" ht="15.75" customHeight="1" x14ac:dyDescent="0.35">
      <c r="A897" s="3"/>
      <c r="B897" s="4"/>
      <c r="C897" s="3"/>
      <c r="D897" s="3"/>
      <c r="E897" s="3"/>
      <c r="F897" s="3"/>
      <c r="G897" s="3"/>
      <c r="H897" s="3"/>
      <c r="I897" s="3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spans="1:26" ht="15.75" customHeight="1" x14ac:dyDescent="0.35">
      <c r="A898" s="3"/>
      <c r="B898" s="4"/>
      <c r="C898" s="3"/>
      <c r="D898" s="3"/>
      <c r="E898" s="3"/>
      <c r="F898" s="3"/>
      <c r="G898" s="3"/>
      <c r="H898" s="3"/>
      <c r="I898" s="3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spans="1:26" ht="15.75" customHeight="1" x14ac:dyDescent="0.35">
      <c r="A899" s="3"/>
      <c r="B899" s="4"/>
      <c r="C899" s="3"/>
      <c r="D899" s="3"/>
      <c r="E899" s="3"/>
      <c r="F899" s="3"/>
      <c r="G899" s="3"/>
      <c r="H899" s="3"/>
      <c r="I899" s="3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spans="1:26" ht="15.75" customHeight="1" x14ac:dyDescent="0.35">
      <c r="A900" s="3"/>
      <c r="B900" s="4"/>
      <c r="C900" s="3"/>
      <c r="D900" s="3"/>
      <c r="E900" s="3"/>
      <c r="F900" s="3"/>
      <c r="G900" s="3"/>
      <c r="H900" s="3"/>
      <c r="I900" s="3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spans="1:26" ht="15.75" customHeight="1" x14ac:dyDescent="0.35">
      <c r="A901" s="3"/>
      <c r="B901" s="4"/>
      <c r="C901" s="3"/>
      <c r="D901" s="3"/>
      <c r="E901" s="3"/>
      <c r="F901" s="3"/>
      <c r="G901" s="3"/>
      <c r="H901" s="3"/>
      <c r="I901" s="3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spans="1:26" ht="15.75" customHeight="1" x14ac:dyDescent="0.35">
      <c r="A902" s="3"/>
      <c r="B902" s="4"/>
      <c r="C902" s="3"/>
      <c r="D902" s="3"/>
      <c r="E902" s="3"/>
      <c r="F902" s="3"/>
      <c r="G902" s="3"/>
      <c r="H902" s="3"/>
      <c r="I902" s="3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spans="1:26" ht="15.75" customHeight="1" x14ac:dyDescent="0.35">
      <c r="A903" s="3"/>
      <c r="B903" s="4"/>
      <c r="C903" s="3"/>
      <c r="D903" s="3"/>
      <c r="E903" s="3"/>
      <c r="F903" s="3"/>
      <c r="G903" s="3"/>
      <c r="H903" s="3"/>
      <c r="I903" s="3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spans="1:26" ht="15.75" customHeight="1" x14ac:dyDescent="0.35">
      <c r="A904" s="3"/>
      <c r="B904" s="4"/>
      <c r="C904" s="3"/>
      <c r="D904" s="3"/>
      <c r="E904" s="3"/>
      <c r="F904" s="3"/>
      <c r="G904" s="3"/>
      <c r="H904" s="3"/>
      <c r="I904" s="3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spans="1:26" ht="15.75" customHeight="1" x14ac:dyDescent="0.35">
      <c r="A905" s="3"/>
      <c r="B905" s="4"/>
      <c r="C905" s="3"/>
      <c r="D905" s="3"/>
      <c r="E905" s="3"/>
      <c r="F905" s="3"/>
      <c r="G905" s="3"/>
      <c r="H905" s="3"/>
      <c r="I905" s="3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spans="1:26" ht="15.75" customHeight="1" x14ac:dyDescent="0.35">
      <c r="A906" s="3"/>
      <c r="B906" s="4"/>
      <c r="C906" s="3"/>
      <c r="D906" s="3"/>
      <c r="E906" s="3"/>
      <c r="F906" s="3"/>
      <c r="G906" s="3"/>
      <c r="H906" s="3"/>
      <c r="I906" s="3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spans="1:26" ht="15.75" customHeight="1" x14ac:dyDescent="0.35">
      <c r="A907" s="3"/>
      <c r="B907" s="4"/>
      <c r="C907" s="3"/>
      <c r="D907" s="3"/>
      <c r="E907" s="3"/>
      <c r="F907" s="3"/>
      <c r="G907" s="3"/>
      <c r="H907" s="3"/>
      <c r="I907" s="3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spans="1:26" ht="15.75" customHeight="1" x14ac:dyDescent="0.35">
      <c r="A908" s="3"/>
      <c r="B908" s="4"/>
      <c r="C908" s="3"/>
      <c r="D908" s="3"/>
      <c r="E908" s="3"/>
      <c r="F908" s="3"/>
      <c r="G908" s="3"/>
      <c r="H908" s="3"/>
      <c r="I908" s="3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spans="1:26" ht="15.75" customHeight="1" x14ac:dyDescent="0.35">
      <c r="A909" s="3"/>
      <c r="B909" s="4"/>
      <c r="C909" s="3"/>
      <c r="D909" s="3"/>
      <c r="E909" s="3"/>
      <c r="F909" s="3"/>
      <c r="G909" s="3"/>
      <c r="H909" s="3"/>
      <c r="I909" s="3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spans="1:26" ht="15.75" customHeight="1" x14ac:dyDescent="0.35">
      <c r="A910" s="3"/>
      <c r="B910" s="4"/>
      <c r="C910" s="3"/>
      <c r="D910" s="3"/>
      <c r="E910" s="3"/>
      <c r="F910" s="3"/>
      <c r="G910" s="3"/>
      <c r="H910" s="3"/>
      <c r="I910" s="3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spans="1:26" ht="15.75" customHeight="1" x14ac:dyDescent="0.35">
      <c r="A911" s="3"/>
      <c r="B911" s="4"/>
      <c r="C911" s="3"/>
      <c r="D911" s="3"/>
      <c r="E911" s="3"/>
      <c r="F911" s="3"/>
      <c r="G911" s="3"/>
      <c r="H911" s="3"/>
      <c r="I911" s="3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spans="1:26" ht="15.75" customHeight="1" x14ac:dyDescent="0.35">
      <c r="A912" s="3"/>
      <c r="B912" s="4"/>
      <c r="C912" s="3"/>
      <c r="D912" s="3"/>
      <c r="E912" s="3"/>
      <c r="F912" s="3"/>
      <c r="G912" s="3"/>
      <c r="H912" s="3"/>
      <c r="I912" s="3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spans="1:26" ht="15.75" customHeight="1" x14ac:dyDescent="0.35">
      <c r="A913" s="3"/>
      <c r="B913" s="4"/>
      <c r="C913" s="3"/>
      <c r="D913" s="3"/>
      <c r="E913" s="3"/>
      <c r="F913" s="3"/>
      <c r="G913" s="3"/>
      <c r="H913" s="3"/>
      <c r="I913" s="3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spans="1:26" ht="15.75" customHeight="1" x14ac:dyDescent="0.35">
      <c r="A914" s="3"/>
      <c r="B914" s="4"/>
      <c r="C914" s="3"/>
      <c r="D914" s="3"/>
      <c r="E914" s="3"/>
      <c r="F914" s="3"/>
      <c r="G914" s="3"/>
      <c r="H914" s="3"/>
      <c r="I914" s="3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spans="1:26" ht="15.75" customHeight="1" x14ac:dyDescent="0.35">
      <c r="A915" s="3"/>
      <c r="B915" s="4"/>
      <c r="C915" s="3"/>
      <c r="D915" s="3"/>
      <c r="E915" s="3"/>
      <c r="F915" s="3"/>
      <c r="G915" s="3"/>
      <c r="H915" s="3"/>
      <c r="I915" s="3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spans="1:26" ht="15.75" customHeight="1" x14ac:dyDescent="0.35">
      <c r="A916" s="3"/>
      <c r="B916" s="4"/>
      <c r="C916" s="3"/>
      <c r="D916" s="3"/>
      <c r="E916" s="3"/>
      <c r="F916" s="3"/>
      <c r="G916" s="3"/>
      <c r="H916" s="3"/>
      <c r="I916" s="3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spans="1:26" ht="15.75" customHeight="1" x14ac:dyDescent="0.35">
      <c r="A917" s="3"/>
      <c r="B917" s="4"/>
      <c r="C917" s="3"/>
      <c r="D917" s="3"/>
      <c r="E917" s="3"/>
      <c r="F917" s="3"/>
      <c r="G917" s="3"/>
      <c r="H917" s="3"/>
      <c r="I917" s="3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spans="1:26" ht="15.75" customHeight="1" x14ac:dyDescent="0.35">
      <c r="A918" s="3"/>
      <c r="B918" s="4"/>
      <c r="C918" s="3"/>
      <c r="D918" s="3"/>
      <c r="E918" s="3"/>
      <c r="F918" s="3"/>
      <c r="G918" s="3"/>
      <c r="H918" s="3"/>
      <c r="I918" s="3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spans="1:26" ht="15.75" customHeight="1" x14ac:dyDescent="0.35">
      <c r="A919" s="3"/>
      <c r="B919" s="4"/>
      <c r="C919" s="3"/>
      <c r="D919" s="3"/>
      <c r="E919" s="3"/>
      <c r="F919" s="3"/>
      <c r="G919" s="3"/>
      <c r="H919" s="3"/>
      <c r="I919" s="3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spans="1:26" ht="15.75" customHeight="1" x14ac:dyDescent="0.35">
      <c r="A920" s="3"/>
      <c r="B920" s="4"/>
      <c r="C920" s="3"/>
      <c r="D920" s="3"/>
      <c r="E920" s="3"/>
      <c r="F920" s="3"/>
      <c r="G920" s="3"/>
      <c r="H920" s="3"/>
      <c r="I920" s="3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spans="1:26" ht="15.75" customHeight="1" x14ac:dyDescent="0.35">
      <c r="A921" s="3"/>
      <c r="B921" s="4"/>
      <c r="C921" s="3"/>
      <c r="D921" s="3"/>
      <c r="E921" s="3"/>
      <c r="F921" s="3"/>
      <c r="G921" s="3"/>
      <c r="H921" s="3"/>
      <c r="I921" s="3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spans="1:26" ht="15.75" customHeight="1" x14ac:dyDescent="0.35">
      <c r="A922" s="3"/>
      <c r="B922" s="4"/>
      <c r="C922" s="3"/>
      <c r="D922" s="3"/>
      <c r="E922" s="3"/>
      <c r="F922" s="3"/>
      <c r="G922" s="3"/>
      <c r="H922" s="3"/>
      <c r="I922" s="3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spans="1:26" ht="15.75" customHeight="1" x14ac:dyDescent="0.35">
      <c r="A923" s="3"/>
      <c r="B923" s="4"/>
      <c r="C923" s="3"/>
      <c r="D923" s="3"/>
      <c r="E923" s="3"/>
      <c r="F923" s="3"/>
      <c r="G923" s="3"/>
      <c r="H923" s="3"/>
      <c r="I923" s="3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spans="1:26" ht="15.75" customHeight="1" x14ac:dyDescent="0.35">
      <c r="A924" s="3"/>
      <c r="B924" s="4"/>
      <c r="C924" s="3"/>
      <c r="D924" s="3"/>
      <c r="E924" s="3"/>
      <c r="F924" s="3"/>
      <c r="G924" s="3"/>
      <c r="H924" s="3"/>
      <c r="I924" s="3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spans="1:26" ht="15.75" customHeight="1" x14ac:dyDescent="0.35">
      <c r="A925" s="3"/>
      <c r="B925" s="4"/>
      <c r="C925" s="3"/>
      <c r="D925" s="3"/>
      <c r="E925" s="3"/>
      <c r="F925" s="3"/>
      <c r="G925" s="3"/>
      <c r="H925" s="3"/>
      <c r="I925" s="3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spans="1:26" ht="15.75" customHeight="1" x14ac:dyDescent="0.35">
      <c r="A926" s="3"/>
      <c r="B926" s="4"/>
      <c r="C926" s="3"/>
      <c r="D926" s="3"/>
      <c r="E926" s="3"/>
      <c r="F926" s="3"/>
      <c r="G926" s="3"/>
      <c r="H926" s="3"/>
      <c r="I926" s="3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spans="1:26" ht="15.75" customHeight="1" x14ac:dyDescent="0.35">
      <c r="A927" s="3"/>
      <c r="B927" s="4"/>
      <c r="C927" s="3"/>
      <c r="D927" s="3"/>
      <c r="E927" s="3"/>
      <c r="F927" s="3"/>
      <c r="G927" s="3"/>
      <c r="H927" s="3"/>
      <c r="I927" s="3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spans="1:26" ht="15.75" customHeight="1" x14ac:dyDescent="0.35">
      <c r="A928" s="3"/>
      <c r="B928" s="4"/>
      <c r="C928" s="3"/>
      <c r="D928" s="3"/>
      <c r="E928" s="3"/>
      <c r="F928" s="3"/>
      <c r="G928" s="3"/>
      <c r="H928" s="3"/>
      <c r="I928" s="3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spans="1:26" ht="15.75" customHeight="1" x14ac:dyDescent="0.35">
      <c r="A929" s="3"/>
      <c r="B929" s="4"/>
      <c r="C929" s="3"/>
      <c r="D929" s="3"/>
      <c r="E929" s="3"/>
      <c r="F929" s="3"/>
      <c r="G929" s="3"/>
      <c r="H929" s="3"/>
      <c r="I929" s="3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spans="1:26" ht="15.75" customHeight="1" x14ac:dyDescent="0.35">
      <c r="A930" s="3"/>
      <c r="B930" s="4"/>
      <c r="C930" s="3"/>
      <c r="D930" s="3"/>
      <c r="E930" s="3"/>
      <c r="F930" s="3"/>
      <c r="G930" s="3"/>
      <c r="H930" s="3"/>
      <c r="I930" s="3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spans="1:26" ht="15.75" customHeight="1" x14ac:dyDescent="0.35">
      <c r="A931" s="3"/>
      <c r="B931" s="4"/>
      <c r="C931" s="3"/>
      <c r="D931" s="3"/>
      <c r="E931" s="3"/>
      <c r="F931" s="3"/>
      <c r="G931" s="3"/>
      <c r="H931" s="3"/>
      <c r="I931" s="3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spans="1:26" ht="15.75" customHeight="1" x14ac:dyDescent="0.35">
      <c r="A932" s="3"/>
      <c r="B932" s="4"/>
      <c r="C932" s="3"/>
      <c r="D932" s="3"/>
      <c r="E932" s="3"/>
      <c r="F932" s="3"/>
      <c r="G932" s="3"/>
      <c r="H932" s="3"/>
      <c r="I932" s="3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spans="1:26" ht="15.75" customHeight="1" x14ac:dyDescent="0.35">
      <c r="A933" s="3"/>
      <c r="B933" s="4"/>
      <c r="C933" s="3"/>
      <c r="D933" s="3"/>
      <c r="E933" s="3"/>
      <c r="F933" s="3"/>
      <c r="G933" s="3"/>
      <c r="H933" s="3"/>
      <c r="I933" s="3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spans="1:26" ht="15.75" customHeight="1" x14ac:dyDescent="0.35">
      <c r="A934" s="3"/>
      <c r="B934" s="4"/>
      <c r="C934" s="3"/>
      <c r="D934" s="3"/>
      <c r="E934" s="3"/>
      <c r="F934" s="3"/>
      <c r="G934" s="3"/>
      <c r="H934" s="3"/>
      <c r="I934" s="3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spans="1:26" ht="15.75" customHeight="1" x14ac:dyDescent="0.35">
      <c r="A935" s="3"/>
      <c r="B935" s="4"/>
      <c r="C935" s="3"/>
      <c r="D935" s="3"/>
      <c r="E935" s="3"/>
      <c r="F935" s="3"/>
      <c r="G935" s="3"/>
      <c r="H935" s="3"/>
      <c r="I935" s="3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spans="1:26" ht="15.75" customHeight="1" x14ac:dyDescent="0.35">
      <c r="A936" s="3"/>
      <c r="B936" s="4"/>
      <c r="C936" s="3"/>
      <c r="D936" s="3"/>
      <c r="E936" s="3"/>
      <c r="F936" s="3"/>
      <c r="G936" s="3"/>
      <c r="H936" s="3"/>
      <c r="I936" s="3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spans="1:26" ht="15.75" customHeight="1" x14ac:dyDescent="0.35">
      <c r="A937" s="3"/>
      <c r="B937" s="4"/>
      <c r="C937" s="3"/>
      <c r="D937" s="3"/>
      <c r="E937" s="3"/>
      <c r="F937" s="3"/>
      <c r="G937" s="3"/>
      <c r="H937" s="3"/>
      <c r="I937" s="3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spans="1:26" ht="15.75" customHeight="1" x14ac:dyDescent="0.35">
      <c r="A938" s="3"/>
      <c r="B938" s="4"/>
      <c r="C938" s="3"/>
      <c r="D938" s="3"/>
      <c r="E938" s="3"/>
      <c r="F938" s="3"/>
      <c r="G938" s="3"/>
      <c r="H938" s="3"/>
      <c r="I938" s="3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spans="1:26" ht="15.75" customHeight="1" x14ac:dyDescent="0.35">
      <c r="A939" s="3"/>
      <c r="B939" s="4"/>
      <c r="C939" s="3"/>
      <c r="D939" s="3"/>
      <c r="E939" s="3"/>
      <c r="F939" s="3"/>
      <c r="G939" s="3"/>
      <c r="H939" s="3"/>
      <c r="I939" s="3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spans="1:26" ht="15.75" customHeight="1" x14ac:dyDescent="0.35">
      <c r="A940" s="3"/>
      <c r="B940" s="4"/>
      <c r="C940" s="3"/>
      <c r="D940" s="3"/>
      <c r="E940" s="3"/>
      <c r="F940" s="3"/>
      <c r="G940" s="3"/>
      <c r="H940" s="3"/>
      <c r="I940" s="3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spans="1:26" ht="15.75" customHeight="1" x14ac:dyDescent="0.35">
      <c r="A941" s="3"/>
      <c r="B941" s="4"/>
      <c r="C941" s="3"/>
      <c r="D941" s="3"/>
      <c r="E941" s="3"/>
      <c r="F941" s="3"/>
      <c r="G941" s="3"/>
      <c r="H941" s="3"/>
      <c r="I941" s="3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spans="1:26" ht="15.75" customHeight="1" x14ac:dyDescent="0.35">
      <c r="A942" s="3"/>
      <c r="B942" s="4"/>
      <c r="C942" s="3"/>
      <c r="D942" s="3"/>
      <c r="E942" s="3"/>
      <c r="F942" s="3"/>
      <c r="G942" s="3"/>
      <c r="H942" s="3"/>
      <c r="I942" s="3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spans="1:26" ht="15.75" customHeight="1" x14ac:dyDescent="0.35">
      <c r="A943" s="3"/>
      <c r="B943" s="4"/>
      <c r="C943" s="3"/>
      <c r="D943" s="3"/>
      <c r="E943" s="3"/>
      <c r="F943" s="3"/>
      <c r="G943" s="3"/>
      <c r="H943" s="3"/>
      <c r="I943" s="3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spans="1:26" ht="15.75" customHeight="1" x14ac:dyDescent="0.35">
      <c r="A944" s="3"/>
      <c r="B944" s="4"/>
      <c r="C944" s="3"/>
      <c r="D944" s="3"/>
      <c r="E944" s="3"/>
      <c r="F944" s="3"/>
      <c r="G944" s="3"/>
      <c r="H944" s="3"/>
      <c r="I944" s="3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spans="1:26" ht="15.75" customHeight="1" x14ac:dyDescent="0.35">
      <c r="A945" s="3"/>
      <c r="B945" s="4"/>
      <c r="C945" s="3"/>
      <c r="D945" s="3"/>
      <c r="E945" s="3"/>
      <c r="F945" s="3"/>
      <c r="G945" s="3"/>
      <c r="H945" s="3"/>
      <c r="I945" s="3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spans="1:26" ht="15.75" customHeight="1" x14ac:dyDescent="0.35">
      <c r="A946" s="3"/>
      <c r="B946" s="4"/>
      <c r="C946" s="3"/>
      <c r="D946" s="3"/>
      <c r="E946" s="3"/>
      <c r="F946" s="3"/>
      <c r="G946" s="3"/>
      <c r="H946" s="3"/>
      <c r="I946" s="3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spans="1:26" ht="15.75" customHeight="1" x14ac:dyDescent="0.35">
      <c r="A947" s="3"/>
      <c r="B947" s="4"/>
      <c r="C947" s="3"/>
      <c r="D947" s="3"/>
      <c r="E947" s="3"/>
      <c r="F947" s="3"/>
      <c r="G947" s="3"/>
      <c r="H947" s="3"/>
      <c r="I947" s="3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spans="1:26" ht="15.75" customHeight="1" x14ac:dyDescent="0.35">
      <c r="A948" s="3"/>
      <c r="B948" s="4"/>
      <c r="C948" s="3"/>
      <c r="D948" s="3"/>
      <c r="E948" s="3"/>
      <c r="F948" s="3"/>
      <c r="G948" s="3"/>
      <c r="H948" s="3"/>
      <c r="I948" s="3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spans="1:26" ht="15.75" customHeight="1" x14ac:dyDescent="0.35">
      <c r="A949" s="3"/>
      <c r="B949" s="4"/>
      <c r="C949" s="3"/>
      <c r="D949" s="3"/>
      <c r="E949" s="3"/>
      <c r="F949" s="3"/>
      <c r="G949" s="3"/>
      <c r="H949" s="3"/>
      <c r="I949" s="3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spans="1:26" ht="15.75" customHeight="1" x14ac:dyDescent="0.35">
      <c r="A950" s="3"/>
      <c r="B950" s="4"/>
      <c r="C950" s="3"/>
      <c r="D950" s="3"/>
      <c r="E950" s="3"/>
      <c r="F950" s="3"/>
      <c r="G950" s="3"/>
      <c r="H950" s="3"/>
      <c r="I950" s="3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spans="1:26" ht="15.75" customHeight="1" x14ac:dyDescent="0.35">
      <c r="A951" s="3"/>
      <c r="B951" s="4"/>
      <c r="C951" s="3"/>
      <c r="D951" s="3"/>
      <c r="E951" s="3"/>
      <c r="F951" s="3"/>
      <c r="G951" s="3"/>
      <c r="H951" s="3"/>
      <c r="I951" s="3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spans="1:26" ht="15.75" customHeight="1" x14ac:dyDescent="0.35">
      <c r="A952" s="3"/>
      <c r="B952" s="4"/>
      <c r="C952" s="3"/>
      <c r="D952" s="3"/>
      <c r="E952" s="3"/>
      <c r="F952" s="3"/>
      <c r="G952" s="3"/>
      <c r="H952" s="3"/>
      <c r="I952" s="3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spans="1:26" ht="15.75" customHeight="1" x14ac:dyDescent="0.35">
      <c r="A953" s="3"/>
      <c r="B953" s="4"/>
      <c r="C953" s="3"/>
      <c r="D953" s="3"/>
      <c r="E953" s="3"/>
      <c r="F953" s="3"/>
      <c r="G953" s="3"/>
      <c r="H953" s="3"/>
      <c r="I953" s="3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spans="1:26" ht="15.75" customHeight="1" x14ac:dyDescent="0.35">
      <c r="A954" s="3"/>
      <c r="B954" s="4"/>
      <c r="C954" s="3"/>
      <c r="D954" s="3"/>
      <c r="E954" s="3"/>
      <c r="F954" s="3"/>
      <c r="G954" s="3"/>
      <c r="H954" s="3"/>
      <c r="I954" s="3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spans="1:26" ht="15.75" customHeight="1" x14ac:dyDescent="0.35">
      <c r="A955" s="3"/>
      <c r="B955" s="4"/>
      <c r="C955" s="3"/>
      <c r="D955" s="3"/>
      <c r="E955" s="3"/>
      <c r="F955" s="3"/>
      <c r="G955" s="3"/>
      <c r="H955" s="3"/>
      <c r="I955" s="3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spans="1:26" ht="15.75" customHeight="1" x14ac:dyDescent="0.35">
      <c r="A956" s="3"/>
      <c r="B956" s="4"/>
      <c r="C956" s="3"/>
      <c r="D956" s="3"/>
      <c r="E956" s="3"/>
      <c r="F956" s="3"/>
      <c r="G956" s="3"/>
      <c r="H956" s="3"/>
      <c r="I956" s="3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spans="1:26" ht="15.75" customHeight="1" x14ac:dyDescent="0.35">
      <c r="A957" s="3"/>
      <c r="B957" s="4"/>
      <c r="C957" s="3"/>
      <c r="D957" s="3"/>
      <c r="E957" s="3"/>
      <c r="F957" s="3"/>
      <c r="G957" s="3"/>
      <c r="H957" s="3"/>
      <c r="I957" s="3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spans="1:26" ht="15.75" customHeight="1" x14ac:dyDescent="0.35">
      <c r="A958" s="3"/>
      <c r="B958" s="4"/>
      <c r="C958" s="3"/>
      <c r="D958" s="3"/>
      <c r="E958" s="3"/>
      <c r="F958" s="3"/>
      <c r="G958" s="3"/>
      <c r="H958" s="3"/>
      <c r="I958" s="3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spans="1:26" ht="15.75" customHeight="1" x14ac:dyDescent="0.35">
      <c r="A959" s="3"/>
      <c r="B959" s="4"/>
      <c r="C959" s="3"/>
      <c r="D959" s="3"/>
      <c r="E959" s="3"/>
      <c r="F959" s="3"/>
      <c r="G959" s="3"/>
      <c r="H959" s="3"/>
      <c r="I959" s="3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spans="1:26" ht="15.75" customHeight="1" x14ac:dyDescent="0.35">
      <c r="A960" s="3"/>
      <c r="B960" s="4"/>
      <c r="C960" s="3"/>
      <c r="D960" s="3"/>
      <c r="E960" s="3"/>
      <c r="F960" s="3"/>
      <c r="G960" s="3"/>
      <c r="H960" s="3"/>
      <c r="I960" s="3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spans="1:26" ht="15.75" customHeight="1" x14ac:dyDescent="0.35">
      <c r="A961" s="3"/>
      <c r="B961" s="4"/>
      <c r="C961" s="3"/>
      <c r="D961" s="3"/>
      <c r="E961" s="3"/>
      <c r="F961" s="3"/>
      <c r="G961" s="3"/>
      <c r="H961" s="3"/>
      <c r="I961" s="3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spans="1:26" ht="15.75" customHeight="1" x14ac:dyDescent="0.35">
      <c r="A962" s="3"/>
      <c r="B962" s="4"/>
      <c r="C962" s="3"/>
      <c r="D962" s="3"/>
      <c r="E962" s="3"/>
      <c r="F962" s="3"/>
      <c r="G962" s="3"/>
      <c r="H962" s="3"/>
      <c r="I962" s="3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spans="1:26" ht="15.75" customHeight="1" x14ac:dyDescent="0.35">
      <c r="A963" s="3"/>
      <c r="B963" s="4"/>
      <c r="C963" s="3"/>
      <c r="D963" s="3"/>
      <c r="E963" s="3"/>
      <c r="F963" s="3"/>
      <c r="G963" s="3"/>
      <c r="H963" s="3"/>
      <c r="I963" s="3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spans="1:26" ht="15.75" customHeight="1" x14ac:dyDescent="0.35">
      <c r="A964" s="3"/>
      <c r="B964" s="4"/>
      <c r="C964" s="3"/>
      <c r="D964" s="3"/>
      <c r="E964" s="3"/>
      <c r="F964" s="3"/>
      <c r="G964" s="3"/>
      <c r="H964" s="3"/>
      <c r="I964" s="3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spans="1:26" ht="15.75" customHeight="1" x14ac:dyDescent="0.35">
      <c r="A965" s="3"/>
      <c r="B965" s="4"/>
      <c r="C965" s="3"/>
      <c r="D965" s="3"/>
      <c r="E965" s="3"/>
      <c r="F965" s="3"/>
      <c r="G965" s="3"/>
      <c r="H965" s="3"/>
      <c r="I965" s="3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spans="1:26" ht="15.75" customHeight="1" x14ac:dyDescent="0.35">
      <c r="A966" s="3"/>
      <c r="B966" s="4"/>
      <c r="C966" s="3"/>
      <c r="D966" s="3"/>
      <c r="E966" s="3"/>
      <c r="F966" s="3"/>
      <c r="G966" s="3"/>
      <c r="H966" s="3"/>
      <c r="I966" s="3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spans="1:26" ht="15.75" customHeight="1" x14ac:dyDescent="0.35">
      <c r="A967" s="3"/>
      <c r="B967" s="4"/>
      <c r="C967" s="3"/>
      <c r="D967" s="3"/>
      <c r="E967" s="3"/>
      <c r="F967" s="3"/>
      <c r="G967" s="3"/>
      <c r="H967" s="3"/>
      <c r="I967" s="3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spans="1:26" ht="15.75" customHeight="1" x14ac:dyDescent="0.35">
      <c r="A968" s="3"/>
      <c r="B968" s="4"/>
      <c r="C968" s="3"/>
      <c r="D968" s="3"/>
      <c r="E968" s="3"/>
      <c r="F968" s="3"/>
      <c r="G968" s="3"/>
      <c r="H968" s="3"/>
      <c r="I968" s="3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spans="1:26" ht="15.75" customHeight="1" x14ac:dyDescent="0.35">
      <c r="A969" s="3"/>
      <c r="B969" s="4"/>
      <c r="C969" s="3"/>
      <c r="D969" s="3"/>
      <c r="E969" s="3"/>
      <c r="F969" s="3"/>
      <c r="G969" s="3"/>
      <c r="H969" s="3"/>
      <c r="I969" s="3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spans="1:26" ht="15.75" customHeight="1" x14ac:dyDescent="0.35">
      <c r="A970" s="3"/>
      <c r="B970" s="4"/>
      <c r="C970" s="3"/>
      <c r="D970" s="3"/>
      <c r="E970" s="3"/>
      <c r="F970" s="3"/>
      <c r="G970" s="3"/>
      <c r="H970" s="3"/>
      <c r="I970" s="3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spans="1:26" ht="15.75" customHeight="1" x14ac:dyDescent="0.35">
      <c r="A971" s="3"/>
      <c r="B971" s="4"/>
      <c r="C971" s="3"/>
      <c r="D971" s="3"/>
      <c r="E971" s="3"/>
      <c r="F971" s="3"/>
      <c r="G971" s="3"/>
      <c r="H971" s="3"/>
      <c r="I971" s="3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spans="1:26" ht="15.75" customHeight="1" x14ac:dyDescent="0.35">
      <c r="A972" s="3"/>
      <c r="B972" s="4"/>
      <c r="C972" s="3"/>
      <c r="D972" s="3"/>
      <c r="E972" s="3"/>
      <c r="F972" s="3"/>
      <c r="G972" s="3"/>
      <c r="H972" s="3"/>
      <c r="I972" s="3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spans="1:26" ht="15.75" customHeight="1" x14ac:dyDescent="0.35">
      <c r="A973" s="3"/>
      <c r="B973" s="4"/>
      <c r="C973" s="3"/>
      <c r="D973" s="3"/>
      <c r="E973" s="3"/>
      <c r="F973" s="3"/>
      <c r="G973" s="3"/>
      <c r="H973" s="3"/>
      <c r="I973" s="3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spans="1:26" ht="15.75" customHeight="1" x14ac:dyDescent="0.35">
      <c r="A974" s="3"/>
      <c r="B974" s="4"/>
      <c r="C974" s="3"/>
      <c r="D974" s="3"/>
      <c r="E974" s="3"/>
      <c r="F974" s="3"/>
      <c r="G974" s="3"/>
      <c r="H974" s="3"/>
      <c r="I974" s="3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spans="1:26" ht="15.75" customHeight="1" x14ac:dyDescent="0.35">
      <c r="A975" s="3"/>
      <c r="B975" s="4"/>
      <c r="C975" s="3"/>
      <c r="D975" s="3"/>
      <c r="E975" s="3"/>
      <c r="F975" s="3"/>
      <c r="G975" s="3"/>
      <c r="H975" s="3"/>
      <c r="I975" s="3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spans="1:26" ht="15.75" customHeight="1" x14ac:dyDescent="0.35">
      <c r="A976" s="3"/>
      <c r="B976" s="4"/>
      <c r="C976" s="3"/>
      <c r="D976" s="3"/>
      <c r="E976" s="3"/>
      <c r="F976" s="3"/>
      <c r="G976" s="3"/>
      <c r="H976" s="3"/>
      <c r="I976" s="3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spans="1:26" ht="15.75" customHeight="1" x14ac:dyDescent="0.35">
      <c r="A977" s="3"/>
      <c r="B977" s="4"/>
      <c r="C977" s="3"/>
      <c r="D977" s="3"/>
      <c r="E977" s="3"/>
      <c r="F977" s="3"/>
      <c r="G977" s="3"/>
      <c r="H977" s="3"/>
      <c r="I977" s="3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spans="1:26" ht="15.75" customHeight="1" x14ac:dyDescent="0.35">
      <c r="A978" s="3"/>
      <c r="B978" s="4"/>
      <c r="C978" s="3"/>
      <c r="D978" s="3"/>
      <c r="E978" s="3"/>
      <c r="F978" s="3"/>
      <c r="G978" s="3"/>
      <c r="H978" s="3"/>
      <c r="I978" s="3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spans="1:26" ht="15.75" customHeight="1" x14ac:dyDescent="0.35">
      <c r="A979" s="3"/>
      <c r="B979" s="4"/>
      <c r="C979" s="3"/>
      <c r="D979" s="3"/>
      <c r="E979" s="3"/>
      <c r="F979" s="3"/>
      <c r="G979" s="3"/>
      <c r="H979" s="3"/>
      <c r="I979" s="3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spans="1:26" ht="15.75" customHeight="1" x14ac:dyDescent="0.35">
      <c r="A980" s="3"/>
      <c r="B980" s="4"/>
      <c r="C980" s="3"/>
      <c r="D980" s="3"/>
      <c r="E980" s="3"/>
      <c r="F980" s="3"/>
      <c r="G980" s="3"/>
      <c r="H980" s="3"/>
      <c r="I980" s="3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spans="1:26" ht="15.75" customHeight="1" x14ac:dyDescent="0.35">
      <c r="A981" s="3"/>
      <c r="B981" s="4"/>
      <c r="C981" s="3"/>
      <c r="D981" s="3"/>
      <c r="E981" s="3"/>
      <c r="F981" s="3"/>
      <c r="G981" s="3"/>
      <c r="H981" s="3"/>
      <c r="I981" s="3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spans="1:26" ht="15.75" customHeight="1" x14ac:dyDescent="0.35">
      <c r="A982" s="3"/>
      <c r="B982" s="4"/>
      <c r="C982" s="3"/>
      <c r="D982" s="3"/>
      <c r="E982" s="3"/>
      <c r="F982" s="3"/>
      <c r="G982" s="3"/>
      <c r="H982" s="3"/>
      <c r="I982" s="3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spans="1:26" ht="15.75" customHeight="1" x14ac:dyDescent="0.35">
      <c r="A983" s="3"/>
      <c r="B983" s="4"/>
      <c r="C983" s="3"/>
      <c r="D983" s="3"/>
      <c r="E983" s="3"/>
      <c r="F983" s="3"/>
      <c r="G983" s="3"/>
      <c r="H983" s="3"/>
      <c r="I983" s="3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spans="1:26" ht="15.75" customHeight="1" x14ac:dyDescent="0.35">
      <c r="A984" s="3"/>
      <c r="B984" s="4"/>
      <c r="C984" s="3"/>
      <c r="D984" s="3"/>
      <c r="E984" s="3"/>
      <c r="F984" s="3"/>
      <c r="G984" s="3"/>
      <c r="H984" s="3"/>
      <c r="I984" s="3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spans="1:26" ht="15.75" customHeight="1" x14ac:dyDescent="0.35">
      <c r="A985" s="3"/>
      <c r="B985" s="4"/>
      <c r="C985" s="3"/>
      <c r="D985" s="3"/>
      <c r="E985" s="3"/>
      <c r="F985" s="3"/>
      <c r="G985" s="3"/>
      <c r="H985" s="3"/>
      <c r="I985" s="3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spans="1:26" ht="15.75" customHeight="1" x14ac:dyDescent="0.35">
      <c r="A986" s="3"/>
      <c r="B986" s="4"/>
      <c r="C986" s="3"/>
      <c r="D986" s="3"/>
      <c r="E986" s="3"/>
      <c r="F986" s="3"/>
      <c r="G986" s="3"/>
      <c r="H986" s="3"/>
      <c r="I986" s="3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spans="1:26" ht="15.75" customHeight="1" x14ac:dyDescent="0.35">
      <c r="A987" s="3"/>
      <c r="B987" s="4"/>
      <c r="C987" s="3"/>
      <c r="D987" s="3"/>
      <c r="E987" s="3"/>
      <c r="F987" s="3"/>
      <c r="G987" s="3"/>
      <c r="H987" s="3"/>
      <c r="I987" s="3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spans="1:26" ht="15.75" customHeight="1" x14ac:dyDescent="0.35">
      <c r="A988" s="3"/>
      <c r="B988" s="4"/>
      <c r="C988" s="3"/>
      <c r="D988" s="3"/>
      <c r="E988" s="3"/>
      <c r="F988" s="3"/>
      <c r="G988" s="3"/>
      <c r="H988" s="3"/>
      <c r="I988" s="3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spans="1:26" ht="15.75" customHeight="1" x14ac:dyDescent="0.35">
      <c r="A989" s="3"/>
      <c r="B989" s="4"/>
      <c r="C989" s="3"/>
      <c r="D989" s="3"/>
      <c r="E989" s="3"/>
      <c r="F989" s="3"/>
      <c r="G989" s="3"/>
      <c r="H989" s="3"/>
      <c r="I989" s="3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spans="1:26" ht="15.75" customHeight="1" x14ac:dyDescent="0.35">
      <c r="A990" s="3"/>
      <c r="B990" s="4"/>
      <c r="C990" s="3"/>
      <c r="D990" s="3"/>
      <c r="E990" s="3"/>
      <c r="F990" s="3"/>
      <c r="G990" s="3"/>
      <c r="H990" s="3"/>
      <c r="I990" s="3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spans="1:26" ht="15.75" customHeight="1" x14ac:dyDescent="0.35">
      <c r="A991" s="3"/>
      <c r="B991" s="4"/>
      <c r="C991" s="3"/>
      <c r="D991" s="3"/>
      <c r="E991" s="3"/>
      <c r="F991" s="3"/>
      <c r="G991" s="3"/>
      <c r="H991" s="3"/>
      <c r="I991" s="3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spans="1:26" ht="15.75" customHeight="1" x14ac:dyDescent="0.35">
      <c r="A992" s="3"/>
      <c r="B992" s="4"/>
      <c r="C992" s="3"/>
      <c r="D992" s="3"/>
      <c r="E992" s="3"/>
      <c r="F992" s="3"/>
      <c r="G992" s="3"/>
      <c r="H992" s="3"/>
      <c r="I992" s="3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spans="1:26" ht="15.75" customHeight="1" x14ac:dyDescent="0.35">
      <c r="A993" s="3"/>
      <c r="B993" s="4"/>
      <c r="C993" s="3"/>
      <c r="D993" s="3"/>
      <c r="E993" s="3"/>
      <c r="F993" s="3"/>
      <c r="G993" s="3"/>
      <c r="H993" s="3"/>
      <c r="I993" s="3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spans="1:26" ht="15.75" customHeight="1" x14ac:dyDescent="0.35">
      <c r="A994" s="3"/>
      <c r="B994" s="4"/>
      <c r="C994" s="3"/>
      <c r="D994" s="3"/>
      <c r="E994" s="3"/>
      <c r="F994" s="3"/>
      <c r="G994" s="3"/>
      <c r="H994" s="3"/>
      <c r="I994" s="3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 spans="1:26" ht="15.75" customHeight="1" x14ac:dyDescent="0.35">
      <c r="A995" s="3"/>
      <c r="B995" s="4"/>
      <c r="C995" s="3"/>
      <c r="D995" s="3"/>
      <c r="E995" s="3"/>
      <c r="F995" s="3"/>
      <c r="G995" s="3"/>
      <c r="H995" s="3"/>
      <c r="I995" s="3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 spans="1:26" ht="15.75" customHeight="1" x14ac:dyDescent="0.35">
      <c r="A996" s="3"/>
      <c r="B996" s="4"/>
      <c r="C996" s="3"/>
      <c r="D996" s="3"/>
      <c r="E996" s="3"/>
      <c r="F996" s="3"/>
      <c r="G996" s="3"/>
      <c r="H996" s="3"/>
      <c r="I996" s="3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 spans="1:26" ht="15.75" customHeight="1" x14ac:dyDescent="0.35">
      <c r="A997" s="3"/>
      <c r="B997" s="4"/>
      <c r="C997" s="3"/>
      <c r="D997" s="3"/>
      <c r="E997" s="3"/>
      <c r="F997" s="3"/>
      <c r="G997" s="3"/>
      <c r="H997" s="3"/>
      <c r="I997" s="3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 spans="1:26" ht="15.75" customHeight="1" x14ac:dyDescent="0.35">
      <c r="A998" s="3"/>
      <c r="B998" s="4"/>
      <c r="C998" s="3"/>
      <c r="D998" s="3"/>
      <c r="E998" s="3"/>
      <c r="F998" s="3"/>
      <c r="G998" s="3"/>
      <c r="H998" s="3"/>
      <c r="I998" s="3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 spans="1:26" ht="15.75" customHeight="1" x14ac:dyDescent="0.35">
      <c r="A999" s="3"/>
      <c r="B999" s="4"/>
      <c r="C999" s="3"/>
      <c r="D999" s="3"/>
      <c r="E999" s="3"/>
      <c r="F999" s="3"/>
      <c r="G999" s="3"/>
      <c r="H999" s="3"/>
      <c r="I999" s="3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  <row r="1000" spans="1:26" ht="15.75" customHeight="1" x14ac:dyDescent="0.35">
      <c r="A1000" s="3"/>
      <c r="B1000" s="4"/>
      <c r="C1000" s="3"/>
      <c r="D1000" s="3"/>
      <c r="E1000" s="3"/>
      <c r="F1000" s="3"/>
      <c r="G1000" s="3"/>
      <c r="H1000" s="3"/>
      <c r="I1000" s="3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</row>
  </sheetData>
  <mergeCells count="3">
    <mergeCell ref="A1:J1"/>
    <mergeCell ref="A2:J2"/>
    <mergeCell ref="B26:F26"/>
  </mergeCells>
  <conditionalFormatting sqref="L6:Z14">
    <cfRule type="expression" dxfId="1" priority="1">
      <formula>MOD(ROW(),3)=0</formula>
    </cfRule>
  </conditionalFormatting>
  <pageMargins left="0.25" right="0.25" top="0.75" bottom="0.75" header="0.3" footer="0.3"/>
  <pageSetup paperSize="9" scale="91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81AC68-1310-48B5-B8B2-39173854DB32}">
  <sheetPr codeName="Sheet3"/>
  <dimension ref="A1:K17"/>
  <sheetViews>
    <sheetView view="pageBreakPreview" zoomScaleNormal="100" zoomScaleSheetLayoutView="64" workbookViewId="0">
      <selection sqref="A1:K1"/>
    </sheetView>
  </sheetViews>
  <sheetFormatPr defaultColWidth="8.54296875" defaultRowHeight="14.5" x14ac:dyDescent="0.35"/>
  <cols>
    <col min="1" max="1" width="6.1796875" style="8" bestFit="1" customWidth="1"/>
    <col min="2" max="2" width="11.54296875" style="8" bestFit="1" customWidth="1"/>
    <col min="3" max="3" width="29.453125" style="8" customWidth="1"/>
    <col min="4" max="11" width="16" style="100" bestFit="1" customWidth="1"/>
    <col min="12" max="16384" width="8.54296875" style="8"/>
  </cols>
  <sheetData>
    <row r="1" spans="1:11" ht="26.5" customHeight="1" x14ac:dyDescent="0.35">
      <c r="A1" s="359" t="s">
        <v>341</v>
      </c>
      <c r="B1" s="360"/>
      <c r="C1" s="360"/>
      <c r="D1" s="360"/>
      <c r="E1" s="360"/>
      <c r="F1" s="360"/>
      <c r="G1" s="360"/>
      <c r="H1" s="360"/>
      <c r="I1" s="360"/>
      <c r="J1" s="360"/>
      <c r="K1" s="361"/>
    </row>
    <row r="2" spans="1:11" ht="26.5" customHeight="1" x14ac:dyDescent="0.35">
      <c r="A2" s="362" t="s">
        <v>342</v>
      </c>
      <c r="B2" s="363"/>
      <c r="C2" s="363"/>
      <c r="D2" s="363"/>
      <c r="E2" s="363"/>
      <c r="F2" s="363"/>
      <c r="G2" s="363"/>
      <c r="H2" s="363"/>
      <c r="I2" s="363"/>
      <c r="J2" s="363"/>
      <c r="K2" s="364"/>
    </row>
    <row r="3" spans="1:11" s="100" customFormat="1" x14ac:dyDescent="0.35">
      <c r="A3" s="365" t="s">
        <v>343</v>
      </c>
      <c r="B3" s="366" t="s">
        <v>344</v>
      </c>
      <c r="C3" s="367"/>
      <c r="D3" s="368" t="s">
        <v>345</v>
      </c>
      <c r="E3" s="368"/>
      <c r="F3" s="368"/>
      <c r="G3" s="368"/>
      <c r="H3" s="368" t="s">
        <v>346</v>
      </c>
      <c r="I3" s="368"/>
      <c r="J3" s="368"/>
      <c r="K3" s="368"/>
    </row>
    <row r="4" spans="1:11" s="100" customFormat="1" x14ac:dyDescent="0.35">
      <c r="A4" s="365"/>
      <c r="B4" s="366" t="s">
        <v>347</v>
      </c>
      <c r="C4" s="366"/>
      <c r="D4" s="24" t="s">
        <v>348</v>
      </c>
      <c r="E4" s="24" t="s">
        <v>349</v>
      </c>
      <c r="F4" s="24" t="s">
        <v>350</v>
      </c>
      <c r="G4" s="24" t="s">
        <v>351</v>
      </c>
      <c r="H4" s="24" t="s">
        <v>352</v>
      </c>
      <c r="I4" s="24" t="s">
        <v>353</v>
      </c>
      <c r="J4" s="24" t="s">
        <v>354</v>
      </c>
      <c r="K4" s="24" t="s">
        <v>351</v>
      </c>
    </row>
    <row r="5" spans="1:11" s="100" customFormat="1" ht="86.15" customHeight="1" x14ac:dyDescent="0.35">
      <c r="A5" s="365"/>
      <c r="B5" s="369" t="s">
        <v>355</v>
      </c>
      <c r="C5" s="370"/>
      <c r="D5" s="36" t="s">
        <v>356</v>
      </c>
      <c r="E5" s="36" t="s">
        <v>357</v>
      </c>
      <c r="F5" s="36" t="s">
        <v>358</v>
      </c>
      <c r="G5" s="36" t="s">
        <v>359</v>
      </c>
      <c r="H5" s="36" t="s">
        <v>356</v>
      </c>
      <c r="I5" s="36" t="s">
        <v>357</v>
      </c>
      <c r="J5" s="36" t="s">
        <v>358</v>
      </c>
      <c r="K5" s="36" t="s">
        <v>359</v>
      </c>
    </row>
    <row r="6" spans="1:11" s="94" customFormat="1" ht="51" customHeight="1" x14ac:dyDescent="0.35">
      <c r="A6" s="17">
        <v>1</v>
      </c>
      <c r="B6" s="371" t="s">
        <v>360</v>
      </c>
      <c r="C6" s="372"/>
      <c r="D6" s="155" t="s">
        <v>361</v>
      </c>
      <c r="E6" s="155">
        <v>0.1</v>
      </c>
      <c r="F6" s="155">
        <v>2.1</v>
      </c>
      <c r="G6" s="155">
        <v>2.2000000000000002</v>
      </c>
      <c r="H6" s="155" t="s">
        <v>361</v>
      </c>
      <c r="I6" s="155">
        <v>0.9</v>
      </c>
      <c r="J6" s="155">
        <v>5.0999999999999996</v>
      </c>
      <c r="K6" s="155">
        <v>7</v>
      </c>
    </row>
    <row r="7" spans="1:11" s="94" customFormat="1" ht="51" customHeight="1" x14ac:dyDescent="0.35">
      <c r="A7" s="17">
        <v>2</v>
      </c>
      <c r="B7" s="373" t="s">
        <v>362</v>
      </c>
      <c r="C7" s="373"/>
      <c r="D7" s="155">
        <v>25</v>
      </c>
      <c r="E7" s="155">
        <v>27.9</v>
      </c>
      <c r="F7" s="155">
        <v>33.700000000000003</v>
      </c>
      <c r="G7" s="155">
        <f>22.6+1.6+13.9</f>
        <v>38.1</v>
      </c>
      <c r="H7" s="155">
        <v>74.5</v>
      </c>
      <c r="I7" s="155">
        <v>71</v>
      </c>
      <c r="J7" s="155">
        <v>69</v>
      </c>
      <c r="K7" s="155">
        <f>53.6+1.7+12.2</f>
        <v>67.5</v>
      </c>
    </row>
    <row r="8" spans="1:11" s="94" customFormat="1" ht="51" customHeight="1" x14ac:dyDescent="0.35">
      <c r="A8" s="17">
        <v>3</v>
      </c>
      <c r="B8" s="374" t="s">
        <v>363</v>
      </c>
      <c r="C8" s="375"/>
      <c r="D8" s="155">
        <v>47.3</v>
      </c>
      <c r="E8" s="155">
        <v>53.2</v>
      </c>
      <c r="F8" s="155">
        <v>50.9</v>
      </c>
      <c r="G8" s="155">
        <v>45.9</v>
      </c>
      <c r="H8" s="155">
        <v>18.100000000000001</v>
      </c>
      <c r="I8" s="155">
        <v>21.3</v>
      </c>
      <c r="J8" s="155">
        <v>17.399999999999999</v>
      </c>
      <c r="K8" s="155">
        <v>16.100000000000001</v>
      </c>
    </row>
    <row r="9" spans="1:11" s="94" customFormat="1" ht="51" customHeight="1" x14ac:dyDescent="0.35">
      <c r="A9" s="376">
        <v>4</v>
      </c>
      <c r="B9" s="378" t="s">
        <v>364</v>
      </c>
      <c r="C9" s="141" t="s">
        <v>365</v>
      </c>
      <c r="D9" s="386">
        <v>23.5</v>
      </c>
      <c r="E9" s="155">
        <v>2.8</v>
      </c>
      <c r="F9" s="155">
        <v>3.6</v>
      </c>
      <c r="G9" s="155">
        <v>3.5</v>
      </c>
      <c r="H9" s="386">
        <v>6</v>
      </c>
      <c r="I9" s="155">
        <v>1.8</v>
      </c>
      <c r="J9" s="155">
        <v>3.7</v>
      </c>
      <c r="K9" s="155">
        <v>3.3</v>
      </c>
    </row>
    <row r="10" spans="1:11" s="94" customFormat="1" ht="51" customHeight="1" x14ac:dyDescent="0.35">
      <c r="A10" s="377"/>
      <c r="B10" s="379"/>
      <c r="C10" s="141" t="s">
        <v>366</v>
      </c>
      <c r="D10" s="387"/>
      <c r="E10" s="155">
        <v>12.4</v>
      </c>
      <c r="F10" s="155">
        <v>6</v>
      </c>
      <c r="G10" s="155">
        <v>3.8</v>
      </c>
      <c r="H10" s="387"/>
      <c r="I10" s="155">
        <v>2.9</v>
      </c>
      <c r="J10" s="155">
        <v>1</v>
      </c>
      <c r="K10" s="155">
        <v>0.6</v>
      </c>
    </row>
    <row r="11" spans="1:11" s="94" customFormat="1" ht="51" customHeight="1" x14ac:dyDescent="0.35">
      <c r="A11" s="17">
        <v>5</v>
      </c>
      <c r="B11" s="374" t="s">
        <v>367</v>
      </c>
      <c r="C11" s="375"/>
      <c r="D11" s="155" t="s">
        <v>361</v>
      </c>
      <c r="E11" s="155">
        <v>0.2</v>
      </c>
      <c r="F11" s="155">
        <v>0.2</v>
      </c>
      <c r="G11" s="155">
        <v>0.3</v>
      </c>
      <c r="H11" s="155" t="s">
        <v>361</v>
      </c>
      <c r="I11" s="155">
        <v>0</v>
      </c>
      <c r="J11" s="155">
        <v>0.1</v>
      </c>
      <c r="K11" s="155">
        <v>0.1</v>
      </c>
    </row>
    <row r="12" spans="1:11" s="94" customFormat="1" ht="51" customHeight="1" x14ac:dyDescent="0.35">
      <c r="A12" s="17">
        <v>6</v>
      </c>
      <c r="B12" s="374" t="s">
        <v>368</v>
      </c>
      <c r="C12" s="375"/>
      <c r="D12" s="155">
        <v>3.5</v>
      </c>
      <c r="E12" s="155">
        <v>2.1</v>
      </c>
      <c r="F12" s="155">
        <v>0.8</v>
      </c>
      <c r="G12" s="155">
        <v>0.9</v>
      </c>
      <c r="H12" s="155">
        <v>0.4</v>
      </c>
      <c r="I12" s="155">
        <v>0.8</v>
      </c>
      <c r="J12" s="155">
        <v>0.4</v>
      </c>
      <c r="K12" s="155">
        <v>0.4</v>
      </c>
    </row>
    <row r="13" spans="1:11" s="94" customFormat="1" ht="51" customHeight="1" x14ac:dyDescent="0.35">
      <c r="A13" s="17">
        <v>7</v>
      </c>
      <c r="B13" s="374" t="s">
        <v>369</v>
      </c>
      <c r="C13" s="375"/>
      <c r="D13" s="155" t="s">
        <v>361</v>
      </c>
      <c r="E13" s="155">
        <v>1.1000000000000001</v>
      </c>
      <c r="F13" s="155">
        <v>1</v>
      </c>
      <c r="G13" s="155">
        <v>0.8</v>
      </c>
      <c r="H13" s="155" t="s">
        <v>361</v>
      </c>
      <c r="I13" s="155">
        <v>0.2</v>
      </c>
      <c r="J13" s="155">
        <v>0.3</v>
      </c>
      <c r="K13" s="155">
        <v>0.3</v>
      </c>
    </row>
    <row r="14" spans="1:11" s="94" customFormat="1" ht="51" customHeight="1" x14ac:dyDescent="0.35">
      <c r="A14" s="17">
        <v>8</v>
      </c>
      <c r="B14" s="374" t="s">
        <v>370</v>
      </c>
      <c r="C14" s="375"/>
      <c r="D14" s="155">
        <v>0.7</v>
      </c>
      <c r="E14" s="155">
        <v>0.1</v>
      </c>
      <c r="F14" s="155" t="s">
        <v>371</v>
      </c>
      <c r="G14" s="155">
        <f>0.4+2.8+1.3</f>
        <v>4.5</v>
      </c>
      <c r="H14" s="155">
        <v>1</v>
      </c>
      <c r="I14" s="155">
        <v>1.1000000000000001</v>
      </c>
      <c r="J14" s="155" t="s">
        <v>372</v>
      </c>
      <c r="K14" s="155">
        <f>0.3+2.7+1.7</f>
        <v>4.7</v>
      </c>
    </row>
    <row r="15" spans="1:11" s="94" customFormat="1" ht="22.5" customHeight="1" x14ac:dyDescent="0.35">
      <c r="A15" s="388" t="s">
        <v>373</v>
      </c>
      <c r="B15" s="389"/>
      <c r="C15" s="389"/>
      <c r="D15" s="389"/>
      <c r="E15" s="389"/>
      <c r="F15" s="389"/>
      <c r="G15" s="389"/>
      <c r="H15" s="389"/>
      <c r="I15" s="389"/>
      <c r="J15" s="389"/>
      <c r="K15" s="390"/>
    </row>
    <row r="16" spans="1:11" s="154" customFormat="1" ht="22.5" customHeight="1" x14ac:dyDescent="0.35">
      <c r="A16" s="380" t="s">
        <v>374</v>
      </c>
      <c r="B16" s="381"/>
      <c r="C16" s="381"/>
      <c r="D16" s="381"/>
      <c r="E16" s="381"/>
      <c r="F16" s="381"/>
      <c r="G16" s="381"/>
      <c r="H16" s="381"/>
      <c r="I16" s="381"/>
      <c r="J16" s="381"/>
      <c r="K16" s="382"/>
    </row>
    <row r="17" spans="1:11" s="154" customFormat="1" ht="22.5" customHeight="1" x14ac:dyDescent="0.35">
      <c r="A17" s="383" t="s">
        <v>375</v>
      </c>
      <c r="B17" s="384"/>
      <c r="C17" s="384"/>
      <c r="D17" s="384"/>
      <c r="E17" s="384"/>
      <c r="F17" s="384"/>
      <c r="G17" s="384"/>
      <c r="H17" s="384"/>
      <c r="I17" s="384"/>
      <c r="J17" s="384"/>
      <c r="K17" s="385"/>
    </row>
  </sheetData>
  <mergeCells count="22">
    <mergeCell ref="A16:K16"/>
    <mergeCell ref="A17:K17"/>
    <mergeCell ref="H9:H10"/>
    <mergeCell ref="B11:C11"/>
    <mergeCell ref="B12:C12"/>
    <mergeCell ref="B13:C13"/>
    <mergeCell ref="B14:C14"/>
    <mergeCell ref="A15:K15"/>
    <mergeCell ref="D9:D10"/>
    <mergeCell ref="B6:C6"/>
    <mergeCell ref="B7:C7"/>
    <mergeCell ref="B8:C8"/>
    <mergeCell ref="A9:A10"/>
    <mergeCell ref="B9:B10"/>
    <mergeCell ref="A1:K1"/>
    <mergeCell ref="A2:K2"/>
    <mergeCell ref="A3:A5"/>
    <mergeCell ref="B3:C3"/>
    <mergeCell ref="D3:G3"/>
    <mergeCell ref="H3:K3"/>
    <mergeCell ref="B4:C4"/>
    <mergeCell ref="B5:C5"/>
  </mergeCells>
  <conditionalFormatting sqref="L6:L14">
    <cfRule type="expression" dxfId="0" priority="1">
      <formula>MOD(ROW(),3)=0</formula>
    </cfRule>
  </conditionalFormatting>
  <printOptions horizontalCentered="1" verticalCentered="1"/>
  <pageMargins left="0.23622047244094491" right="0.23622047244094491" top="0.35433070866141736" bottom="0.35433070866141736" header="0.31496062992125984" footer="0.31496062992125984"/>
  <pageSetup paperSize="9" scale="90" fitToWidth="0" orientation="landscape" r:id="rId1"/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B896D7-E0FA-42EF-AEF0-F4D81FF10247}">
  <sheetPr codeName="Sheet4">
    <tabColor rgb="FF92D050"/>
  </sheetPr>
  <dimension ref="A1:I43"/>
  <sheetViews>
    <sheetView view="pageBreakPreview" zoomScaleNormal="100" zoomScaleSheetLayoutView="100" workbookViewId="0">
      <selection activeCell="A2" sqref="A2:I2"/>
    </sheetView>
  </sheetViews>
  <sheetFormatPr defaultColWidth="8.7265625" defaultRowHeight="14.5" x14ac:dyDescent="0.35"/>
  <cols>
    <col min="1" max="1" width="10.7265625" style="94" customWidth="1"/>
    <col min="2" max="2" width="27.81640625" style="158" customWidth="1"/>
    <col min="3" max="3" width="13.453125" style="100" customWidth="1"/>
    <col min="4" max="4" width="11.54296875" style="100" customWidth="1"/>
    <col min="5" max="5" width="11.81640625" style="100" customWidth="1"/>
    <col min="6" max="6" width="9.453125" style="100" customWidth="1"/>
    <col min="7" max="7" width="10.1796875" style="100" customWidth="1"/>
    <col min="8" max="8" width="10.7265625" style="100" customWidth="1"/>
    <col min="9" max="9" width="28.453125" style="94" customWidth="1"/>
    <col min="10" max="16384" width="8.7265625" style="94"/>
  </cols>
  <sheetData>
    <row r="1" spans="1:9" ht="45.75" customHeight="1" x14ac:dyDescent="0.35">
      <c r="A1" s="400" t="s">
        <v>275</v>
      </c>
      <c r="B1" s="401"/>
      <c r="C1" s="401"/>
      <c r="D1" s="401"/>
      <c r="E1" s="401"/>
      <c r="F1" s="401"/>
      <c r="G1" s="401"/>
      <c r="H1" s="401"/>
      <c r="I1" s="402"/>
    </row>
    <row r="2" spans="1:9" ht="40.5" customHeight="1" x14ac:dyDescent="0.35">
      <c r="A2" s="403" t="s">
        <v>276</v>
      </c>
      <c r="B2" s="404"/>
      <c r="C2" s="404"/>
      <c r="D2" s="404"/>
      <c r="E2" s="404"/>
      <c r="F2" s="404"/>
      <c r="G2" s="404"/>
      <c r="H2" s="404"/>
      <c r="I2" s="405"/>
    </row>
    <row r="3" spans="1:9" ht="62.25" customHeight="1" x14ac:dyDescent="0.35">
      <c r="A3" s="394" t="s">
        <v>277</v>
      </c>
      <c r="B3" s="397" t="s">
        <v>278</v>
      </c>
      <c r="C3" s="406" t="s">
        <v>279</v>
      </c>
      <c r="D3" s="407"/>
      <c r="E3" s="407"/>
      <c r="F3" s="407"/>
      <c r="G3" s="407"/>
      <c r="H3" s="408"/>
      <c r="I3" s="394" t="s">
        <v>3</v>
      </c>
    </row>
    <row r="4" spans="1:9" ht="60.75" customHeight="1" x14ac:dyDescent="0.35">
      <c r="A4" s="395"/>
      <c r="B4" s="398"/>
      <c r="C4" s="365" t="s">
        <v>280</v>
      </c>
      <c r="D4" s="365"/>
      <c r="E4" s="365"/>
      <c r="F4" s="365" t="s">
        <v>281</v>
      </c>
      <c r="G4" s="365"/>
      <c r="H4" s="365"/>
      <c r="I4" s="395"/>
    </row>
    <row r="5" spans="1:9" ht="29" x14ac:dyDescent="0.35">
      <c r="A5" s="396"/>
      <c r="B5" s="399"/>
      <c r="C5" s="36" t="s">
        <v>282</v>
      </c>
      <c r="D5" s="36" t="s">
        <v>283</v>
      </c>
      <c r="E5" s="36" t="s">
        <v>284</v>
      </c>
      <c r="F5" s="36" t="s">
        <v>282</v>
      </c>
      <c r="G5" s="36" t="s">
        <v>283</v>
      </c>
      <c r="H5" s="36" t="s">
        <v>284</v>
      </c>
      <c r="I5" s="396"/>
    </row>
    <row r="6" spans="1:9" x14ac:dyDescent="0.35">
      <c r="A6" s="17">
        <v>1</v>
      </c>
      <c r="B6" s="157" t="s">
        <v>285</v>
      </c>
      <c r="C6" s="156">
        <v>23</v>
      </c>
      <c r="D6" s="155">
        <v>48.6</v>
      </c>
      <c r="E6" s="155">
        <v>30.9</v>
      </c>
      <c r="F6" s="155">
        <v>96.8</v>
      </c>
      <c r="G6" s="155">
        <v>99.2</v>
      </c>
      <c r="H6" s="155">
        <v>97.5</v>
      </c>
      <c r="I6" s="16" t="s">
        <v>5</v>
      </c>
    </row>
    <row r="7" spans="1:9" x14ac:dyDescent="0.35">
      <c r="A7" s="17">
        <v>2</v>
      </c>
      <c r="B7" s="153" t="s">
        <v>286</v>
      </c>
      <c r="C7" s="95">
        <v>60.7</v>
      </c>
      <c r="D7" s="95">
        <v>92</v>
      </c>
      <c r="E7" s="95">
        <v>66.400000000000006</v>
      </c>
      <c r="F7" s="95">
        <v>97.9</v>
      </c>
      <c r="G7" s="95">
        <v>100</v>
      </c>
      <c r="H7" s="95">
        <v>98.3</v>
      </c>
      <c r="I7" s="16" t="s">
        <v>46</v>
      </c>
    </row>
    <row r="8" spans="1:9" x14ac:dyDescent="0.35">
      <c r="A8" s="17">
        <v>3</v>
      </c>
      <c r="B8" s="157" t="s">
        <v>287</v>
      </c>
      <c r="C8" s="156">
        <v>3.3</v>
      </c>
      <c r="D8" s="155">
        <v>26.5</v>
      </c>
      <c r="E8" s="155">
        <v>5.8</v>
      </c>
      <c r="F8" s="155">
        <v>90.8</v>
      </c>
      <c r="G8" s="155">
        <v>97.8</v>
      </c>
      <c r="H8" s="155">
        <v>91.6</v>
      </c>
      <c r="I8" s="16" t="s">
        <v>48</v>
      </c>
    </row>
    <row r="9" spans="1:9" x14ac:dyDescent="0.35">
      <c r="A9" s="17">
        <v>4</v>
      </c>
      <c r="B9" s="153" t="s">
        <v>288</v>
      </c>
      <c r="C9" s="95">
        <v>11.7</v>
      </c>
      <c r="D9" s="95">
        <v>28.5</v>
      </c>
      <c r="E9" s="95">
        <v>13.3</v>
      </c>
      <c r="F9" s="95">
        <v>99.2</v>
      </c>
      <c r="G9" s="95">
        <v>99.9</v>
      </c>
      <c r="H9" s="95">
        <v>99.3</v>
      </c>
      <c r="I9" s="16" t="s">
        <v>50</v>
      </c>
    </row>
    <row r="10" spans="1:9" x14ac:dyDescent="0.35">
      <c r="A10" s="17">
        <v>5</v>
      </c>
      <c r="B10" s="157" t="s">
        <v>289</v>
      </c>
      <c r="C10" s="156">
        <v>14.5</v>
      </c>
      <c r="D10" s="155">
        <v>57.6</v>
      </c>
      <c r="E10" s="155">
        <v>24.6</v>
      </c>
      <c r="F10" s="155">
        <v>94.8</v>
      </c>
      <c r="G10" s="155">
        <v>99.8</v>
      </c>
      <c r="H10" s="155">
        <v>96</v>
      </c>
      <c r="I10" s="16" t="s">
        <v>52</v>
      </c>
    </row>
    <row r="11" spans="1:9" x14ac:dyDescent="0.35">
      <c r="A11" s="17">
        <v>6</v>
      </c>
      <c r="B11" s="153" t="s">
        <v>290</v>
      </c>
      <c r="C11" s="95">
        <v>70.2</v>
      </c>
      <c r="D11" s="95">
        <v>83</v>
      </c>
      <c r="E11" s="95">
        <v>82.7</v>
      </c>
      <c r="F11" s="95">
        <v>100</v>
      </c>
      <c r="G11" s="95">
        <v>100</v>
      </c>
      <c r="H11" s="95">
        <v>100</v>
      </c>
      <c r="I11" s="16" t="s">
        <v>54</v>
      </c>
    </row>
    <row r="12" spans="1:9" x14ac:dyDescent="0.35">
      <c r="A12" s="17">
        <v>7</v>
      </c>
      <c r="B12" s="157" t="s">
        <v>291</v>
      </c>
      <c r="C12" s="156">
        <v>80.099999999999994</v>
      </c>
      <c r="D12" s="155">
        <v>99.6</v>
      </c>
      <c r="E12" s="155">
        <v>91.9</v>
      </c>
      <c r="F12" s="155">
        <v>99.6</v>
      </c>
      <c r="G12" s="155">
        <v>100</v>
      </c>
      <c r="H12" s="155">
        <v>99.8</v>
      </c>
      <c r="I12" s="16" t="s">
        <v>7</v>
      </c>
    </row>
    <row r="13" spans="1:9" x14ac:dyDescent="0.35">
      <c r="A13" s="17">
        <v>8</v>
      </c>
      <c r="B13" s="153" t="s">
        <v>292</v>
      </c>
      <c r="C13" s="95">
        <v>64.900000000000006</v>
      </c>
      <c r="D13" s="95">
        <v>87.9</v>
      </c>
      <c r="E13" s="95">
        <v>74</v>
      </c>
      <c r="F13" s="95">
        <v>96.8</v>
      </c>
      <c r="G13" s="95">
        <v>100</v>
      </c>
      <c r="H13" s="95">
        <v>98</v>
      </c>
      <c r="I13" s="16" t="s">
        <v>9</v>
      </c>
    </row>
    <row r="14" spans="1:9" x14ac:dyDescent="0.35">
      <c r="A14" s="17">
        <v>9</v>
      </c>
      <c r="B14" s="157" t="s">
        <v>293</v>
      </c>
      <c r="C14" s="156">
        <v>66.099999999999994</v>
      </c>
      <c r="D14" s="155">
        <v>65.400000000000006</v>
      </c>
      <c r="E14" s="155">
        <v>65.900000000000006</v>
      </c>
      <c r="F14" s="155">
        <v>100</v>
      </c>
      <c r="G14" s="155">
        <v>99.8</v>
      </c>
      <c r="H14" s="155">
        <v>99.9</v>
      </c>
      <c r="I14" s="16" t="s">
        <v>58</v>
      </c>
    </row>
    <row r="15" spans="1:9" x14ac:dyDescent="0.35">
      <c r="A15" s="17">
        <v>10</v>
      </c>
      <c r="B15" s="153" t="s">
        <v>294</v>
      </c>
      <c r="C15" s="95">
        <v>87.2</v>
      </c>
      <c r="D15" s="95">
        <v>96.9</v>
      </c>
      <c r="E15" s="95">
        <v>88.1</v>
      </c>
      <c r="F15" s="95">
        <v>98</v>
      </c>
      <c r="G15" s="95">
        <v>99.8</v>
      </c>
      <c r="H15" s="95">
        <v>98.2</v>
      </c>
      <c r="I15" s="16" t="s">
        <v>60</v>
      </c>
    </row>
    <row r="16" spans="1:9" x14ac:dyDescent="0.35">
      <c r="A16" s="17">
        <v>11</v>
      </c>
      <c r="B16" s="157" t="s">
        <v>295</v>
      </c>
      <c r="C16" s="156">
        <v>2.8</v>
      </c>
      <c r="D16" s="155">
        <v>32.4</v>
      </c>
      <c r="E16" s="155">
        <v>9.1999999999999993</v>
      </c>
      <c r="F16" s="155">
        <v>86.5</v>
      </c>
      <c r="G16" s="155">
        <v>97.2</v>
      </c>
      <c r="H16" s="155">
        <v>88.8</v>
      </c>
      <c r="I16" s="16" t="s">
        <v>65</v>
      </c>
    </row>
    <row r="17" spans="1:9" x14ac:dyDescent="0.35">
      <c r="A17" s="17">
        <v>12</v>
      </c>
      <c r="B17" s="153" t="s">
        <v>296</v>
      </c>
      <c r="C17" s="95">
        <v>49.9</v>
      </c>
      <c r="D17" s="95">
        <v>65.3</v>
      </c>
      <c r="E17" s="95">
        <v>55.6</v>
      </c>
      <c r="F17" s="95">
        <v>95.6</v>
      </c>
      <c r="G17" s="95">
        <v>98.3</v>
      </c>
      <c r="H17" s="95">
        <v>96.6</v>
      </c>
      <c r="I17" s="16" t="s">
        <v>11</v>
      </c>
    </row>
    <row r="18" spans="1:9" x14ac:dyDescent="0.35">
      <c r="A18" s="17">
        <v>13</v>
      </c>
      <c r="B18" s="157" t="s">
        <v>297</v>
      </c>
      <c r="C18" s="156">
        <v>19.8</v>
      </c>
      <c r="D18" s="155">
        <v>32.9</v>
      </c>
      <c r="E18" s="155">
        <v>26.2</v>
      </c>
      <c r="F18" s="155">
        <v>54.4</v>
      </c>
      <c r="G18" s="155">
        <v>55.9</v>
      </c>
      <c r="H18" s="155">
        <v>55.2</v>
      </c>
      <c r="I18" s="16" t="s">
        <v>13</v>
      </c>
    </row>
    <row r="19" spans="1:9" x14ac:dyDescent="0.35">
      <c r="A19" s="17">
        <v>14</v>
      </c>
      <c r="B19" s="153" t="s">
        <v>298</v>
      </c>
      <c r="C19" s="95">
        <v>16.100000000000001</v>
      </c>
      <c r="D19" s="95">
        <v>65.900000000000006</v>
      </c>
      <c r="E19" s="95">
        <v>29.5</v>
      </c>
      <c r="F19" s="95">
        <v>88.4</v>
      </c>
      <c r="G19" s="95">
        <v>99.5</v>
      </c>
      <c r="H19" s="95">
        <v>91.4</v>
      </c>
      <c r="I19" s="16" t="s">
        <v>69</v>
      </c>
    </row>
    <row r="20" spans="1:9" x14ac:dyDescent="0.35">
      <c r="A20" s="17">
        <v>15</v>
      </c>
      <c r="B20" s="157" t="s">
        <v>299</v>
      </c>
      <c r="C20" s="156">
        <v>58.6</v>
      </c>
      <c r="D20" s="155">
        <v>86.8</v>
      </c>
      <c r="E20" s="155">
        <v>70.099999999999994</v>
      </c>
      <c r="F20" s="155">
        <v>92.7</v>
      </c>
      <c r="G20" s="155">
        <v>99.9</v>
      </c>
      <c r="H20" s="155">
        <v>95.6</v>
      </c>
      <c r="I20" s="16" t="s">
        <v>15</v>
      </c>
    </row>
    <row r="21" spans="1:9" x14ac:dyDescent="0.35">
      <c r="A21" s="17">
        <v>16</v>
      </c>
      <c r="B21" s="153" t="s">
        <v>300</v>
      </c>
      <c r="C21" s="95">
        <v>33.6</v>
      </c>
      <c r="D21" s="95">
        <v>52</v>
      </c>
      <c r="E21" s="95">
        <v>39.4</v>
      </c>
      <c r="F21" s="95">
        <v>72.400000000000006</v>
      </c>
      <c r="G21" s="95">
        <v>82.5</v>
      </c>
      <c r="H21" s="95">
        <v>75.599999999999994</v>
      </c>
      <c r="I21" s="16" t="s">
        <v>72</v>
      </c>
    </row>
    <row r="22" spans="1:9" x14ac:dyDescent="0.35">
      <c r="A22" s="17">
        <v>17</v>
      </c>
      <c r="B22" s="157" t="s">
        <v>301</v>
      </c>
      <c r="C22" s="156">
        <v>9.6</v>
      </c>
      <c r="D22" s="155">
        <v>73.8</v>
      </c>
      <c r="E22" s="155">
        <v>19.8</v>
      </c>
      <c r="F22" s="155">
        <v>88.2</v>
      </c>
      <c r="G22" s="155">
        <v>99.4</v>
      </c>
      <c r="H22" s="155">
        <v>90</v>
      </c>
      <c r="I22" s="16" t="s">
        <v>302</v>
      </c>
    </row>
    <row r="23" spans="1:9" x14ac:dyDescent="0.35">
      <c r="A23" s="17">
        <v>18</v>
      </c>
      <c r="B23" s="153" t="s">
        <v>303</v>
      </c>
      <c r="C23" s="95">
        <v>39.700000000000003</v>
      </c>
      <c r="D23" s="95">
        <v>96.6</v>
      </c>
      <c r="E23" s="95">
        <v>65</v>
      </c>
      <c r="F23" s="95">
        <v>94.5</v>
      </c>
      <c r="G23" s="95">
        <v>99</v>
      </c>
      <c r="H23" s="95">
        <v>96.5</v>
      </c>
      <c r="I23" s="16" t="s">
        <v>76</v>
      </c>
    </row>
    <row r="24" spans="1:9" x14ac:dyDescent="0.35">
      <c r="A24" s="17">
        <v>19</v>
      </c>
      <c r="B24" s="157" t="s">
        <v>304</v>
      </c>
      <c r="C24" s="156">
        <v>21.7</v>
      </c>
      <c r="D24" s="155">
        <v>39.799999999999997</v>
      </c>
      <c r="E24" s="155">
        <v>26.7</v>
      </c>
      <c r="F24" s="155">
        <v>81</v>
      </c>
      <c r="G24" s="155">
        <v>96.3</v>
      </c>
      <c r="H24" s="155">
        <v>85.3</v>
      </c>
      <c r="I24" s="16" t="s">
        <v>78</v>
      </c>
    </row>
    <row r="25" spans="1:9" x14ac:dyDescent="0.35">
      <c r="A25" s="17">
        <v>20</v>
      </c>
      <c r="B25" s="153" t="s">
        <v>305</v>
      </c>
      <c r="C25" s="95">
        <v>6.4</v>
      </c>
      <c r="D25" s="95">
        <v>52.7</v>
      </c>
      <c r="E25" s="95">
        <v>13.5</v>
      </c>
      <c r="F25" s="95">
        <v>91.8</v>
      </c>
      <c r="G25" s="95">
        <v>98.4</v>
      </c>
      <c r="H25" s="95">
        <v>92.8</v>
      </c>
      <c r="I25" s="16" t="s">
        <v>17</v>
      </c>
    </row>
    <row r="26" spans="1:9" x14ac:dyDescent="0.35">
      <c r="A26" s="17">
        <v>21</v>
      </c>
      <c r="B26" s="157" t="s">
        <v>306</v>
      </c>
      <c r="C26" s="156">
        <v>64</v>
      </c>
      <c r="D26" s="155">
        <v>80.599999999999994</v>
      </c>
      <c r="E26" s="155">
        <v>70.400000000000006</v>
      </c>
      <c r="F26" s="155">
        <v>100</v>
      </c>
      <c r="G26" s="155">
        <v>99.8</v>
      </c>
      <c r="H26" s="155">
        <v>99.9</v>
      </c>
      <c r="I26" s="16" t="s">
        <v>82</v>
      </c>
    </row>
    <row r="27" spans="1:9" x14ac:dyDescent="0.35">
      <c r="A27" s="17">
        <v>22</v>
      </c>
      <c r="B27" s="153" t="s">
        <v>307</v>
      </c>
      <c r="C27" s="95">
        <v>36.5</v>
      </c>
      <c r="D27" s="95">
        <v>86.6</v>
      </c>
      <c r="E27" s="95">
        <v>48</v>
      </c>
      <c r="F27" s="95">
        <v>93.7</v>
      </c>
      <c r="G27" s="95">
        <v>98.5</v>
      </c>
      <c r="H27" s="95">
        <v>94.8</v>
      </c>
      <c r="I27" s="16" t="s">
        <v>84</v>
      </c>
    </row>
    <row r="28" spans="1:9" x14ac:dyDescent="0.35">
      <c r="A28" s="17">
        <v>23</v>
      </c>
      <c r="B28" s="157" t="s">
        <v>308</v>
      </c>
      <c r="C28" s="156">
        <v>74.599999999999994</v>
      </c>
      <c r="D28" s="155">
        <v>97.3</v>
      </c>
      <c r="E28" s="155">
        <v>80.400000000000006</v>
      </c>
      <c r="F28" s="155">
        <v>98.5</v>
      </c>
      <c r="G28" s="155">
        <v>100</v>
      </c>
      <c r="H28" s="155">
        <v>98.9</v>
      </c>
      <c r="I28" s="16" t="s">
        <v>86</v>
      </c>
    </row>
    <row r="29" spans="1:9" x14ac:dyDescent="0.35">
      <c r="A29" s="17">
        <v>24</v>
      </c>
      <c r="B29" s="153" t="s">
        <v>309</v>
      </c>
      <c r="C29" s="95">
        <v>34.1</v>
      </c>
      <c r="D29" s="95">
        <v>44.5</v>
      </c>
      <c r="E29" s="95">
        <v>38.9</v>
      </c>
      <c r="F29" s="95">
        <v>99.7</v>
      </c>
      <c r="G29" s="95">
        <v>99.6</v>
      </c>
      <c r="H29" s="95">
        <v>99.6</v>
      </c>
      <c r="I29" s="16" t="s">
        <v>19</v>
      </c>
    </row>
    <row r="30" spans="1:9" x14ac:dyDescent="0.35">
      <c r="A30" s="17">
        <v>25</v>
      </c>
      <c r="B30" s="157" t="s">
        <v>310</v>
      </c>
      <c r="C30" s="156">
        <v>62.2</v>
      </c>
      <c r="D30" s="155">
        <v>75.099999999999994</v>
      </c>
      <c r="E30" s="155">
        <v>67.400000000000006</v>
      </c>
      <c r="F30" s="155">
        <v>98.3</v>
      </c>
      <c r="G30" s="155">
        <v>99.7</v>
      </c>
      <c r="H30" s="155">
        <v>98.9</v>
      </c>
      <c r="I30" s="16" t="s">
        <v>311</v>
      </c>
    </row>
    <row r="31" spans="1:9" x14ac:dyDescent="0.35">
      <c r="A31" s="17">
        <v>26</v>
      </c>
      <c r="B31" s="153" t="s">
        <v>312</v>
      </c>
      <c r="C31" s="95">
        <v>15.2</v>
      </c>
      <c r="D31" s="95">
        <v>48.6</v>
      </c>
      <c r="E31" s="95">
        <v>22.5</v>
      </c>
      <c r="F31" s="95">
        <v>89.6</v>
      </c>
      <c r="G31" s="95">
        <v>99.3</v>
      </c>
      <c r="H31" s="95">
        <v>91.7</v>
      </c>
      <c r="I31" s="16" t="s">
        <v>91</v>
      </c>
    </row>
    <row r="32" spans="1:9" x14ac:dyDescent="0.35">
      <c r="A32" s="17">
        <v>27</v>
      </c>
      <c r="B32" s="157" t="s">
        <v>211</v>
      </c>
      <c r="C32" s="156">
        <v>41.4</v>
      </c>
      <c r="D32" s="155">
        <v>70.7</v>
      </c>
      <c r="E32" s="155">
        <v>48.6</v>
      </c>
      <c r="F32" s="155">
        <v>95.1</v>
      </c>
      <c r="G32" s="155">
        <v>100</v>
      </c>
      <c r="H32" s="155">
        <v>96.3</v>
      </c>
      <c r="I32" s="16" t="s">
        <v>95</v>
      </c>
    </row>
    <row r="33" spans="1:9" x14ac:dyDescent="0.35">
      <c r="A33" s="17">
        <v>28</v>
      </c>
      <c r="B33" s="153" t="s">
        <v>313</v>
      </c>
      <c r="C33" s="95">
        <v>3.2</v>
      </c>
      <c r="D33" s="95">
        <v>46.6</v>
      </c>
      <c r="E33" s="95">
        <v>12.1</v>
      </c>
      <c r="F33" s="95">
        <v>99.3</v>
      </c>
      <c r="G33" s="95">
        <v>99.8</v>
      </c>
      <c r="H33" s="95">
        <v>99.4</v>
      </c>
      <c r="I33" s="16" t="s">
        <v>93</v>
      </c>
    </row>
    <row r="34" spans="1:9" x14ac:dyDescent="0.35">
      <c r="A34" s="17">
        <v>29</v>
      </c>
      <c r="B34" s="157" t="s">
        <v>314</v>
      </c>
      <c r="C34" s="156">
        <v>7.8</v>
      </c>
      <c r="D34" s="155">
        <v>40.6</v>
      </c>
      <c r="E34" s="155">
        <v>17.2</v>
      </c>
      <c r="F34" s="155">
        <v>98.4</v>
      </c>
      <c r="G34" s="155">
        <v>99.3</v>
      </c>
      <c r="H34" s="155">
        <v>98.7</v>
      </c>
      <c r="I34" s="16" t="s">
        <v>98</v>
      </c>
    </row>
    <row r="35" spans="1:9" ht="30.75" customHeight="1" x14ac:dyDescent="0.35">
      <c r="A35" s="17">
        <v>30</v>
      </c>
      <c r="B35" s="153" t="s">
        <v>315</v>
      </c>
      <c r="C35" s="95">
        <v>69.400000000000006</v>
      </c>
      <c r="D35" s="95">
        <v>98.2</v>
      </c>
      <c r="E35" s="95">
        <v>80.599999999999994</v>
      </c>
      <c r="F35" s="95">
        <v>98.1</v>
      </c>
      <c r="G35" s="95">
        <v>99.7</v>
      </c>
      <c r="H35" s="95">
        <v>98.7</v>
      </c>
      <c r="I35" s="16" t="s">
        <v>316</v>
      </c>
    </row>
    <row r="36" spans="1:9" x14ac:dyDescent="0.35">
      <c r="A36" s="17">
        <v>31</v>
      </c>
      <c r="B36" s="157" t="s">
        <v>317</v>
      </c>
      <c r="C36" s="156">
        <v>100</v>
      </c>
      <c r="D36" s="155">
        <v>99.6</v>
      </c>
      <c r="E36" s="155">
        <v>99.7</v>
      </c>
      <c r="F36" s="155">
        <v>100</v>
      </c>
      <c r="G36" s="155">
        <v>100</v>
      </c>
      <c r="H36" s="155">
        <v>100</v>
      </c>
      <c r="I36" s="16" t="s">
        <v>102</v>
      </c>
    </row>
    <row r="37" spans="1:9" ht="41.25" customHeight="1" x14ac:dyDescent="0.35">
      <c r="A37" s="17">
        <v>32</v>
      </c>
      <c r="B37" s="153" t="s">
        <v>318</v>
      </c>
      <c r="C37" s="95">
        <v>21.1</v>
      </c>
      <c r="D37" s="95">
        <v>61.6</v>
      </c>
      <c r="E37" s="95">
        <v>43.6</v>
      </c>
      <c r="F37" s="95">
        <v>99.6</v>
      </c>
      <c r="G37" s="95">
        <v>100</v>
      </c>
      <c r="H37" s="95">
        <v>99.8</v>
      </c>
      <c r="I37" s="19" t="s">
        <v>319</v>
      </c>
    </row>
    <row r="38" spans="1:9" x14ac:dyDescent="0.35">
      <c r="A38" s="17">
        <v>33</v>
      </c>
      <c r="B38" s="157" t="s">
        <v>320</v>
      </c>
      <c r="C38" s="156">
        <v>59.8</v>
      </c>
      <c r="D38" s="155">
        <v>88.3</v>
      </c>
      <c r="E38" s="155">
        <v>65.8</v>
      </c>
      <c r="F38" s="155">
        <v>92.5</v>
      </c>
      <c r="G38" s="155">
        <v>99.7</v>
      </c>
      <c r="H38" s="155">
        <v>94.1</v>
      </c>
      <c r="I38" s="16" t="s">
        <v>229</v>
      </c>
    </row>
    <row r="39" spans="1:9" x14ac:dyDescent="0.35">
      <c r="A39" s="17">
        <v>34</v>
      </c>
      <c r="B39" s="153" t="s">
        <v>321</v>
      </c>
      <c r="C39" s="95">
        <v>67.099999999999994</v>
      </c>
      <c r="D39" s="95">
        <v>61.2</v>
      </c>
      <c r="E39" s="95">
        <v>66.5</v>
      </c>
      <c r="F39" s="95">
        <v>99.8</v>
      </c>
      <c r="G39" s="95">
        <v>100</v>
      </c>
      <c r="H39" s="95">
        <v>99.8</v>
      </c>
      <c r="I39" s="16" t="s">
        <v>322</v>
      </c>
    </row>
    <row r="40" spans="1:9" x14ac:dyDescent="0.35">
      <c r="A40" s="17">
        <v>35</v>
      </c>
      <c r="B40" s="157" t="s">
        <v>236</v>
      </c>
      <c r="C40" s="156">
        <v>8.6</v>
      </c>
      <c r="D40" s="155">
        <v>0.7</v>
      </c>
      <c r="E40" s="155">
        <v>2.7</v>
      </c>
      <c r="F40" s="155">
        <v>76.5</v>
      </c>
      <c r="G40" s="155">
        <v>72.8</v>
      </c>
      <c r="H40" s="155">
        <v>73.8</v>
      </c>
      <c r="I40" s="16" t="s">
        <v>30</v>
      </c>
    </row>
    <row r="41" spans="1:9" x14ac:dyDescent="0.35">
      <c r="A41" s="17">
        <v>36</v>
      </c>
      <c r="B41" s="153" t="s">
        <v>323</v>
      </c>
      <c r="C41" s="95">
        <v>98.7</v>
      </c>
      <c r="D41" s="95">
        <v>91.4</v>
      </c>
      <c r="E41" s="95">
        <v>94</v>
      </c>
      <c r="F41" s="95">
        <v>100</v>
      </c>
      <c r="G41" s="95">
        <v>98.7</v>
      </c>
      <c r="H41" s="95">
        <v>99.2</v>
      </c>
      <c r="I41" s="16" t="s">
        <v>28</v>
      </c>
    </row>
    <row r="42" spans="1:9" x14ac:dyDescent="0.35">
      <c r="A42" s="17">
        <v>37</v>
      </c>
      <c r="B42" s="159" t="s">
        <v>324</v>
      </c>
      <c r="C42" s="160">
        <v>24.8</v>
      </c>
      <c r="D42" s="161">
        <v>61.5</v>
      </c>
      <c r="E42" s="161">
        <v>35.5</v>
      </c>
      <c r="F42" s="161">
        <v>95</v>
      </c>
      <c r="G42" s="161">
        <v>97.2</v>
      </c>
      <c r="H42" s="161">
        <v>95.7</v>
      </c>
      <c r="I42" s="23" t="s">
        <v>325</v>
      </c>
    </row>
    <row r="43" spans="1:9" ht="36" customHeight="1" x14ac:dyDescent="0.35">
      <c r="A43" s="391" t="s">
        <v>326</v>
      </c>
      <c r="B43" s="392"/>
      <c r="C43" s="392"/>
      <c r="D43" s="392"/>
      <c r="E43" s="392"/>
      <c r="F43" s="392"/>
      <c r="G43" s="392"/>
      <c r="H43" s="392"/>
      <c r="I43" s="393"/>
    </row>
  </sheetData>
  <mergeCells count="9">
    <mergeCell ref="A43:I43"/>
    <mergeCell ref="A3:A5"/>
    <mergeCell ref="B3:B5"/>
    <mergeCell ref="I3:I5"/>
    <mergeCell ref="A1:I1"/>
    <mergeCell ref="A2:I2"/>
    <mergeCell ref="C3:H3"/>
    <mergeCell ref="C4:E4"/>
    <mergeCell ref="F4:H4"/>
  </mergeCells>
  <pageMargins left="0.7" right="0.7" top="0.75" bottom="0.75" header="0.3" footer="0.3"/>
  <pageSetup scale="6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58B0E3-16F4-44FC-ABB4-3438CA339346}">
  <sheetPr codeName="Sheet10"/>
  <dimension ref="A1:Q82"/>
  <sheetViews>
    <sheetView workbookViewId="0">
      <selection activeCell="B4" sqref="B4"/>
    </sheetView>
  </sheetViews>
  <sheetFormatPr defaultColWidth="0" defaultRowHeight="14.5" zeroHeight="1" x14ac:dyDescent="0.35"/>
  <cols>
    <col min="1" max="1" width="36" style="307" customWidth="1"/>
    <col min="2" max="4" width="17.26953125" style="308" customWidth="1"/>
    <col min="5" max="5" width="33.1796875" style="308" customWidth="1"/>
    <col min="6" max="15" width="17.26953125" style="308" customWidth="1"/>
    <col min="16" max="16" width="17.54296875" style="134" customWidth="1"/>
    <col min="17" max="17" width="34.81640625" style="309" customWidth="1"/>
    <col min="18" max="16384" width="9.1796875" style="134" hidden="1"/>
  </cols>
  <sheetData>
    <row r="1" spans="1:17" ht="85.5" customHeight="1" x14ac:dyDescent="0.35">
      <c r="A1" s="477" t="s">
        <v>665</v>
      </c>
      <c r="B1" s="477"/>
      <c r="C1" s="477"/>
      <c r="D1" s="477"/>
      <c r="E1" s="477"/>
      <c r="F1" s="477"/>
      <c r="G1" s="477"/>
      <c r="H1" s="477"/>
      <c r="I1" s="477"/>
      <c r="J1" s="477"/>
      <c r="K1" s="477"/>
      <c r="L1" s="477"/>
      <c r="M1" s="477"/>
      <c r="N1" s="477"/>
      <c r="O1" s="477"/>
      <c r="P1" s="477"/>
      <c r="Q1" s="477"/>
    </row>
    <row r="2" spans="1:17" x14ac:dyDescent="0.35">
      <c r="A2" s="411" t="s">
        <v>643</v>
      </c>
      <c r="B2" s="412"/>
      <c r="C2" s="412"/>
      <c r="D2" s="412"/>
      <c r="E2" s="412"/>
      <c r="F2" s="412"/>
      <c r="G2" s="412"/>
      <c r="H2" s="412"/>
      <c r="I2" s="412"/>
      <c r="J2" s="412"/>
      <c r="K2" s="412"/>
      <c r="L2" s="412"/>
      <c r="M2" s="412"/>
      <c r="N2" s="412"/>
      <c r="O2" s="412"/>
      <c r="P2" s="412"/>
      <c r="Q2" s="412"/>
    </row>
    <row r="3" spans="1:17" s="318" customFormat="1" x14ac:dyDescent="0.35">
      <c r="A3" s="415" t="s">
        <v>646</v>
      </c>
      <c r="B3" s="418" t="s">
        <v>272</v>
      </c>
      <c r="C3" s="419"/>
      <c r="D3" s="419"/>
      <c r="E3" s="418" t="s">
        <v>273</v>
      </c>
      <c r="F3" s="419"/>
      <c r="G3" s="419"/>
      <c r="H3" s="418" t="s">
        <v>274</v>
      </c>
      <c r="I3" s="419"/>
      <c r="J3" s="419"/>
      <c r="K3" s="418" t="s">
        <v>631</v>
      </c>
      <c r="L3" s="419"/>
      <c r="M3" s="419"/>
      <c r="N3" s="418" t="s">
        <v>267</v>
      </c>
      <c r="O3" s="419"/>
      <c r="P3" s="419"/>
      <c r="Q3" s="413" t="s">
        <v>629</v>
      </c>
    </row>
    <row r="4" spans="1:17" ht="72.5" x14ac:dyDescent="0.35">
      <c r="A4" s="416"/>
      <c r="B4" s="284" t="s">
        <v>640</v>
      </c>
      <c r="C4" s="140" t="s">
        <v>641</v>
      </c>
      <c r="D4" s="140" t="s">
        <v>642</v>
      </c>
      <c r="E4" s="140" t="s">
        <v>640</v>
      </c>
      <c r="F4" s="140" t="s">
        <v>641</v>
      </c>
      <c r="G4" s="140" t="s">
        <v>642</v>
      </c>
      <c r="H4" s="140" t="s">
        <v>640</v>
      </c>
      <c r="I4" s="140" t="s">
        <v>641</v>
      </c>
      <c r="J4" s="140" t="s">
        <v>642</v>
      </c>
      <c r="K4" s="140" t="s">
        <v>640</v>
      </c>
      <c r="L4" s="140" t="s">
        <v>641</v>
      </c>
      <c r="M4" s="140" t="s">
        <v>642</v>
      </c>
      <c r="N4" s="140" t="s">
        <v>640</v>
      </c>
      <c r="O4" s="140" t="s">
        <v>641</v>
      </c>
      <c r="P4" s="140" t="s">
        <v>642</v>
      </c>
      <c r="Q4" s="414"/>
    </row>
    <row r="5" spans="1:17" x14ac:dyDescent="0.35">
      <c r="A5" s="300" t="s">
        <v>644</v>
      </c>
      <c r="B5" s="306">
        <v>65096</v>
      </c>
      <c r="C5" s="135">
        <v>28547</v>
      </c>
      <c r="D5" s="135">
        <v>43.85</v>
      </c>
      <c r="E5" s="135">
        <v>62037</v>
      </c>
      <c r="F5" s="135">
        <v>62037</v>
      </c>
      <c r="G5" s="135">
        <v>100</v>
      </c>
      <c r="H5" s="135">
        <v>62037</v>
      </c>
      <c r="I5" s="135">
        <v>62037</v>
      </c>
      <c r="J5" s="135">
        <v>100</v>
      </c>
      <c r="K5" s="135">
        <v>62037</v>
      </c>
      <c r="L5" s="135">
        <v>62037</v>
      </c>
      <c r="M5" s="135">
        <v>100</v>
      </c>
      <c r="N5" s="135">
        <v>62037</v>
      </c>
      <c r="O5" s="135">
        <v>62037</v>
      </c>
      <c r="P5" s="302">
        <v>100</v>
      </c>
      <c r="Q5" s="303" t="s">
        <v>628</v>
      </c>
    </row>
    <row r="6" spans="1:17" x14ac:dyDescent="0.35">
      <c r="A6" s="300" t="s">
        <v>285</v>
      </c>
      <c r="B6" s="306">
        <v>9575895</v>
      </c>
      <c r="C6" s="135">
        <v>3193400</v>
      </c>
      <c r="D6" s="135">
        <v>33.35</v>
      </c>
      <c r="E6" s="135">
        <v>9566332</v>
      </c>
      <c r="F6" s="135">
        <v>4470028</v>
      </c>
      <c r="G6" s="135">
        <v>46.73</v>
      </c>
      <c r="H6" s="135">
        <v>9516848</v>
      </c>
      <c r="I6" s="135">
        <v>5429284</v>
      </c>
      <c r="J6" s="135">
        <v>57.05</v>
      </c>
      <c r="K6" s="135">
        <v>9554724</v>
      </c>
      <c r="L6" s="135">
        <v>6617782</v>
      </c>
      <c r="M6" s="135">
        <v>69.260000000000005</v>
      </c>
      <c r="N6" s="135">
        <v>9544631</v>
      </c>
      <c r="O6" s="135">
        <v>7004272</v>
      </c>
      <c r="P6" s="302">
        <v>73.38</v>
      </c>
      <c r="Q6" s="303" t="s">
        <v>5</v>
      </c>
    </row>
    <row r="7" spans="1:17" x14ac:dyDescent="0.35">
      <c r="A7" s="300" t="s">
        <v>286</v>
      </c>
      <c r="B7" s="306">
        <v>231043</v>
      </c>
      <c r="C7" s="135">
        <v>36146</v>
      </c>
      <c r="D7" s="135">
        <v>15.64</v>
      </c>
      <c r="E7" s="135">
        <v>217623</v>
      </c>
      <c r="F7" s="135">
        <v>101233</v>
      </c>
      <c r="G7" s="135">
        <v>46.52</v>
      </c>
      <c r="H7" s="135">
        <v>220323</v>
      </c>
      <c r="I7" s="135">
        <v>143197</v>
      </c>
      <c r="J7" s="135">
        <v>64.989999999999995</v>
      </c>
      <c r="K7" s="135">
        <v>230275</v>
      </c>
      <c r="L7" s="135">
        <v>176994</v>
      </c>
      <c r="M7" s="135">
        <v>76.86</v>
      </c>
      <c r="N7" s="135">
        <v>228566</v>
      </c>
      <c r="O7" s="135">
        <v>228566</v>
      </c>
      <c r="P7" s="302">
        <v>100</v>
      </c>
      <c r="Q7" s="303" t="s">
        <v>46</v>
      </c>
    </row>
    <row r="8" spans="1:17" x14ac:dyDescent="0.35">
      <c r="A8" s="300" t="s">
        <v>287</v>
      </c>
      <c r="B8" s="306">
        <v>5949434</v>
      </c>
      <c r="C8" s="135">
        <v>160137</v>
      </c>
      <c r="D8" s="135">
        <v>2.69</v>
      </c>
      <c r="E8" s="135">
        <v>6335015</v>
      </c>
      <c r="F8" s="135">
        <v>667354</v>
      </c>
      <c r="G8" s="135">
        <v>10.53</v>
      </c>
      <c r="H8" s="135">
        <v>6335015</v>
      </c>
      <c r="I8" s="135">
        <v>2319741</v>
      </c>
      <c r="J8" s="135">
        <v>36.619999999999997</v>
      </c>
      <c r="K8" s="135">
        <v>6762091</v>
      </c>
      <c r="L8" s="135">
        <v>3194382</v>
      </c>
      <c r="M8" s="135">
        <v>47.24</v>
      </c>
      <c r="N8" s="135">
        <v>7141882</v>
      </c>
      <c r="O8" s="135">
        <v>5489803</v>
      </c>
      <c r="P8" s="302">
        <v>76.87</v>
      </c>
      <c r="Q8" s="303" t="s">
        <v>48</v>
      </c>
    </row>
    <row r="9" spans="1:17" x14ac:dyDescent="0.35">
      <c r="A9" s="300" t="s">
        <v>288</v>
      </c>
      <c r="B9" s="306">
        <v>18128335</v>
      </c>
      <c r="C9" s="135">
        <v>3213498</v>
      </c>
      <c r="D9" s="135">
        <v>17.73</v>
      </c>
      <c r="E9" s="135">
        <v>19687628</v>
      </c>
      <c r="F9" s="135">
        <v>13559126</v>
      </c>
      <c r="G9" s="135">
        <v>68.87</v>
      </c>
      <c r="H9" s="135">
        <v>17220634</v>
      </c>
      <c r="I9" s="135">
        <v>15545101</v>
      </c>
      <c r="J9" s="135">
        <v>90.27</v>
      </c>
      <c r="K9" s="135">
        <v>16629754</v>
      </c>
      <c r="L9" s="135">
        <v>15908124</v>
      </c>
      <c r="M9" s="135">
        <v>95.66</v>
      </c>
      <c r="N9" s="135">
        <v>16630250</v>
      </c>
      <c r="O9" s="135">
        <v>16034628</v>
      </c>
      <c r="P9" s="302">
        <v>96.42</v>
      </c>
      <c r="Q9" s="303" t="s">
        <v>50</v>
      </c>
    </row>
    <row r="10" spans="1:17" x14ac:dyDescent="0.35">
      <c r="A10" s="300" t="s">
        <v>330</v>
      </c>
      <c r="B10" s="306">
        <v>4438941</v>
      </c>
      <c r="C10" s="135">
        <v>415545</v>
      </c>
      <c r="D10" s="135">
        <v>9.36</v>
      </c>
      <c r="E10" s="135">
        <v>4548080</v>
      </c>
      <c r="F10" s="135">
        <v>566473</v>
      </c>
      <c r="G10" s="135">
        <v>12.46</v>
      </c>
      <c r="H10" s="135">
        <v>4859443</v>
      </c>
      <c r="I10" s="135">
        <v>1011580</v>
      </c>
      <c r="J10" s="135">
        <v>20.82</v>
      </c>
      <c r="K10" s="135">
        <v>5008481</v>
      </c>
      <c r="L10" s="135">
        <v>2092127</v>
      </c>
      <c r="M10" s="135">
        <v>41.77</v>
      </c>
      <c r="N10" s="135">
        <v>5000155</v>
      </c>
      <c r="O10" s="135">
        <v>3897049</v>
      </c>
      <c r="P10" s="302">
        <v>77.94</v>
      </c>
      <c r="Q10" s="303" t="s">
        <v>52</v>
      </c>
    </row>
    <row r="11" spans="1:17" x14ac:dyDescent="0.35">
      <c r="A11" s="300" t="s">
        <v>549</v>
      </c>
      <c r="B11" s="306">
        <v>42716</v>
      </c>
      <c r="C11" s="135">
        <v>0</v>
      </c>
      <c r="D11" s="135">
        <v>0</v>
      </c>
      <c r="E11" s="135">
        <v>85156</v>
      </c>
      <c r="F11" s="135">
        <v>24592</v>
      </c>
      <c r="G11" s="135">
        <v>28.88</v>
      </c>
      <c r="H11" s="135">
        <v>85156</v>
      </c>
      <c r="I11" s="135">
        <v>85156</v>
      </c>
      <c r="J11" s="135">
        <v>100</v>
      </c>
      <c r="K11" s="135">
        <v>85156</v>
      </c>
      <c r="L11" s="135">
        <v>85156</v>
      </c>
      <c r="M11" s="135">
        <v>100</v>
      </c>
      <c r="N11" s="135">
        <v>85156</v>
      </c>
      <c r="O11" s="135">
        <v>85156</v>
      </c>
      <c r="P11" s="302">
        <v>100</v>
      </c>
      <c r="Q11" s="303" t="s">
        <v>639</v>
      </c>
    </row>
    <row r="12" spans="1:17" x14ac:dyDescent="0.35">
      <c r="A12" s="300" t="s">
        <v>291</v>
      </c>
      <c r="B12" s="306">
        <v>199094</v>
      </c>
      <c r="C12" s="135">
        <v>230186</v>
      </c>
      <c r="D12" s="135">
        <v>115.62</v>
      </c>
      <c r="E12" s="135">
        <v>263013</v>
      </c>
      <c r="F12" s="135">
        <v>263013</v>
      </c>
      <c r="G12" s="135">
        <v>100</v>
      </c>
      <c r="H12" s="135">
        <v>263013</v>
      </c>
      <c r="I12" s="135">
        <v>263013</v>
      </c>
      <c r="J12" s="135">
        <v>100</v>
      </c>
      <c r="K12" s="135">
        <v>263013</v>
      </c>
      <c r="L12" s="135">
        <v>263002</v>
      </c>
      <c r="M12" s="135">
        <v>100</v>
      </c>
      <c r="N12" s="135">
        <v>263002</v>
      </c>
      <c r="O12" s="135">
        <v>263002</v>
      </c>
      <c r="P12" s="302">
        <v>100</v>
      </c>
      <c r="Q12" s="303" t="s">
        <v>7</v>
      </c>
    </row>
    <row r="13" spans="1:17" x14ac:dyDescent="0.35">
      <c r="A13" s="300" t="s">
        <v>292</v>
      </c>
      <c r="B13" s="306">
        <v>8001900</v>
      </c>
      <c r="C13" s="135">
        <v>6621821</v>
      </c>
      <c r="D13" s="135">
        <v>82.75</v>
      </c>
      <c r="E13" s="135">
        <v>9292151</v>
      </c>
      <c r="F13" s="135">
        <v>7716409</v>
      </c>
      <c r="G13" s="135">
        <v>83.04</v>
      </c>
      <c r="H13" s="135">
        <v>9177459</v>
      </c>
      <c r="I13" s="135">
        <v>8615050</v>
      </c>
      <c r="J13" s="135">
        <v>93.87</v>
      </c>
      <c r="K13" s="135">
        <v>9118449</v>
      </c>
      <c r="L13" s="135">
        <v>9118449</v>
      </c>
      <c r="M13" s="135">
        <v>100</v>
      </c>
      <c r="N13" s="135">
        <v>9118449</v>
      </c>
      <c r="O13" s="135">
        <v>9118449</v>
      </c>
      <c r="P13" s="302">
        <v>100</v>
      </c>
      <c r="Q13" s="303" t="s">
        <v>9</v>
      </c>
    </row>
    <row r="14" spans="1:17" x14ac:dyDescent="0.35">
      <c r="A14" s="300" t="s">
        <v>331</v>
      </c>
      <c r="B14" s="306">
        <v>2975661</v>
      </c>
      <c r="C14" s="135">
        <v>1901580</v>
      </c>
      <c r="D14" s="135">
        <v>63.9</v>
      </c>
      <c r="E14" s="135">
        <v>3103078</v>
      </c>
      <c r="F14" s="135">
        <v>2692735</v>
      </c>
      <c r="G14" s="135">
        <v>86.78</v>
      </c>
      <c r="H14" s="135">
        <v>3096792</v>
      </c>
      <c r="I14" s="135">
        <v>3041314</v>
      </c>
      <c r="J14" s="135">
        <v>98.21</v>
      </c>
      <c r="K14" s="135">
        <v>3041314</v>
      </c>
      <c r="L14" s="135">
        <v>3041314</v>
      </c>
      <c r="M14" s="135">
        <v>100</v>
      </c>
      <c r="N14" s="135">
        <v>3041314</v>
      </c>
      <c r="O14" s="135">
        <v>3041314</v>
      </c>
      <c r="P14" s="302">
        <v>100</v>
      </c>
      <c r="Q14" s="303" t="s">
        <v>58</v>
      </c>
    </row>
    <row r="15" spans="1:17" x14ac:dyDescent="0.35">
      <c r="A15" s="300" t="s">
        <v>294</v>
      </c>
      <c r="B15" s="306">
        <v>1447467</v>
      </c>
      <c r="C15" s="135">
        <v>921653</v>
      </c>
      <c r="D15" s="135">
        <v>63.67</v>
      </c>
      <c r="E15" s="135">
        <v>1703626</v>
      </c>
      <c r="F15" s="135">
        <v>1300232</v>
      </c>
      <c r="G15" s="135">
        <v>76.319999999999993</v>
      </c>
      <c r="H15" s="135">
        <v>1727518</v>
      </c>
      <c r="I15" s="135">
        <v>1586779</v>
      </c>
      <c r="J15" s="135">
        <v>91.85</v>
      </c>
      <c r="K15" s="135">
        <v>1708925</v>
      </c>
      <c r="L15" s="135">
        <v>1679651</v>
      </c>
      <c r="M15" s="135">
        <v>98.29</v>
      </c>
      <c r="N15" s="135">
        <v>1708727</v>
      </c>
      <c r="O15" s="135">
        <v>1708727</v>
      </c>
      <c r="P15" s="302">
        <v>100</v>
      </c>
      <c r="Q15" s="303" t="s">
        <v>60</v>
      </c>
    </row>
    <row r="16" spans="1:17" x14ac:dyDescent="0.35">
      <c r="A16" s="300" t="s">
        <v>645</v>
      </c>
      <c r="B16" s="306">
        <v>1767568</v>
      </c>
      <c r="C16" s="135">
        <v>782760</v>
      </c>
      <c r="D16" s="135">
        <v>44.28</v>
      </c>
      <c r="E16" s="135">
        <v>1815909</v>
      </c>
      <c r="F16" s="135">
        <v>998339</v>
      </c>
      <c r="G16" s="135">
        <v>54.98</v>
      </c>
      <c r="H16" s="135">
        <v>1835190</v>
      </c>
      <c r="I16" s="135">
        <v>1056229</v>
      </c>
      <c r="J16" s="135">
        <v>57.55</v>
      </c>
      <c r="K16" s="135">
        <v>1867700</v>
      </c>
      <c r="L16" s="135">
        <v>1096090</v>
      </c>
      <c r="M16" s="135">
        <v>58.69</v>
      </c>
      <c r="N16" s="135">
        <v>1871686</v>
      </c>
      <c r="O16" s="135">
        <v>1443515</v>
      </c>
      <c r="P16" s="302">
        <v>77.12</v>
      </c>
      <c r="Q16" s="303" t="s">
        <v>229</v>
      </c>
    </row>
    <row r="17" spans="1:17" x14ac:dyDescent="0.35">
      <c r="A17" s="300" t="s">
        <v>295</v>
      </c>
      <c r="B17" s="306">
        <v>5227214</v>
      </c>
      <c r="C17" s="135">
        <v>440449</v>
      </c>
      <c r="D17" s="135">
        <v>8.43</v>
      </c>
      <c r="E17" s="135">
        <v>5895843</v>
      </c>
      <c r="F17" s="135">
        <v>740180</v>
      </c>
      <c r="G17" s="135">
        <v>12.55</v>
      </c>
      <c r="H17" s="135">
        <v>5923320</v>
      </c>
      <c r="I17" s="135">
        <v>1158798</v>
      </c>
      <c r="J17" s="135">
        <v>19.559999999999999</v>
      </c>
      <c r="K17" s="135">
        <v>6119592</v>
      </c>
      <c r="L17" s="135">
        <v>2035583</v>
      </c>
      <c r="M17" s="135">
        <v>33.26</v>
      </c>
      <c r="N17" s="135">
        <v>6219096</v>
      </c>
      <c r="O17" s="135">
        <v>3228541</v>
      </c>
      <c r="P17" s="302">
        <v>51.91</v>
      </c>
      <c r="Q17" s="303" t="s">
        <v>65</v>
      </c>
    </row>
    <row r="18" spans="1:17" x14ac:dyDescent="0.35">
      <c r="A18" s="300" t="s">
        <v>296</v>
      </c>
      <c r="B18" s="306">
        <v>9160890</v>
      </c>
      <c r="C18" s="135">
        <v>2472668</v>
      </c>
      <c r="D18" s="135">
        <v>26.99</v>
      </c>
      <c r="E18" s="135">
        <v>9119106</v>
      </c>
      <c r="F18" s="135">
        <v>2815745</v>
      </c>
      <c r="G18" s="135">
        <v>30.88</v>
      </c>
      <c r="H18" s="135">
        <v>9791513</v>
      </c>
      <c r="I18" s="135">
        <v>4686232</v>
      </c>
      <c r="J18" s="135">
        <v>47.86</v>
      </c>
      <c r="K18" s="135">
        <v>10116653</v>
      </c>
      <c r="L18" s="135">
        <v>6742853</v>
      </c>
      <c r="M18" s="135">
        <v>66.650000000000006</v>
      </c>
      <c r="N18" s="135">
        <v>10115118</v>
      </c>
      <c r="O18" s="135">
        <v>7665884</v>
      </c>
      <c r="P18" s="302">
        <v>75.790000000000006</v>
      </c>
      <c r="Q18" s="303" t="s">
        <v>11</v>
      </c>
    </row>
    <row r="19" spans="1:17" x14ac:dyDescent="0.35">
      <c r="A19" s="300" t="s">
        <v>297</v>
      </c>
      <c r="B19" s="306">
        <v>9555198</v>
      </c>
      <c r="C19" s="135">
        <v>1749567</v>
      </c>
      <c r="D19" s="135">
        <v>18.309999999999999</v>
      </c>
      <c r="E19" s="135">
        <v>6714823</v>
      </c>
      <c r="F19" s="135">
        <v>2154031</v>
      </c>
      <c r="G19" s="135">
        <v>32.08</v>
      </c>
      <c r="H19" s="135">
        <v>7068652</v>
      </c>
      <c r="I19" s="135">
        <v>2817905</v>
      </c>
      <c r="J19" s="135">
        <v>39.86</v>
      </c>
      <c r="K19" s="135">
        <v>7069482</v>
      </c>
      <c r="L19" s="135">
        <v>3347392</v>
      </c>
      <c r="M19" s="135">
        <v>47.35</v>
      </c>
      <c r="N19" s="135">
        <v>7080382</v>
      </c>
      <c r="O19" s="135">
        <v>3714329</v>
      </c>
      <c r="P19" s="302">
        <v>52.46</v>
      </c>
      <c r="Q19" s="303" t="s">
        <v>13</v>
      </c>
    </row>
    <row r="20" spans="1:17" x14ac:dyDescent="0.35">
      <c r="A20" s="300" t="s">
        <v>108</v>
      </c>
      <c r="B20" s="306">
        <v>35484</v>
      </c>
      <c r="C20" s="135">
        <v>1964</v>
      </c>
      <c r="D20" s="135">
        <v>5.53</v>
      </c>
      <c r="E20" s="135">
        <v>44082</v>
      </c>
      <c r="F20" s="135">
        <v>3726</v>
      </c>
      <c r="G20" s="135">
        <v>8.4499999999999993</v>
      </c>
      <c r="H20" s="135">
        <v>42688</v>
      </c>
      <c r="I20" s="135">
        <v>12633</v>
      </c>
      <c r="J20" s="135">
        <v>29.59</v>
      </c>
      <c r="K20" s="135">
        <v>42583</v>
      </c>
      <c r="L20" s="135">
        <v>30643</v>
      </c>
      <c r="M20" s="135">
        <v>71.959999999999994</v>
      </c>
      <c r="N20" s="135">
        <v>40808</v>
      </c>
      <c r="O20" s="135">
        <v>37700</v>
      </c>
      <c r="P20" s="302">
        <v>92.38</v>
      </c>
      <c r="Q20" s="303" t="s">
        <v>109</v>
      </c>
    </row>
    <row r="21" spans="1:17" x14ac:dyDescent="0.35">
      <c r="A21" s="300" t="s">
        <v>236</v>
      </c>
      <c r="B21" s="306" t="s">
        <v>45</v>
      </c>
      <c r="C21" s="135" t="s">
        <v>45</v>
      </c>
      <c r="D21" s="135" t="s">
        <v>45</v>
      </c>
      <c r="E21" s="135" t="s">
        <v>45</v>
      </c>
      <c r="F21" s="135" t="s">
        <v>45</v>
      </c>
      <c r="G21" s="135" t="s">
        <v>45</v>
      </c>
      <c r="H21" s="135" t="s">
        <v>45</v>
      </c>
      <c r="I21" s="135" t="s">
        <v>45</v>
      </c>
      <c r="J21" s="135" t="s">
        <v>45</v>
      </c>
      <c r="K21" s="135">
        <v>13370</v>
      </c>
      <c r="L21" s="135">
        <v>0</v>
      </c>
      <c r="M21" s="135">
        <v>0</v>
      </c>
      <c r="N21" s="135">
        <v>13370</v>
      </c>
      <c r="O21" s="135">
        <v>10836</v>
      </c>
      <c r="P21" s="302">
        <v>81.05</v>
      </c>
      <c r="Q21" s="303" t="s">
        <v>30</v>
      </c>
    </row>
    <row r="22" spans="1:17" x14ac:dyDescent="0.35">
      <c r="A22" s="300" t="s">
        <v>298</v>
      </c>
      <c r="B22" s="306">
        <v>11333566</v>
      </c>
      <c r="C22" s="135">
        <v>1772303</v>
      </c>
      <c r="D22" s="135">
        <v>15.64</v>
      </c>
      <c r="E22" s="135">
        <v>12305452</v>
      </c>
      <c r="F22" s="135">
        <v>3758849</v>
      </c>
      <c r="G22" s="135">
        <v>30.55</v>
      </c>
      <c r="H22" s="135">
        <v>12227867</v>
      </c>
      <c r="I22" s="135">
        <v>4848261</v>
      </c>
      <c r="J22" s="135">
        <v>39.65</v>
      </c>
      <c r="K22" s="135">
        <v>11988232</v>
      </c>
      <c r="L22" s="135">
        <v>5739124</v>
      </c>
      <c r="M22" s="135">
        <v>47.87</v>
      </c>
      <c r="N22" s="135">
        <v>11187907</v>
      </c>
      <c r="O22" s="135">
        <v>6869352</v>
      </c>
      <c r="P22" s="302">
        <v>61.4</v>
      </c>
      <c r="Q22" s="303" t="s">
        <v>69</v>
      </c>
    </row>
    <row r="23" spans="1:17" x14ac:dyDescent="0.35">
      <c r="A23" s="300" t="s">
        <v>299</v>
      </c>
      <c r="B23" s="306">
        <v>13854445</v>
      </c>
      <c r="C23" s="135">
        <v>5388428</v>
      </c>
      <c r="D23" s="135">
        <v>38.89</v>
      </c>
      <c r="E23" s="135">
        <v>14236135</v>
      </c>
      <c r="F23" s="135">
        <v>9097296</v>
      </c>
      <c r="G23" s="135">
        <v>63.9</v>
      </c>
      <c r="H23" s="135">
        <v>14608532</v>
      </c>
      <c r="I23" s="135">
        <v>10162797</v>
      </c>
      <c r="J23" s="135">
        <v>69.569999999999993</v>
      </c>
      <c r="K23" s="135">
        <v>14673257</v>
      </c>
      <c r="L23" s="135">
        <v>10984427</v>
      </c>
      <c r="M23" s="135">
        <v>74.86</v>
      </c>
      <c r="N23" s="135">
        <v>14672395</v>
      </c>
      <c r="O23" s="135">
        <v>12501423</v>
      </c>
      <c r="P23" s="302">
        <v>85.2</v>
      </c>
      <c r="Q23" s="303" t="s">
        <v>15</v>
      </c>
    </row>
    <row r="24" spans="1:17" x14ac:dyDescent="0.35">
      <c r="A24" s="300" t="s">
        <v>300</v>
      </c>
      <c r="B24" s="306">
        <v>461234</v>
      </c>
      <c r="C24" s="135">
        <v>30379</v>
      </c>
      <c r="D24" s="135">
        <v>6.59</v>
      </c>
      <c r="E24" s="135">
        <v>451566</v>
      </c>
      <c r="F24" s="135">
        <v>226532</v>
      </c>
      <c r="G24" s="135">
        <v>50.17</v>
      </c>
      <c r="H24" s="135">
        <v>451566</v>
      </c>
      <c r="I24" s="135">
        <v>296440</v>
      </c>
      <c r="J24" s="135">
        <v>65.650000000000006</v>
      </c>
      <c r="K24" s="135">
        <v>451566</v>
      </c>
      <c r="L24" s="135">
        <v>345207</v>
      </c>
      <c r="M24" s="135">
        <v>76.45</v>
      </c>
      <c r="N24" s="135">
        <v>451566</v>
      </c>
      <c r="O24" s="135">
        <v>353075</v>
      </c>
      <c r="P24" s="302">
        <v>78.19</v>
      </c>
      <c r="Q24" s="303" t="s">
        <v>72</v>
      </c>
    </row>
    <row r="25" spans="1:17" x14ac:dyDescent="0.35">
      <c r="A25" s="300" t="s">
        <v>301</v>
      </c>
      <c r="B25" s="306">
        <v>491351</v>
      </c>
      <c r="C25" s="135">
        <v>6279</v>
      </c>
      <c r="D25" s="135">
        <v>1.28</v>
      </c>
      <c r="E25" s="135">
        <v>589888</v>
      </c>
      <c r="F25" s="135">
        <v>93634</v>
      </c>
      <c r="G25" s="135">
        <v>15.87</v>
      </c>
      <c r="H25" s="135">
        <v>589888</v>
      </c>
      <c r="I25" s="135">
        <v>227304</v>
      </c>
      <c r="J25" s="135">
        <v>38.53</v>
      </c>
      <c r="K25" s="135">
        <v>651416</v>
      </c>
      <c r="L25" s="135">
        <v>307609</v>
      </c>
      <c r="M25" s="135">
        <v>47.22</v>
      </c>
      <c r="N25" s="135">
        <v>651412</v>
      </c>
      <c r="O25" s="135">
        <v>498538</v>
      </c>
      <c r="P25" s="302">
        <v>76.53</v>
      </c>
      <c r="Q25" s="303" t="s">
        <v>74</v>
      </c>
    </row>
    <row r="26" spans="1:17" x14ac:dyDescent="0.35">
      <c r="A26" s="300" t="s">
        <v>303</v>
      </c>
      <c r="B26" s="306">
        <v>118580</v>
      </c>
      <c r="C26" s="135">
        <v>25079</v>
      </c>
      <c r="D26" s="135">
        <v>21.15</v>
      </c>
      <c r="E26" s="135">
        <v>126827</v>
      </c>
      <c r="F26" s="135">
        <v>58869</v>
      </c>
      <c r="G26" s="135">
        <v>46.42</v>
      </c>
      <c r="H26" s="135">
        <v>133132</v>
      </c>
      <c r="I26" s="135">
        <v>80362</v>
      </c>
      <c r="J26" s="135">
        <v>60.36</v>
      </c>
      <c r="K26" s="135">
        <v>133060</v>
      </c>
      <c r="L26" s="135">
        <v>110575</v>
      </c>
      <c r="M26" s="135">
        <v>83.1</v>
      </c>
      <c r="N26" s="135">
        <v>133060</v>
      </c>
      <c r="O26" s="135">
        <v>133060</v>
      </c>
      <c r="P26" s="302">
        <v>100</v>
      </c>
      <c r="Q26" s="303" t="s">
        <v>76</v>
      </c>
    </row>
    <row r="27" spans="1:17" x14ac:dyDescent="0.35">
      <c r="A27" s="300" t="s">
        <v>248</v>
      </c>
      <c r="B27" s="306">
        <v>374851</v>
      </c>
      <c r="C27" s="135">
        <v>15826</v>
      </c>
      <c r="D27" s="135">
        <v>4.22</v>
      </c>
      <c r="E27" s="135">
        <v>385699</v>
      </c>
      <c r="F27" s="135">
        <v>63421</v>
      </c>
      <c r="G27" s="135">
        <v>16.440000000000001</v>
      </c>
      <c r="H27" s="135">
        <v>377286</v>
      </c>
      <c r="I27" s="135">
        <v>155553</v>
      </c>
      <c r="J27" s="135">
        <v>41.23</v>
      </c>
      <c r="K27" s="135">
        <v>369794</v>
      </c>
      <c r="L27" s="135">
        <v>242752</v>
      </c>
      <c r="M27" s="135">
        <v>65.650000000000006</v>
      </c>
      <c r="N27" s="135">
        <v>369204</v>
      </c>
      <c r="O27" s="135">
        <v>317659</v>
      </c>
      <c r="P27" s="302">
        <v>86.04</v>
      </c>
      <c r="Q27" s="303" t="s">
        <v>78</v>
      </c>
    </row>
    <row r="28" spans="1:17" x14ac:dyDescent="0.35">
      <c r="A28" s="300" t="s">
        <v>305</v>
      </c>
      <c r="B28" s="306">
        <v>8153051</v>
      </c>
      <c r="C28" s="135">
        <v>747451</v>
      </c>
      <c r="D28" s="135">
        <v>9.17</v>
      </c>
      <c r="E28" s="135">
        <v>8566513</v>
      </c>
      <c r="F28" s="135">
        <v>2294803</v>
      </c>
      <c r="G28" s="135">
        <v>26.79</v>
      </c>
      <c r="H28" s="135">
        <v>8833536</v>
      </c>
      <c r="I28" s="135">
        <v>4042261</v>
      </c>
      <c r="J28" s="135">
        <v>45.76</v>
      </c>
      <c r="K28" s="135">
        <v>8857549</v>
      </c>
      <c r="L28" s="135">
        <v>5264444</v>
      </c>
      <c r="M28" s="135">
        <v>59.43</v>
      </c>
      <c r="N28" s="135">
        <v>8867762</v>
      </c>
      <c r="O28" s="135">
        <v>6470907</v>
      </c>
      <c r="P28" s="302">
        <v>72.97</v>
      </c>
      <c r="Q28" s="303" t="s">
        <v>17</v>
      </c>
    </row>
    <row r="29" spans="1:17" x14ac:dyDescent="0.35">
      <c r="A29" s="300" t="s">
        <v>323</v>
      </c>
      <c r="B29" s="306">
        <v>100321</v>
      </c>
      <c r="C29" s="135">
        <v>99993</v>
      </c>
      <c r="D29" s="135">
        <v>99.67</v>
      </c>
      <c r="E29" s="135">
        <v>114908</v>
      </c>
      <c r="F29" s="135">
        <v>108280</v>
      </c>
      <c r="G29" s="135">
        <v>94.23</v>
      </c>
      <c r="H29" s="135">
        <v>114908</v>
      </c>
      <c r="I29" s="135">
        <v>114908</v>
      </c>
      <c r="J29" s="135">
        <v>100</v>
      </c>
      <c r="K29" s="135">
        <v>114969</v>
      </c>
      <c r="L29" s="135">
        <v>114969</v>
      </c>
      <c r="M29" s="135">
        <v>100</v>
      </c>
      <c r="N29" s="135">
        <v>114969</v>
      </c>
      <c r="O29" s="135">
        <v>114969</v>
      </c>
      <c r="P29" s="302">
        <v>100</v>
      </c>
      <c r="Q29" s="303" t="s">
        <v>28</v>
      </c>
    </row>
    <row r="30" spans="1:17" x14ac:dyDescent="0.35">
      <c r="A30" s="300" t="s">
        <v>306</v>
      </c>
      <c r="B30" s="306">
        <v>3419816</v>
      </c>
      <c r="C30" s="135">
        <v>1754722</v>
      </c>
      <c r="D30" s="135">
        <v>51.31</v>
      </c>
      <c r="E30" s="135">
        <v>3473254</v>
      </c>
      <c r="F30" s="135">
        <v>2572742</v>
      </c>
      <c r="G30" s="135">
        <v>74.069999999999993</v>
      </c>
      <c r="H30" s="135">
        <v>3440065</v>
      </c>
      <c r="I30" s="135">
        <v>3413121</v>
      </c>
      <c r="J30" s="135">
        <v>99.22</v>
      </c>
      <c r="K30" s="135">
        <v>3425723</v>
      </c>
      <c r="L30" s="135">
        <v>3418053</v>
      </c>
      <c r="M30" s="135">
        <v>99.78</v>
      </c>
      <c r="N30" s="135">
        <v>3418055</v>
      </c>
      <c r="O30" s="135">
        <v>3418055</v>
      </c>
      <c r="P30" s="302">
        <v>100</v>
      </c>
      <c r="Q30" s="303" t="s">
        <v>82</v>
      </c>
    </row>
    <row r="31" spans="1:17" x14ac:dyDescent="0.35">
      <c r="A31" s="300" t="s">
        <v>307</v>
      </c>
      <c r="B31" s="306">
        <v>10031513</v>
      </c>
      <c r="C31" s="135">
        <v>1276300</v>
      </c>
      <c r="D31" s="135">
        <v>12.72</v>
      </c>
      <c r="E31" s="135">
        <v>10132274</v>
      </c>
      <c r="F31" s="135">
        <v>1957183</v>
      </c>
      <c r="G31" s="135">
        <v>19.32</v>
      </c>
      <c r="H31" s="135">
        <v>10568805</v>
      </c>
      <c r="I31" s="135">
        <v>2495213</v>
      </c>
      <c r="J31" s="135">
        <v>23.61</v>
      </c>
      <c r="K31" s="135">
        <v>10784072</v>
      </c>
      <c r="L31" s="135">
        <v>3883685</v>
      </c>
      <c r="M31" s="135">
        <v>36.01</v>
      </c>
      <c r="N31" s="135">
        <v>10693028</v>
      </c>
      <c r="O31" s="135">
        <v>5101547</v>
      </c>
      <c r="P31" s="302">
        <v>47.71</v>
      </c>
      <c r="Q31" s="303" t="s">
        <v>84</v>
      </c>
    </row>
    <row r="32" spans="1:17" x14ac:dyDescent="0.35">
      <c r="A32" s="300" t="s">
        <v>308</v>
      </c>
      <c r="B32" s="306">
        <v>106128</v>
      </c>
      <c r="C32" s="135">
        <v>70345</v>
      </c>
      <c r="D32" s="135">
        <v>66.28</v>
      </c>
      <c r="E32" s="135">
        <v>105063</v>
      </c>
      <c r="F32" s="135">
        <v>80623</v>
      </c>
      <c r="G32" s="135">
        <v>76.739999999999995</v>
      </c>
      <c r="H32" s="135">
        <v>105063</v>
      </c>
      <c r="I32" s="135">
        <v>88532</v>
      </c>
      <c r="J32" s="135">
        <v>84.27</v>
      </c>
      <c r="K32" s="135">
        <v>131880</v>
      </c>
      <c r="L32" s="135">
        <v>107941</v>
      </c>
      <c r="M32" s="135">
        <v>81.849999999999994</v>
      </c>
      <c r="N32" s="135">
        <v>133147</v>
      </c>
      <c r="O32" s="135">
        <v>117912</v>
      </c>
      <c r="P32" s="302">
        <v>88.56</v>
      </c>
      <c r="Q32" s="303" t="s">
        <v>86</v>
      </c>
    </row>
    <row r="33" spans="1:17" x14ac:dyDescent="0.35">
      <c r="A33" s="300" t="s">
        <v>309</v>
      </c>
      <c r="B33" s="306">
        <v>14270324</v>
      </c>
      <c r="C33" s="135">
        <v>2192812</v>
      </c>
      <c r="D33" s="135">
        <v>15.37</v>
      </c>
      <c r="E33" s="135">
        <v>12689045</v>
      </c>
      <c r="F33" s="135">
        <v>3806002</v>
      </c>
      <c r="G33" s="135">
        <v>29.99</v>
      </c>
      <c r="H33" s="135">
        <v>12689045</v>
      </c>
      <c r="I33" s="135">
        <v>5295974</v>
      </c>
      <c r="J33" s="135">
        <v>41.74</v>
      </c>
      <c r="K33" s="135">
        <v>12551964</v>
      </c>
      <c r="L33" s="135">
        <v>7948428</v>
      </c>
      <c r="M33" s="135">
        <v>63.32</v>
      </c>
      <c r="N33" s="135">
        <v>12523757</v>
      </c>
      <c r="O33" s="135">
        <v>10253804</v>
      </c>
      <c r="P33" s="302">
        <v>81.87</v>
      </c>
      <c r="Q33" s="303" t="s">
        <v>19</v>
      </c>
    </row>
    <row r="34" spans="1:17" x14ac:dyDescent="0.35">
      <c r="A34" s="300" t="s">
        <v>310</v>
      </c>
      <c r="B34" s="306">
        <v>5967374</v>
      </c>
      <c r="C34" s="135">
        <v>3586419</v>
      </c>
      <c r="D34" s="135">
        <v>60.1</v>
      </c>
      <c r="E34" s="135">
        <v>5406070</v>
      </c>
      <c r="F34" s="135">
        <v>5406070</v>
      </c>
      <c r="G34" s="135">
        <v>100</v>
      </c>
      <c r="H34" s="135">
        <v>5406070</v>
      </c>
      <c r="I34" s="135">
        <v>5386962</v>
      </c>
      <c r="J34" s="135">
        <v>99.65</v>
      </c>
      <c r="K34" s="135">
        <v>5398219</v>
      </c>
      <c r="L34" s="135">
        <v>5398219</v>
      </c>
      <c r="M34" s="135">
        <v>100</v>
      </c>
      <c r="N34" s="135">
        <v>5398219</v>
      </c>
      <c r="O34" s="135">
        <v>5398219</v>
      </c>
      <c r="P34" s="302">
        <v>100</v>
      </c>
      <c r="Q34" s="303" t="s">
        <v>89</v>
      </c>
    </row>
    <row r="35" spans="1:17" x14ac:dyDescent="0.35">
      <c r="A35" s="300" t="s">
        <v>312</v>
      </c>
      <c r="B35" s="306">
        <v>893565</v>
      </c>
      <c r="C35" s="135">
        <v>70258</v>
      </c>
      <c r="D35" s="135">
        <v>7.86</v>
      </c>
      <c r="E35" s="135">
        <v>800997</v>
      </c>
      <c r="F35" s="135">
        <v>212469</v>
      </c>
      <c r="G35" s="135">
        <v>26.53</v>
      </c>
      <c r="H35" s="135">
        <v>760052</v>
      </c>
      <c r="I35" s="135">
        <v>377676</v>
      </c>
      <c r="J35" s="135">
        <v>49.69</v>
      </c>
      <c r="K35" s="135">
        <v>741945</v>
      </c>
      <c r="L35" s="135">
        <v>458364</v>
      </c>
      <c r="M35" s="135">
        <v>61.78</v>
      </c>
      <c r="N35" s="135">
        <v>748639</v>
      </c>
      <c r="O35" s="135">
        <v>590719</v>
      </c>
      <c r="P35" s="302">
        <v>78.91</v>
      </c>
      <c r="Q35" s="303" t="s">
        <v>91</v>
      </c>
    </row>
    <row r="36" spans="1:17" x14ac:dyDescent="0.35">
      <c r="A36" s="300" t="s">
        <v>333</v>
      </c>
      <c r="B36" s="306">
        <v>26134696</v>
      </c>
      <c r="C36" s="135">
        <v>982082</v>
      </c>
      <c r="D36" s="135">
        <v>3.76</v>
      </c>
      <c r="E36" s="135">
        <v>26338776</v>
      </c>
      <c r="F36" s="135">
        <v>2897932</v>
      </c>
      <c r="G36" s="135">
        <v>11</v>
      </c>
      <c r="H36" s="135">
        <v>26427705</v>
      </c>
      <c r="I36" s="135">
        <v>3478748</v>
      </c>
      <c r="J36" s="135">
        <v>13.16</v>
      </c>
      <c r="K36" s="135">
        <v>26534262</v>
      </c>
      <c r="L36" s="135">
        <v>9466510</v>
      </c>
      <c r="M36" s="135">
        <v>35.68</v>
      </c>
      <c r="N36" s="135">
        <v>26542127</v>
      </c>
      <c r="O36" s="135">
        <v>21517802</v>
      </c>
      <c r="P36" s="302">
        <v>81.069999999999993</v>
      </c>
      <c r="Q36" s="303" t="s">
        <v>93</v>
      </c>
    </row>
    <row r="37" spans="1:17" x14ac:dyDescent="0.35">
      <c r="A37" s="300" t="s">
        <v>211</v>
      </c>
      <c r="B37" s="306">
        <v>1621251</v>
      </c>
      <c r="C37" s="135">
        <v>217120</v>
      </c>
      <c r="D37" s="135">
        <v>13.39</v>
      </c>
      <c r="E37" s="135">
        <v>1461910</v>
      </c>
      <c r="F37" s="135">
        <v>649421</v>
      </c>
      <c r="G37" s="135">
        <v>44.42</v>
      </c>
      <c r="H37" s="135">
        <v>1518115</v>
      </c>
      <c r="I37" s="135">
        <v>924379</v>
      </c>
      <c r="J37" s="135">
        <v>60.89</v>
      </c>
      <c r="K37" s="135">
        <v>1494396</v>
      </c>
      <c r="L37" s="135">
        <v>1139252</v>
      </c>
      <c r="M37" s="135">
        <v>76.23</v>
      </c>
      <c r="N37" s="135">
        <v>1454338</v>
      </c>
      <c r="O37" s="135">
        <v>1364622</v>
      </c>
      <c r="P37" s="302">
        <v>93.83</v>
      </c>
      <c r="Q37" s="303" t="s">
        <v>95</v>
      </c>
    </row>
    <row r="38" spans="1:17" x14ac:dyDescent="0.35">
      <c r="A38" s="300" t="s">
        <v>314</v>
      </c>
      <c r="B38" s="306">
        <v>16335210</v>
      </c>
      <c r="C38" s="135">
        <v>219308</v>
      </c>
      <c r="D38" s="135">
        <v>1.34</v>
      </c>
      <c r="E38" s="135">
        <v>16325859</v>
      </c>
      <c r="F38" s="135">
        <v>1467168</v>
      </c>
      <c r="G38" s="135">
        <v>8.99</v>
      </c>
      <c r="H38" s="135">
        <v>17722587</v>
      </c>
      <c r="I38" s="135">
        <v>3797690</v>
      </c>
      <c r="J38" s="135">
        <v>21.43</v>
      </c>
      <c r="K38" s="135">
        <v>18340074</v>
      </c>
      <c r="L38" s="135">
        <v>5874404</v>
      </c>
      <c r="M38" s="135">
        <v>32.03</v>
      </c>
      <c r="N38" s="135">
        <v>17509083</v>
      </c>
      <c r="O38" s="135">
        <v>8166130</v>
      </c>
      <c r="P38" s="302">
        <v>46.64</v>
      </c>
      <c r="Q38" s="303" t="s">
        <v>98</v>
      </c>
    </row>
    <row r="39" spans="1:17" x14ac:dyDescent="0.35">
      <c r="A39" s="327" t="s">
        <v>218</v>
      </c>
      <c r="B39" s="328">
        <v>190469212</v>
      </c>
      <c r="C39" s="329">
        <v>40625025</v>
      </c>
      <c r="D39" s="329">
        <v>21.33</v>
      </c>
      <c r="E39" s="329">
        <v>191963738</v>
      </c>
      <c r="F39" s="329">
        <v>72886547</v>
      </c>
      <c r="G39" s="329">
        <v>37.97</v>
      </c>
      <c r="H39" s="329">
        <v>193199823</v>
      </c>
      <c r="I39" s="329">
        <v>93020230</v>
      </c>
      <c r="J39" s="329">
        <v>48.15</v>
      </c>
      <c r="K39" s="329">
        <v>194335977</v>
      </c>
      <c r="L39" s="329">
        <v>116295542</v>
      </c>
      <c r="M39" s="329">
        <v>59.84</v>
      </c>
      <c r="N39" s="329">
        <v>193033297</v>
      </c>
      <c r="O39" s="329">
        <v>146221601</v>
      </c>
      <c r="P39" s="330">
        <v>75.75</v>
      </c>
      <c r="Q39" s="331" t="s">
        <v>32</v>
      </c>
    </row>
    <row r="40" spans="1:17" s="332" customFormat="1" ht="32" customHeight="1" x14ac:dyDescent="0.35">
      <c r="A40" s="417" t="s">
        <v>660</v>
      </c>
      <c r="B40" s="417"/>
      <c r="C40" s="417"/>
      <c r="D40" s="417"/>
      <c r="E40" s="417"/>
      <c r="F40" s="417"/>
      <c r="G40" s="417"/>
      <c r="H40" s="417"/>
      <c r="I40" s="417"/>
      <c r="J40" s="417"/>
      <c r="K40" s="417"/>
      <c r="L40" s="417"/>
      <c r="M40" s="417"/>
      <c r="N40" s="417"/>
      <c r="O40" s="417"/>
      <c r="P40" s="417"/>
      <c r="Q40" s="417"/>
    </row>
    <row r="43" spans="1:17" ht="78" hidden="1" customHeight="1" x14ac:dyDescent="0.35"/>
    <row r="82" spans="6:17" s="333" customFormat="1" ht="54.75" hidden="1" customHeight="1" x14ac:dyDescent="0.35">
      <c r="F82" s="211"/>
      <c r="G82" s="211"/>
      <c r="H82" s="211"/>
      <c r="I82" s="211"/>
      <c r="J82" s="211"/>
      <c r="K82" s="211"/>
      <c r="L82" s="211"/>
      <c r="M82" s="211"/>
      <c r="N82" s="211"/>
      <c r="O82" s="211"/>
      <c r="Q82" s="334"/>
    </row>
  </sheetData>
  <mergeCells count="10">
    <mergeCell ref="A1:Q1"/>
    <mergeCell ref="A2:Q2"/>
    <mergeCell ref="Q3:Q4"/>
    <mergeCell ref="A3:A4"/>
    <mergeCell ref="A40:Q40"/>
    <mergeCell ref="B3:D3"/>
    <mergeCell ref="E3:G3"/>
    <mergeCell ref="H3:J3"/>
    <mergeCell ref="K3:M3"/>
    <mergeCell ref="N3:P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D6545E-565F-4582-82AC-BF3A753D2462}">
  <dimension ref="A1:E40"/>
  <sheetViews>
    <sheetView topLeftCell="A33" workbookViewId="0">
      <selection activeCell="A41" sqref="A41:XFD1048576"/>
    </sheetView>
  </sheetViews>
  <sheetFormatPr defaultColWidth="0" defaultRowHeight="14.5" zeroHeight="1" x14ac:dyDescent="0.35"/>
  <cols>
    <col min="1" max="5" width="22.36328125" customWidth="1"/>
    <col min="6" max="16384" width="8.7265625" hidden="1"/>
  </cols>
  <sheetData>
    <row r="1" spans="1:5" ht="51.5" customHeight="1" x14ac:dyDescent="0.35">
      <c r="A1" s="420" t="s">
        <v>666</v>
      </c>
      <c r="B1" s="420"/>
      <c r="C1" s="420"/>
      <c r="D1" s="420"/>
      <c r="E1" s="420"/>
    </row>
    <row r="2" spans="1:5" ht="115.5" x14ac:dyDescent="0.35">
      <c r="A2" s="310" t="s">
        <v>627</v>
      </c>
      <c r="B2" s="310" t="s">
        <v>648</v>
      </c>
      <c r="C2" s="310" t="s">
        <v>649</v>
      </c>
      <c r="D2" s="310" t="s">
        <v>650</v>
      </c>
      <c r="E2" s="310" t="s">
        <v>651</v>
      </c>
    </row>
    <row r="3" spans="1:5" ht="16.5" x14ac:dyDescent="0.35">
      <c r="A3" s="291" t="s">
        <v>636</v>
      </c>
      <c r="B3" s="311">
        <v>48154</v>
      </c>
      <c r="C3" s="311">
        <v>48154</v>
      </c>
      <c r="D3" s="312">
        <v>100</v>
      </c>
      <c r="E3" s="313" t="s">
        <v>100</v>
      </c>
    </row>
    <row r="4" spans="1:5" ht="16.5" x14ac:dyDescent="0.35">
      <c r="A4" s="291" t="s">
        <v>285</v>
      </c>
      <c r="B4" s="314">
        <v>4380256</v>
      </c>
      <c r="C4" s="314">
        <v>3067015</v>
      </c>
      <c r="D4" s="312">
        <v>70.02000000000001</v>
      </c>
      <c r="E4" s="313" t="s">
        <v>5</v>
      </c>
    </row>
    <row r="5" spans="1:5" ht="16.5" x14ac:dyDescent="0.35">
      <c r="A5" s="291" t="s">
        <v>286</v>
      </c>
      <c r="B5" s="314">
        <v>135050</v>
      </c>
      <c r="C5" s="311">
        <v>50967</v>
      </c>
      <c r="D5" s="312">
        <v>37.74</v>
      </c>
      <c r="E5" s="313" t="s">
        <v>46</v>
      </c>
    </row>
    <row r="6" spans="1:5" ht="16.5" x14ac:dyDescent="0.35">
      <c r="A6" s="291" t="s">
        <v>287</v>
      </c>
      <c r="B6" s="314">
        <v>1022270</v>
      </c>
      <c r="C6" s="314">
        <v>166420</v>
      </c>
      <c r="D6" s="312">
        <v>16.28</v>
      </c>
      <c r="E6" s="313" t="s">
        <v>48</v>
      </c>
    </row>
    <row r="7" spans="1:5" ht="16.5" x14ac:dyDescent="0.35">
      <c r="A7" s="291" t="s">
        <v>288</v>
      </c>
      <c r="B7" s="314">
        <v>2811338</v>
      </c>
      <c r="C7" s="314">
        <v>2330401</v>
      </c>
      <c r="D7" s="312">
        <v>82.89</v>
      </c>
      <c r="E7" s="313" t="s">
        <v>50</v>
      </c>
    </row>
    <row r="8" spans="1:5" ht="16.5" x14ac:dyDescent="0.35">
      <c r="A8" s="291" t="s">
        <v>317</v>
      </c>
      <c r="B8" s="314">
        <v>313580</v>
      </c>
      <c r="C8" s="314">
        <v>298083</v>
      </c>
      <c r="D8" s="312">
        <v>95.06</v>
      </c>
      <c r="E8" s="313" t="s">
        <v>102</v>
      </c>
    </row>
    <row r="9" spans="1:5" ht="16.5" x14ac:dyDescent="0.35">
      <c r="A9" s="291" t="s">
        <v>330</v>
      </c>
      <c r="B9" s="314">
        <v>1641191</v>
      </c>
      <c r="C9" s="314">
        <v>1046208</v>
      </c>
      <c r="D9" s="312">
        <v>63.749999999999993</v>
      </c>
      <c r="E9" s="313" t="s">
        <v>52</v>
      </c>
    </row>
    <row r="10" spans="1:5" ht="16.5" x14ac:dyDescent="0.35">
      <c r="A10" s="291" t="s">
        <v>652</v>
      </c>
      <c r="B10" s="311">
        <v>44373</v>
      </c>
      <c r="C10" s="311">
        <v>44373</v>
      </c>
      <c r="D10" s="312">
        <v>100</v>
      </c>
      <c r="E10" s="313" t="s">
        <v>653</v>
      </c>
    </row>
    <row r="11" spans="1:5" ht="16.5" x14ac:dyDescent="0.35">
      <c r="A11" s="291" t="s">
        <v>290</v>
      </c>
      <c r="B11" s="314">
        <v>4009814</v>
      </c>
      <c r="C11" s="314">
        <v>3282204</v>
      </c>
      <c r="D11" s="312">
        <v>81.849999999999994</v>
      </c>
      <c r="E11" s="313" t="s">
        <v>54</v>
      </c>
    </row>
    <row r="12" spans="1:5" ht="16.5" x14ac:dyDescent="0.35">
      <c r="A12" s="291" t="s">
        <v>291</v>
      </c>
      <c r="B12" s="314">
        <v>120844</v>
      </c>
      <c r="C12" s="314">
        <v>115010</v>
      </c>
      <c r="D12" s="312">
        <v>95.17</v>
      </c>
      <c r="E12" s="313" t="s">
        <v>7</v>
      </c>
    </row>
    <row r="13" spans="1:5" ht="16.5" x14ac:dyDescent="0.35">
      <c r="A13" s="291" t="s">
        <v>292</v>
      </c>
      <c r="B13" s="314">
        <v>7593306</v>
      </c>
      <c r="C13" s="314">
        <v>6595682</v>
      </c>
      <c r="D13" s="312">
        <v>86.86</v>
      </c>
      <c r="E13" s="313" t="s">
        <v>9</v>
      </c>
    </row>
    <row r="14" spans="1:5" ht="16.5" x14ac:dyDescent="0.35">
      <c r="A14" s="291" t="s">
        <v>331</v>
      </c>
      <c r="B14" s="314">
        <v>3099882</v>
      </c>
      <c r="C14" s="314">
        <v>2337852</v>
      </c>
      <c r="D14" s="312">
        <v>75.42</v>
      </c>
      <c r="E14" s="313" t="s">
        <v>58</v>
      </c>
    </row>
    <row r="15" spans="1:5" ht="16.5" x14ac:dyDescent="0.35">
      <c r="A15" s="291" t="s">
        <v>294</v>
      </c>
      <c r="B15" s="314">
        <v>248537</v>
      </c>
      <c r="C15" s="314">
        <v>185867</v>
      </c>
      <c r="D15" s="312">
        <v>74.78</v>
      </c>
      <c r="E15" s="313" t="s">
        <v>60</v>
      </c>
    </row>
    <row r="16" spans="1:5" ht="16.5" x14ac:dyDescent="0.35">
      <c r="A16" s="291" t="s">
        <v>320</v>
      </c>
      <c r="B16" s="314">
        <v>980232</v>
      </c>
      <c r="C16" s="314">
        <v>675052</v>
      </c>
      <c r="D16" s="312">
        <v>68.87</v>
      </c>
      <c r="E16" s="313" t="s">
        <v>217</v>
      </c>
    </row>
    <row r="17" spans="1:5" ht="16.5" x14ac:dyDescent="0.35">
      <c r="A17" s="291" t="s">
        <v>295</v>
      </c>
      <c r="B17" s="314">
        <v>1769039</v>
      </c>
      <c r="C17" s="314">
        <v>630692</v>
      </c>
      <c r="D17" s="312">
        <v>35.699999999999996</v>
      </c>
      <c r="E17" s="313" t="s">
        <v>65</v>
      </c>
    </row>
    <row r="18" spans="1:5" ht="16.5" x14ac:dyDescent="0.35">
      <c r="A18" s="291" t="s">
        <v>296</v>
      </c>
      <c r="B18" s="314">
        <v>7080680</v>
      </c>
      <c r="C18" s="314">
        <v>5023524</v>
      </c>
      <c r="D18" s="312">
        <v>70.95</v>
      </c>
      <c r="E18" s="313" t="s">
        <v>11</v>
      </c>
    </row>
    <row r="19" spans="1:5" ht="16.5" x14ac:dyDescent="0.35">
      <c r="A19" s="291" t="s">
        <v>297</v>
      </c>
      <c r="B19" s="314">
        <v>2318753</v>
      </c>
      <c r="C19" s="314">
        <v>1156750</v>
      </c>
      <c r="D19" s="312">
        <v>49.89</v>
      </c>
      <c r="E19" s="313" t="s">
        <v>13</v>
      </c>
    </row>
    <row r="20" spans="1:5" ht="16.5" x14ac:dyDescent="0.35">
      <c r="A20" s="291" t="s">
        <v>108</v>
      </c>
      <c r="B20" s="311">
        <v>12850</v>
      </c>
      <c r="C20" s="311">
        <v>1472</v>
      </c>
      <c r="D20" s="312">
        <v>11.459999999999999</v>
      </c>
      <c r="E20" s="313" t="s">
        <v>109</v>
      </c>
    </row>
    <row r="21" spans="1:5" ht="16.5" x14ac:dyDescent="0.35">
      <c r="A21" s="291" t="s">
        <v>236</v>
      </c>
      <c r="B21" s="311" t="s">
        <v>45</v>
      </c>
      <c r="C21" s="311" t="s">
        <v>45</v>
      </c>
      <c r="D21" s="312" t="s">
        <v>45</v>
      </c>
      <c r="E21" s="313" t="s">
        <v>30</v>
      </c>
    </row>
    <row r="22" spans="1:5" ht="16.5" x14ac:dyDescent="0.35">
      <c r="A22" s="291" t="s">
        <v>298</v>
      </c>
      <c r="B22" s="314">
        <v>3900000</v>
      </c>
      <c r="C22" s="314">
        <v>3002047</v>
      </c>
      <c r="D22" s="312">
        <v>76.98</v>
      </c>
      <c r="E22" s="313" t="s">
        <v>69</v>
      </c>
    </row>
    <row r="23" spans="1:5" ht="16.5" x14ac:dyDescent="0.35">
      <c r="A23" s="291" t="s">
        <v>299</v>
      </c>
      <c r="B23" s="314">
        <v>16412457</v>
      </c>
      <c r="C23" s="314">
        <v>13727737</v>
      </c>
      <c r="D23" s="312">
        <v>83.64</v>
      </c>
      <c r="E23" s="313" t="s">
        <v>15</v>
      </c>
    </row>
    <row r="24" spans="1:5" ht="16.5" x14ac:dyDescent="0.35">
      <c r="A24" s="291" t="s">
        <v>300</v>
      </c>
      <c r="B24" s="314">
        <v>183116</v>
      </c>
      <c r="C24" s="311">
        <v>73143</v>
      </c>
      <c r="D24" s="312">
        <v>39.94</v>
      </c>
      <c r="E24" s="313" t="s">
        <v>72</v>
      </c>
    </row>
    <row r="25" spans="1:5" ht="16.5" x14ac:dyDescent="0.35">
      <c r="A25" s="291" t="s">
        <v>301</v>
      </c>
      <c r="B25" s="314">
        <v>172129</v>
      </c>
      <c r="C25" s="314">
        <v>101789</v>
      </c>
      <c r="D25" s="312">
        <v>59.14</v>
      </c>
      <c r="E25" s="313" t="s">
        <v>74</v>
      </c>
    </row>
    <row r="26" spans="1:5" ht="16.5" x14ac:dyDescent="0.35">
      <c r="A26" s="291" t="s">
        <v>303</v>
      </c>
      <c r="B26" s="314">
        <v>171884</v>
      </c>
      <c r="C26" s="314">
        <v>113825</v>
      </c>
      <c r="D26" s="312">
        <v>66.22</v>
      </c>
      <c r="E26" s="313" t="s">
        <v>76</v>
      </c>
    </row>
    <row r="27" spans="1:5" ht="16.5" x14ac:dyDescent="0.35">
      <c r="A27" s="291" t="s">
        <v>248</v>
      </c>
      <c r="B27" s="314">
        <v>180354</v>
      </c>
      <c r="C27" s="311">
        <v>30781</v>
      </c>
      <c r="D27" s="312">
        <v>17.07</v>
      </c>
      <c r="E27" s="313" t="s">
        <v>78</v>
      </c>
    </row>
    <row r="28" spans="1:5" ht="16.5" x14ac:dyDescent="0.35">
      <c r="A28" s="291" t="s">
        <v>305</v>
      </c>
      <c r="B28" s="314">
        <v>1324738</v>
      </c>
      <c r="C28" s="314">
        <v>1143116</v>
      </c>
      <c r="D28" s="312">
        <v>86.29</v>
      </c>
      <c r="E28" s="313" t="s">
        <v>17</v>
      </c>
    </row>
    <row r="29" spans="1:5" ht="16.5" x14ac:dyDescent="0.35">
      <c r="A29" s="291" t="s">
        <v>323</v>
      </c>
      <c r="B29" s="314">
        <v>253291</v>
      </c>
      <c r="C29" s="314">
        <v>235216</v>
      </c>
      <c r="D29" s="312">
        <v>92.86</v>
      </c>
      <c r="E29" s="313" t="s">
        <v>28</v>
      </c>
    </row>
    <row r="30" spans="1:5" ht="16.5" x14ac:dyDescent="0.35">
      <c r="A30" s="291" t="s">
        <v>306</v>
      </c>
      <c r="B30" s="314">
        <v>2676537</v>
      </c>
      <c r="C30" s="314">
        <v>2453678</v>
      </c>
      <c r="D30" s="312">
        <v>91.67</v>
      </c>
      <c r="E30" s="313" t="s">
        <v>82</v>
      </c>
    </row>
    <row r="31" spans="1:5" ht="16.5" x14ac:dyDescent="0.35">
      <c r="A31" s="291" t="s">
        <v>307</v>
      </c>
      <c r="B31" s="314">
        <v>3993009</v>
      </c>
      <c r="C31" s="314">
        <v>3208607</v>
      </c>
      <c r="D31" s="312">
        <v>80.36</v>
      </c>
      <c r="E31" s="313" t="s">
        <v>84</v>
      </c>
    </row>
    <row r="32" spans="1:5" ht="16.5" x14ac:dyDescent="0.35">
      <c r="A32" s="291" t="s">
        <v>308</v>
      </c>
      <c r="B32" s="311">
        <v>44127</v>
      </c>
      <c r="C32" s="311">
        <v>16732</v>
      </c>
      <c r="D32" s="312">
        <v>37.92</v>
      </c>
      <c r="E32" s="313" t="s">
        <v>86</v>
      </c>
    </row>
    <row r="33" spans="1:5" ht="16.5" x14ac:dyDescent="0.35">
      <c r="A33" s="291" t="s">
        <v>309</v>
      </c>
      <c r="B33" s="314">
        <v>8659292</v>
      </c>
      <c r="C33" s="314">
        <v>4751054</v>
      </c>
      <c r="D33" s="312">
        <v>54.87</v>
      </c>
      <c r="E33" s="313" t="s">
        <v>19</v>
      </c>
    </row>
    <row r="34" spans="1:5" ht="16.5" x14ac:dyDescent="0.35">
      <c r="A34" s="291" t="s">
        <v>310</v>
      </c>
      <c r="B34" s="314">
        <v>4022960</v>
      </c>
      <c r="C34" s="314">
        <v>3720003</v>
      </c>
      <c r="D34" s="312">
        <v>92.47</v>
      </c>
      <c r="E34" s="313" t="s">
        <v>89</v>
      </c>
    </row>
    <row r="35" spans="1:5" ht="16.5" x14ac:dyDescent="0.35">
      <c r="A35" s="291" t="s">
        <v>312</v>
      </c>
      <c r="B35" s="314">
        <v>181177</v>
      </c>
      <c r="C35" s="314">
        <v>109231</v>
      </c>
      <c r="D35" s="312">
        <v>60.29</v>
      </c>
      <c r="E35" s="313" t="s">
        <v>91</v>
      </c>
    </row>
    <row r="36" spans="1:5" ht="16.5" x14ac:dyDescent="0.35">
      <c r="A36" s="291" t="s">
        <v>333</v>
      </c>
      <c r="B36" s="314">
        <v>13170455</v>
      </c>
      <c r="C36" s="314">
        <v>5815017</v>
      </c>
      <c r="D36" s="312">
        <v>44.15</v>
      </c>
      <c r="E36" s="313" t="s">
        <v>93</v>
      </c>
    </row>
    <row r="37" spans="1:5" ht="16.5" x14ac:dyDescent="0.35">
      <c r="A37" s="291" t="s">
        <v>211</v>
      </c>
      <c r="B37" s="314">
        <v>1036818</v>
      </c>
      <c r="C37" s="314">
        <v>921584</v>
      </c>
      <c r="D37" s="312">
        <v>88.89</v>
      </c>
      <c r="E37" s="313" t="s">
        <v>95</v>
      </c>
    </row>
    <row r="38" spans="1:5" ht="16.5" x14ac:dyDescent="0.35">
      <c r="A38" s="291" t="s">
        <v>314</v>
      </c>
      <c r="B38" s="314">
        <v>6255544</v>
      </c>
      <c r="C38" s="314">
        <v>4077761</v>
      </c>
      <c r="D38" s="312">
        <v>65.19</v>
      </c>
      <c r="E38" s="313" t="s">
        <v>98</v>
      </c>
    </row>
    <row r="39" spans="1:5" ht="16.5" x14ac:dyDescent="0.35">
      <c r="A39" s="294" t="s">
        <v>218</v>
      </c>
      <c r="B39" s="315">
        <v>100271358</v>
      </c>
      <c r="C39" s="315">
        <v>70557047</v>
      </c>
      <c r="D39" s="316">
        <v>70.36</v>
      </c>
      <c r="E39" s="317" t="s">
        <v>32</v>
      </c>
    </row>
    <row r="40" spans="1:5" ht="16.5" x14ac:dyDescent="0.35">
      <c r="A40" s="421" t="s">
        <v>660</v>
      </c>
      <c r="B40" s="421"/>
      <c r="C40" s="421"/>
      <c r="D40" s="421"/>
      <c r="E40" s="421"/>
    </row>
  </sheetData>
  <mergeCells count="2">
    <mergeCell ref="A1:E1"/>
    <mergeCell ref="A40:E40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0D5A7C-65A0-409A-9AF2-27777053290C}">
  <sheetPr codeName="Sheet5"/>
  <dimension ref="A1:D20"/>
  <sheetViews>
    <sheetView view="pageBreakPreview" zoomScale="120" zoomScaleNormal="100" zoomScaleSheetLayoutView="120" workbookViewId="0">
      <selection activeCell="C15" sqref="C15"/>
    </sheetView>
  </sheetViews>
  <sheetFormatPr defaultColWidth="9.1796875" defaultRowHeight="14.5" x14ac:dyDescent="0.35"/>
  <cols>
    <col min="1" max="1" width="26.54296875" style="235" customWidth="1"/>
    <col min="2" max="2" width="20.81640625" style="232" customWidth="1"/>
    <col min="3" max="3" width="27.81640625" style="232" customWidth="1"/>
    <col min="4" max="4" width="32" style="232" customWidth="1"/>
    <col min="5" max="16384" width="9.1796875" style="232"/>
  </cols>
  <sheetData>
    <row r="1" spans="1:4" s="231" customFormat="1" x14ac:dyDescent="0.35">
      <c r="A1" s="434" t="s">
        <v>526</v>
      </c>
      <c r="B1" s="435"/>
      <c r="C1" s="435"/>
      <c r="D1" s="436"/>
    </row>
    <row r="2" spans="1:4" s="231" customFormat="1" x14ac:dyDescent="0.35">
      <c r="A2" s="437" t="s">
        <v>408</v>
      </c>
      <c r="B2" s="438"/>
      <c r="C2" s="438"/>
      <c r="D2" s="439"/>
    </row>
    <row r="3" spans="1:4" x14ac:dyDescent="0.35">
      <c r="A3" s="440" t="s">
        <v>407</v>
      </c>
      <c r="B3" s="441"/>
      <c r="C3" s="441"/>
      <c r="D3" s="442"/>
    </row>
    <row r="4" spans="1:4" s="233" customFormat="1" ht="15.5" x14ac:dyDescent="0.35">
      <c r="A4" s="443" t="s">
        <v>406</v>
      </c>
      <c r="B4" s="445" t="s">
        <v>527</v>
      </c>
      <c r="C4" s="447" t="s">
        <v>528</v>
      </c>
      <c r="D4" s="448"/>
    </row>
    <row r="5" spans="1:4" s="233" customFormat="1" ht="112.5" customHeight="1" x14ac:dyDescent="0.35">
      <c r="A5" s="444"/>
      <c r="B5" s="446"/>
      <c r="C5" s="175" t="s">
        <v>529</v>
      </c>
      <c r="D5" s="175" t="s">
        <v>530</v>
      </c>
    </row>
    <row r="6" spans="1:4" s="231" customFormat="1" x14ac:dyDescent="0.35">
      <c r="A6" s="422">
        <v>1991</v>
      </c>
      <c r="B6" s="423"/>
      <c r="C6" s="423"/>
      <c r="D6" s="424"/>
    </row>
    <row r="7" spans="1:4" s="231" customFormat="1" ht="21" customHeight="1" x14ac:dyDescent="0.35">
      <c r="A7" s="173" t="s">
        <v>393</v>
      </c>
      <c r="B7" s="174">
        <v>151111</v>
      </c>
      <c r="C7" s="172" t="s">
        <v>405</v>
      </c>
      <c r="D7" s="172" t="s">
        <v>404</v>
      </c>
    </row>
    <row r="8" spans="1:4" s="231" customFormat="1" ht="21" customHeight="1" x14ac:dyDescent="0.35">
      <c r="A8" s="173" t="s">
        <v>390</v>
      </c>
      <c r="B8" s="174">
        <v>39523</v>
      </c>
      <c r="C8" s="172" t="s">
        <v>403</v>
      </c>
      <c r="D8" s="172" t="s">
        <v>402</v>
      </c>
    </row>
    <row r="9" spans="1:4" s="231" customFormat="1" ht="21" customHeight="1" x14ac:dyDescent="0.35">
      <c r="A9" s="173" t="s">
        <v>387</v>
      </c>
      <c r="B9" s="174">
        <v>111588</v>
      </c>
      <c r="C9" s="172" t="s">
        <v>401</v>
      </c>
      <c r="D9" s="172" t="s">
        <v>400</v>
      </c>
    </row>
    <row r="10" spans="1:4" s="231" customFormat="1" ht="21" customHeight="1" x14ac:dyDescent="0.35">
      <c r="A10" s="422">
        <v>2001</v>
      </c>
      <c r="B10" s="423"/>
      <c r="C10" s="423"/>
      <c r="D10" s="424"/>
    </row>
    <row r="11" spans="1:4" s="231" customFormat="1" ht="21" customHeight="1" x14ac:dyDescent="0.35">
      <c r="A11" s="173" t="s">
        <v>393</v>
      </c>
      <c r="B11" s="174">
        <v>191964</v>
      </c>
      <c r="C11" s="174" t="s">
        <v>399</v>
      </c>
      <c r="D11" s="174" t="s">
        <v>398</v>
      </c>
    </row>
    <row r="12" spans="1:4" s="231" customFormat="1" ht="21" customHeight="1" x14ac:dyDescent="0.35">
      <c r="A12" s="173" t="s">
        <v>390</v>
      </c>
      <c r="B12" s="174">
        <v>53692</v>
      </c>
      <c r="C12" s="174" t="s">
        <v>397</v>
      </c>
      <c r="D12" s="174" t="s">
        <v>396</v>
      </c>
    </row>
    <row r="13" spans="1:4" s="231" customFormat="1" ht="21" customHeight="1" x14ac:dyDescent="0.35">
      <c r="A13" s="173" t="s">
        <v>387</v>
      </c>
      <c r="B13" s="174">
        <v>138272</v>
      </c>
      <c r="C13" s="174" t="s">
        <v>395</v>
      </c>
      <c r="D13" s="174" t="s">
        <v>394</v>
      </c>
    </row>
    <row r="14" spans="1:4" s="231" customFormat="1" x14ac:dyDescent="0.35">
      <c r="A14" s="425">
        <v>2011</v>
      </c>
      <c r="B14" s="426"/>
      <c r="C14" s="426"/>
      <c r="D14" s="427"/>
    </row>
    <row r="15" spans="1:4" s="231" customFormat="1" ht="21" customHeight="1" x14ac:dyDescent="0.35">
      <c r="A15" s="173" t="s">
        <v>393</v>
      </c>
      <c r="B15" s="174">
        <v>246693</v>
      </c>
      <c r="C15" s="172" t="s">
        <v>392</v>
      </c>
      <c r="D15" s="172" t="s">
        <v>391</v>
      </c>
    </row>
    <row r="16" spans="1:4" s="231" customFormat="1" ht="21" customHeight="1" x14ac:dyDescent="0.35">
      <c r="A16" s="173" t="s">
        <v>390</v>
      </c>
      <c r="B16" s="174">
        <v>78866</v>
      </c>
      <c r="C16" s="172" t="s">
        <v>389</v>
      </c>
      <c r="D16" s="172" t="s">
        <v>388</v>
      </c>
    </row>
    <row r="17" spans="1:4" s="231" customFormat="1" ht="21" customHeight="1" x14ac:dyDescent="0.35">
      <c r="A17" s="173" t="s">
        <v>387</v>
      </c>
      <c r="B17" s="174">
        <v>167827</v>
      </c>
      <c r="C17" s="172" t="s">
        <v>386</v>
      </c>
      <c r="D17" s="172" t="s">
        <v>385</v>
      </c>
    </row>
    <row r="18" spans="1:4" s="234" customFormat="1" x14ac:dyDescent="0.35">
      <c r="A18" s="428" t="s">
        <v>384</v>
      </c>
      <c r="B18" s="429"/>
      <c r="C18" s="429"/>
      <c r="D18" s="430"/>
    </row>
    <row r="19" spans="1:4" s="234" customFormat="1" x14ac:dyDescent="0.35">
      <c r="A19" s="431" t="s">
        <v>383</v>
      </c>
      <c r="B19" s="432"/>
      <c r="C19" s="432"/>
      <c r="D19" s="433"/>
    </row>
    <row r="20" spans="1:4" s="234" customFormat="1" ht="21" customHeight="1" x14ac:dyDescent="0.35">
      <c r="A20" s="243" t="s">
        <v>382</v>
      </c>
      <c r="B20" s="215"/>
      <c r="C20" s="244"/>
      <c r="D20" s="245"/>
    </row>
  </sheetData>
  <mergeCells count="11">
    <mergeCell ref="A1:D1"/>
    <mergeCell ref="A2:D2"/>
    <mergeCell ref="A3:D3"/>
    <mergeCell ref="A4:A5"/>
    <mergeCell ref="B4:B5"/>
    <mergeCell ref="C4:D4"/>
    <mergeCell ref="A6:D6"/>
    <mergeCell ref="A10:D10"/>
    <mergeCell ref="A14:D14"/>
    <mergeCell ref="A18:D18"/>
    <mergeCell ref="A19:D19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4D6693-CBE5-4D48-84B0-778A44085287}">
  <sheetPr codeName="Sheet6">
    <pageSetUpPr fitToPage="1"/>
  </sheetPr>
  <dimension ref="A1:O70"/>
  <sheetViews>
    <sheetView view="pageBreakPreview" zoomScale="58" zoomScaleNormal="100" zoomScaleSheetLayoutView="58" workbookViewId="0">
      <selection activeCell="A2" sqref="A2:O2"/>
    </sheetView>
  </sheetViews>
  <sheetFormatPr defaultColWidth="14.81640625" defaultRowHeight="14.5" x14ac:dyDescent="0.35"/>
  <cols>
    <col min="1" max="1" width="6.453125" style="176" bestFit="1" customWidth="1"/>
    <col min="2" max="2" width="17.453125" style="210" bestFit="1" customWidth="1"/>
    <col min="3" max="14" width="17.1796875" style="177" customWidth="1"/>
    <col min="15" max="15" width="22.81640625" style="176" customWidth="1"/>
    <col min="16" max="16384" width="14.81640625" style="176"/>
  </cols>
  <sheetData>
    <row r="1" spans="1:15" s="158" customFormat="1" ht="29.15" customHeight="1" x14ac:dyDescent="0.35">
      <c r="A1" s="459" t="s">
        <v>422</v>
      </c>
      <c r="B1" s="460"/>
      <c r="C1" s="460"/>
      <c r="D1" s="460"/>
      <c r="E1" s="460"/>
      <c r="F1" s="460"/>
      <c r="G1" s="460"/>
      <c r="H1" s="460"/>
      <c r="I1" s="460"/>
      <c r="J1" s="460"/>
      <c r="K1" s="460"/>
      <c r="L1" s="460"/>
      <c r="M1" s="460"/>
      <c r="N1" s="460"/>
      <c r="O1" s="461"/>
    </row>
    <row r="2" spans="1:15" s="158" customFormat="1" ht="29.15" customHeight="1" x14ac:dyDescent="0.35">
      <c r="A2" s="462" t="s">
        <v>421</v>
      </c>
      <c r="B2" s="463"/>
      <c r="C2" s="463"/>
      <c r="D2" s="463"/>
      <c r="E2" s="463"/>
      <c r="F2" s="463"/>
      <c r="G2" s="463"/>
      <c r="H2" s="463"/>
      <c r="I2" s="463"/>
      <c r="J2" s="463"/>
      <c r="K2" s="463"/>
      <c r="L2" s="463"/>
      <c r="M2" s="463"/>
      <c r="N2" s="463"/>
      <c r="O2" s="464"/>
    </row>
    <row r="3" spans="1:15" s="184" customFormat="1" ht="44.25" customHeight="1" x14ac:dyDescent="0.35">
      <c r="A3" s="365" t="s">
        <v>199</v>
      </c>
      <c r="B3" s="467" t="s">
        <v>2</v>
      </c>
      <c r="C3" s="466" t="s">
        <v>420</v>
      </c>
      <c r="D3" s="466"/>
      <c r="E3" s="466"/>
      <c r="F3" s="466"/>
      <c r="G3" s="466"/>
      <c r="H3" s="466"/>
      <c r="I3" s="466"/>
      <c r="J3" s="466"/>
      <c r="K3" s="466"/>
      <c r="L3" s="466"/>
      <c r="M3" s="466"/>
      <c r="N3" s="466"/>
      <c r="O3" s="465" t="s">
        <v>3</v>
      </c>
    </row>
    <row r="4" spans="1:15" ht="75.650000000000006" customHeight="1" x14ac:dyDescent="0.35">
      <c r="A4" s="365"/>
      <c r="B4" s="467"/>
      <c r="C4" s="365" t="s">
        <v>419</v>
      </c>
      <c r="D4" s="365"/>
      <c r="E4" s="365"/>
      <c r="F4" s="365"/>
      <c r="G4" s="365" t="s">
        <v>418</v>
      </c>
      <c r="H4" s="365"/>
      <c r="I4" s="365"/>
      <c r="J4" s="365"/>
      <c r="K4" s="365" t="s">
        <v>417</v>
      </c>
      <c r="L4" s="365"/>
      <c r="M4" s="365"/>
      <c r="N4" s="365"/>
      <c r="O4" s="465"/>
    </row>
    <row r="5" spans="1:15" ht="74.5" x14ac:dyDescent="0.35">
      <c r="A5" s="365"/>
      <c r="B5" s="467"/>
      <c r="C5" s="36" t="s">
        <v>416</v>
      </c>
      <c r="D5" s="36" t="s">
        <v>415</v>
      </c>
      <c r="E5" s="36" t="s">
        <v>414</v>
      </c>
      <c r="F5" s="36" t="s">
        <v>413</v>
      </c>
      <c r="G5" s="36" t="s">
        <v>416</v>
      </c>
      <c r="H5" s="36" t="s">
        <v>415</v>
      </c>
      <c r="I5" s="36" t="s">
        <v>414</v>
      </c>
      <c r="J5" s="36" t="s">
        <v>413</v>
      </c>
      <c r="K5" s="36" t="s">
        <v>416</v>
      </c>
      <c r="L5" s="36" t="s">
        <v>415</v>
      </c>
      <c r="M5" s="36" t="s">
        <v>414</v>
      </c>
      <c r="N5" s="36" t="s">
        <v>413</v>
      </c>
      <c r="O5" s="465"/>
    </row>
    <row r="6" spans="1:15" s="158" customFormat="1" ht="15.5" x14ac:dyDescent="0.35">
      <c r="A6" s="95">
        <v>1</v>
      </c>
      <c r="B6" s="209" t="s">
        <v>4</v>
      </c>
      <c r="C6" s="183">
        <v>88.6</v>
      </c>
      <c r="D6" s="183">
        <v>5.6</v>
      </c>
      <c r="E6" s="183">
        <v>1.9</v>
      </c>
      <c r="F6" s="183">
        <v>3.9</v>
      </c>
      <c r="G6" s="183">
        <v>71.7</v>
      </c>
      <c r="H6" s="183">
        <v>5.6</v>
      </c>
      <c r="I6" s="183">
        <v>0.9</v>
      </c>
      <c r="J6" s="183">
        <v>21.8</v>
      </c>
      <c r="K6" s="183">
        <v>76.900000000000006</v>
      </c>
      <c r="L6" s="183">
        <v>5.6</v>
      </c>
      <c r="M6" s="183">
        <v>1.2</v>
      </c>
      <c r="N6" s="183">
        <v>16.3</v>
      </c>
      <c r="O6" s="19" t="s">
        <v>5</v>
      </c>
    </row>
    <row r="7" spans="1:15" s="158" customFormat="1" ht="15.5" x14ac:dyDescent="0.35">
      <c r="A7" s="95">
        <v>2</v>
      </c>
      <c r="B7" s="209" t="s">
        <v>123</v>
      </c>
      <c r="C7" s="183">
        <v>78.900000000000006</v>
      </c>
      <c r="D7" s="183">
        <v>16.5</v>
      </c>
      <c r="E7" s="183">
        <v>4.2</v>
      </c>
      <c r="F7" s="183">
        <v>0.4</v>
      </c>
      <c r="G7" s="183">
        <v>83</v>
      </c>
      <c r="H7" s="183">
        <v>8.4</v>
      </c>
      <c r="I7" s="183">
        <v>6.9</v>
      </c>
      <c r="J7" s="183">
        <v>1.7</v>
      </c>
      <c r="K7" s="183">
        <v>82.3</v>
      </c>
      <c r="L7" s="183">
        <v>9.6999999999999993</v>
      </c>
      <c r="M7" s="183">
        <v>6.5</v>
      </c>
      <c r="N7" s="183">
        <v>1.5</v>
      </c>
      <c r="O7" s="19" t="s">
        <v>46</v>
      </c>
    </row>
    <row r="8" spans="1:15" s="158" customFormat="1" ht="15.5" x14ac:dyDescent="0.35">
      <c r="A8" s="95">
        <v>3</v>
      </c>
      <c r="B8" s="209" t="s">
        <v>125</v>
      </c>
      <c r="C8" s="183">
        <v>67.400000000000006</v>
      </c>
      <c r="D8" s="183">
        <v>24.1</v>
      </c>
      <c r="E8" s="183">
        <v>7.5</v>
      </c>
      <c r="F8" s="183">
        <v>0.9</v>
      </c>
      <c r="G8" s="183">
        <v>67.3</v>
      </c>
      <c r="H8" s="183">
        <v>9.4</v>
      </c>
      <c r="I8" s="183">
        <v>18.399999999999999</v>
      </c>
      <c r="J8" s="183">
        <v>4.9000000000000004</v>
      </c>
      <c r="K8" s="183">
        <v>67.400000000000006</v>
      </c>
      <c r="L8" s="183">
        <v>11.8</v>
      </c>
      <c r="M8" s="183">
        <v>16.7</v>
      </c>
      <c r="N8" s="183">
        <v>4.0999999999999996</v>
      </c>
      <c r="O8" s="19" t="s">
        <v>48</v>
      </c>
    </row>
    <row r="9" spans="1:15" s="158" customFormat="1" ht="15.5" x14ac:dyDescent="0.35">
      <c r="A9" s="95">
        <v>4</v>
      </c>
      <c r="B9" s="209" t="s">
        <v>126</v>
      </c>
      <c r="C9" s="183">
        <v>67.900000000000006</v>
      </c>
      <c r="D9" s="183">
        <v>18.100000000000001</v>
      </c>
      <c r="E9" s="183">
        <v>2.4</v>
      </c>
      <c r="F9" s="183">
        <v>11.6</v>
      </c>
      <c r="G9" s="183">
        <v>43.5</v>
      </c>
      <c r="H9" s="183">
        <v>9.8000000000000007</v>
      </c>
      <c r="I9" s="183">
        <v>2.8</v>
      </c>
      <c r="J9" s="183">
        <v>43.9</v>
      </c>
      <c r="K9" s="183">
        <v>47.3</v>
      </c>
      <c r="L9" s="183">
        <v>11</v>
      </c>
      <c r="M9" s="183">
        <v>2.8</v>
      </c>
      <c r="N9" s="183">
        <v>38.9</v>
      </c>
      <c r="O9" s="19" t="s">
        <v>50</v>
      </c>
    </row>
    <row r="10" spans="1:15" s="158" customFormat="1" ht="15.5" x14ac:dyDescent="0.35">
      <c r="A10" s="95">
        <v>5</v>
      </c>
      <c r="B10" s="209" t="s">
        <v>128</v>
      </c>
      <c r="C10" s="183">
        <v>86.3</v>
      </c>
      <c r="D10" s="183">
        <v>7.9</v>
      </c>
      <c r="E10" s="183">
        <v>1.9</v>
      </c>
      <c r="F10" s="183">
        <v>3.9</v>
      </c>
      <c r="G10" s="183">
        <v>71.099999999999994</v>
      </c>
      <c r="H10" s="183">
        <v>7</v>
      </c>
      <c r="I10" s="183">
        <v>3.2</v>
      </c>
      <c r="J10" s="183">
        <v>18.7</v>
      </c>
      <c r="K10" s="183">
        <v>74.5</v>
      </c>
      <c r="L10" s="183">
        <v>7.3</v>
      </c>
      <c r="M10" s="183">
        <v>2.9</v>
      </c>
      <c r="N10" s="183">
        <v>15.3</v>
      </c>
      <c r="O10" s="19" t="s">
        <v>52</v>
      </c>
    </row>
    <row r="11" spans="1:15" s="158" customFormat="1" ht="15.5" x14ac:dyDescent="0.35">
      <c r="A11" s="95">
        <v>6</v>
      </c>
      <c r="B11" s="209" t="s">
        <v>6</v>
      </c>
      <c r="C11" s="183">
        <v>89.2</v>
      </c>
      <c r="D11" s="183">
        <v>8</v>
      </c>
      <c r="E11" s="183">
        <v>1.2</v>
      </c>
      <c r="F11" s="183">
        <v>1.6</v>
      </c>
      <c r="G11" s="183">
        <v>85.5</v>
      </c>
      <c r="H11" s="183">
        <v>6</v>
      </c>
      <c r="I11" s="183">
        <v>1.7</v>
      </c>
      <c r="J11" s="183">
        <v>6.8</v>
      </c>
      <c r="K11" s="183">
        <v>87.7</v>
      </c>
      <c r="L11" s="183">
        <v>7.2</v>
      </c>
      <c r="M11" s="183">
        <v>1.4</v>
      </c>
      <c r="N11" s="183">
        <v>3.7</v>
      </c>
      <c r="O11" s="19" t="s">
        <v>7</v>
      </c>
    </row>
    <row r="12" spans="1:15" s="158" customFormat="1" ht="15.5" x14ac:dyDescent="0.35">
      <c r="A12" s="95">
        <v>7</v>
      </c>
      <c r="B12" s="209" t="s">
        <v>8</v>
      </c>
      <c r="C12" s="183">
        <v>88.3</v>
      </c>
      <c r="D12" s="183">
        <v>5.3</v>
      </c>
      <c r="E12" s="183">
        <v>3.1</v>
      </c>
      <c r="F12" s="183">
        <v>3.3</v>
      </c>
      <c r="G12" s="183">
        <v>63.2</v>
      </c>
      <c r="H12" s="183">
        <v>2.7</v>
      </c>
      <c r="I12" s="183">
        <v>2.7</v>
      </c>
      <c r="J12" s="183">
        <v>31.4</v>
      </c>
      <c r="K12" s="183">
        <v>74</v>
      </c>
      <c r="L12" s="183">
        <v>3.8</v>
      </c>
      <c r="M12" s="183">
        <v>2.9</v>
      </c>
      <c r="N12" s="183">
        <v>19.3</v>
      </c>
      <c r="O12" s="19" t="s">
        <v>9</v>
      </c>
    </row>
    <row r="13" spans="1:15" s="158" customFormat="1" ht="15.5" x14ac:dyDescent="0.35">
      <c r="A13" s="95">
        <v>8</v>
      </c>
      <c r="B13" s="209" t="s">
        <v>131</v>
      </c>
      <c r="C13" s="183">
        <v>83.9</v>
      </c>
      <c r="D13" s="183">
        <v>13.9</v>
      </c>
      <c r="E13" s="183">
        <v>1</v>
      </c>
      <c r="F13" s="183">
        <v>1.3</v>
      </c>
      <c r="G13" s="183">
        <v>82.6</v>
      </c>
      <c r="H13" s="183">
        <v>10.7</v>
      </c>
      <c r="I13" s="183">
        <v>2.1</v>
      </c>
      <c r="J13" s="183">
        <v>4.5999999999999996</v>
      </c>
      <c r="K13" s="183">
        <v>83</v>
      </c>
      <c r="L13" s="183">
        <v>11.8</v>
      </c>
      <c r="M13" s="183">
        <v>1.7</v>
      </c>
      <c r="N13" s="183">
        <v>3.4</v>
      </c>
      <c r="O13" s="19" t="s">
        <v>58</v>
      </c>
    </row>
    <row r="14" spans="1:15" s="158" customFormat="1" ht="15.5" x14ac:dyDescent="0.35">
      <c r="A14" s="95">
        <v>9</v>
      </c>
      <c r="B14" s="209" t="s">
        <v>132</v>
      </c>
      <c r="C14" s="183">
        <v>84.8</v>
      </c>
      <c r="D14" s="183">
        <v>11.8</v>
      </c>
      <c r="E14" s="183">
        <v>1</v>
      </c>
      <c r="F14" s="183">
        <v>2.4</v>
      </c>
      <c r="G14" s="183">
        <v>80.5</v>
      </c>
      <c r="H14" s="183">
        <v>11.2</v>
      </c>
      <c r="I14" s="183">
        <v>1.1000000000000001</v>
      </c>
      <c r="J14" s="183">
        <v>7.2</v>
      </c>
      <c r="K14" s="183">
        <v>81.099999999999994</v>
      </c>
      <c r="L14" s="183">
        <v>11.3</v>
      </c>
      <c r="M14" s="183">
        <v>1.1000000000000001</v>
      </c>
      <c r="N14" s="183">
        <v>6.5</v>
      </c>
      <c r="O14" s="19" t="s">
        <v>60</v>
      </c>
    </row>
    <row r="15" spans="1:15" s="158" customFormat="1" ht="15.5" x14ac:dyDescent="0.35">
      <c r="A15" s="95">
        <v>10</v>
      </c>
      <c r="B15" s="209" t="s">
        <v>245</v>
      </c>
      <c r="C15" s="183">
        <v>85.5</v>
      </c>
      <c r="D15" s="183">
        <v>3.8</v>
      </c>
      <c r="E15" s="183">
        <v>10</v>
      </c>
      <c r="F15" s="183">
        <v>0.7</v>
      </c>
      <c r="G15" s="183">
        <v>71.7</v>
      </c>
      <c r="H15" s="183">
        <v>3.3</v>
      </c>
      <c r="I15" s="183">
        <v>17.3</v>
      </c>
      <c r="J15" s="183">
        <v>7.7</v>
      </c>
      <c r="K15" s="183">
        <v>75.599999999999994</v>
      </c>
      <c r="L15" s="183">
        <v>3.5</v>
      </c>
      <c r="M15" s="183">
        <v>15.2</v>
      </c>
      <c r="N15" s="183">
        <v>5.7</v>
      </c>
      <c r="O15" s="19" t="s">
        <v>229</v>
      </c>
    </row>
    <row r="16" spans="1:15" s="158" customFormat="1" ht="15.5" x14ac:dyDescent="0.35">
      <c r="A16" s="95">
        <v>11</v>
      </c>
      <c r="B16" s="209" t="s">
        <v>137</v>
      </c>
      <c r="C16" s="183">
        <v>75.099999999999994</v>
      </c>
      <c r="D16" s="183">
        <v>10.7</v>
      </c>
      <c r="E16" s="183">
        <v>4.0999999999999996</v>
      </c>
      <c r="F16" s="183">
        <v>10.1</v>
      </c>
      <c r="G16" s="183">
        <v>49.1</v>
      </c>
      <c r="H16" s="183">
        <v>5.6</v>
      </c>
      <c r="I16" s="183">
        <v>4.2</v>
      </c>
      <c r="J16" s="183">
        <v>41</v>
      </c>
      <c r="K16" s="183">
        <v>55.4</v>
      </c>
      <c r="L16" s="183">
        <v>6.9</v>
      </c>
      <c r="M16" s="183">
        <v>4.2</v>
      </c>
      <c r="N16" s="183">
        <v>33.6</v>
      </c>
      <c r="O16" s="19" t="s">
        <v>65</v>
      </c>
    </row>
    <row r="17" spans="1:15" s="158" customFormat="1" ht="15.5" x14ac:dyDescent="0.35">
      <c r="A17" s="95">
        <v>12</v>
      </c>
      <c r="B17" s="209" t="s">
        <v>10</v>
      </c>
      <c r="C17" s="183">
        <v>84.4</v>
      </c>
      <c r="D17" s="183">
        <v>4.9000000000000004</v>
      </c>
      <c r="E17" s="183">
        <v>3.8</v>
      </c>
      <c r="F17" s="183">
        <v>6.9</v>
      </c>
      <c r="G17" s="183">
        <v>68.599999999999994</v>
      </c>
      <c r="H17" s="183">
        <v>2.7</v>
      </c>
      <c r="I17" s="183">
        <v>3.5</v>
      </c>
      <c r="J17" s="183">
        <v>25.2</v>
      </c>
      <c r="K17" s="183">
        <v>75.099999999999994</v>
      </c>
      <c r="L17" s="183">
        <v>3.6</v>
      </c>
      <c r="M17" s="183">
        <v>3.6</v>
      </c>
      <c r="N17" s="183">
        <v>17.7</v>
      </c>
      <c r="O17" s="19" t="s">
        <v>11</v>
      </c>
    </row>
    <row r="18" spans="1:15" s="158" customFormat="1" ht="15.5" x14ac:dyDescent="0.35">
      <c r="A18" s="95">
        <v>13</v>
      </c>
      <c r="B18" s="209" t="s">
        <v>12</v>
      </c>
      <c r="C18" s="183">
        <v>98.8</v>
      </c>
      <c r="D18" s="183">
        <v>0.4</v>
      </c>
      <c r="E18" s="183">
        <v>0.6</v>
      </c>
      <c r="F18" s="183">
        <v>0.2</v>
      </c>
      <c r="G18" s="183">
        <v>98.2</v>
      </c>
      <c r="H18" s="183">
        <v>0.8</v>
      </c>
      <c r="I18" s="183">
        <v>0.6</v>
      </c>
      <c r="J18" s="183">
        <v>0.4</v>
      </c>
      <c r="K18" s="183">
        <v>98.5</v>
      </c>
      <c r="L18" s="183">
        <v>0.6</v>
      </c>
      <c r="M18" s="183">
        <v>0.6</v>
      </c>
      <c r="N18" s="183">
        <v>0.3</v>
      </c>
      <c r="O18" s="19" t="s">
        <v>13</v>
      </c>
    </row>
    <row r="19" spans="1:15" s="158" customFormat="1" ht="15.5" x14ac:dyDescent="0.35">
      <c r="A19" s="95">
        <v>14</v>
      </c>
      <c r="B19" s="209" t="s">
        <v>138</v>
      </c>
      <c r="C19" s="183">
        <v>79.8</v>
      </c>
      <c r="D19" s="183">
        <v>10.6</v>
      </c>
      <c r="E19" s="183">
        <v>2.5</v>
      </c>
      <c r="F19" s="183">
        <v>7.1</v>
      </c>
      <c r="G19" s="183">
        <v>56.5</v>
      </c>
      <c r="H19" s="183">
        <v>7.7</v>
      </c>
      <c r="I19" s="183">
        <v>2.5</v>
      </c>
      <c r="J19" s="183">
        <v>33.299999999999997</v>
      </c>
      <c r="K19" s="183">
        <v>62.8</v>
      </c>
      <c r="L19" s="183">
        <v>8.5</v>
      </c>
      <c r="M19" s="183">
        <v>2.5</v>
      </c>
      <c r="N19" s="183">
        <v>26.2</v>
      </c>
      <c r="O19" s="19" t="s">
        <v>69</v>
      </c>
    </row>
    <row r="20" spans="1:15" s="158" customFormat="1" ht="15.5" x14ac:dyDescent="0.35">
      <c r="A20" s="95">
        <v>15</v>
      </c>
      <c r="B20" s="209" t="s">
        <v>14</v>
      </c>
      <c r="C20" s="183">
        <v>74.8</v>
      </c>
      <c r="D20" s="183">
        <v>11.2</v>
      </c>
      <c r="E20" s="183">
        <v>2.6</v>
      </c>
      <c r="F20" s="183">
        <v>11.4</v>
      </c>
      <c r="G20" s="183">
        <v>67.7</v>
      </c>
      <c r="H20" s="183">
        <v>6.8</v>
      </c>
      <c r="I20" s="183">
        <v>2.6</v>
      </c>
      <c r="J20" s="183">
        <v>22.9</v>
      </c>
      <c r="K20" s="183">
        <v>71.099999999999994</v>
      </c>
      <c r="L20" s="183">
        <v>8.9</v>
      </c>
      <c r="M20" s="183">
        <v>2.6</v>
      </c>
      <c r="N20" s="183">
        <v>17.399999999999999</v>
      </c>
      <c r="O20" s="19" t="s">
        <v>15</v>
      </c>
    </row>
    <row r="21" spans="1:15" s="158" customFormat="1" ht="15.5" x14ac:dyDescent="0.35">
      <c r="A21" s="95">
        <v>16</v>
      </c>
      <c r="B21" s="209" t="s">
        <v>139</v>
      </c>
      <c r="C21" s="183">
        <v>57.5</v>
      </c>
      <c r="D21" s="183">
        <v>38.299999999999997</v>
      </c>
      <c r="E21" s="183">
        <v>3.9</v>
      </c>
      <c r="F21" s="183">
        <v>0.3</v>
      </c>
      <c r="G21" s="183">
        <v>64.900000000000006</v>
      </c>
      <c r="H21" s="183">
        <v>28.7</v>
      </c>
      <c r="I21" s="183">
        <v>5.7</v>
      </c>
      <c r="J21" s="183">
        <v>0.7</v>
      </c>
      <c r="K21" s="183">
        <v>62.1</v>
      </c>
      <c r="L21" s="183">
        <v>32.299999999999997</v>
      </c>
      <c r="M21" s="183">
        <v>5.0999999999999996</v>
      </c>
      <c r="N21" s="183">
        <v>0.5</v>
      </c>
      <c r="O21" s="19" t="s">
        <v>72</v>
      </c>
    </row>
    <row r="22" spans="1:15" s="158" customFormat="1" ht="15.5" x14ac:dyDescent="0.35">
      <c r="A22" s="95">
        <v>17</v>
      </c>
      <c r="B22" s="209" t="s">
        <v>140</v>
      </c>
      <c r="C22" s="183">
        <v>80.7</v>
      </c>
      <c r="D22" s="183">
        <v>17.2</v>
      </c>
      <c r="E22" s="183">
        <v>1</v>
      </c>
      <c r="F22" s="183">
        <v>1.1000000000000001</v>
      </c>
      <c r="G22" s="183">
        <v>82</v>
      </c>
      <c r="H22" s="183">
        <v>5.3</v>
      </c>
      <c r="I22" s="183">
        <v>7.6</v>
      </c>
      <c r="J22" s="183">
        <v>5.0999999999999996</v>
      </c>
      <c r="K22" s="183">
        <v>81.7</v>
      </c>
      <c r="L22" s="183">
        <v>7.8</v>
      </c>
      <c r="M22" s="183">
        <v>6.3</v>
      </c>
      <c r="N22" s="183">
        <v>4.2</v>
      </c>
      <c r="O22" s="19" t="s">
        <v>74</v>
      </c>
    </row>
    <row r="23" spans="1:15" s="158" customFormat="1" ht="15.5" x14ac:dyDescent="0.35">
      <c r="A23" s="95">
        <v>18</v>
      </c>
      <c r="B23" s="209" t="s">
        <v>141</v>
      </c>
      <c r="C23" s="183">
        <v>96.6</v>
      </c>
      <c r="D23" s="183">
        <v>2.9</v>
      </c>
      <c r="E23" s="183">
        <v>0.5</v>
      </c>
      <c r="F23" s="183">
        <v>0</v>
      </c>
      <c r="G23" s="183">
        <v>93.1</v>
      </c>
      <c r="H23" s="183">
        <v>2.7</v>
      </c>
      <c r="I23" s="183">
        <v>4</v>
      </c>
      <c r="J23" s="183">
        <v>0.2</v>
      </c>
      <c r="K23" s="183">
        <v>95</v>
      </c>
      <c r="L23" s="183">
        <v>2.8</v>
      </c>
      <c r="M23" s="183">
        <v>2.1</v>
      </c>
      <c r="N23" s="183">
        <v>0.1</v>
      </c>
      <c r="O23" s="19" t="s">
        <v>76</v>
      </c>
    </row>
    <row r="24" spans="1:15" s="158" customFormat="1" ht="15.5" x14ac:dyDescent="0.35">
      <c r="A24" s="95">
        <v>19</v>
      </c>
      <c r="B24" s="209" t="s">
        <v>142</v>
      </c>
      <c r="C24" s="183">
        <v>81.5</v>
      </c>
      <c r="D24" s="183">
        <v>16.5</v>
      </c>
      <c r="E24" s="183">
        <v>1.7</v>
      </c>
      <c r="F24" s="183">
        <v>0.3</v>
      </c>
      <c r="G24" s="183">
        <v>89.6</v>
      </c>
      <c r="H24" s="183">
        <v>4.8</v>
      </c>
      <c r="I24" s="183">
        <v>5.0999999999999996</v>
      </c>
      <c r="J24" s="183">
        <v>0.5</v>
      </c>
      <c r="K24" s="183">
        <v>87</v>
      </c>
      <c r="L24" s="183">
        <v>8.6</v>
      </c>
      <c r="M24" s="183">
        <v>4</v>
      </c>
      <c r="N24" s="183">
        <v>0.4</v>
      </c>
      <c r="O24" s="19" t="s">
        <v>78</v>
      </c>
    </row>
    <row r="25" spans="1:15" s="158" customFormat="1" ht="15.5" x14ac:dyDescent="0.35">
      <c r="A25" s="95">
        <v>20</v>
      </c>
      <c r="B25" s="209" t="s">
        <v>16</v>
      </c>
      <c r="C25" s="183">
        <v>70.7</v>
      </c>
      <c r="D25" s="183">
        <v>9.6999999999999993</v>
      </c>
      <c r="E25" s="183">
        <v>1.1000000000000001</v>
      </c>
      <c r="F25" s="183">
        <v>18.5</v>
      </c>
      <c r="G25" s="183">
        <v>56.7</v>
      </c>
      <c r="H25" s="183">
        <v>5.2</v>
      </c>
      <c r="I25" s="183">
        <v>1</v>
      </c>
      <c r="J25" s="183">
        <v>37</v>
      </c>
      <c r="K25" s="183">
        <v>59.1</v>
      </c>
      <c r="L25" s="183">
        <v>6</v>
      </c>
      <c r="M25" s="183">
        <v>1.1000000000000001</v>
      </c>
      <c r="N25" s="183">
        <v>33.9</v>
      </c>
      <c r="O25" s="19" t="s">
        <v>17</v>
      </c>
    </row>
    <row r="26" spans="1:15" s="158" customFormat="1" ht="15.5" x14ac:dyDescent="0.35">
      <c r="A26" s="95">
        <v>21</v>
      </c>
      <c r="B26" s="209" t="s">
        <v>146</v>
      </c>
      <c r="C26" s="183">
        <v>86.8</v>
      </c>
      <c r="D26" s="183">
        <v>11.2</v>
      </c>
      <c r="E26" s="183">
        <v>0.6</v>
      </c>
      <c r="F26" s="183">
        <v>1.4</v>
      </c>
      <c r="G26" s="183">
        <v>84.6</v>
      </c>
      <c r="H26" s="183">
        <v>9.6999999999999993</v>
      </c>
      <c r="I26" s="183">
        <v>2</v>
      </c>
      <c r="J26" s="183">
        <v>3.7</v>
      </c>
      <c r="K26" s="183">
        <v>85.4</v>
      </c>
      <c r="L26" s="183">
        <v>10.3</v>
      </c>
      <c r="M26" s="183">
        <v>1.5</v>
      </c>
      <c r="N26" s="183">
        <v>2.8</v>
      </c>
      <c r="O26" s="19" t="s">
        <v>82</v>
      </c>
    </row>
    <row r="27" spans="1:15" s="158" customFormat="1" ht="15.5" x14ac:dyDescent="0.35">
      <c r="A27" s="95">
        <v>22</v>
      </c>
      <c r="B27" s="209" t="s">
        <v>147</v>
      </c>
      <c r="C27" s="183">
        <v>85.5</v>
      </c>
      <c r="D27" s="183">
        <v>11</v>
      </c>
      <c r="E27" s="183">
        <v>0.8</v>
      </c>
      <c r="F27" s="183">
        <v>2.8</v>
      </c>
      <c r="G27" s="183">
        <v>64.400000000000006</v>
      </c>
      <c r="H27" s="183">
        <v>5.3</v>
      </c>
      <c r="I27" s="183">
        <v>1.4</v>
      </c>
      <c r="J27" s="183">
        <v>28.9</v>
      </c>
      <c r="K27" s="183">
        <v>69.599999999999994</v>
      </c>
      <c r="L27" s="183">
        <v>6.6</v>
      </c>
      <c r="M27" s="183">
        <v>1.3</v>
      </c>
      <c r="N27" s="183">
        <v>22.5</v>
      </c>
      <c r="O27" s="19" t="s">
        <v>84</v>
      </c>
    </row>
    <row r="28" spans="1:15" s="158" customFormat="1" ht="15.5" x14ac:dyDescent="0.35">
      <c r="A28" s="95">
        <v>23</v>
      </c>
      <c r="B28" s="209" t="s">
        <v>148</v>
      </c>
      <c r="C28" s="183">
        <v>81.099999999999994</v>
      </c>
      <c r="D28" s="183">
        <v>17.8</v>
      </c>
      <c r="E28" s="183">
        <v>0.8</v>
      </c>
      <c r="F28" s="183">
        <v>0.3</v>
      </c>
      <c r="G28" s="183">
        <v>88.3</v>
      </c>
      <c r="H28" s="183">
        <v>9.1</v>
      </c>
      <c r="I28" s="183">
        <v>2.1</v>
      </c>
      <c r="J28" s="183">
        <v>0.5</v>
      </c>
      <c r="K28" s="183">
        <v>85.3</v>
      </c>
      <c r="L28" s="183">
        <v>12.8</v>
      </c>
      <c r="M28" s="183">
        <v>1.6</v>
      </c>
      <c r="N28" s="183">
        <v>0.4</v>
      </c>
      <c r="O28" s="19" t="s">
        <v>86</v>
      </c>
    </row>
    <row r="29" spans="1:15" s="158" customFormat="1" ht="15.5" x14ac:dyDescent="0.35">
      <c r="A29" s="95">
        <v>24</v>
      </c>
      <c r="B29" s="209" t="s">
        <v>18</v>
      </c>
      <c r="C29" s="183">
        <v>81.599999999999994</v>
      </c>
      <c r="D29" s="183">
        <v>6.2</v>
      </c>
      <c r="E29" s="183">
        <v>2</v>
      </c>
      <c r="F29" s="183">
        <v>10.1</v>
      </c>
      <c r="G29" s="183">
        <v>61.6</v>
      </c>
      <c r="H29" s="183">
        <v>3.1</v>
      </c>
      <c r="I29" s="183">
        <v>1.4</v>
      </c>
      <c r="J29" s="183">
        <v>33.9</v>
      </c>
      <c r="K29" s="183">
        <v>71.2</v>
      </c>
      <c r="L29" s="183">
        <v>4.5999999999999996</v>
      </c>
      <c r="M29" s="183">
        <v>1.7</v>
      </c>
      <c r="N29" s="183">
        <v>22.5</v>
      </c>
      <c r="O29" s="19" t="s">
        <v>19</v>
      </c>
    </row>
    <row r="30" spans="1:15" s="158" customFormat="1" ht="15.5" x14ac:dyDescent="0.35">
      <c r="A30" s="95">
        <v>25</v>
      </c>
      <c r="B30" s="209" t="s">
        <v>170</v>
      </c>
      <c r="C30" s="183">
        <v>81</v>
      </c>
      <c r="D30" s="183">
        <v>11</v>
      </c>
      <c r="E30" s="183">
        <v>5.0999999999999996</v>
      </c>
      <c r="F30" s="183">
        <v>2.9</v>
      </c>
      <c r="G30" s="183">
        <v>70.8</v>
      </c>
      <c r="H30" s="183">
        <v>9.6</v>
      </c>
      <c r="I30" s="183">
        <v>1.5</v>
      </c>
      <c r="J30" s="183">
        <v>18.100000000000001</v>
      </c>
      <c r="K30" s="183">
        <v>74.400000000000006</v>
      </c>
      <c r="L30" s="183">
        <v>10.1</v>
      </c>
      <c r="M30" s="183">
        <v>2.8</v>
      </c>
      <c r="N30" s="183">
        <v>12.7</v>
      </c>
      <c r="O30" s="19" t="s">
        <v>89</v>
      </c>
    </row>
    <row r="31" spans="1:15" s="158" customFormat="1" ht="15.5" x14ac:dyDescent="0.35">
      <c r="A31" s="95">
        <v>26</v>
      </c>
      <c r="B31" s="209" t="s">
        <v>151</v>
      </c>
      <c r="C31" s="183">
        <v>75.900000000000006</v>
      </c>
      <c r="D31" s="183">
        <v>18.2</v>
      </c>
      <c r="E31" s="183">
        <v>5.7</v>
      </c>
      <c r="F31" s="183">
        <v>0.2</v>
      </c>
      <c r="G31" s="183">
        <v>69.599999999999994</v>
      </c>
      <c r="H31" s="183">
        <v>16.600000000000001</v>
      </c>
      <c r="I31" s="183">
        <v>12.4</v>
      </c>
      <c r="J31" s="183">
        <v>1.4</v>
      </c>
      <c r="K31" s="183">
        <v>71.5</v>
      </c>
      <c r="L31" s="183">
        <v>17</v>
      </c>
      <c r="M31" s="183">
        <v>10.4</v>
      </c>
      <c r="N31" s="183">
        <v>1.1000000000000001</v>
      </c>
      <c r="O31" s="19" t="s">
        <v>91</v>
      </c>
    </row>
    <row r="32" spans="1:15" s="158" customFormat="1" ht="15.5" x14ac:dyDescent="0.35">
      <c r="A32" s="95">
        <v>27</v>
      </c>
      <c r="B32" s="209" t="s">
        <v>153</v>
      </c>
      <c r="C32" s="183">
        <v>79.7</v>
      </c>
      <c r="D32" s="183">
        <v>13</v>
      </c>
      <c r="E32" s="183">
        <v>2.1</v>
      </c>
      <c r="F32" s="183">
        <v>5.2</v>
      </c>
      <c r="G32" s="183">
        <v>62.5</v>
      </c>
      <c r="H32" s="183">
        <v>6.8</v>
      </c>
      <c r="I32" s="183">
        <v>1.6</v>
      </c>
      <c r="J32" s="183">
        <v>29</v>
      </c>
      <c r="K32" s="183">
        <v>66.900000000000006</v>
      </c>
      <c r="L32" s="183">
        <v>8.4</v>
      </c>
      <c r="M32" s="183">
        <v>1.7</v>
      </c>
      <c r="N32" s="183">
        <v>22.9</v>
      </c>
      <c r="O32" s="19" t="s">
        <v>93</v>
      </c>
    </row>
    <row r="33" spans="1:15" s="158" customFormat="1" ht="15.5" x14ac:dyDescent="0.35">
      <c r="A33" s="95">
        <v>28</v>
      </c>
      <c r="B33" s="209" t="s">
        <v>412</v>
      </c>
      <c r="C33" s="183">
        <v>80.3</v>
      </c>
      <c r="D33" s="183">
        <v>16.7</v>
      </c>
      <c r="E33" s="183">
        <v>1.2</v>
      </c>
      <c r="F33" s="183">
        <v>1.8</v>
      </c>
      <c r="G33" s="183">
        <v>76.7</v>
      </c>
      <c r="H33" s="183">
        <v>13.7</v>
      </c>
      <c r="I33" s="183">
        <v>1</v>
      </c>
      <c r="J33" s="183">
        <v>8.6</v>
      </c>
      <c r="K33" s="183">
        <v>77.900000000000006</v>
      </c>
      <c r="L33" s="183">
        <v>14.7</v>
      </c>
      <c r="M33" s="183">
        <v>1.1000000000000001</v>
      </c>
      <c r="N33" s="183">
        <v>6.4</v>
      </c>
      <c r="O33" s="19" t="s">
        <v>95</v>
      </c>
    </row>
    <row r="34" spans="1:15" s="158" customFormat="1" ht="15.5" x14ac:dyDescent="0.35">
      <c r="A34" s="95">
        <v>29</v>
      </c>
      <c r="B34" s="209" t="s">
        <v>154</v>
      </c>
      <c r="C34" s="183">
        <v>74.7</v>
      </c>
      <c r="D34" s="183">
        <v>18</v>
      </c>
      <c r="E34" s="183">
        <v>4</v>
      </c>
      <c r="F34" s="183">
        <v>3.3</v>
      </c>
      <c r="G34" s="183">
        <v>62.6</v>
      </c>
      <c r="H34" s="183">
        <v>16.2</v>
      </c>
      <c r="I34" s="183">
        <v>4.9000000000000004</v>
      </c>
      <c r="J34" s="183">
        <v>16.3</v>
      </c>
      <c r="K34" s="183">
        <v>66.599999999999994</v>
      </c>
      <c r="L34" s="183">
        <v>16.8</v>
      </c>
      <c r="M34" s="183">
        <v>4.5999999999999996</v>
      </c>
      <c r="N34" s="183">
        <v>12</v>
      </c>
      <c r="O34" s="19" t="s">
        <v>98</v>
      </c>
    </row>
    <row r="35" spans="1:15" s="158" customFormat="1" x14ac:dyDescent="0.35">
      <c r="A35" s="455" t="s">
        <v>324</v>
      </c>
      <c r="B35" s="365"/>
      <c r="C35" s="182">
        <v>80.7</v>
      </c>
      <c r="D35" s="182">
        <v>10.5</v>
      </c>
      <c r="E35" s="182">
        <v>2.7</v>
      </c>
      <c r="F35" s="182">
        <v>6.1</v>
      </c>
      <c r="G35" s="182">
        <v>63.6</v>
      </c>
      <c r="H35" s="182">
        <v>7.4</v>
      </c>
      <c r="I35" s="182">
        <v>3.1</v>
      </c>
      <c r="J35" s="182">
        <v>25.9</v>
      </c>
      <c r="K35" s="182">
        <v>69.3</v>
      </c>
      <c r="L35" s="182">
        <v>8.4</v>
      </c>
      <c r="M35" s="182">
        <v>2.9</v>
      </c>
      <c r="N35" s="182">
        <v>19.399999999999999</v>
      </c>
      <c r="O35" s="27" t="s">
        <v>411</v>
      </c>
    </row>
    <row r="36" spans="1:15" s="158" customFormat="1" ht="52" customHeight="1" x14ac:dyDescent="0.35">
      <c r="A36" s="456" t="s">
        <v>410</v>
      </c>
      <c r="B36" s="457"/>
      <c r="C36" s="457"/>
      <c r="D36" s="457"/>
      <c r="E36" s="457"/>
      <c r="F36" s="457"/>
      <c r="G36" s="457"/>
      <c r="H36" s="457"/>
      <c r="I36" s="457"/>
      <c r="J36" s="457"/>
      <c r="K36" s="457"/>
      <c r="L36" s="457"/>
      <c r="M36" s="457"/>
      <c r="N36" s="457"/>
      <c r="O36" s="458"/>
    </row>
    <row r="37" spans="1:15" s="158" customFormat="1" ht="1.5" customHeight="1" x14ac:dyDescent="0.35">
      <c r="A37" s="449" t="s">
        <v>409</v>
      </c>
      <c r="B37" s="450"/>
      <c r="C37" s="450"/>
      <c r="D37" s="450"/>
      <c r="E37" s="450"/>
      <c r="F37" s="450"/>
      <c r="G37" s="450"/>
      <c r="H37" s="450"/>
      <c r="I37" s="450"/>
      <c r="J37" s="450"/>
      <c r="K37" s="450"/>
      <c r="L37" s="450"/>
      <c r="M37" s="450"/>
      <c r="N37" s="450"/>
      <c r="O37" s="451"/>
    </row>
    <row r="38" spans="1:15" ht="32.15" customHeight="1" x14ac:dyDescent="0.35">
      <c r="A38" s="452"/>
      <c r="B38" s="453"/>
      <c r="C38" s="453"/>
      <c r="D38" s="453"/>
      <c r="E38" s="453"/>
      <c r="F38" s="453"/>
      <c r="G38" s="453"/>
      <c r="H38" s="453"/>
      <c r="I38" s="453"/>
      <c r="J38" s="453"/>
      <c r="K38" s="453"/>
      <c r="L38" s="453"/>
      <c r="M38" s="453"/>
      <c r="N38" s="453"/>
      <c r="O38" s="454"/>
    </row>
    <row r="43" spans="1:15" x14ac:dyDescent="0.35">
      <c r="F43" s="181"/>
    </row>
    <row r="53" spans="4:4" x14ac:dyDescent="0.35">
      <c r="D53" s="180"/>
    </row>
    <row r="54" spans="4:4" x14ac:dyDescent="0.35">
      <c r="D54" s="179"/>
    </row>
    <row r="55" spans="4:4" x14ac:dyDescent="0.35">
      <c r="D55" s="179"/>
    </row>
    <row r="60" spans="4:4" x14ac:dyDescent="0.35">
      <c r="D60" s="178"/>
    </row>
    <row r="61" spans="4:4" x14ac:dyDescent="0.35">
      <c r="D61" s="178"/>
    </row>
    <row r="62" spans="4:4" x14ac:dyDescent="0.35">
      <c r="D62" s="179"/>
    </row>
    <row r="63" spans="4:4" x14ac:dyDescent="0.35">
      <c r="D63" s="178"/>
    </row>
    <row r="68" spans="4:4" x14ac:dyDescent="0.35">
      <c r="D68" s="178"/>
    </row>
    <row r="69" spans="4:4" x14ac:dyDescent="0.35">
      <c r="D69" s="179"/>
    </row>
    <row r="70" spans="4:4" x14ac:dyDescent="0.35">
      <c r="D70" s="178"/>
    </row>
  </sheetData>
  <mergeCells count="12">
    <mergeCell ref="A37:O38"/>
    <mergeCell ref="A35:B35"/>
    <mergeCell ref="A36:O36"/>
    <mergeCell ref="A1:O1"/>
    <mergeCell ref="A2:O2"/>
    <mergeCell ref="A3:A5"/>
    <mergeCell ref="O3:O5"/>
    <mergeCell ref="C3:N3"/>
    <mergeCell ref="B3:B5"/>
    <mergeCell ref="C4:F4"/>
    <mergeCell ref="G4:J4"/>
    <mergeCell ref="K4:N4"/>
  </mergeCells>
  <printOptions horizontalCentered="1" verticalCentered="1"/>
  <pageMargins left="0.70866141732283472" right="0.70866141732283472" top="0.62992125984251968" bottom="0.74803149606299213" header="0.31496062992125984" footer="0.31496062992125984"/>
  <pageSetup paperSize="9" scale="51" fitToHeight="0" orientation="landscape" r:id="rId1"/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7E84F-AB13-4C1F-9909-CA1A9AF5C6FD}">
  <sheetPr codeName="Sheet7"/>
  <dimension ref="A1:J44"/>
  <sheetViews>
    <sheetView workbookViewId="0">
      <selection activeCell="G8" sqref="G8"/>
    </sheetView>
  </sheetViews>
  <sheetFormatPr defaultColWidth="0" defaultRowHeight="14.5" zeroHeight="1" x14ac:dyDescent="0.35"/>
  <cols>
    <col min="1" max="1" width="6.26953125" style="241" customWidth="1"/>
    <col min="2" max="2" width="28.1796875" style="253" customWidth="1"/>
    <col min="3" max="3" width="14" style="241" customWidth="1"/>
    <col min="4" max="4" width="14.26953125" style="241" customWidth="1"/>
    <col min="5" max="5" width="13.81640625" style="241" customWidth="1"/>
    <col min="6" max="6" width="19" style="241" customWidth="1"/>
    <col min="7" max="7" width="13.453125" style="241" customWidth="1"/>
    <col min="8" max="8" width="13.1796875" style="241" customWidth="1"/>
    <col min="9" max="9" width="20" style="241" customWidth="1"/>
    <col min="10" max="10" width="21" style="241" customWidth="1"/>
    <col min="11" max="16384" width="9.1796875" style="241" hidden="1"/>
  </cols>
  <sheetData>
    <row r="1" spans="1:10" s="236" customFormat="1" x14ac:dyDescent="0.35">
      <c r="A1" s="470" t="s">
        <v>590</v>
      </c>
      <c r="B1" s="470"/>
      <c r="C1" s="470"/>
      <c r="D1" s="470"/>
      <c r="E1" s="470"/>
      <c r="F1" s="470"/>
      <c r="G1" s="470"/>
      <c r="H1" s="470"/>
      <c r="I1" s="470"/>
      <c r="J1" s="470"/>
    </row>
    <row r="2" spans="1:10" s="236" customFormat="1" x14ac:dyDescent="0.35">
      <c r="A2" s="470" t="s">
        <v>440</v>
      </c>
      <c r="B2" s="470"/>
      <c r="C2" s="470"/>
      <c r="D2" s="470"/>
      <c r="E2" s="470"/>
      <c r="F2" s="470"/>
      <c r="G2" s="470"/>
      <c r="H2" s="470"/>
      <c r="I2" s="470"/>
      <c r="J2" s="470"/>
    </row>
    <row r="3" spans="1:10" s="236" customFormat="1" x14ac:dyDescent="0.35">
      <c r="A3" s="471" t="s">
        <v>591</v>
      </c>
      <c r="B3" s="471"/>
      <c r="C3" s="471"/>
      <c r="D3" s="471"/>
      <c r="E3" s="471"/>
      <c r="F3" s="471"/>
      <c r="G3" s="471"/>
      <c r="H3" s="471"/>
      <c r="I3" s="471"/>
      <c r="J3" s="471"/>
    </row>
    <row r="4" spans="1:10" s="238" customFormat="1" ht="46.5" customHeight="1" x14ac:dyDescent="0.35">
      <c r="A4" s="470" t="s">
        <v>327</v>
      </c>
      <c r="B4" s="470" t="s">
        <v>2</v>
      </c>
      <c r="C4" s="470" t="s">
        <v>439</v>
      </c>
      <c r="D4" s="470"/>
      <c r="E4" s="470" t="s">
        <v>438</v>
      </c>
      <c r="F4" s="470"/>
      <c r="G4" s="470"/>
      <c r="H4" s="470"/>
      <c r="I4" s="470" t="s">
        <v>437</v>
      </c>
      <c r="J4" s="472" t="s">
        <v>436</v>
      </c>
    </row>
    <row r="5" spans="1:10" s="238" customFormat="1" ht="74.25" customHeight="1" x14ac:dyDescent="0.35">
      <c r="A5" s="470"/>
      <c r="B5" s="470"/>
      <c r="C5" s="76" t="s">
        <v>435</v>
      </c>
      <c r="D5" s="76" t="s">
        <v>434</v>
      </c>
      <c r="E5" s="76" t="s">
        <v>433</v>
      </c>
      <c r="F5" s="76" t="s">
        <v>432</v>
      </c>
      <c r="G5" s="76" t="s">
        <v>431</v>
      </c>
      <c r="H5" s="76" t="s">
        <v>430</v>
      </c>
      <c r="I5" s="470"/>
      <c r="J5" s="472"/>
    </row>
    <row r="6" spans="1:10" s="236" customFormat="1" ht="18" customHeight="1" x14ac:dyDescent="0.35">
      <c r="A6" s="187">
        <v>1</v>
      </c>
      <c r="B6" s="278" t="s">
        <v>4</v>
      </c>
      <c r="C6" s="208">
        <v>125</v>
      </c>
      <c r="D6" s="208">
        <v>125</v>
      </c>
      <c r="E6" s="208">
        <v>8338154</v>
      </c>
      <c r="F6" s="208">
        <v>877172</v>
      </c>
      <c r="G6" s="208">
        <v>971608</v>
      </c>
      <c r="H6" s="208">
        <v>10186934</v>
      </c>
      <c r="I6" s="189">
        <v>36.099461091477998</v>
      </c>
      <c r="J6" s="239" t="s">
        <v>5</v>
      </c>
    </row>
    <row r="7" spans="1:10" s="236" customFormat="1" ht="18" customHeight="1" x14ac:dyDescent="0.35">
      <c r="A7" s="187">
        <v>2</v>
      </c>
      <c r="B7" s="278" t="s">
        <v>123</v>
      </c>
      <c r="C7" s="208">
        <v>26</v>
      </c>
      <c r="D7" s="208">
        <v>5</v>
      </c>
      <c r="E7" s="208">
        <v>0</v>
      </c>
      <c r="F7" s="208">
        <v>0</v>
      </c>
      <c r="G7" s="208">
        <v>15562</v>
      </c>
      <c r="H7" s="208">
        <v>15562</v>
      </c>
      <c r="I7" s="189">
        <v>4.9034404746525304</v>
      </c>
      <c r="J7" s="239" t="s">
        <v>46</v>
      </c>
    </row>
    <row r="8" spans="1:10" s="236" customFormat="1" ht="18" customHeight="1" x14ac:dyDescent="0.35">
      <c r="A8" s="187">
        <v>3</v>
      </c>
      <c r="B8" s="278" t="s">
        <v>125</v>
      </c>
      <c r="C8" s="208">
        <v>88</v>
      </c>
      <c r="D8" s="208">
        <v>31</v>
      </c>
      <c r="E8" s="208">
        <v>9163</v>
      </c>
      <c r="F8" s="208">
        <v>70979</v>
      </c>
      <c r="G8" s="208">
        <v>117124</v>
      </c>
      <c r="H8" s="208">
        <v>197266</v>
      </c>
      <c r="I8" s="189">
        <v>4.4848042828737302</v>
      </c>
      <c r="J8" s="239" t="s">
        <v>48</v>
      </c>
    </row>
    <row r="9" spans="1:10" s="236" customFormat="1" ht="18" customHeight="1" x14ac:dyDescent="0.35">
      <c r="A9" s="187">
        <v>4</v>
      </c>
      <c r="B9" s="278" t="s">
        <v>126</v>
      </c>
      <c r="C9" s="208">
        <v>139</v>
      </c>
      <c r="D9" s="208">
        <v>88</v>
      </c>
      <c r="E9" s="208">
        <v>0</v>
      </c>
      <c r="F9" s="208">
        <v>0</v>
      </c>
      <c r="G9" s="208">
        <v>1237682</v>
      </c>
      <c r="H9" s="208">
        <v>1237682</v>
      </c>
      <c r="I9" s="189">
        <v>10.526282665374801</v>
      </c>
      <c r="J9" s="239" t="s">
        <v>50</v>
      </c>
    </row>
    <row r="10" spans="1:10" s="236" customFormat="1" ht="18" customHeight="1" x14ac:dyDescent="0.35">
      <c r="A10" s="187">
        <v>5</v>
      </c>
      <c r="B10" s="278" t="s">
        <v>128</v>
      </c>
      <c r="C10" s="208">
        <v>168</v>
      </c>
      <c r="D10" s="208">
        <v>94</v>
      </c>
      <c r="E10" s="208">
        <v>713654</v>
      </c>
      <c r="F10" s="208">
        <v>764851</v>
      </c>
      <c r="G10" s="208">
        <v>420426</v>
      </c>
      <c r="H10" s="208">
        <v>1898931</v>
      </c>
      <c r="I10" s="189">
        <v>31.9834124863131</v>
      </c>
      <c r="J10" s="239" t="s">
        <v>52</v>
      </c>
    </row>
    <row r="11" spans="1:10" s="236" customFormat="1" ht="18" customHeight="1" x14ac:dyDescent="0.35">
      <c r="A11" s="187">
        <v>6</v>
      </c>
      <c r="B11" s="278" t="s">
        <v>130</v>
      </c>
      <c r="C11" s="208">
        <v>3</v>
      </c>
      <c r="D11" s="208">
        <v>22</v>
      </c>
      <c r="E11" s="208">
        <v>738915</v>
      </c>
      <c r="F11" s="208">
        <v>0</v>
      </c>
      <c r="G11" s="208">
        <v>1046475</v>
      </c>
      <c r="H11" s="208">
        <v>1785390</v>
      </c>
      <c r="I11" s="189">
        <v>10.907208847705601</v>
      </c>
      <c r="J11" s="239" t="s">
        <v>54</v>
      </c>
    </row>
    <row r="12" spans="1:10" s="236" customFormat="1" ht="18" customHeight="1" x14ac:dyDescent="0.35">
      <c r="A12" s="187">
        <v>7</v>
      </c>
      <c r="B12" s="278" t="s">
        <v>6</v>
      </c>
      <c r="C12" s="208">
        <v>14</v>
      </c>
      <c r="D12" s="208">
        <v>3</v>
      </c>
      <c r="E12" s="208">
        <v>6107</v>
      </c>
      <c r="F12" s="208">
        <v>0</v>
      </c>
      <c r="G12" s="208">
        <v>20140</v>
      </c>
      <c r="H12" s="208">
        <v>26247</v>
      </c>
      <c r="I12" s="189">
        <v>2.8944193627359098</v>
      </c>
      <c r="J12" s="239" t="s">
        <v>7</v>
      </c>
    </row>
    <row r="13" spans="1:10" s="236" customFormat="1" ht="18" customHeight="1" x14ac:dyDescent="0.35">
      <c r="A13" s="187">
        <v>8</v>
      </c>
      <c r="B13" s="278" t="s">
        <v>8</v>
      </c>
      <c r="C13" s="208">
        <v>195</v>
      </c>
      <c r="D13" s="208">
        <v>103</v>
      </c>
      <c r="E13" s="208">
        <v>0</v>
      </c>
      <c r="F13" s="208">
        <v>0</v>
      </c>
      <c r="G13" s="208">
        <v>1680095</v>
      </c>
      <c r="H13" s="208">
        <v>1680095</v>
      </c>
      <c r="I13" s="189">
        <v>6.5258869043071304</v>
      </c>
      <c r="J13" s="239" t="s">
        <v>9</v>
      </c>
    </row>
    <row r="14" spans="1:10" s="236" customFormat="1" ht="18" customHeight="1" x14ac:dyDescent="0.35">
      <c r="A14" s="187">
        <v>9</v>
      </c>
      <c r="B14" s="278" t="s">
        <v>131</v>
      </c>
      <c r="C14" s="208">
        <v>80</v>
      </c>
      <c r="D14" s="208">
        <v>75</v>
      </c>
      <c r="E14" s="208">
        <v>14912</v>
      </c>
      <c r="F14" s="208">
        <v>0</v>
      </c>
      <c r="G14" s="208">
        <v>1647393</v>
      </c>
      <c r="H14" s="208">
        <v>1662305</v>
      </c>
      <c r="I14" s="189">
        <v>18.799882788065201</v>
      </c>
      <c r="J14" s="239" t="s">
        <v>58</v>
      </c>
    </row>
    <row r="15" spans="1:10" s="236" customFormat="1" ht="18" customHeight="1" x14ac:dyDescent="0.35">
      <c r="A15" s="187">
        <v>10</v>
      </c>
      <c r="B15" s="278" t="s">
        <v>132</v>
      </c>
      <c r="C15" s="208">
        <v>56</v>
      </c>
      <c r="D15" s="208">
        <v>22</v>
      </c>
      <c r="E15" s="208">
        <v>60201</v>
      </c>
      <c r="F15" s="208">
        <v>0</v>
      </c>
      <c r="G15" s="208">
        <v>1111</v>
      </c>
      <c r="H15" s="208">
        <v>61312</v>
      </c>
      <c r="I15" s="189">
        <v>8.9044836119857305</v>
      </c>
      <c r="J15" s="239" t="s">
        <v>60</v>
      </c>
    </row>
    <row r="16" spans="1:10" s="236" customFormat="1" ht="18" customHeight="1" x14ac:dyDescent="0.35">
      <c r="A16" s="187">
        <v>11</v>
      </c>
      <c r="B16" s="278" t="s">
        <v>245</v>
      </c>
      <c r="C16" s="208">
        <v>86</v>
      </c>
      <c r="D16" s="208">
        <v>40</v>
      </c>
      <c r="E16" s="208">
        <v>162909</v>
      </c>
      <c r="F16" s="208">
        <v>136649</v>
      </c>
      <c r="G16" s="208">
        <v>362504</v>
      </c>
      <c r="H16" s="208">
        <v>662062</v>
      </c>
      <c r="I16" s="189">
        <v>19.2838722117462</v>
      </c>
      <c r="J16" s="239" t="s">
        <v>229</v>
      </c>
    </row>
    <row r="17" spans="1:10" s="236" customFormat="1" ht="18" customHeight="1" x14ac:dyDescent="0.35">
      <c r="A17" s="187">
        <v>12</v>
      </c>
      <c r="B17" s="278" t="s">
        <v>137</v>
      </c>
      <c r="C17" s="208">
        <v>40</v>
      </c>
      <c r="D17" s="208">
        <v>31</v>
      </c>
      <c r="E17" s="208">
        <v>64399</v>
      </c>
      <c r="F17" s="208">
        <v>59432</v>
      </c>
      <c r="G17" s="208">
        <v>249168</v>
      </c>
      <c r="H17" s="208">
        <v>372999</v>
      </c>
      <c r="I17" s="189">
        <v>4.70182947036459</v>
      </c>
      <c r="J17" s="239" t="s">
        <v>65</v>
      </c>
    </row>
    <row r="18" spans="1:10" s="236" customFormat="1" ht="18" customHeight="1" x14ac:dyDescent="0.35">
      <c r="A18" s="187">
        <v>13</v>
      </c>
      <c r="B18" s="278" t="s">
        <v>10</v>
      </c>
      <c r="C18" s="208">
        <v>220</v>
      </c>
      <c r="D18" s="208">
        <v>206</v>
      </c>
      <c r="E18" s="208">
        <v>2271990</v>
      </c>
      <c r="F18" s="208">
        <v>445899</v>
      </c>
      <c r="G18" s="208">
        <v>573545</v>
      </c>
      <c r="H18" s="208">
        <v>3291434</v>
      </c>
      <c r="I18" s="189">
        <v>13.9314284853247</v>
      </c>
      <c r="J18" s="239" t="s">
        <v>11</v>
      </c>
    </row>
    <row r="19" spans="1:10" s="236" customFormat="1" ht="18" customHeight="1" x14ac:dyDescent="0.35">
      <c r="A19" s="187">
        <v>14</v>
      </c>
      <c r="B19" s="278" t="s">
        <v>12</v>
      </c>
      <c r="C19" s="208">
        <v>59</v>
      </c>
      <c r="D19" s="208">
        <v>19</v>
      </c>
      <c r="E19" s="208">
        <v>186835</v>
      </c>
      <c r="F19" s="208">
        <v>8215</v>
      </c>
      <c r="G19" s="208">
        <v>6998</v>
      </c>
      <c r="H19" s="208">
        <v>202048</v>
      </c>
      <c r="I19" s="189">
        <v>1.26795693936702</v>
      </c>
      <c r="J19" s="239" t="s">
        <v>13</v>
      </c>
    </row>
    <row r="20" spans="1:10" s="236" customFormat="1" ht="18" customHeight="1" x14ac:dyDescent="0.35">
      <c r="A20" s="187">
        <v>15</v>
      </c>
      <c r="B20" s="278" t="s">
        <v>138</v>
      </c>
      <c r="C20" s="208">
        <v>364</v>
      </c>
      <c r="D20" s="208">
        <v>303</v>
      </c>
      <c r="E20" s="208">
        <v>1900942</v>
      </c>
      <c r="F20" s="208">
        <v>2530637</v>
      </c>
      <c r="G20" s="208">
        <v>1257414</v>
      </c>
      <c r="H20" s="208">
        <v>5688993</v>
      </c>
      <c r="I20" s="189">
        <v>28.346595227910299</v>
      </c>
      <c r="J20" s="239" t="s">
        <v>69</v>
      </c>
    </row>
    <row r="21" spans="1:10" s="236" customFormat="1" ht="18" customHeight="1" x14ac:dyDescent="0.35">
      <c r="A21" s="187">
        <v>16</v>
      </c>
      <c r="B21" s="278" t="s">
        <v>14</v>
      </c>
      <c r="C21" s="208">
        <v>256</v>
      </c>
      <c r="D21" s="208">
        <v>189</v>
      </c>
      <c r="E21" s="208">
        <v>3709309</v>
      </c>
      <c r="F21" s="208">
        <v>3485783</v>
      </c>
      <c r="G21" s="208">
        <v>4653331</v>
      </c>
      <c r="H21" s="208">
        <v>11848423</v>
      </c>
      <c r="I21" s="189">
        <v>23.315287129376099</v>
      </c>
      <c r="J21" s="239" t="s">
        <v>15</v>
      </c>
    </row>
    <row r="22" spans="1:10" s="236" customFormat="1" ht="18" customHeight="1" x14ac:dyDescent="0.35">
      <c r="A22" s="187">
        <v>17</v>
      </c>
      <c r="B22" s="278" t="s">
        <v>139</v>
      </c>
      <c r="C22" s="208">
        <v>28</v>
      </c>
      <c r="D22" s="208">
        <v>0</v>
      </c>
      <c r="E22" s="208">
        <v>0</v>
      </c>
      <c r="F22" s="208">
        <v>0</v>
      </c>
      <c r="G22" s="208">
        <v>0</v>
      </c>
      <c r="H22" s="208">
        <v>0</v>
      </c>
      <c r="I22" s="189">
        <v>0</v>
      </c>
      <c r="J22" s="239" t="s">
        <v>72</v>
      </c>
    </row>
    <row r="23" spans="1:10" s="236" customFormat="1" ht="18" customHeight="1" x14ac:dyDescent="0.35">
      <c r="A23" s="187">
        <v>18</v>
      </c>
      <c r="B23" s="278" t="s">
        <v>140</v>
      </c>
      <c r="C23" s="208">
        <v>10</v>
      </c>
      <c r="D23" s="208">
        <v>6</v>
      </c>
      <c r="E23" s="208">
        <v>34699</v>
      </c>
      <c r="F23" s="208">
        <v>8006</v>
      </c>
      <c r="G23" s="208">
        <v>14713</v>
      </c>
      <c r="H23" s="208">
        <v>57418</v>
      </c>
      <c r="I23" s="189">
        <v>9.6427911663447805</v>
      </c>
      <c r="J23" s="239" t="s">
        <v>74</v>
      </c>
    </row>
    <row r="24" spans="1:10" s="236" customFormat="1" ht="18" customHeight="1" x14ac:dyDescent="0.35">
      <c r="A24" s="187">
        <v>19</v>
      </c>
      <c r="B24" s="278" t="s">
        <v>141</v>
      </c>
      <c r="C24" s="208">
        <v>23</v>
      </c>
      <c r="D24" s="208">
        <v>1</v>
      </c>
      <c r="E24" s="208">
        <v>0</v>
      </c>
      <c r="F24" s="208">
        <v>78561</v>
      </c>
      <c r="G24" s="208">
        <v>0</v>
      </c>
      <c r="H24" s="208">
        <v>78561</v>
      </c>
      <c r="I24" s="189">
        <v>13.739941340151899</v>
      </c>
      <c r="J24" s="239" t="s">
        <v>76</v>
      </c>
    </row>
    <row r="25" spans="1:10" s="236" customFormat="1" ht="18" customHeight="1" x14ac:dyDescent="0.35">
      <c r="A25" s="187">
        <v>20</v>
      </c>
      <c r="B25" s="278" t="s">
        <v>142</v>
      </c>
      <c r="C25" s="208">
        <v>19</v>
      </c>
      <c r="D25" s="208">
        <v>11</v>
      </c>
      <c r="E25" s="208">
        <v>0</v>
      </c>
      <c r="F25" s="208">
        <v>48249</v>
      </c>
      <c r="G25" s="208">
        <v>34075</v>
      </c>
      <c r="H25" s="208">
        <v>82324</v>
      </c>
      <c r="I25" s="189">
        <v>14.4183716718684</v>
      </c>
      <c r="J25" s="239" t="s">
        <v>78</v>
      </c>
    </row>
    <row r="26" spans="1:10" s="236" customFormat="1" ht="18" customHeight="1" x14ac:dyDescent="0.35">
      <c r="A26" s="187">
        <v>21</v>
      </c>
      <c r="B26" s="278" t="s">
        <v>16</v>
      </c>
      <c r="C26" s="208">
        <v>107</v>
      </c>
      <c r="D26" s="208">
        <v>76</v>
      </c>
      <c r="E26" s="208">
        <v>0</v>
      </c>
      <c r="F26" s="208">
        <v>812737</v>
      </c>
      <c r="G26" s="208">
        <v>747566</v>
      </c>
      <c r="H26" s="208">
        <v>1560303</v>
      </c>
      <c r="I26" s="189">
        <v>22.278407163344401</v>
      </c>
      <c r="J26" s="239" t="s">
        <v>17</v>
      </c>
    </row>
    <row r="27" spans="1:10" s="236" customFormat="1" ht="18" customHeight="1" x14ac:dyDescent="0.35">
      <c r="A27" s="187">
        <v>22</v>
      </c>
      <c r="B27" s="278" t="s">
        <v>146</v>
      </c>
      <c r="C27" s="208">
        <v>143</v>
      </c>
      <c r="D27" s="208">
        <v>73</v>
      </c>
      <c r="E27" s="208">
        <v>787696</v>
      </c>
      <c r="F27" s="208">
        <v>193305</v>
      </c>
      <c r="G27" s="208">
        <v>479517</v>
      </c>
      <c r="H27" s="208">
        <v>1460518</v>
      </c>
      <c r="I27" s="189">
        <v>14.044595585060501</v>
      </c>
      <c r="J27" s="239" t="s">
        <v>82</v>
      </c>
    </row>
    <row r="28" spans="1:10" s="236" customFormat="1" ht="18" customHeight="1" x14ac:dyDescent="0.35">
      <c r="A28" s="187">
        <v>23</v>
      </c>
      <c r="B28" s="278" t="s">
        <v>147</v>
      </c>
      <c r="C28" s="208">
        <v>185</v>
      </c>
      <c r="D28" s="208">
        <v>107</v>
      </c>
      <c r="E28" s="208">
        <v>0</v>
      </c>
      <c r="F28" s="208">
        <v>0</v>
      </c>
      <c r="G28" s="208">
        <v>2068000</v>
      </c>
      <c r="H28" s="208">
        <v>2068000</v>
      </c>
      <c r="I28" s="189">
        <v>12.130394704155901</v>
      </c>
      <c r="J28" s="239" t="s">
        <v>84</v>
      </c>
    </row>
    <row r="29" spans="1:10" s="236" customFormat="1" ht="18" customHeight="1" x14ac:dyDescent="0.35">
      <c r="A29" s="187">
        <v>24</v>
      </c>
      <c r="B29" s="278" t="s">
        <v>148</v>
      </c>
      <c r="C29" s="208">
        <v>8</v>
      </c>
      <c r="D29" s="208">
        <v>7</v>
      </c>
      <c r="E29" s="208">
        <v>31378</v>
      </c>
      <c r="F29" s="208">
        <v>0</v>
      </c>
      <c r="G29" s="208">
        <v>0</v>
      </c>
      <c r="H29" s="208">
        <v>31378</v>
      </c>
      <c r="I29" s="189">
        <v>20.431311776426298</v>
      </c>
      <c r="J29" s="239" t="s">
        <v>86</v>
      </c>
    </row>
    <row r="30" spans="1:10" s="236" customFormat="1" ht="18" customHeight="1" x14ac:dyDescent="0.35">
      <c r="A30" s="187">
        <v>25</v>
      </c>
      <c r="B30" s="278" t="s">
        <v>18</v>
      </c>
      <c r="C30" s="208">
        <v>721</v>
      </c>
      <c r="D30" s="208">
        <v>507</v>
      </c>
      <c r="E30" s="208">
        <v>2541345</v>
      </c>
      <c r="F30" s="208">
        <v>1978441</v>
      </c>
      <c r="G30" s="208">
        <v>1278673</v>
      </c>
      <c r="H30" s="208">
        <v>5798459</v>
      </c>
      <c r="I30" s="189">
        <v>16.6061973615477</v>
      </c>
      <c r="J30" s="239" t="s">
        <v>19</v>
      </c>
    </row>
    <row r="31" spans="1:10" s="236" customFormat="1" ht="18" customHeight="1" x14ac:dyDescent="0.35">
      <c r="A31" s="187">
        <v>26</v>
      </c>
      <c r="B31" s="278" t="s">
        <v>151</v>
      </c>
      <c r="C31" s="208">
        <v>16</v>
      </c>
      <c r="D31" s="208">
        <v>15</v>
      </c>
      <c r="E31" s="208">
        <v>0</v>
      </c>
      <c r="F31" s="208">
        <v>124036</v>
      </c>
      <c r="G31" s="208">
        <v>15744</v>
      </c>
      <c r="H31" s="208">
        <v>139780</v>
      </c>
      <c r="I31" s="189">
        <v>14.538412174074001</v>
      </c>
      <c r="J31" s="239" t="s">
        <v>91</v>
      </c>
    </row>
    <row r="32" spans="1:10" s="236" customFormat="1" ht="18" customHeight="1" x14ac:dyDescent="0.35">
      <c r="A32" s="187">
        <v>27</v>
      </c>
      <c r="B32" s="278" t="s">
        <v>153</v>
      </c>
      <c r="C32" s="208">
        <v>648</v>
      </c>
      <c r="D32" s="208">
        <v>293</v>
      </c>
      <c r="E32" s="208">
        <v>562548</v>
      </c>
      <c r="F32" s="208">
        <v>4678326</v>
      </c>
      <c r="G32" s="208">
        <v>999091</v>
      </c>
      <c r="H32" s="208">
        <v>6239965</v>
      </c>
      <c r="I32" s="189">
        <v>14.023949128918</v>
      </c>
      <c r="J32" s="239" t="s">
        <v>93</v>
      </c>
    </row>
    <row r="33" spans="1:10" s="236" customFormat="1" ht="18" customHeight="1" x14ac:dyDescent="0.35">
      <c r="A33" s="187">
        <v>28</v>
      </c>
      <c r="B33" s="278" t="s">
        <v>152</v>
      </c>
      <c r="C33" s="208">
        <v>74</v>
      </c>
      <c r="D33" s="208">
        <v>31</v>
      </c>
      <c r="E33" s="208">
        <v>185832</v>
      </c>
      <c r="F33" s="208">
        <v>52278</v>
      </c>
      <c r="G33" s="208">
        <v>249631</v>
      </c>
      <c r="H33" s="208">
        <v>487741</v>
      </c>
      <c r="I33" s="189">
        <v>15.9949798939967</v>
      </c>
      <c r="J33" s="239" t="s">
        <v>95</v>
      </c>
    </row>
    <row r="34" spans="1:10" s="236" customFormat="1" ht="18" customHeight="1" x14ac:dyDescent="0.35">
      <c r="A34" s="187">
        <v>29</v>
      </c>
      <c r="B34" s="278" t="s">
        <v>154</v>
      </c>
      <c r="C34" s="208">
        <v>129</v>
      </c>
      <c r="D34" s="208">
        <v>122</v>
      </c>
      <c r="E34" s="208">
        <v>48918</v>
      </c>
      <c r="F34" s="208">
        <v>3703852</v>
      </c>
      <c r="G34" s="208">
        <v>2665824</v>
      </c>
      <c r="H34" s="208">
        <v>6418594</v>
      </c>
      <c r="I34" s="189">
        <v>22.062329628272799</v>
      </c>
      <c r="J34" s="239" t="s">
        <v>98</v>
      </c>
    </row>
    <row r="35" spans="1:10" s="236" customFormat="1" ht="30.75" customHeight="1" x14ac:dyDescent="0.35">
      <c r="A35" s="187">
        <v>30</v>
      </c>
      <c r="B35" s="278" t="s">
        <v>429</v>
      </c>
      <c r="C35" s="208">
        <v>1</v>
      </c>
      <c r="D35" s="208">
        <v>1</v>
      </c>
      <c r="E35" s="208">
        <v>0</v>
      </c>
      <c r="F35" s="208">
        <v>0</v>
      </c>
      <c r="G35" s="208">
        <v>14172</v>
      </c>
      <c r="H35" s="208">
        <v>14172</v>
      </c>
      <c r="I35" s="189">
        <v>9.8767841213202505</v>
      </c>
      <c r="J35" s="188" t="s">
        <v>100</v>
      </c>
    </row>
    <row r="36" spans="1:10" s="236" customFormat="1" ht="18" customHeight="1" x14ac:dyDescent="0.35">
      <c r="A36" s="187">
        <v>31</v>
      </c>
      <c r="B36" s="278" t="s">
        <v>155</v>
      </c>
      <c r="C36" s="208">
        <v>1</v>
      </c>
      <c r="D36" s="208">
        <v>1</v>
      </c>
      <c r="E36" s="208">
        <v>95135</v>
      </c>
      <c r="F36" s="208">
        <v>0</v>
      </c>
      <c r="G36" s="208">
        <v>0</v>
      </c>
      <c r="H36" s="208">
        <v>95135</v>
      </c>
      <c r="I36" s="189">
        <v>9.2682708223124397</v>
      </c>
      <c r="J36" s="239" t="s">
        <v>102</v>
      </c>
    </row>
    <row r="37" spans="1:10" s="236" customFormat="1" ht="30" customHeight="1" x14ac:dyDescent="0.35">
      <c r="A37" s="187">
        <v>32</v>
      </c>
      <c r="B37" s="278" t="s">
        <v>428</v>
      </c>
      <c r="C37" s="208">
        <v>1</v>
      </c>
      <c r="D37" s="208">
        <v>0</v>
      </c>
      <c r="E37" s="208">
        <v>0</v>
      </c>
      <c r="F37" s="208">
        <v>0</v>
      </c>
      <c r="G37" s="208">
        <v>0</v>
      </c>
      <c r="H37" s="208">
        <v>0</v>
      </c>
      <c r="I37" s="189">
        <v>0</v>
      </c>
      <c r="J37" s="188" t="s">
        <v>427</v>
      </c>
    </row>
    <row r="38" spans="1:10" s="236" customFormat="1" ht="14.5" customHeight="1" x14ac:dyDescent="0.35">
      <c r="A38" s="187">
        <v>33</v>
      </c>
      <c r="B38" s="278" t="s">
        <v>25</v>
      </c>
      <c r="C38" s="208">
        <v>2</v>
      </c>
      <c r="D38" s="208">
        <v>0</v>
      </c>
      <c r="E38" s="208">
        <v>0</v>
      </c>
      <c r="F38" s="208">
        <v>0</v>
      </c>
      <c r="G38" s="208">
        <v>0</v>
      </c>
      <c r="H38" s="208">
        <v>0</v>
      </c>
      <c r="I38" s="189">
        <v>0</v>
      </c>
      <c r="J38" s="239" t="s">
        <v>26</v>
      </c>
    </row>
    <row r="39" spans="1:10" s="236" customFormat="1" ht="18" customHeight="1" x14ac:dyDescent="0.35">
      <c r="A39" s="187">
        <v>34</v>
      </c>
      <c r="B39" s="278" t="s">
        <v>158</v>
      </c>
      <c r="C39" s="208">
        <v>0</v>
      </c>
      <c r="D39" s="208">
        <v>0</v>
      </c>
      <c r="E39" s="208">
        <v>0</v>
      </c>
      <c r="F39" s="208">
        <v>0</v>
      </c>
      <c r="G39" s="208">
        <v>0</v>
      </c>
      <c r="H39" s="208">
        <v>0</v>
      </c>
      <c r="I39" s="189">
        <v>0</v>
      </c>
      <c r="J39" s="239" t="s">
        <v>30</v>
      </c>
    </row>
    <row r="40" spans="1:10" s="236" customFormat="1" ht="18" customHeight="1" x14ac:dyDescent="0.35">
      <c r="A40" s="187">
        <v>35</v>
      </c>
      <c r="B40" s="278" t="s">
        <v>27</v>
      </c>
      <c r="C40" s="208">
        <v>6</v>
      </c>
      <c r="D40" s="208">
        <v>6</v>
      </c>
      <c r="E40" s="208">
        <v>70092</v>
      </c>
      <c r="F40" s="208">
        <v>73928</v>
      </c>
      <c r="G40" s="208">
        <v>553</v>
      </c>
      <c r="H40" s="208">
        <v>144573</v>
      </c>
      <c r="I40" s="189">
        <v>16.9536782632251</v>
      </c>
      <c r="J40" s="239" t="s">
        <v>28</v>
      </c>
    </row>
    <row r="41" spans="1:10" s="236" customFormat="1" ht="15" customHeight="1" x14ac:dyDescent="0.35">
      <c r="A41" s="187"/>
      <c r="B41" s="279" t="s">
        <v>426</v>
      </c>
      <c r="C41" s="252">
        <f>SUM(C6:C40)</f>
        <v>4041</v>
      </c>
      <c r="D41" s="252">
        <f t="shared" ref="D41:H41" si="0">SUM(D6:D40)</f>
        <v>2613</v>
      </c>
      <c r="E41" s="252">
        <f t="shared" si="0"/>
        <v>22535133</v>
      </c>
      <c r="F41" s="252">
        <f t="shared" si="0"/>
        <v>20131336</v>
      </c>
      <c r="G41" s="252">
        <f t="shared" si="0"/>
        <v>22828135</v>
      </c>
      <c r="H41" s="252">
        <f t="shared" si="0"/>
        <v>65494604</v>
      </c>
      <c r="I41" s="186">
        <v>17.367685025004601</v>
      </c>
      <c r="J41" s="237" t="s">
        <v>425</v>
      </c>
    </row>
    <row r="42" spans="1:10" s="240" customFormat="1" ht="17.5" customHeight="1" x14ac:dyDescent="0.35">
      <c r="A42" s="468" t="s">
        <v>592</v>
      </c>
      <c r="B42" s="468"/>
      <c r="C42" s="468"/>
      <c r="D42" s="468"/>
      <c r="E42" s="468"/>
      <c r="F42" s="468"/>
      <c r="G42" s="468"/>
      <c r="H42" s="468"/>
      <c r="I42" s="468"/>
      <c r="J42" s="468"/>
    </row>
    <row r="43" spans="1:10" s="240" customFormat="1" ht="18" customHeight="1" x14ac:dyDescent="0.35">
      <c r="A43" s="280" t="s">
        <v>424</v>
      </c>
      <c r="B43" s="281"/>
      <c r="C43" s="282"/>
      <c r="D43" s="282"/>
      <c r="E43" s="282"/>
      <c r="F43" s="282"/>
      <c r="G43" s="282"/>
      <c r="H43" s="282"/>
      <c r="I43" s="282"/>
      <c r="J43" s="283"/>
    </row>
    <row r="44" spans="1:10" ht="35.25" customHeight="1" x14ac:dyDescent="0.35">
      <c r="A44" s="469" t="s">
        <v>423</v>
      </c>
      <c r="B44" s="469"/>
      <c r="C44" s="469"/>
      <c r="D44" s="469"/>
      <c r="E44" s="469"/>
      <c r="F44" s="469"/>
      <c r="G44" s="469"/>
      <c r="H44" s="469"/>
      <c r="I44" s="469"/>
      <c r="J44" s="469"/>
    </row>
  </sheetData>
  <mergeCells count="11">
    <mergeCell ref="A42:J42"/>
    <mergeCell ref="A44:J44"/>
    <mergeCell ref="A1:J1"/>
    <mergeCell ref="A2:J2"/>
    <mergeCell ref="A3:J3"/>
    <mergeCell ref="A4:A5"/>
    <mergeCell ref="B4:B5"/>
    <mergeCell ref="C4:D4"/>
    <mergeCell ref="E4:H4"/>
    <mergeCell ref="I4:I5"/>
    <mergeCell ref="J4:J5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4C04F8-9D24-446B-AF2C-66D289CBFB7C}">
  <sheetPr codeName="Sheet8"/>
  <dimension ref="A1:J43"/>
  <sheetViews>
    <sheetView view="pageBreakPreview" topLeftCell="A35" zoomScale="112" zoomScaleNormal="130" zoomScaleSheetLayoutView="112" workbookViewId="0">
      <selection activeCell="E9" sqref="E9"/>
    </sheetView>
  </sheetViews>
  <sheetFormatPr defaultColWidth="9.1796875" defaultRowHeight="14.5" x14ac:dyDescent="0.35"/>
  <cols>
    <col min="1" max="1" width="34.1796875" style="163" customWidth="1"/>
    <col min="2" max="2" width="11.453125" style="297" customWidth="1"/>
    <col min="3" max="8" width="11.453125" style="298" customWidth="1"/>
    <col min="9" max="9" width="16.54296875" style="299" customWidth="1"/>
    <col min="10" max="10" width="29.453125" style="162" customWidth="1"/>
    <col min="11" max="16384" width="9.1796875" style="162"/>
  </cols>
  <sheetData>
    <row r="1" spans="1:10" ht="39" customHeight="1" x14ac:dyDescent="0.35">
      <c r="A1" s="473" t="s">
        <v>663</v>
      </c>
      <c r="B1" s="474"/>
      <c r="C1" s="474"/>
      <c r="D1" s="474"/>
      <c r="E1" s="474"/>
      <c r="F1" s="474"/>
      <c r="G1" s="474"/>
      <c r="H1" s="474"/>
      <c r="I1" s="474"/>
      <c r="J1" s="474"/>
    </row>
    <row r="2" spans="1:10" ht="80.5" customHeight="1" x14ac:dyDescent="0.35">
      <c r="A2" s="287" t="s">
        <v>630</v>
      </c>
      <c r="B2" s="287" t="s">
        <v>462</v>
      </c>
      <c r="C2" s="287" t="s">
        <v>463</v>
      </c>
      <c r="D2" s="287" t="s">
        <v>464</v>
      </c>
      <c r="E2" s="288" t="s">
        <v>272</v>
      </c>
      <c r="F2" s="288" t="s">
        <v>273</v>
      </c>
      <c r="G2" s="288" t="s">
        <v>274</v>
      </c>
      <c r="H2" s="289" t="s">
        <v>631</v>
      </c>
      <c r="I2" s="289" t="s">
        <v>632</v>
      </c>
      <c r="J2" s="290" t="s">
        <v>629</v>
      </c>
    </row>
    <row r="3" spans="1:10" ht="18.75" customHeight="1" x14ac:dyDescent="0.35">
      <c r="A3" s="300" t="s">
        <v>285</v>
      </c>
      <c r="B3" s="292">
        <v>0</v>
      </c>
      <c r="C3" s="292">
        <v>46.15</v>
      </c>
      <c r="D3" s="292">
        <v>100</v>
      </c>
      <c r="E3" s="292">
        <v>100</v>
      </c>
      <c r="F3" s="292">
        <v>100</v>
      </c>
      <c r="G3" s="292">
        <v>100</v>
      </c>
      <c r="H3" s="292">
        <v>100</v>
      </c>
      <c r="I3" s="292">
        <v>100</v>
      </c>
      <c r="J3" s="293" t="s">
        <v>5</v>
      </c>
    </row>
    <row r="4" spans="1:10" ht="18.75" customHeight="1" x14ac:dyDescent="0.35">
      <c r="A4" s="300" t="s">
        <v>286</v>
      </c>
      <c r="B4" s="292">
        <v>0</v>
      </c>
      <c r="C4" s="292">
        <v>100</v>
      </c>
      <c r="D4" s="292">
        <v>100</v>
      </c>
      <c r="E4" s="292">
        <v>100</v>
      </c>
      <c r="F4" s="292">
        <v>100</v>
      </c>
      <c r="G4" s="292">
        <v>100</v>
      </c>
      <c r="H4" s="292">
        <v>100</v>
      </c>
      <c r="I4" s="292">
        <v>100</v>
      </c>
      <c r="J4" s="293" t="s">
        <v>46</v>
      </c>
    </row>
    <row r="5" spans="1:10" ht="18.75" customHeight="1" x14ac:dyDescent="0.35">
      <c r="A5" s="300" t="s">
        <v>287</v>
      </c>
      <c r="B5" s="292">
        <v>0</v>
      </c>
      <c r="C5" s="292">
        <v>18.18</v>
      </c>
      <c r="D5" s="292">
        <v>100</v>
      </c>
      <c r="E5" s="292">
        <v>100</v>
      </c>
      <c r="F5" s="292">
        <v>100</v>
      </c>
      <c r="G5" s="292">
        <v>100</v>
      </c>
      <c r="H5" s="292">
        <v>100</v>
      </c>
      <c r="I5" s="292">
        <v>100</v>
      </c>
      <c r="J5" s="293" t="s">
        <v>48</v>
      </c>
    </row>
    <row r="6" spans="1:10" ht="18.75" customHeight="1" x14ac:dyDescent="0.35">
      <c r="A6" s="300" t="s">
        <v>288</v>
      </c>
      <c r="B6" s="292">
        <v>0</v>
      </c>
      <c r="C6" s="292">
        <v>0</v>
      </c>
      <c r="D6" s="292">
        <v>13.16</v>
      </c>
      <c r="E6" s="292">
        <v>100</v>
      </c>
      <c r="F6" s="292">
        <v>100</v>
      </c>
      <c r="G6" s="292">
        <v>100</v>
      </c>
      <c r="H6" s="292">
        <v>100</v>
      </c>
      <c r="I6" s="292">
        <v>100</v>
      </c>
      <c r="J6" s="293" t="s">
        <v>50</v>
      </c>
    </row>
    <row r="7" spans="1:10" ht="18.75" customHeight="1" x14ac:dyDescent="0.35">
      <c r="A7" s="300" t="s">
        <v>633</v>
      </c>
      <c r="B7" s="292">
        <v>18.52</v>
      </c>
      <c r="C7" s="292">
        <v>100</v>
      </c>
      <c r="D7" s="292">
        <v>100</v>
      </c>
      <c r="E7" s="292">
        <v>100</v>
      </c>
      <c r="F7" s="292">
        <v>100</v>
      </c>
      <c r="G7" s="292">
        <v>100</v>
      </c>
      <c r="H7" s="292">
        <v>100</v>
      </c>
      <c r="I7" s="292">
        <v>100</v>
      </c>
      <c r="J7" s="293" t="s">
        <v>634</v>
      </c>
    </row>
    <row r="8" spans="1:10" ht="18.75" customHeight="1" x14ac:dyDescent="0.35">
      <c r="A8" s="300" t="s">
        <v>291</v>
      </c>
      <c r="B8" s="292">
        <v>0</v>
      </c>
      <c r="C8" s="292">
        <v>0</v>
      </c>
      <c r="D8" s="292">
        <v>0</v>
      </c>
      <c r="E8" s="292">
        <v>100</v>
      </c>
      <c r="F8" s="292">
        <v>100</v>
      </c>
      <c r="G8" s="292">
        <v>100</v>
      </c>
      <c r="H8" s="292">
        <v>100</v>
      </c>
      <c r="I8" s="292">
        <v>100</v>
      </c>
      <c r="J8" s="293" t="s">
        <v>7</v>
      </c>
    </row>
    <row r="9" spans="1:10" ht="18.75" customHeight="1" x14ac:dyDescent="0.35">
      <c r="A9" s="300" t="s">
        <v>292</v>
      </c>
      <c r="B9" s="292">
        <v>78.790000000000006</v>
      </c>
      <c r="C9" s="292">
        <v>100</v>
      </c>
      <c r="D9" s="292">
        <v>100</v>
      </c>
      <c r="E9" s="292">
        <v>100</v>
      </c>
      <c r="F9" s="292">
        <v>100</v>
      </c>
      <c r="G9" s="292">
        <v>100</v>
      </c>
      <c r="H9" s="292">
        <v>100</v>
      </c>
      <c r="I9" s="292">
        <v>100</v>
      </c>
      <c r="J9" s="293" t="s">
        <v>9</v>
      </c>
    </row>
    <row r="10" spans="1:10" ht="18.75" customHeight="1" x14ac:dyDescent="0.35">
      <c r="A10" s="300" t="s">
        <v>331</v>
      </c>
      <c r="B10" s="292">
        <v>72.73</v>
      </c>
      <c r="C10" s="292">
        <v>100</v>
      </c>
      <c r="D10" s="292">
        <v>100</v>
      </c>
      <c r="E10" s="292">
        <v>100</v>
      </c>
      <c r="F10" s="292">
        <v>100</v>
      </c>
      <c r="G10" s="292">
        <v>100</v>
      </c>
      <c r="H10" s="292">
        <v>100</v>
      </c>
      <c r="I10" s="292">
        <v>100</v>
      </c>
      <c r="J10" s="293" t="s">
        <v>58</v>
      </c>
    </row>
    <row r="11" spans="1:10" ht="18.75" customHeight="1" x14ac:dyDescent="0.35">
      <c r="A11" s="300" t="s">
        <v>294</v>
      </c>
      <c r="B11" s="292">
        <v>100</v>
      </c>
      <c r="C11" s="292">
        <v>100</v>
      </c>
      <c r="D11" s="292">
        <v>100</v>
      </c>
      <c r="E11" s="292">
        <v>100</v>
      </c>
      <c r="F11" s="292">
        <v>100</v>
      </c>
      <c r="G11" s="292">
        <v>100</v>
      </c>
      <c r="H11" s="292">
        <v>100</v>
      </c>
      <c r="I11" s="292">
        <v>100</v>
      </c>
      <c r="J11" s="293" t="s">
        <v>60</v>
      </c>
    </row>
    <row r="12" spans="1:10" ht="18.75" customHeight="1" x14ac:dyDescent="0.35">
      <c r="A12" s="300" t="s">
        <v>320</v>
      </c>
      <c r="B12" s="292">
        <v>0</v>
      </c>
      <c r="C12" s="292">
        <v>13.64</v>
      </c>
      <c r="D12" s="292">
        <v>100</v>
      </c>
      <c r="E12" s="292">
        <v>100</v>
      </c>
      <c r="F12" s="292">
        <v>100</v>
      </c>
      <c r="G12" s="292">
        <v>100</v>
      </c>
      <c r="H12" s="292">
        <v>100</v>
      </c>
      <c r="I12" s="292">
        <v>100</v>
      </c>
      <c r="J12" s="293" t="s">
        <v>635</v>
      </c>
    </row>
    <row r="13" spans="1:10" ht="18.75" customHeight="1" x14ac:dyDescent="0.35">
      <c r="A13" s="300" t="s">
        <v>295</v>
      </c>
      <c r="B13" s="292">
        <v>0</v>
      </c>
      <c r="C13" s="292">
        <v>20.83</v>
      </c>
      <c r="D13" s="292">
        <v>100</v>
      </c>
      <c r="E13" s="292">
        <v>100</v>
      </c>
      <c r="F13" s="292">
        <v>100</v>
      </c>
      <c r="G13" s="292">
        <v>100</v>
      </c>
      <c r="H13" s="292">
        <v>100</v>
      </c>
      <c r="I13" s="292">
        <v>100</v>
      </c>
      <c r="J13" s="293" t="s">
        <v>65</v>
      </c>
    </row>
    <row r="14" spans="1:10" ht="18.75" customHeight="1" x14ac:dyDescent="0.35">
      <c r="A14" s="300" t="s">
        <v>296</v>
      </c>
      <c r="B14" s="292">
        <v>16.670000000000002</v>
      </c>
      <c r="C14" s="292">
        <v>66.67</v>
      </c>
      <c r="D14" s="292">
        <v>100</v>
      </c>
      <c r="E14" s="292">
        <v>100</v>
      </c>
      <c r="F14" s="292">
        <v>100</v>
      </c>
      <c r="G14" s="292">
        <v>100</v>
      </c>
      <c r="H14" s="292">
        <v>100</v>
      </c>
      <c r="I14" s="292">
        <v>100</v>
      </c>
      <c r="J14" s="293" t="s">
        <v>11</v>
      </c>
    </row>
    <row r="15" spans="1:10" ht="18.75" customHeight="1" x14ac:dyDescent="0.35">
      <c r="A15" s="300" t="s">
        <v>297</v>
      </c>
      <c r="B15" s="292">
        <v>100</v>
      </c>
      <c r="C15" s="292">
        <v>100</v>
      </c>
      <c r="D15" s="292">
        <v>100</v>
      </c>
      <c r="E15" s="292">
        <v>100</v>
      </c>
      <c r="F15" s="292">
        <v>100</v>
      </c>
      <c r="G15" s="292">
        <v>100</v>
      </c>
      <c r="H15" s="292">
        <v>100</v>
      </c>
      <c r="I15" s="292">
        <v>100</v>
      </c>
      <c r="J15" s="293" t="s">
        <v>13</v>
      </c>
    </row>
    <row r="16" spans="1:10" ht="18.75" customHeight="1" x14ac:dyDescent="0.35">
      <c r="A16" s="300" t="s">
        <v>298</v>
      </c>
      <c r="B16" s="292">
        <v>7.84</v>
      </c>
      <c r="C16" s="292">
        <v>27.45</v>
      </c>
      <c r="D16" s="292">
        <v>100</v>
      </c>
      <c r="E16" s="292">
        <v>100</v>
      </c>
      <c r="F16" s="292">
        <v>100</v>
      </c>
      <c r="G16" s="292">
        <v>100</v>
      </c>
      <c r="H16" s="292">
        <v>100</v>
      </c>
      <c r="I16" s="292">
        <v>100</v>
      </c>
      <c r="J16" s="293" t="s">
        <v>69</v>
      </c>
    </row>
    <row r="17" spans="1:10" ht="18.75" customHeight="1" x14ac:dyDescent="0.35">
      <c r="A17" s="300" t="s">
        <v>299</v>
      </c>
      <c r="B17" s="292">
        <v>32.35</v>
      </c>
      <c r="C17" s="292">
        <v>91.18</v>
      </c>
      <c r="D17" s="292">
        <v>100</v>
      </c>
      <c r="E17" s="292">
        <v>100</v>
      </c>
      <c r="F17" s="292">
        <v>100</v>
      </c>
      <c r="G17" s="292">
        <v>100</v>
      </c>
      <c r="H17" s="292">
        <v>100</v>
      </c>
      <c r="I17" s="292">
        <v>100</v>
      </c>
      <c r="J17" s="293" t="s">
        <v>15</v>
      </c>
    </row>
    <row r="18" spans="1:10" ht="18.75" customHeight="1" x14ac:dyDescent="0.35">
      <c r="A18" s="300" t="s">
        <v>300</v>
      </c>
      <c r="B18" s="292">
        <v>0</v>
      </c>
      <c r="C18" s="292">
        <v>6.25</v>
      </c>
      <c r="D18" s="292">
        <v>100</v>
      </c>
      <c r="E18" s="292">
        <v>100</v>
      </c>
      <c r="F18" s="292">
        <v>100</v>
      </c>
      <c r="G18" s="292">
        <v>100</v>
      </c>
      <c r="H18" s="292">
        <v>100</v>
      </c>
      <c r="I18" s="292">
        <v>100</v>
      </c>
      <c r="J18" s="293" t="s">
        <v>72</v>
      </c>
    </row>
    <row r="19" spans="1:10" ht="18.75" customHeight="1" x14ac:dyDescent="0.35">
      <c r="A19" s="300" t="s">
        <v>301</v>
      </c>
      <c r="B19" s="292">
        <v>9.09</v>
      </c>
      <c r="C19" s="292">
        <v>100</v>
      </c>
      <c r="D19" s="292">
        <v>100</v>
      </c>
      <c r="E19" s="292">
        <v>100</v>
      </c>
      <c r="F19" s="292">
        <v>100</v>
      </c>
      <c r="G19" s="292">
        <v>100</v>
      </c>
      <c r="H19" s="292">
        <v>100</v>
      </c>
      <c r="I19" s="292">
        <v>100</v>
      </c>
      <c r="J19" s="293" t="s">
        <v>74</v>
      </c>
    </row>
    <row r="20" spans="1:10" ht="18.75" customHeight="1" x14ac:dyDescent="0.35">
      <c r="A20" s="300" t="s">
        <v>303</v>
      </c>
      <c r="B20" s="292">
        <v>37.5</v>
      </c>
      <c r="C20" s="292">
        <v>100</v>
      </c>
      <c r="D20" s="292">
        <v>100</v>
      </c>
      <c r="E20" s="292">
        <v>100</v>
      </c>
      <c r="F20" s="292">
        <v>100</v>
      </c>
      <c r="G20" s="292">
        <v>100</v>
      </c>
      <c r="H20" s="292">
        <v>100</v>
      </c>
      <c r="I20" s="292">
        <v>100</v>
      </c>
      <c r="J20" s="293" t="s">
        <v>76</v>
      </c>
    </row>
    <row r="21" spans="1:10" ht="18.75" customHeight="1" x14ac:dyDescent="0.35">
      <c r="A21" s="300" t="s">
        <v>248</v>
      </c>
      <c r="B21" s="292">
        <v>0</v>
      </c>
      <c r="C21" s="292">
        <v>36.36</v>
      </c>
      <c r="D21" s="292">
        <v>100</v>
      </c>
      <c r="E21" s="292">
        <v>100</v>
      </c>
      <c r="F21" s="292">
        <v>100</v>
      </c>
      <c r="G21" s="292">
        <v>100</v>
      </c>
      <c r="H21" s="292">
        <v>100</v>
      </c>
      <c r="I21" s="292">
        <v>100</v>
      </c>
      <c r="J21" s="293" t="s">
        <v>78</v>
      </c>
    </row>
    <row r="22" spans="1:10" ht="18.75" customHeight="1" x14ac:dyDescent="0.35">
      <c r="A22" s="300" t="s">
        <v>305</v>
      </c>
      <c r="B22" s="292">
        <v>0</v>
      </c>
      <c r="C22" s="292">
        <v>3.33</v>
      </c>
      <c r="D22" s="292">
        <v>10</v>
      </c>
      <c r="E22" s="292">
        <v>100</v>
      </c>
      <c r="F22" s="292">
        <v>100</v>
      </c>
      <c r="G22" s="292">
        <v>100</v>
      </c>
      <c r="H22" s="292">
        <v>100</v>
      </c>
      <c r="I22" s="292">
        <v>100</v>
      </c>
      <c r="J22" s="293" t="s">
        <v>17</v>
      </c>
    </row>
    <row r="23" spans="1:10" ht="18.75" customHeight="1" x14ac:dyDescent="0.35">
      <c r="A23" s="300" t="s">
        <v>306</v>
      </c>
      <c r="B23" s="292">
        <v>31.82</v>
      </c>
      <c r="C23" s="292">
        <v>100</v>
      </c>
      <c r="D23" s="292">
        <v>100</v>
      </c>
      <c r="E23" s="292">
        <v>100</v>
      </c>
      <c r="F23" s="292">
        <v>100</v>
      </c>
      <c r="G23" s="292">
        <v>100</v>
      </c>
      <c r="H23" s="292">
        <v>100</v>
      </c>
      <c r="I23" s="292">
        <v>100</v>
      </c>
      <c r="J23" s="293" t="s">
        <v>82</v>
      </c>
    </row>
    <row r="24" spans="1:10" ht="18.75" customHeight="1" x14ac:dyDescent="0.35">
      <c r="A24" s="300" t="s">
        <v>307</v>
      </c>
      <c r="B24" s="292">
        <v>18.18</v>
      </c>
      <c r="C24" s="292">
        <v>93.94</v>
      </c>
      <c r="D24" s="292">
        <v>100</v>
      </c>
      <c r="E24" s="292">
        <v>100</v>
      </c>
      <c r="F24" s="292">
        <v>100</v>
      </c>
      <c r="G24" s="292">
        <v>100</v>
      </c>
      <c r="H24" s="292">
        <v>100</v>
      </c>
      <c r="I24" s="292">
        <v>100</v>
      </c>
      <c r="J24" s="293" t="s">
        <v>84</v>
      </c>
    </row>
    <row r="25" spans="1:10" ht="18.75" customHeight="1" x14ac:dyDescent="0.35">
      <c r="A25" s="300" t="s">
        <v>308</v>
      </c>
      <c r="B25" s="292">
        <v>100</v>
      </c>
      <c r="C25" s="292">
        <v>100</v>
      </c>
      <c r="D25" s="292">
        <v>100</v>
      </c>
      <c r="E25" s="292">
        <v>100</v>
      </c>
      <c r="F25" s="292">
        <v>100</v>
      </c>
      <c r="G25" s="292">
        <v>100</v>
      </c>
      <c r="H25" s="292">
        <v>100</v>
      </c>
      <c r="I25" s="292">
        <v>100</v>
      </c>
      <c r="J25" s="293" t="s">
        <v>86</v>
      </c>
    </row>
    <row r="26" spans="1:10" ht="18.75" customHeight="1" x14ac:dyDescent="0.35">
      <c r="A26" s="300" t="s">
        <v>309</v>
      </c>
      <c r="B26" s="292">
        <v>3.23</v>
      </c>
      <c r="C26" s="292">
        <v>61.29</v>
      </c>
      <c r="D26" s="292">
        <v>100</v>
      </c>
      <c r="E26" s="292">
        <v>100</v>
      </c>
      <c r="F26" s="292">
        <v>100</v>
      </c>
      <c r="G26" s="292">
        <v>100</v>
      </c>
      <c r="H26" s="292">
        <v>100</v>
      </c>
      <c r="I26" s="292">
        <v>100</v>
      </c>
      <c r="J26" s="293" t="s">
        <v>19</v>
      </c>
    </row>
    <row r="27" spans="1:10" ht="18.75" customHeight="1" x14ac:dyDescent="0.35">
      <c r="A27" s="300" t="s">
        <v>310</v>
      </c>
      <c r="B27" s="292">
        <v>6.67</v>
      </c>
      <c r="C27" s="292">
        <v>33.33</v>
      </c>
      <c r="D27" s="292">
        <v>46.67</v>
      </c>
      <c r="E27" s="292">
        <v>100</v>
      </c>
      <c r="F27" s="292">
        <v>100</v>
      </c>
      <c r="G27" s="292">
        <v>100</v>
      </c>
      <c r="H27" s="292">
        <v>100</v>
      </c>
      <c r="I27" s="292">
        <v>100</v>
      </c>
      <c r="J27" s="293" t="s">
        <v>89</v>
      </c>
    </row>
    <row r="28" spans="1:10" ht="18.75" customHeight="1" x14ac:dyDescent="0.35">
      <c r="A28" s="300" t="s">
        <v>312</v>
      </c>
      <c r="B28" s="292">
        <v>0</v>
      </c>
      <c r="C28" s="292">
        <v>0</v>
      </c>
      <c r="D28" s="292">
        <v>100</v>
      </c>
      <c r="E28" s="292">
        <v>100</v>
      </c>
      <c r="F28" s="292">
        <v>100</v>
      </c>
      <c r="G28" s="292">
        <v>100</v>
      </c>
      <c r="H28" s="292">
        <v>100</v>
      </c>
      <c r="I28" s="292">
        <v>100</v>
      </c>
      <c r="J28" s="293" t="s">
        <v>91</v>
      </c>
    </row>
    <row r="29" spans="1:10" ht="18.75" customHeight="1" x14ac:dyDescent="0.35">
      <c r="A29" s="300" t="s">
        <v>333</v>
      </c>
      <c r="B29" s="292">
        <v>1.33</v>
      </c>
      <c r="C29" s="292">
        <v>9.33</v>
      </c>
      <c r="D29" s="292">
        <v>100</v>
      </c>
      <c r="E29" s="292">
        <v>100</v>
      </c>
      <c r="F29" s="292">
        <v>100</v>
      </c>
      <c r="G29" s="292">
        <v>100</v>
      </c>
      <c r="H29" s="292">
        <v>100</v>
      </c>
      <c r="I29" s="292">
        <v>100</v>
      </c>
      <c r="J29" s="293" t="s">
        <v>93</v>
      </c>
    </row>
    <row r="30" spans="1:10" ht="18.75" customHeight="1" x14ac:dyDescent="0.35">
      <c r="A30" s="300" t="s">
        <v>211</v>
      </c>
      <c r="B30" s="292">
        <v>53.85</v>
      </c>
      <c r="C30" s="292">
        <v>100</v>
      </c>
      <c r="D30" s="292">
        <v>100</v>
      </c>
      <c r="E30" s="292">
        <v>100</v>
      </c>
      <c r="F30" s="292">
        <v>100</v>
      </c>
      <c r="G30" s="292">
        <v>100</v>
      </c>
      <c r="H30" s="292">
        <v>100</v>
      </c>
      <c r="I30" s="292">
        <v>100</v>
      </c>
      <c r="J30" s="293" t="s">
        <v>95</v>
      </c>
    </row>
    <row r="31" spans="1:10" ht="18.75" customHeight="1" x14ac:dyDescent="0.35">
      <c r="A31" s="300" t="s">
        <v>314</v>
      </c>
      <c r="B31" s="292">
        <v>18.18</v>
      </c>
      <c r="C31" s="292">
        <v>54.55</v>
      </c>
      <c r="D31" s="292">
        <v>77.27</v>
      </c>
      <c r="E31" s="292">
        <v>100</v>
      </c>
      <c r="F31" s="292">
        <v>100</v>
      </c>
      <c r="G31" s="292">
        <v>100</v>
      </c>
      <c r="H31" s="292">
        <v>100</v>
      </c>
      <c r="I31" s="292">
        <v>100</v>
      </c>
      <c r="J31" s="293" t="s">
        <v>98</v>
      </c>
    </row>
    <row r="32" spans="1:10" ht="37.5" customHeight="1" x14ac:dyDescent="0.35">
      <c r="A32" s="300" t="s">
        <v>636</v>
      </c>
      <c r="B32" s="292">
        <v>0</v>
      </c>
      <c r="C32" s="292">
        <v>0</v>
      </c>
      <c r="D32" s="292">
        <v>100</v>
      </c>
      <c r="E32" s="292">
        <v>100</v>
      </c>
      <c r="F32" s="292">
        <v>100</v>
      </c>
      <c r="G32" s="292">
        <v>100</v>
      </c>
      <c r="H32" s="292">
        <v>100</v>
      </c>
      <c r="I32" s="292">
        <v>100</v>
      </c>
      <c r="J32" s="293" t="s">
        <v>626</v>
      </c>
    </row>
    <row r="33" spans="1:10" ht="18.75" customHeight="1" x14ac:dyDescent="0.35">
      <c r="A33" s="300" t="s">
        <v>317</v>
      </c>
      <c r="B33" s="292">
        <v>0</v>
      </c>
      <c r="C33" s="292">
        <v>100</v>
      </c>
      <c r="D33" s="292">
        <v>100</v>
      </c>
      <c r="E33" s="292">
        <v>100</v>
      </c>
      <c r="F33" s="292">
        <v>100</v>
      </c>
      <c r="G33" s="292">
        <v>100</v>
      </c>
      <c r="H33" s="292">
        <v>100</v>
      </c>
      <c r="I33" s="292">
        <v>100</v>
      </c>
      <c r="J33" s="293" t="s">
        <v>102</v>
      </c>
    </row>
    <row r="34" spans="1:10" ht="18.75" customHeight="1" x14ac:dyDescent="0.35">
      <c r="A34" s="300" t="s">
        <v>637</v>
      </c>
      <c r="B34" s="292">
        <v>0</v>
      </c>
      <c r="C34" s="292">
        <v>100</v>
      </c>
      <c r="D34" s="292">
        <v>100</v>
      </c>
      <c r="E34" s="292">
        <v>100</v>
      </c>
      <c r="F34" s="292">
        <v>100</v>
      </c>
      <c r="G34" s="292">
        <v>100</v>
      </c>
      <c r="H34" s="292">
        <v>100</v>
      </c>
      <c r="I34" s="292">
        <v>100</v>
      </c>
      <c r="J34" s="293" t="s">
        <v>103</v>
      </c>
    </row>
    <row r="35" spans="1:10" ht="18.75" customHeight="1" x14ac:dyDescent="0.35">
      <c r="A35" s="300" t="s">
        <v>551</v>
      </c>
      <c r="B35" s="292">
        <v>0</v>
      </c>
      <c r="C35" s="292">
        <v>100</v>
      </c>
      <c r="D35" s="292">
        <v>100</v>
      </c>
      <c r="E35" s="292">
        <v>100</v>
      </c>
      <c r="F35" s="292">
        <v>100</v>
      </c>
      <c r="G35" s="292">
        <v>100</v>
      </c>
      <c r="H35" s="292">
        <v>100</v>
      </c>
      <c r="I35" s="292">
        <v>100</v>
      </c>
      <c r="J35" s="293" t="s">
        <v>105</v>
      </c>
    </row>
    <row r="36" spans="1:10" ht="18.75" customHeight="1" x14ac:dyDescent="0.35">
      <c r="A36" s="300" t="s">
        <v>236</v>
      </c>
      <c r="B36" s="292">
        <v>0</v>
      </c>
      <c r="C36" s="292">
        <v>0</v>
      </c>
      <c r="D36" s="292">
        <v>100</v>
      </c>
      <c r="E36" s="292">
        <v>100</v>
      </c>
      <c r="F36" s="292">
        <v>100</v>
      </c>
      <c r="G36" s="292">
        <v>100</v>
      </c>
      <c r="H36" s="292">
        <v>100</v>
      </c>
      <c r="I36" s="292">
        <v>100</v>
      </c>
      <c r="J36" s="293" t="s">
        <v>30</v>
      </c>
    </row>
    <row r="37" spans="1:10" ht="18.75" customHeight="1" x14ac:dyDescent="0.35">
      <c r="A37" s="300" t="s">
        <v>323</v>
      </c>
      <c r="B37" s="292">
        <v>0</v>
      </c>
      <c r="C37" s="292">
        <v>0</v>
      </c>
      <c r="D37" s="292">
        <v>100</v>
      </c>
      <c r="E37" s="292">
        <v>100</v>
      </c>
      <c r="F37" s="292">
        <v>100</v>
      </c>
      <c r="G37" s="292">
        <v>100</v>
      </c>
      <c r="H37" s="292">
        <v>100</v>
      </c>
      <c r="I37" s="292">
        <v>100</v>
      </c>
      <c r="J37" s="293" t="s">
        <v>28</v>
      </c>
    </row>
    <row r="38" spans="1:10" ht="16.5" x14ac:dyDescent="0.35">
      <c r="A38" s="301" t="s">
        <v>580</v>
      </c>
      <c r="B38" s="295">
        <v>18.45</v>
      </c>
      <c r="C38" s="295">
        <v>51.5</v>
      </c>
      <c r="D38" s="295">
        <v>88.13</v>
      </c>
      <c r="E38" s="295">
        <v>100</v>
      </c>
      <c r="F38" s="295">
        <v>100</v>
      </c>
      <c r="G38" s="295">
        <v>100</v>
      </c>
      <c r="H38" s="295">
        <v>100</v>
      </c>
      <c r="I38" s="295">
        <v>100</v>
      </c>
      <c r="J38" s="296" t="s">
        <v>638</v>
      </c>
    </row>
    <row r="39" spans="1:10" ht="57.75" customHeight="1" x14ac:dyDescent="0.35">
      <c r="A39" s="475" t="s">
        <v>661</v>
      </c>
      <c r="B39" s="475"/>
      <c r="C39" s="475"/>
      <c r="D39" s="475"/>
      <c r="E39" s="475"/>
      <c r="F39" s="475"/>
      <c r="G39" s="475"/>
      <c r="H39" s="475"/>
      <c r="I39" s="475"/>
      <c r="J39" s="475"/>
    </row>
    <row r="40" spans="1:10" hidden="1" x14ac:dyDescent="0.35"/>
    <row r="41" spans="1:10" hidden="1" x14ac:dyDescent="0.35"/>
    <row r="42" spans="1:10" hidden="1" x14ac:dyDescent="0.35"/>
    <row r="43" spans="1:10" hidden="1" x14ac:dyDescent="0.35"/>
  </sheetData>
  <mergeCells count="2">
    <mergeCell ref="A1:J1"/>
    <mergeCell ref="A39:J39"/>
  </mergeCells>
  <pageMargins left="0.7" right="0" top="0.75" bottom="0.75" header="0.3" footer="0.3"/>
  <pageSetup scale="71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2FE8F0-EDB1-40D2-815B-E009C69EEDFA}">
  <dimension ref="A1:K42"/>
  <sheetViews>
    <sheetView topLeftCell="A37" zoomScale="90" zoomScaleNormal="90" workbookViewId="0">
      <selection activeCell="A41" sqref="A41:XFD1048576"/>
    </sheetView>
  </sheetViews>
  <sheetFormatPr defaultColWidth="0" defaultRowHeight="14.5" zeroHeight="1" x14ac:dyDescent="0.35"/>
  <cols>
    <col min="1" max="1" width="30.453125" style="134" bestFit="1" customWidth="1"/>
    <col min="2" max="10" width="13.7265625" style="134" customWidth="1"/>
    <col min="11" max="11" width="32.453125" style="134" customWidth="1"/>
    <col min="12" max="16384" width="8.7265625" style="134" hidden="1"/>
  </cols>
  <sheetData>
    <row r="1" spans="1:11" ht="38.5" customHeight="1" x14ac:dyDescent="0.35">
      <c r="A1" s="409" t="s">
        <v>654</v>
      </c>
      <c r="B1" s="410"/>
      <c r="C1" s="410"/>
      <c r="D1" s="410"/>
      <c r="E1" s="410"/>
      <c r="F1" s="410"/>
      <c r="G1" s="410"/>
      <c r="H1" s="410"/>
      <c r="I1" s="410"/>
      <c r="J1" s="410"/>
      <c r="K1" s="410"/>
    </row>
    <row r="2" spans="1:11" ht="34" customHeight="1" x14ac:dyDescent="0.35">
      <c r="A2" s="477" t="s">
        <v>655</v>
      </c>
      <c r="B2" s="477" t="s">
        <v>656</v>
      </c>
      <c r="C2" s="477"/>
      <c r="D2" s="477"/>
      <c r="E2" s="477"/>
      <c r="F2" s="477"/>
      <c r="G2" s="477"/>
      <c r="H2" s="477"/>
      <c r="I2" s="477"/>
      <c r="J2" s="477"/>
      <c r="K2" s="478" t="s">
        <v>629</v>
      </c>
    </row>
    <row r="3" spans="1:11" ht="46" customHeight="1" x14ac:dyDescent="0.35">
      <c r="A3" s="477"/>
      <c r="B3" s="319" t="s">
        <v>354</v>
      </c>
      <c r="C3" s="319" t="s">
        <v>462</v>
      </c>
      <c r="D3" s="319" t="s">
        <v>463</v>
      </c>
      <c r="E3" s="319" t="s">
        <v>464</v>
      </c>
      <c r="F3" s="319" t="s">
        <v>272</v>
      </c>
      <c r="G3" s="319" t="s">
        <v>273</v>
      </c>
      <c r="H3" s="319" t="s">
        <v>274</v>
      </c>
      <c r="I3" s="319" t="s">
        <v>631</v>
      </c>
      <c r="J3" s="319" t="s">
        <v>267</v>
      </c>
      <c r="K3" s="478"/>
    </row>
    <row r="4" spans="1:11" x14ac:dyDescent="0.35">
      <c r="A4" s="302" t="s">
        <v>657</v>
      </c>
      <c r="B4" s="320">
        <v>53.77</v>
      </c>
      <c r="C4" s="320">
        <v>55.83</v>
      </c>
      <c r="D4" s="320">
        <v>100</v>
      </c>
      <c r="E4" s="320">
        <v>100</v>
      </c>
      <c r="F4" s="320">
        <v>100</v>
      </c>
      <c r="G4" s="320">
        <v>100</v>
      </c>
      <c r="H4" s="320">
        <v>100</v>
      </c>
      <c r="I4" s="320">
        <v>100</v>
      </c>
      <c r="J4" s="320">
        <v>100</v>
      </c>
      <c r="K4" s="303" t="s">
        <v>626</v>
      </c>
    </row>
    <row r="5" spans="1:11" x14ac:dyDescent="0.35">
      <c r="A5" s="302" t="s">
        <v>285</v>
      </c>
      <c r="B5" s="320">
        <v>42.51</v>
      </c>
      <c r="C5" s="320">
        <v>52.44</v>
      </c>
      <c r="D5" s="320">
        <v>95.7</v>
      </c>
      <c r="E5" s="320">
        <v>100</v>
      </c>
      <c r="F5" s="320">
        <v>100</v>
      </c>
      <c r="G5" s="320">
        <v>100</v>
      </c>
      <c r="H5" s="320">
        <v>100</v>
      </c>
      <c r="I5" s="320">
        <v>100</v>
      </c>
      <c r="J5" s="320">
        <v>100</v>
      </c>
      <c r="K5" s="303" t="s">
        <v>5</v>
      </c>
    </row>
    <row r="6" spans="1:11" x14ac:dyDescent="0.35">
      <c r="A6" s="302" t="s">
        <v>286</v>
      </c>
      <c r="B6" s="320">
        <v>63.68</v>
      </c>
      <c r="C6" s="320">
        <v>87.78</v>
      </c>
      <c r="D6" s="320">
        <v>100</v>
      </c>
      <c r="E6" s="320">
        <v>100</v>
      </c>
      <c r="F6" s="320">
        <v>100</v>
      </c>
      <c r="G6" s="320">
        <v>100</v>
      </c>
      <c r="H6" s="320">
        <v>100</v>
      </c>
      <c r="I6" s="320">
        <v>100</v>
      </c>
      <c r="J6" s="320">
        <v>100</v>
      </c>
      <c r="K6" s="303" t="s">
        <v>46</v>
      </c>
    </row>
    <row r="7" spans="1:11" x14ac:dyDescent="0.35">
      <c r="A7" s="302" t="s">
        <v>287</v>
      </c>
      <c r="B7" s="320">
        <v>54.01</v>
      </c>
      <c r="C7" s="320">
        <v>72.040000000000006</v>
      </c>
      <c r="D7" s="320">
        <v>81.53</v>
      </c>
      <c r="E7" s="320">
        <v>100</v>
      </c>
      <c r="F7" s="320">
        <v>100</v>
      </c>
      <c r="G7" s="320">
        <v>100</v>
      </c>
      <c r="H7" s="320">
        <v>100</v>
      </c>
      <c r="I7" s="320">
        <v>100</v>
      </c>
      <c r="J7" s="320">
        <v>100</v>
      </c>
      <c r="K7" s="303" t="s">
        <v>48</v>
      </c>
    </row>
    <row r="8" spans="1:11" x14ac:dyDescent="0.35">
      <c r="A8" s="302" t="s">
        <v>288</v>
      </c>
      <c r="B8" s="320">
        <v>24.35</v>
      </c>
      <c r="C8" s="320">
        <v>28.48</v>
      </c>
      <c r="D8" s="320">
        <v>47.4</v>
      </c>
      <c r="E8" s="320">
        <v>100</v>
      </c>
      <c r="F8" s="320">
        <v>100</v>
      </c>
      <c r="G8" s="320">
        <v>100</v>
      </c>
      <c r="H8" s="320">
        <v>100</v>
      </c>
      <c r="I8" s="320">
        <v>100</v>
      </c>
      <c r="J8" s="320">
        <v>100</v>
      </c>
      <c r="K8" s="303" t="s">
        <v>50</v>
      </c>
    </row>
    <row r="9" spans="1:11" x14ac:dyDescent="0.35">
      <c r="A9" s="302" t="s">
        <v>317</v>
      </c>
      <c r="B9" s="320">
        <v>94.31</v>
      </c>
      <c r="C9" s="320">
        <v>94.31</v>
      </c>
      <c r="D9" s="320">
        <v>100</v>
      </c>
      <c r="E9" s="320">
        <v>100</v>
      </c>
      <c r="F9" s="320">
        <v>100</v>
      </c>
      <c r="G9" s="320">
        <v>100</v>
      </c>
      <c r="H9" s="320">
        <v>100</v>
      </c>
      <c r="I9" s="320">
        <v>100</v>
      </c>
      <c r="J9" s="320">
        <v>100</v>
      </c>
      <c r="K9" s="303" t="s">
        <v>102</v>
      </c>
    </row>
    <row r="10" spans="1:11" x14ac:dyDescent="0.35">
      <c r="A10" s="302" t="s">
        <v>330</v>
      </c>
      <c r="B10" s="320">
        <v>48.3</v>
      </c>
      <c r="C10" s="320">
        <v>80.209999999999994</v>
      </c>
      <c r="D10" s="320">
        <v>100</v>
      </c>
      <c r="E10" s="320">
        <v>100</v>
      </c>
      <c r="F10" s="320">
        <v>100</v>
      </c>
      <c r="G10" s="320">
        <v>100</v>
      </c>
      <c r="H10" s="320">
        <v>100</v>
      </c>
      <c r="I10" s="320">
        <v>100</v>
      </c>
      <c r="J10" s="320">
        <v>100</v>
      </c>
      <c r="K10" s="303" t="s">
        <v>52</v>
      </c>
    </row>
    <row r="11" spans="1:11" x14ac:dyDescent="0.35">
      <c r="A11" s="302" t="s">
        <v>637</v>
      </c>
      <c r="B11" s="320">
        <v>29.28</v>
      </c>
      <c r="C11" s="320">
        <v>29.28</v>
      </c>
      <c r="D11" s="320">
        <v>100</v>
      </c>
      <c r="E11" s="320">
        <v>100</v>
      </c>
      <c r="F11" s="320">
        <v>100</v>
      </c>
      <c r="G11" s="320">
        <v>100</v>
      </c>
      <c r="H11" s="320">
        <v>100</v>
      </c>
      <c r="I11" s="320">
        <v>100</v>
      </c>
      <c r="J11" s="320">
        <v>100</v>
      </c>
      <c r="K11" s="303" t="s">
        <v>103</v>
      </c>
    </row>
    <row r="12" spans="1:11" x14ac:dyDescent="0.35">
      <c r="A12" s="302" t="s">
        <v>551</v>
      </c>
      <c r="B12" s="320">
        <v>65.8</v>
      </c>
      <c r="C12" s="320">
        <v>65.8</v>
      </c>
      <c r="D12" s="320">
        <v>100</v>
      </c>
      <c r="E12" s="320">
        <v>100</v>
      </c>
      <c r="F12" s="320">
        <v>100</v>
      </c>
      <c r="G12" s="320">
        <v>100</v>
      </c>
      <c r="H12" s="320">
        <v>100</v>
      </c>
      <c r="I12" s="320">
        <v>100</v>
      </c>
      <c r="J12" s="320">
        <v>100</v>
      </c>
      <c r="K12" s="303" t="s">
        <v>105</v>
      </c>
    </row>
    <row r="13" spans="1:11" x14ac:dyDescent="0.35">
      <c r="A13" s="302" t="s">
        <v>291</v>
      </c>
      <c r="B13" s="320">
        <v>76.08</v>
      </c>
      <c r="C13" s="320">
        <v>76.08</v>
      </c>
      <c r="D13" s="320">
        <v>76.22</v>
      </c>
      <c r="E13" s="320">
        <v>76.22</v>
      </c>
      <c r="F13" s="320">
        <v>100</v>
      </c>
      <c r="G13" s="320">
        <v>100</v>
      </c>
      <c r="H13" s="320">
        <v>100</v>
      </c>
      <c r="I13" s="320">
        <v>100</v>
      </c>
      <c r="J13" s="320">
        <v>100</v>
      </c>
      <c r="K13" s="303" t="s">
        <v>7</v>
      </c>
    </row>
    <row r="14" spans="1:11" x14ac:dyDescent="0.35">
      <c r="A14" s="302" t="s">
        <v>292</v>
      </c>
      <c r="B14" s="320">
        <v>70.64</v>
      </c>
      <c r="C14" s="320">
        <v>94.39</v>
      </c>
      <c r="D14" s="320">
        <v>100</v>
      </c>
      <c r="E14" s="320">
        <v>100</v>
      </c>
      <c r="F14" s="320">
        <v>100</v>
      </c>
      <c r="G14" s="320">
        <v>100</v>
      </c>
      <c r="H14" s="320">
        <v>100</v>
      </c>
      <c r="I14" s="320">
        <v>100</v>
      </c>
      <c r="J14" s="320">
        <v>100</v>
      </c>
      <c r="K14" s="303" t="s">
        <v>9</v>
      </c>
    </row>
    <row r="15" spans="1:11" x14ac:dyDescent="0.35">
      <c r="A15" s="302" t="s">
        <v>293</v>
      </c>
      <c r="B15" s="320">
        <v>86.29</v>
      </c>
      <c r="C15" s="320">
        <v>89.87</v>
      </c>
      <c r="D15" s="320">
        <v>100</v>
      </c>
      <c r="E15" s="320">
        <v>100</v>
      </c>
      <c r="F15" s="320">
        <v>100</v>
      </c>
      <c r="G15" s="320">
        <v>100</v>
      </c>
      <c r="H15" s="320">
        <v>100</v>
      </c>
      <c r="I15" s="320">
        <v>100</v>
      </c>
      <c r="J15" s="320">
        <v>100</v>
      </c>
      <c r="K15" s="303" t="s">
        <v>58</v>
      </c>
    </row>
    <row r="16" spans="1:11" x14ac:dyDescent="0.35">
      <c r="A16" s="302" t="s">
        <v>294</v>
      </c>
      <c r="B16" s="320">
        <v>94.92</v>
      </c>
      <c r="C16" s="320">
        <v>100</v>
      </c>
      <c r="D16" s="320">
        <v>100</v>
      </c>
      <c r="E16" s="320">
        <v>100</v>
      </c>
      <c r="F16" s="320">
        <v>100</v>
      </c>
      <c r="G16" s="320">
        <v>100</v>
      </c>
      <c r="H16" s="320">
        <v>100</v>
      </c>
      <c r="I16" s="320">
        <v>100</v>
      </c>
      <c r="J16" s="320">
        <v>100</v>
      </c>
      <c r="K16" s="303" t="s">
        <v>60</v>
      </c>
    </row>
    <row r="17" spans="1:11" x14ac:dyDescent="0.35">
      <c r="A17" s="302" t="s">
        <v>320</v>
      </c>
      <c r="B17" s="320">
        <v>32.840000000000003</v>
      </c>
      <c r="C17" s="320">
        <v>37.46</v>
      </c>
      <c r="D17" s="320">
        <v>59.87</v>
      </c>
      <c r="E17" s="320">
        <v>100</v>
      </c>
      <c r="F17" s="320">
        <v>100</v>
      </c>
      <c r="G17" s="320">
        <v>100</v>
      </c>
      <c r="H17" s="320">
        <v>100</v>
      </c>
      <c r="I17" s="320">
        <v>100</v>
      </c>
      <c r="J17" s="320">
        <v>100</v>
      </c>
      <c r="K17" s="303" t="s">
        <v>635</v>
      </c>
    </row>
    <row r="18" spans="1:11" x14ac:dyDescent="0.35">
      <c r="A18" s="302" t="s">
        <v>295</v>
      </c>
      <c r="B18" s="320">
        <v>36.72</v>
      </c>
      <c r="C18" s="320">
        <v>52.87</v>
      </c>
      <c r="D18" s="320">
        <v>72.959999999999994</v>
      </c>
      <c r="E18" s="320">
        <v>100</v>
      </c>
      <c r="F18" s="320">
        <v>100</v>
      </c>
      <c r="G18" s="320">
        <v>100</v>
      </c>
      <c r="H18" s="320">
        <v>100</v>
      </c>
      <c r="I18" s="320">
        <v>100</v>
      </c>
      <c r="J18" s="320">
        <v>100</v>
      </c>
      <c r="K18" s="303" t="s">
        <v>65</v>
      </c>
    </row>
    <row r="19" spans="1:11" x14ac:dyDescent="0.35">
      <c r="A19" s="302" t="s">
        <v>296</v>
      </c>
      <c r="B19" s="320">
        <v>56.07</v>
      </c>
      <c r="C19" s="320">
        <v>64.83</v>
      </c>
      <c r="D19" s="320">
        <v>87.28</v>
      </c>
      <c r="E19" s="320">
        <v>100</v>
      </c>
      <c r="F19" s="320">
        <v>100</v>
      </c>
      <c r="G19" s="320">
        <v>100</v>
      </c>
      <c r="H19" s="320">
        <v>100</v>
      </c>
      <c r="I19" s="320">
        <v>100</v>
      </c>
      <c r="J19" s="320">
        <v>100</v>
      </c>
      <c r="K19" s="303" t="s">
        <v>11</v>
      </c>
    </row>
    <row r="20" spans="1:11" x14ac:dyDescent="0.35">
      <c r="A20" s="302" t="s">
        <v>297</v>
      </c>
      <c r="B20" s="320">
        <v>96.31</v>
      </c>
      <c r="C20" s="320">
        <v>100</v>
      </c>
      <c r="D20" s="320">
        <v>100</v>
      </c>
      <c r="E20" s="320">
        <v>100</v>
      </c>
      <c r="F20" s="320">
        <v>100</v>
      </c>
      <c r="G20" s="320">
        <v>100</v>
      </c>
      <c r="H20" s="320">
        <v>100</v>
      </c>
      <c r="I20" s="320">
        <v>100</v>
      </c>
      <c r="J20" s="320">
        <v>100</v>
      </c>
      <c r="K20" s="303" t="s">
        <v>13</v>
      </c>
    </row>
    <row r="21" spans="1:11" x14ac:dyDescent="0.35">
      <c r="A21" s="302" t="s">
        <v>236</v>
      </c>
      <c r="B21" s="320">
        <v>98.34</v>
      </c>
      <c r="C21" s="320">
        <v>98.34</v>
      </c>
      <c r="D21" s="320">
        <v>98.34</v>
      </c>
      <c r="E21" s="320">
        <v>100</v>
      </c>
      <c r="F21" s="320">
        <v>100</v>
      </c>
      <c r="G21" s="320">
        <v>100</v>
      </c>
      <c r="H21" s="320">
        <v>100</v>
      </c>
      <c r="I21" s="320">
        <v>100</v>
      </c>
      <c r="J21" s="320">
        <v>100</v>
      </c>
      <c r="K21" s="303" t="s">
        <v>30</v>
      </c>
    </row>
    <row r="22" spans="1:11" x14ac:dyDescent="0.35">
      <c r="A22" s="302" t="s">
        <v>298</v>
      </c>
      <c r="B22" s="320">
        <v>42.27</v>
      </c>
      <c r="C22" s="320">
        <v>57.22</v>
      </c>
      <c r="D22" s="320">
        <v>86.21</v>
      </c>
      <c r="E22" s="320">
        <v>100</v>
      </c>
      <c r="F22" s="320">
        <v>100</v>
      </c>
      <c r="G22" s="320">
        <v>100</v>
      </c>
      <c r="H22" s="320">
        <v>100</v>
      </c>
      <c r="I22" s="320">
        <v>100</v>
      </c>
      <c r="J22" s="320">
        <v>100</v>
      </c>
      <c r="K22" s="303" t="s">
        <v>69</v>
      </c>
    </row>
    <row r="23" spans="1:11" x14ac:dyDescent="0.35">
      <c r="A23" s="302" t="s">
        <v>299</v>
      </c>
      <c r="B23" s="320">
        <v>62.13</v>
      </c>
      <c r="C23" s="320">
        <v>77.92</v>
      </c>
      <c r="D23" s="320">
        <v>99.97</v>
      </c>
      <c r="E23" s="320">
        <v>100</v>
      </c>
      <c r="F23" s="320">
        <v>100</v>
      </c>
      <c r="G23" s="320">
        <v>100</v>
      </c>
      <c r="H23" s="320">
        <v>100</v>
      </c>
      <c r="I23" s="320">
        <v>100</v>
      </c>
      <c r="J23" s="320">
        <v>100</v>
      </c>
      <c r="K23" s="303" t="s">
        <v>15</v>
      </c>
    </row>
    <row r="24" spans="1:11" x14ac:dyDescent="0.35">
      <c r="A24" s="302" t="s">
        <v>300</v>
      </c>
      <c r="B24" s="320">
        <v>76.47</v>
      </c>
      <c r="C24" s="320">
        <v>86.08</v>
      </c>
      <c r="D24" s="320">
        <v>81.09</v>
      </c>
      <c r="E24" s="320">
        <v>100</v>
      </c>
      <c r="F24" s="320">
        <v>100</v>
      </c>
      <c r="G24" s="320">
        <v>100</v>
      </c>
      <c r="H24" s="320">
        <v>100</v>
      </c>
      <c r="I24" s="320">
        <v>100</v>
      </c>
      <c r="J24" s="320">
        <v>100</v>
      </c>
      <c r="K24" s="303" t="s">
        <v>72</v>
      </c>
    </row>
    <row r="25" spans="1:11" x14ac:dyDescent="0.35">
      <c r="A25" s="302" t="s">
        <v>301</v>
      </c>
      <c r="B25" s="320">
        <v>78.17</v>
      </c>
      <c r="C25" s="320">
        <v>89.94</v>
      </c>
      <c r="D25" s="320">
        <v>100</v>
      </c>
      <c r="E25" s="320">
        <v>100</v>
      </c>
      <c r="F25" s="320">
        <v>100</v>
      </c>
      <c r="G25" s="320">
        <v>100</v>
      </c>
      <c r="H25" s="320">
        <v>100</v>
      </c>
      <c r="I25" s="320">
        <v>100</v>
      </c>
      <c r="J25" s="320">
        <v>100</v>
      </c>
      <c r="K25" s="303" t="s">
        <v>74</v>
      </c>
    </row>
    <row r="26" spans="1:11" x14ac:dyDescent="0.35">
      <c r="A26" s="302" t="s">
        <v>303</v>
      </c>
      <c r="B26" s="320">
        <v>81.16</v>
      </c>
      <c r="C26" s="320">
        <v>85.82</v>
      </c>
      <c r="D26" s="320">
        <v>100</v>
      </c>
      <c r="E26" s="320">
        <v>100</v>
      </c>
      <c r="F26" s="320">
        <v>100</v>
      </c>
      <c r="G26" s="320">
        <v>100</v>
      </c>
      <c r="H26" s="320">
        <v>100</v>
      </c>
      <c r="I26" s="320">
        <v>100</v>
      </c>
      <c r="J26" s="320">
        <v>100</v>
      </c>
      <c r="K26" s="303" t="s">
        <v>76</v>
      </c>
    </row>
    <row r="27" spans="1:11" x14ac:dyDescent="0.35">
      <c r="A27" s="302" t="s">
        <v>304</v>
      </c>
      <c r="B27" s="320">
        <v>63.57</v>
      </c>
      <c r="C27" s="320">
        <v>66.75</v>
      </c>
      <c r="D27" s="320">
        <v>80.06</v>
      </c>
      <c r="E27" s="320">
        <v>100</v>
      </c>
      <c r="F27" s="320">
        <v>100</v>
      </c>
      <c r="G27" s="320">
        <v>100</v>
      </c>
      <c r="H27" s="320">
        <v>100</v>
      </c>
      <c r="I27" s="320">
        <v>100</v>
      </c>
      <c r="J27" s="320">
        <v>100</v>
      </c>
      <c r="K27" s="303" t="s">
        <v>78</v>
      </c>
    </row>
    <row r="28" spans="1:11" x14ac:dyDescent="0.35">
      <c r="A28" s="302" t="s">
        <v>305</v>
      </c>
      <c r="B28" s="320">
        <v>25.84</v>
      </c>
      <c r="C28" s="320">
        <v>40.729999999999997</v>
      </c>
      <c r="D28" s="320">
        <v>51.15</v>
      </c>
      <c r="E28" s="320">
        <v>84.08</v>
      </c>
      <c r="F28" s="320">
        <v>100</v>
      </c>
      <c r="G28" s="320">
        <v>100</v>
      </c>
      <c r="H28" s="320">
        <v>100</v>
      </c>
      <c r="I28" s="320">
        <v>100</v>
      </c>
      <c r="J28" s="320">
        <v>100</v>
      </c>
      <c r="K28" s="303" t="s">
        <v>17</v>
      </c>
    </row>
    <row r="29" spans="1:11" x14ac:dyDescent="0.35">
      <c r="A29" s="302" t="s">
        <v>323</v>
      </c>
      <c r="B29" s="320">
        <v>50.01</v>
      </c>
      <c r="C29" s="320">
        <v>52.52</v>
      </c>
      <c r="D29" s="320">
        <v>58.4</v>
      </c>
      <c r="E29" s="320">
        <v>100</v>
      </c>
      <c r="F29" s="320">
        <v>100</v>
      </c>
      <c r="G29" s="320">
        <v>100</v>
      </c>
      <c r="H29" s="320">
        <v>100</v>
      </c>
      <c r="I29" s="320">
        <v>100</v>
      </c>
      <c r="J29" s="320">
        <v>100</v>
      </c>
      <c r="K29" s="303" t="s">
        <v>28</v>
      </c>
    </row>
    <row r="30" spans="1:11" x14ac:dyDescent="0.35">
      <c r="A30" s="302" t="s">
        <v>306</v>
      </c>
      <c r="B30" s="320">
        <v>77.319999999999993</v>
      </c>
      <c r="C30" s="320">
        <v>81.14</v>
      </c>
      <c r="D30" s="320">
        <v>100</v>
      </c>
      <c r="E30" s="320">
        <v>100</v>
      </c>
      <c r="F30" s="320">
        <v>100</v>
      </c>
      <c r="G30" s="320">
        <v>100</v>
      </c>
      <c r="H30" s="320">
        <v>100</v>
      </c>
      <c r="I30" s="320">
        <v>100</v>
      </c>
      <c r="J30" s="320">
        <v>100</v>
      </c>
      <c r="K30" s="303" t="s">
        <v>82</v>
      </c>
    </row>
    <row r="31" spans="1:11" x14ac:dyDescent="0.35">
      <c r="A31" s="302" t="s">
        <v>307</v>
      </c>
      <c r="B31" s="320">
        <v>53.42</v>
      </c>
      <c r="C31" s="320">
        <v>77.14</v>
      </c>
      <c r="D31" s="320">
        <v>100</v>
      </c>
      <c r="E31" s="320">
        <v>100</v>
      </c>
      <c r="F31" s="320">
        <v>100</v>
      </c>
      <c r="G31" s="320">
        <v>100</v>
      </c>
      <c r="H31" s="320">
        <v>100</v>
      </c>
      <c r="I31" s="320">
        <v>100</v>
      </c>
      <c r="J31" s="320">
        <v>100</v>
      </c>
      <c r="K31" s="303" t="s">
        <v>84</v>
      </c>
    </row>
    <row r="32" spans="1:11" x14ac:dyDescent="0.35">
      <c r="A32" s="302" t="s">
        <v>308</v>
      </c>
      <c r="B32" s="320">
        <v>99.9</v>
      </c>
      <c r="C32" s="320">
        <v>99.9</v>
      </c>
      <c r="D32" s="320">
        <v>100</v>
      </c>
      <c r="E32" s="320">
        <v>100</v>
      </c>
      <c r="F32" s="320">
        <v>100</v>
      </c>
      <c r="G32" s="320">
        <v>100</v>
      </c>
      <c r="H32" s="320">
        <v>100</v>
      </c>
      <c r="I32" s="320">
        <v>100</v>
      </c>
      <c r="J32" s="320">
        <v>100</v>
      </c>
      <c r="K32" s="303" t="s">
        <v>86</v>
      </c>
    </row>
    <row r="33" spans="1:11" x14ac:dyDescent="0.35">
      <c r="A33" s="302" t="s">
        <v>309</v>
      </c>
      <c r="B33" s="320">
        <v>59.24</v>
      </c>
      <c r="C33" s="320">
        <v>70.569999999999993</v>
      </c>
      <c r="D33" s="320">
        <v>96.89</v>
      </c>
      <c r="E33" s="320">
        <v>100</v>
      </c>
      <c r="F33" s="320">
        <v>100</v>
      </c>
      <c r="G33" s="320">
        <v>100</v>
      </c>
      <c r="H33" s="320">
        <v>100</v>
      </c>
      <c r="I33" s="320">
        <v>100</v>
      </c>
      <c r="J33" s="320">
        <v>100</v>
      </c>
      <c r="K33" s="303" t="s">
        <v>19</v>
      </c>
    </row>
    <row r="34" spans="1:11" x14ac:dyDescent="0.35">
      <c r="A34" s="302" t="s">
        <v>310</v>
      </c>
      <c r="B34" s="320">
        <v>37.26</v>
      </c>
      <c r="C34" s="320">
        <v>49.69</v>
      </c>
      <c r="D34" s="320">
        <v>81.67</v>
      </c>
      <c r="E34" s="320">
        <v>95.54</v>
      </c>
      <c r="F34" s="320">
        <v>100</v>
      </c>
      <c r="G34" s="320">
        <v>100</v>
      </c>
      <c r="H34" s="320">
        <v>100</v>
      </c>
      <c r="I34" s="320">
        <v>100</v>
      </c>
      <c r="J34" s="320">
        <v>100</v>
      </c>
      <c r="K34" s="303" t="s">
        <v>89</v>
      </c>
    </row>
    <row r="35" spans="1:11" x14ac:dyDescent="0.35">
      <c r="A35" s="302" t="s">
        <v>312</v>
      </c>
      <c r="B35" s="320">
        <v>72.84</v>
      </c>
      <c r="C35" s="320">
        <v>79.09</v>
      </c>
      <c r="D35" s="320">
        <v>74.099999999999994</v>
      </c>
      <c r="E35" s="320">
        <v>100</v>
      </c>
      <c r="F35" s="320">
        <v>100</v>
      </c>
      <c r="G35" s="320">
        <v>100</v>
      </c>
      <c r="H35" s="320">
        <v>100</v>
      </c>
      <c r="I35" s="320">
        <v>100</v>
      </c>
      <c r="J35" s="320">
        <v>100</v>
      </c>
      <c r="K35" s="303" t="s">
        <v>91</v>
      </c>
    </row>
    <row r="36" spans="1:11" x14ac:dyDescent="0.35">
      <c r="A36" s="302" t="s">
        <v>313</v>
      </c>
      <c r="B36" s="320">
        <v>41.98</v>
      </c>
      <c r="C36" s="320">
        <v>48</v>
      </c>
      <c r="D36" s="320">
        <v>60.27</v>
      </c>
      <c r="E36" s="320">
        <v>100</v>
      </c>
      <c r="F36" s="320">
        <v>100</v>
      </c>
      <c r="G36" s="320">
        <v>100</v>
      </c>
      <c r="H36" s="320">
        <v>100</v>
      </c>
      <c r="I36" s="320">
        <v>100</v>
      </c>
      <c r="J36" s="320">
        <v>100</v>
      </c>
      <c r="K36" s="303" t="s">
        <v>93</v>
      </c>
    </row>
    <row r="37" spans="1:11" x14ac:dyDescent="0.35">
      <c r="A37" s="302" t="s">
        <v>211</v>
      </c>
      <c r="B37" s="320">
        <v>80.040000000000006</v>
      </c>
      <c r="C37" s="320">
        <v>100</v>
      </c>
      <c r="D37" s="320">
        <v>100</v>
      </c>
      <c r="E37" s="320">
        <v>100</v>
      </c>
      <c r="F37" s="320">
        <v>100</v>
      </c>
      <c r="G37" s="320">
        <v>100</v>
      </c>
      <c r="H37" s="320">
        <v>100</v>
      </c>
      <c r="I37" s="320">
        <v>100</v>
      </c>
      <c r="J37" s="320">
        <v>100</v>
      </c>
      <c r="K37" s="303" t="s">
        <v>95</v>
      </c>
    </row>
    <row r="38" spans="1:11" x14ac:dyDescent="0.35">
      <c r="A38" s="302" t="s">
        <v>314</v>
      </c>
      <c r="B38" s="320">
        <v>73.94</v>
      </c>
      <c r="C38" s="320">
        <v>89.38</v>
      </c>
      <c r="D38" s="320">
        <v>93.37</v>
      </c>
      <c r="E38" s="320">
        <v>99.88</v>
      </c>
      <c r="F38" s="320">
        <v>100</v>
      </c>
      <c r="G38" s="320">
        <v>100</v>
      </c>
      <c r="H38" s="320">
        <v>100</v>
      </c>
      <c r="I38" s="320">
        <v>100</v>
      </c>
      <c r="J38" s="320">
        <v>100</v>
      </c>
      <c r="K38" s="303" t="s">
        <v>98</v>
      </c>
    </row>
    <row r="39" spans="1:11" x14ac:dyDescent="0.35">
      <c r="A39" s="304" t="s">
        <v>580</v>
      </c>
      <c r="B39" s="321">
        <v>50.9</v>
      </c>
      <c r="C39" s="321">
        <v>63.02</v>
      </c>
      <c r="D39" s="321">
        <v>80.510000000000005</v>
      </c>
      <c r="E39" s="321">
        <v>99.03</v>
      </c>
      <c r="F39" s="321">
        <v>100</v>
      </c>
      <c r="G39" s="321">
        <v>100</v>
      </c>
      <c r="H39" s="321">
        <v>100</v>
      </c>
      <c r="I39" s="321">
        <v>100</v>
      </c>
      <c r="J39" s="321">
        <v>100</v>
      </c>
      <c r="K39" s="305" t="s">
        <v>638</v>
      </c>
    </row>
    <row r="40" spans="1:11" ht="69" customHeight="1" x14ac:dyDescent="0.35">
      <c r="A40" s="479" t="s">
        <v>662</v>
      </c>
      <c r="B40" s="479"/>
      <c r="C40" s="479"/>
      <c r="D40" s="479"/>
      <c r="E40" s="479"/>
      <c r="F40" s="479"/>
      <c r="G40" s="479"/>
      <c r="H40" s="479"/>
      <c r="I40" s="479"/>
      <c r="J40" s="479"/>
      <c r="K40" s="479"/>
    </row>
    <row r="41" spans="1:11" hidden="1" x14ac:dyDescent="0.35">
      <c r="A41" s="476"/>
      <c r="B41" s="476"/>
      <c r="C41" s="476"/>
    </row>
    <row r="42" spans="1:11" hidden="1" x14ac:dyDescent="0.35">
      <c r="G42" s="326"/>
      <c r="H42" s="326"/>
      <c r="I42" s="326"/>
    </row>
  </sheetData>
  <mergeCells count="6">
    <mergeCell ref="A41:C41"/>
    <mergeCell ref="A1:K1"/>
    <mergeCell ref="A2:A3"/>
    <mergeCell ref="B2:J2"/>
    <mergeCell ref="K2:K3"/>
    <mergeCell ref="A40:K40"/>
  </mergeCells>
  <hyperlinks>
    <hyperlink ref="J4:K4" location="'SDG 6 - Index'!A1" display="Return to Index Page" xr:uid="{917E382F-999F-497C-9D3D-438DE1CD50E6}"/>
    <hyperlink ref="F42:I42" location="'SDG 6 - Index'!A1" display="Return to Index Page" xr:uid="{6C7D6E49-3722-447E-8837-A86B92B7F5DE}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788F3D-46C6-42D5-BF20-4EAC37F3538A}">
  <sheetPr codeName="Sheet9">
    <tabColor rgb="FFFF0000"/>
  </sheetPr>
  <dimension ref="A1:J43"/>
  <sheetViews>
    <sheetView zoomScaleNormal="100" workbookViewId="0">
      <selection activeCell="I3" sqref="I3:I5"/>
    </sheetView>
  </sheetViews>
  <sheetFormatPr defaultColWidth="0" defaultRowHeight="14.5" x14ac:dyDescent="0.35"/>
  <cols>
    <col min="1" max="1" width="5.26953125" style="142" bestFit="1" customWidth="1"/>
    <col min="2" max="2" width="36.81640625" style="165" bestFit="1" customWidth="1"/>
    <col min="3" max="3" width="7.1796875" style="142" bestFit="1" customWidth="1"/>
    <col min="4" max="4" width="8.7265625" style="142" customWidth="1"/>
    <col min="5" max="5" width="11.1796875" style="142" customWidth="1"/>
    <col min="6" max="7" width="7.1796875" style="142" bestFit="1" customWidth="1"/>
    <col min="8" max="8" width="7.54296875" style="142" customWidth="1"/>
    <col min="9" max="9" width="41.81640625" style="152" bestFit="1" customWidth="1"/>
    <col min="10" max="10" width="9.1796875" style="8" hidden="1" customWidth="1"/>
    <col min="11" max="16384" width="9.1796875" style="142" hidden="1"/>
  </cols>
  <sheetData>
    <row r="1" spans="1:10" ht="71.150000000000006" customHeight="1" x14ac:dyDescent="0.35">
      <c r="A1" s="483" t="s">
        <v>336</v>
      </c>
      <c r="B1" s="484"/>
      <c r="C1" s="484"/>
      <c r="D1" s="484"/>
      <c r="E1" s="484"/>
      <c r="F1" s="484"/>
      <c r="G1" s="484"/>
      <c r="H1" s="484"/>
      <c r="I1" s="485"/>
      <c r="J1" s="142"/>
    </row>
    <row r="2" spans="1:10" ht="71.150000000000006" customHeight="1" x14ac:dyDescent="0.35">
      <c r="A2" s="486" t="s">
        <v>337</v>
      </c>
      <c r="B2" s="487"/>
      <c r="C2" s="487"/>
      <c r="D2" s="487"/>
      <c r="E2" s="487"/>
      <c r="F2" s="487"/>
      <c r="G2" s="487"/>
      <c r="H2" s="487"/>
      <c r="I2" s="488"/>
      <c r="J2" s="142"/>
    </row>
    <row r="3" spans="1:10" ht="42" customHeight="1" x14ac:dyDescent="0.35">
      <c r="A3" s="489" t="s">
        <v>327</v>
      </c>
      <c r="B3" s="491" t="s">
        <v>278</v>
      </c>
      <c r="C3" s="494" t="s">
        <v>328</v>
      </c>
      <c r="D3" s="494"/>
      <c r="E3" s="494"/>
      <c r="F3" s="494"/>
      <c r="G3" s="494"/>
      <c r="H3" s="494"/>
      <c r="I3" s="495" t="s">
        <v>329</v>
      </c>
      <c r="J3" s="142"/>
    </row>
    <row r="4" spans="1:10" ht="97.5" customHeight="1" x14ac:dyDescent="0.35">
      <c r="A4" s="490"/>
      <c r="B4" s="492"/>
      <c r="C4" s="494" t="s">
        <v>338</v>
      </c>
      <c r="D4" s="494"/>
      <c r="E4" s="494"/>
      <c r="F4" s="494" t="s">
        <v>339</v>
      </c>
      <c r="G4" s="494"/>
      <c r="H4" s="494"/>
      <c r="I4" s="496"/>
      <c r="J4" s="142"/>
    </row>
    <row r="5" spans="1:10" ht="56.25" customHeight="1" x14ac:dyDescent="0.35">
      <c r="A5" s="490"/>
      <c r="B5" s="493"/>
      <c r="C5" s="36" t="s">
        <v>282</v>
      </c>
      <c r="D5" s="36" t="s">
        <v>647</v>
      </c>
      <c r="E5" s="36" t="s">
        <v>512</v>
      </c>
      <c r="F5" s="36" t="s">
        <v>282</v>
      </c>
      <c r="G5" s="36" t="s">
        <v>283</v>
      </c>
      <c r="H5" s="36" t="s">
        <v>512</v>
      </c>
      <c r="I5" s="497"/>
      <c r="J5" s="142"/>
    </row>
    <row r="6" spans="1:10" ht="15.5" x14ac:dyDescent="0.35">
      <c r="A6" s="144">
        <v>1</v>
      </c>
      <c r="B6" s="147" t="s">
        <v>285</v>
      </c>
      <c r="C6" s="145">
        <v>62</v>
      </c>
      <c r="D6" s="145">
        <v>74.8</v>
      </c>
      <c r="E6" s="145">
        <v>66.400000000000006</v>
      </c>
      <c r="F6" s="145">
        <v>57.8</v>
      </c>
      <c r="G6" s="145">
        <v>70.2</v>
      </c>
      <c r="H6" s="145">
        <v>62.1</v>
      </c>
      <c r="I6" s="148" t="s">
        <v>5</v>
      </c>
      <c r="J6" s="142"/>
    </row>
    <row r="7" spans="1:10" ht="15.5" x14ac:dyDescent="0.35">
      <c r="A7" s="144">
        <v>2</v>
      </c>
      <c r="B7" s="147" t="s">
        <v>286</v>
      </c>
      <c r="C7" s="145">
        <v>68</v>
      </c>
      <c r="D7" s="145">
        <v>91.5</v>
      </c>
      <c r="E7" s="145">
        <v>72.3</v>
      </c>
      <c r="F7" s="145">
        <v>57.2</v>
      </c>
      <c r="G7" s="145">
        <v>79.599999999999994</v>
      </c>
      <c r="H7" s="145">
        <v>61.3</v>
      </c>
      <c r="I7" s="148" t="s">
        <v>46</v>
      </c>
      <c r="J7" s="142"/>
    </row>
    <row r="8" spans="1:10" ht="15.5" x14ac:dyDescent="0.35">
      <c r="A8" s="144">
        <v>3</v>
      </c>
      <c r="B8" s="147" t="s">
        <v>287</v>
      </c>
      <c r="C8" s="145">
        <v>76.599999999999994</v>
      </c>
      <c r="D8" s="145">
        <v>94</v>
      </c>
      <c r="E8" s="145">
        <v>78.5</v>
      </c>
      <c r="F8" s="145">
        <v>69.099999999999994</v>
      </c>
      <c r="G8" s="145">
        <v>78</v>
      </c>
      <c r="H8" s="145">
        <v>70</v>
      </c>
      <c r="I8" s="148" t="s">
        <v>48</v>
      </c>
      <c r="J8" s="142"/>
    </row>
    <row r="9" spans="1:10" ht="15.5" x14ac:dyDescent="0.35">
      <c r="A9" s="144">
        <v>4</v>
      </c>
      <c r="B9" s="147" t="s">
        <v>288</v>
      </c>
      <c r="C9" s="145">
        <v>81.7</v>
      </c>
      <c r="D9" s="145">
        <v>94</v>
      </c>
      <c r="E9" s="145">
        <v>83.2</v>
      </c>
      <c r="F9" s="145">
        <v>66.7</v>
      </c>
      <c r="G9" s="145">
        <v>75.599999999999994</v>
      </c>
      <c r="H9" s="145">
        <v>67.8</v>
      </c>
      <c r="I9" s="148" t="s">
        <v>50</v>
      </c>
      <c r="J9" s="142"/>
    </row>
    <row r="10" spans="1:10" ht="15.5" x14ac:dyDescent="0.35">
      <c r="A10" s="144">
        <v>5</v>
      </c>
      <c r="B10" s="147" t="s">
        <v>330</v>
      </c>
      <c r="C10" s="145">
        <v>74</v>
      </c>
      <c r="D10" s="145">
        <v>94.4</v>
      </c>
      <c r="E10" s="145">
        <v>79.099999999999994</v>
      </c>
      <c r="F10" s="145">
        <v>66.5</v>
      </c>
      <c r="G10" s="145">
        <v>85.2</v>
      </c>
      <c r="H10" s="145">
        <v>71.099999999999994</v>
      </c>
      <c r="I10" s="148" t="s">
        <v>52</v>
      </c>
      <c r="J10" s="142"/>
    </row>
    <row r="11" spans="1:10" ht="15.5" x14ac:dyDescent="0.35">
      <c r="A11" s="144">
        <v>6</v>
      </c>
      <c r="B11" s="147" t="s">
        <v>290</v>
      </c>
      <c r="C11" s="145">
        <v>93.6</v>
      </c>
      <c r="D11" s="145">
        <v>97.5</v>
      </c>
      <c r="E11" s="145">
        <v>97.4</v>
      </c>
      <c r="F11" s="145">
        <v>83.8</v>
      </c>
      <c r="G11" s="145">
        <v>87.6</v>
      </c>
      <c r="H11" s="145">
        <v>87.5</v>
      </c>
      <c r="I11" s="148" t="s">
        <v>54</v>
      </c>
      <c r="J11" s="142"/>
    </row>
    <row r="12" spans="1:10" ht="15.5" x14ac:dyDescent="0.35">
      <c r="A12" s="144">
        <v>7</v>
      </c>
      <c r="B12" s="147" t="s">
        <v>291</v>
      </c>
      <c r="C12" s="145">
        <v>99.6</v>
      </c>
      <c r="D12" s="145">
        <v>99.9</v>
      </c>
      <c r="E12" s="145">
        <v>99.8</v>
      </c>
      <c r="F12" s="145">
        <v>96.5</v>
      </c>
      <c r="G12" s="145">
        <v>91.1</v>
      </c>
      <c r="H12" s="145">
        <v>93.2</v>
      </c>
      <c r="I12" s="148" t="s">
        <v>7</v>
      </c>
      <c r="J12" s="142"/>
    </row>
    <row r="13" spans="1:10" ht="15.5" x14ac:dyDescent="0.35">
      <c r="A13" s="144">
        <v>8</v>
      </c>
      <c r="B13" s="147" t="s">
        <v>292</v>
      </c>
      <c r="C13" s="145">
        <v>87.2</v>
      </c>
      <c r="D13" s="145">
        <v>95.1</v>
      </c>
      <c r="E13" s="145">
        <v>90.8</v>
      </c>
      <c r="F13" s="145">
        <v>83.5</v>
      </c>
      <c r="G13" s="145">
        <v>89</v>
      </c>
      <c r="H13" s="145">
        <v>86</v>
      </c>
      <c r="I13" s="148" t="s">
        <v>9</v>
      </c>
      <c r="J13" s="142"/>
    </row>
    <row r="14" spans="1:10" ht="15.5" x14ac:dyDescent="0.35">
      <c r="A14" s="144">
        <v>9</v>
      </c>
      <c r="B14" s="147" t="s">
        <v>331</v>
      </c>
      <c r="C14" s="145">
        <v>84</v>
      </c>
      <c r="D14" s="145">
        <v>92.5</v>
      </c>
      <c r="E14" s="145">
        <v>87.1</v>
      </c>
      <c r="F14" s="145">
        <v>81.400000000000006</v>
      </c>
      <c r="G14" s="145">
        <v>83.4</v>
      </c>
      <c r="H14" s="145">
        <v>82.2</v>
      </c>
      <c r="I14" s="148" t="s">
        <v>58</v>
      </c>
      <c r="J14" s="142"/>
    </row>
    <row r="15" spans="1:10" ht="15.5" x14ac:dyDescent="0.35">
      <c r="A15" s="144">
        <v>10</v>
      </c>
      <c r="B15" s="147" t="s">
        <v>294</v>
      </c>
      <c r="C15" s="145">
        <v>96.9</v>
      </c>
      <c r="D15" s="145">
        <v>98.2</v>
      </c>
      <c r="E15" s="145">
        <v>97</v>
      </c>
      <c r="F15" s="145">
        <v>86.2</v>
      </c>
      <c r="G15" s="145">
        <v>81.8</v>
      </c>
      <c r="H15" s="145">
        <v>85.8</v>
      </c>
      <c r="I15" s="148" t="s">
        <v>60</v>
      </c>
      <c r="J15" s="142"/>
    </row>
    <row r="16" spans="1:10" ht="15.5" x14ac:dyDescent="0.35">
      <c r="A16" s="144">
        <v>11</v>
      </c>
      <c r="B16" s="147" t="s">
        <v>295</v>
      </c>
      <c r="C16" s="145">
        <v>59.6</v>
      </c>
      <c r="D16" s="145">
        <v>90.8</v>
      </c>
      <c r="E16" s="145">
        <v>68.900000000000006</v>
      </c>
      <c r="F16" s="145">
        <v>54.6</v>
      </c>
      <c r="G16" s="145">
        <v>79</v>
      </c>
      <c r="H16" s="145">
        <v>61.9</v>
      </c>
      <c r="I16" s="148" t="s">
        <v>65</v>
      </c>
      <c r="J16" s="142"/>
    </row>
    <row r="17" spans="1:10" ht="15.5" x14ac:dyDescent="0.35">
      <c r="A17" s="144">
        <v>12</v>
      </c>
      <c r="B17" s="147" t="s">
        <v>296</v>
      </c>
      <c r="C17" s="145">
        <v>70.599999999999994</v>
      </c>
      <c r="D17" s="145">
        <v>90.2</v>
      </c>
      <c r="E17" s="145">
        <v>78.7</v>
      </c>
      <c r="F17" s="145">
        <v>68.5</v>
      </c>
      <c r="G17" s="145">
        <v>84.7</v>
      </c>
      <c r="H17" s="145">
        <v>75.3</v>
      </c>
      <c r="I17" s="148" t="s">
        <v>11</v>
      </c>
      <c r="J17" s="142"/>
    </row>
    <row r="18" spans="1:10" ht="15.5" x14ac:dyDescent="0.35">
      <c r="A18" s="144">
        <v>13</v>
      </c>
      <c r="B18" s="147" t="s">
        <v>297</v>
      </c>
      <c r="C18" s="145">
        <v>93.2</v>
      </c>
      <c r="D18" s="145">
        <v>95.7</v>
      </c>
      <c r="E18" s="145">
        <v>94.4</v>
      </c>
      <c r="F18" s="145">
        <v>91.1</v>
      </c>
      <c r="G18" s="145">
        <v>94.1</v>
      </c>
      <c r="H18" s="145">
        <v>92.6</v>
      </c>
      <c r="I18" s="148" t="s">
        <v>13</v>
      </c>
      <c r="J18" s="142"/>
    </row>
    <row r="19" spans="1:10" ht="15.5" x14ac:dyDescent="0.35">
      <c r="A19" s="144">
        <v>14</v>
      </c>
      <c r="B19" s="147" t="s">
        <v>298</v>
      </c>
      <c r="C19" s="145">
        <v>81.3</v>
      </c>
      <c r="D19" s="145">
        <v>96.5</v>
      </c>
      <c r="E19" s="145">
        <v>86.2</v>
      </c>
      <c r="F19" s="145">
        <v>73.099999999999994</v>
      </c>
      <c r="G19" s="145">
        <v>86.7</v>
      </c>
      <c r="H19" s="145">
        <v>77.5</v>
      </c>
      <c r="I19" s="148" t="s">
        <v>69</v>
      </c>
      <c r="J19" s="142"/>
    </row>
    <row r="20" spans="1:10" ht="15.5" x14ac:dyDescent="0.35">
      <c r="A20" s="144">
        <v>15</v>
      </c>
      <c r="B20" s="147" t="s">
        <v>299</v>
      </c>
      <c r="C20" s="145">
        <v>86.9</v>
      </c>
      <c r="D20" s="145">
        <v>95.2</v>
      </c>
      <c r="E20" s="145">
        <v>90.5</v>
      </c>
      <c r="F20" s="145">
        <v>79.8</v>
      </c>
      <c r="G20" s="145">
        <v>77.599999999999994</v>
      </c>
      <c r="H20" s="145">
        <v>78.8</v>
      </c>
      <c r="I20" s="148" t="s">
        <v>15</v>
      </c>
      <c r="J20" s="142"/>
    </row>
    <row r="21" spans="1:10" ht="15.5" x14ac:dyDescent="0.35">
      <c r="A21" s="144">
        <v>16</v>
      </c>
      <c r="B21" s="147" t="s">
        <v>300</v>
      </c>
      <c r="C21" s="145">
        <v>63.6</v>
      </c>
      <c r="D21" s="145">
        <v>85.2</v>
      </c>
      <c r="E21" s="145">
        <v>70.400000000000006</v>
      </c>
      <c r="F21" s="145">
        <v>60.3</v>
      </c>
      <c r="G21" s="145">
        <v>81.900000000000006</v>
      </c>
      <c r="H21" s="145">
        <v>67.099999999999994</v>
      </c>
      <c r="I21" s="148" t="s">
        <v>72</v>
      </c>
      <c r="J21" s="142"/>
    </row>
    <row r="22" spans="1:10" ht="15.5" x14ac:dyDescent="0.35">
      <c r="A22" s="144">
        <v>17</v>
      </c>
      <c r="B22" s="147" t="s">
        <v>301</v>
      </c>
      <c r="C22" s="145">
        <v>54.5</v>
      </c>
      <c r="D22" s="145">
        <v>92.6</v>
      </c>
      <c r="E22" s="145">
        <v>60.7</v>
      </c>
      <c r="F22" s="145">
        <v>54.2</v>
      </c>
      <c r="G22" s="145">
        <v>81</v>
      </c>
      <c r="H22" s="145">
        <v>58.5</v>
      </c>
      <c r="I22" s="148" t="s">
        <v>302</v>
      </c>
      <c r="J22" s="142"/>
    </row>
    <row r="23" spans="1:10" ht="15.5" x14ac:dyDescent="0.35">
      <c r="A23" s="144">
        <v>18</v>
      </c>
      <c r="B23" s="147" t="s">
        <v>303</v>
      </c>
      <c r="C23" s="145">
        <v>84</v>
      </c>
      <c r="D23" s="145">
        <v>98.9</v>
      </c>
      <c r="E23" s="145">
        <v>90.6</v>
      </c>
      <c r="F23" s="145">
        <v>83.6</v>
      </c>
      <c r="G23" s="145">
        <v>98.8</v>
      </c>
      <c r="H23" s="145">
        <v>90.4</v>
      </c>
      <c r="I23" s="148" t="s">
        <v>76</v>
      </c>
      <c r="J23" s="142"/>
    </row>
    <row r="24" spans="1:10" ht="15.5" x14ac:dyDescent="0.35">
      <c r="A24" s="144">
        <v>19</v>
      </c>
      <c r="B24" s="147" t="s">
        <v>248</v>
      </c>
      <c r="C24" s="145">
        <v>69.400000000000006</v>
      </c>
      <c r="D24" s="145">
        <v>79.900000000000006</v>
      </c>
      <c r="E24" s="145">
        <v>72.3</v>
      </c>
      <c r="F24" s="145">
        <v>66.400000000000006</v>
      </c>
      <c r="G24" s="145">
        <v>70.099999999999994</v>
      </c>
      <c r="H24" s="145">
        <v>67.5</v>
      </c>
      <c r="I24" s="148" t="s">
        <v>78</v>
      </c>
      <c r="J24" s="142"/>
    </row>
    <row r="25" spans="1:10" ht="15.5" x14ac:dyDescent="0.35">
      <c r="A25" s="144">
        <v>20</v>
      </c>
      <c r="B25" s="147" t="s">
        <v>305</v>
      </c>
      <c r="C25" s="145">
        <v>68</v>
      </c>
      <c r="D25" s="145">
        <v>89</v>
      </c>
      <c r="E25" s="145">
        <v>71.8</v>
      </c>
      <c r="F25" s="145">
        <v>63.2</v>
      </c>
      <c r="G25" s="145">
        <v>79.099999999999994</v>
      </c>
      <c r="H25" s="145">
        <v>66.2</v>
      </c>
      <c r="I25" s="148" t="s">
        <v>17</v>
      </c>
      <c r="J25" s="142"/>
    </row>
    <row r="26" spans="1:10" ht="15.5" x14ac:dyDescent="0.35">
      <c r="A26" s="144">
        <v>21</v>
      </c>
      <c r="B26" s="147" t="s">
        <v>306</v>
      </c>
      <c r="C26" s="145">
        <v>95.7</v>
      </c>
      <c r="D26" s="145">
        <v>98</v>
      </c>
      <c r="E26" s="145">
        <v>96.6</v>
      </c>
      <c r="F26" s="145">
        <v>86.8</v>
      </c>
      <c r="G26" s="145">
        <v>84.1</v>
      </c>
      <c r="H26" s="145">
        <v>85.7</v>
      </c>
      <c r="I26" s="148" t="s">
        <v>82</v>
      </c>
      <c r="J26" s="142"/>
    </row>
    <row r="27" spans="1:10" ht="15.5" x14ac:dyDescent="0.35">
      <c r="A27" s="144">
        <v>22</v>
      </c>
      <c r="B27" s="147" t="s">
        <v>332</v>
      </c>
      <c r="C27" s="145">
        <v>87.3</v>
      </c>
      <c r="D27" s="145">
        <v>96.9</v>
      </c>
      <c r="E27" s="145">
        <v>90</v>
      </c>
      <c r="F27" s="145">
        <v>81.099999999999994</v>
      </c>
      <c r="G27" s="145">
        <v>84.1</v>
      </c>
      <c r="H27" s="145">
        <v>82</v>
      </c>
      <c r="I27" s="148" t="s">
        <v>84</v>
      </c>
      <c r="J27" s="142"/>
    </row>
    <row r="28" spans="1:10" ht="15.5" x14ac:dyDescent="0.35">
      <c r="A28" s="144">
        <v>23</v>
      </c>
      <c r="B28" s="147" t="s">
        <v>308</v>
      </c>
      <c r="C28" s="145">
        <v>93.8</v>
      </c>
      <c r="D28" s="145">
        <v>94.9</v>
      </c>
      <c r="E28" s="145">
        <v>94.1</v>
      </c>
      <c r="F28" s="145">
        <v>92.5</v>
      </c>
      <c r="G28" s="145">
        <v>81</v>
      </c>
      <c r="H28" s="145">
        <v>89.6</v>
      </c>
      <c r="I28" s="148" t="s">
        <v>86</v>
      </c>
      <c r="J28" s="142"/>
    </row>
    <row r="29" spans="1:10" ht="15.5" x14ac:dyDescent="0.35">
      <c r="A29" s="144">
        <v>24</v>
      </c>
      <c r="B29" s="147" t="s">
        <v>309</v>
      </c>
      <c r="C29" s="145">
        <v>70</v>
      </c>
      <c r="D29" s="145">
        <v>88.6</v>
      </c>
      <c r="E29" s="145">
        <v>79.8</v>
      </c>
      <c r="F29" s="145">
        <v>67.599999999999994</v>
      </c>
      <c r="G29" s="145">
        <v>79.900000000000006</v>
      </c>
      <c r="H29" s="145">
        <v>74.099999999999994</v>
      </c>
      <c r="I29" s="148" t="s">
        <v>19</v>
      </c>
      <c r="J29" s="142"/>
    </row>
    <row r="30" spans="1:10" ht="15.5" x14ac:dyDescent="0.35">
      <c r="A30" s="144">
        <v>25</v>
      </c>
      <c r="B30" s="147" t="s">
        <v>310</v>
      </c>
      <c r="C30" s="145">
        <v>80.900000000000006</v>
      </c>
      <c r="D30" s="145">
        <v>84.7</v>
      </c>
      <c r="E30" s="145">
        <v>82.5</v>
      </c>
      <c r="F30" s="145">
        <v>77</v>
      </c>
      <c r="G30" s="145">
        <v>82.2</v>
      </c>
      <c r="H30" s="145">
        <v>79.2</v>
      </c>
      <c r="I30" s="148" t="s">
        <v>311</v>
      </c>
      <c r="J30" s="142"/>
    </row>
    <row r="31" spans="1:10" ht="15.5" x14ac:dyDescent="0.35">
      <c r="A31" s="144">
        <v>26</v>
      </c>
      <c r="B31" s="147" t="s">
        <v>312</v>
      </c>
      <c r="C31" s="145">
        <v>63.1</v>
      </c>
      <c r="D31" s="145">
        <v>89.1</v>
      </c>
      <c r="E31" s="145">
        <v>68.8</v>
      </c>
      <c r="F31" s="145">
        <v>49.6</v>
      </c>
      <c r="G31" s="145">
        <v>74.400000000000006</v>
      </c>
      <c r="H31" s="145">
        <v>55</v>
      </c>
      <c r="I31" s="148" t="s">
        <v>91</v>
      </c>
      <c r="J31" s="142"/>
    </row>
    <row r="32" spans="1:10" ht="15.5" x14ac:dyDescent="0.35">
      <c r="A32" s="144">
        <v>27</v>
      </c>
      <c r="B32" s="147" t="s">
        <v>211</v>
      </c>
      <c r="C32" s="145">
        <v>94.8</v>
      </c>
      <c r="D32" s="145">
        <v>97.8</v>
      </c>
      <c r="E32" s="145">
        <v>95.5</v>
      </c>
      <c r="F32" s="145">
        <v>86.2</v>
      </c>
      <c r="G32" s="145">
        <v>86.2</v>
      </c>
      <c r="H32" s="145">
        <v>86.2</v>
      </c>
      <c r="I32" s="148" t="s">
        <v>95</v>
      </c>
      <c r="J32" s="142"/>
    </row>
    <row r="33" spans="1:10" ht="15.5" x14ac:dyDescent="0.35">
      <c r="A33" s="144">
        <v>28</v>
      </c>
      <c r="B33" s="147" t="s">
        <v>333</v>
      </c>
      <c r="C33" s="145">
        <v>86.9</v>
      </c>
      <c r="D33" s="145">
        <v>95.4</v>
      </c>
      <c r="E33" s="145">
        <v>89</v>
      </c>
      <c r="F33" s="145">
        <v>78.599999999999994</v>
      </c>
      <c r="G33" s="145">
        <v>79.5</v>
      </c>
      <c r="H33" s="145">
        <v>78.8</v>
      </c>
      <c r="I33" s="148" t="s">
        <v>93</v>
      </c>
      <c r="J33" s="142"/>
    </row>
    <row r="34" spans="1:10" ht="15.5" x14ac:dyDescent="0.35">
      <c r="A34" s="144">
        <v>29</v>
      </c>
      <c r="B34" s="147" t="s">
        <v>314</v>
      </c>
      <c r="C34" s="145">
        <v>84.1</v>
      </c>
      <c r="D34" s="145">
        <v>93.3</v>
      </c>
      <c r="E34" s="145">
        <v>87</v>
      </c>
      <c r="F34" s="145">
        <v>65.900000000000006</v>
      </c>
      <c r="G34" s="145">
        <v>71.099999999999994</v>
      </c>
      <c r="H34" s="145">
        <v>67.5</v>
      </c>
      <c r="I34" s="148" t="s">
        <v>98</v>
      </c>
      <c r="J34" s="142"/>
    </row>
    <row r="35" spans="1:10" ht="15.5" x14ac:dyDescent="0.35">
      <c r="A35" s="144">
        <v>30</v>
      </c>
      <c r="B35" s="147" t="s">
        <v>334</v>
      </c>
      <c r="C35" s="145">
        <v>100</v>
      </c>
      <c r="D35" s="145">
        <v>100</v>
      </c>
      <c r="E35" s="145">
        <v>100</v>
      </c>
      <c r="F35" s="145">
        <v>90.5</v>
      </c>
      <c r="G35" s="145">
        <v>96.4</v>
      </c>
      <c r="H35" s="145">
        <v>92.9</v>
      </c>
      <c r="I35" s="148" t="s">
        <v>316</v>
      </c>
      <c r="J35" s="142"/>
    </row>
    <row r="36" spans="1:10" ht="15.5" x14ac:dyDescent="0.35">
      <c r="A36" s="144">
        <v>31</v>
      </c>
      <c r="B36" s="147" t="s">
        <v>317</v>
      </c>
      <c r="C36" s="145">
        <v>100</v>
      </c>
      <c r="D36" s="145">
        <v>100</v>
      </c>
      <c r="E36" s="145">
        <v>100</v>
      </c>
      <c r="F36" s="145">
        <v>42.4</v>
      </c>
      <c r="G36" s="145">
        <v>93.2</v>
      </c>
      <c r="H36" s="145">
        <v>90.6</v>
      </c>
      <c r="I36" s="148" t="s">
        <v>102</v>
      </c>
      <c r="J36" s="142"/>
    </row>
    <row r="37" spans="1:10" ht="31" x14ac:dyDescent="0.35">
      <c r="A37" s="144">
        <v>32</v>
      </c>
      <c r="B37" s="147" t="s">
        <v>318</v>
      </c>
      <c r="C37" s="145">
        <v>99.2</v>
      </c>
      <c r="D37" s="145">
        <v>99.9</v>
      </c>
      <c r="E37" s="145">
        <v>99.6</v>
      </c>
      <c r="F37" s="145">
        <v>82.6</v>
      </c>
      <c r="G37" s="145">
        <v>68</v>
      </c>
      <c r="H37" s="145">
        <v>73.7</v>
      </c>
      <c r="I37" s="149" t="s">
        <v>319</v>
      </c>
      <c r="J37" s="142"/>
    </row>
    <row r="38" spans="1:10" ht="15.5" x14ac:dyDescent="0.35">
      <c r="A38" s="144">
        <v>33</v>
      </c>
      <c r="B38" s="147" t="s">
        <v>320</v>
      </c>
      <c r="C38" s="145">
        <v>77.8</v>
      </c>
      <c r="D38" s="145">
        <v>96.1</v>
      </c>
      <c r="E38" s="145">
        <v>82</v>
      </c>
      <c r="F38" s="145">
        <v>75.099999999999994</v>
      </c>
      <c r="G38" s="145">
        <v>83.4</v>
      </c>
      <c r="H38" s="145">
        <v>77</v>
      </c>
      <c r="I38" s="148" t="s">
        <v>229</v>
      </c>
      <c r="J38" s="142"/>
    </row>
    <row r="39" spans="1:10" ht="15.5" x14ac:dyDescent="0.35">
      <c r="A39" s="144">
        <v>34</v>
      </c>
      <c r="B39" s="147" t="s">
        <v>108</v>
      </c>
      <c r="C39" s="145">
        <v>78.8</v>
      </c>
      <c r="D39" s="145">
        <v>98.2</v>
      </c>
      <c r="E39" s="145">
        <v>80.7</v>
      </c>
      <c r="F39" s="145">
        <v>78.599999999999994</v>
      </c>
      <c r="G39" s="145">
        <v>77.8</v>
      </c>
      <c r="H39" s="145">
        <v>78.599999999999994</v>
      </c>
      <c r="I39" s="148" t="s">
        <v>109</v>
      </c>
      <c r="J39" s="142"/>
    </row>
    <row r="40" spans="1:10" ht="15.5" x14ac:dyDescent="0.35">
      <c r="A40" s="144">
        <v>35</v>
      </c>
      <c r="B40" s="147" t="s">
        <v>236</v>
      </c>
      <c r="C40" s="145">
        <v>100</v>
      </c>
      <c r="D40" s="145">
        <v>98.1</v>
      </c>
      <c r="E40" s="145">
        <v>98.6</v>
      </c>
      <c r="F40" s="145">
        <v>97.3</v>
      </c>
      <c r="G40" s="145">
        <v>94.8</v>
      </c>
      <c r="H40" s="145">
        <v>95.4</v>
      </c>
      <c r="I40" s="148" t="s">
        <v>30</v>
      </c>
      <c r="J40" s="142"/>
    </row>
    <row r="41" spans="1:10" ht="15.5" x14ac:dyDescent="0.35">
      <c r="A41" s="144">
        <v>36</v>
      </c>
      <c r="B41" s="147" t="s">
        <v>323</v>
      </c>
      <c r="C41" s="145">
        <v>75.7</v>
      </c>
      <c r="D41" s="145">
        <v>85.5</v>
      </c>
      <c r="E41" s="145">
        <v>82.3</v>
      </c>
      <c r="F41" s="145">
        <v>75.3</v>
      </c>
      <c r="G41" s="145">
        <v>84.2</v>
      </c>
      <c r="H41" s="145">
        <v>81.3</v>
      </c>
      <c r="I41" s="148" t="s">
        <v>28</v>
      </c>
      <c r="J41" s="142"/>
    </row>
    <row r="42" spans="1:10" ht="15.5" x14ac:dyDescent="0.35">
      <c r="A42" s="143">
        <v>37</v>
      </c>
      <c r="B42" s="164" t="s">
        <v>335</v>
      </c>
      <c r="C42" s="150">
        <v>81.2</v>
      </c>
      <c r="D42" s="150">
        <v>92.8</v>
      </c>
      <c r="E42" s="150">
        <v>85.1</v>
      </c>
      <c r="F42" s="150">
        <v>73.3</v>
      </c>
      <c r="G42" s="150">
        <v>81.400000000000006</v>
      </c>
      <c r="H42" s="150">
        <v>76</v>
      </c>
      <c r="I42" s="151" t="s">
        <v>325</v>
      </c>
      <c r="J42" s="142"/>
    </row>
    <row r="43" spans="1:10" ht="54.75" customHeight="1" x14ac:dyDescent="0.35">
      <c r="A43" s="480" t="s">
        <v>340</v>
      </c>
      <c r="B43" s="481"/>
      <c r="C43" s="481"/>
      <c r="D43" s="481"/>
      <c r="E43" s="481"/>
      <c r="F43" s="481"/>
      <c r="G43" s="481"/>
      <c r="H43" s="481"/>
      <c r="I43" s="482"/>
      <c r="J43" s="142"/>
    </row>
  </sheetData>
  <mergeCells count="9">
    <mergeCell ref="A43:I43"/>
    <mergeCell ref="A1:I1"/>
    <mergeCell ref="A2:I2"/>
    <mergeCell ref="A3:A5"/>
    <mergeCell ref="B3:B5"/>
    <mergeCell ref="C3:H3"/>
    <mergeCell ref="I3:I5"/>
    <mergeCell ref="C4:E4"/>
    <mergeCell ref="F4:H4"/>
  </mergeCell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2D1182-30E1-4F10-9241-447EADC66FE2}">
  <sheetPr codeName="Sheet11"/>
  <dimension ref="A1:J42"/>
  <sheetViews>
    <sheetView topLeftCell="A36" workbookViewId="0">
      <selection activeCell="A41" sqref="A41:J41"/>
    </sheetView>
  </sheetViews>
  <sheetFormatPr defaultColWidth="0" defaultRowHeight="14.5" zeroHeight="1" x14ac:dyDescent="0.35"/>
  <cols>
    <col min="1" max="1" width="7.81640625" style="133" customWidth="1"/>
    <col min="2" max="2" width="28.54296875" style="260" customWidth="1"/>
    <col min="3" max="9" width="33.81640625" style="260" customWidth="1"/>
    <col min="10" max="10" width="28.54296875" style="261" customWidth="1"/>
    <col min="11" max="16384" width="8.7265625" style="260" hidden="1"/>
  </cols>
  <sheetData>
    <row r="1" spans="1:10" ht="70" customHeight="1" x14ac:dyDescent="0.35">
      <c r="A1" s="500" t="s">
        <v>618</v>
      </c>
      <c r="B1" s="501"/>
      <c r="C1" s="501"/>
      <c r="D1" s="501"/>
      <c r="E1" s="501"/>
      <c r="F1" s="501"/>
      <c r="G1" s="501"/>
      <c r="H1" s="501"/>
      <c r="I1" s="501"/>
      <c r="J1" s="502"/>
    </row>
    <row r="2" spans="1:10" ht="36" customHeight="1" x14ac:dyDescent="0.35">
      <c r="A2" s="477" t="s">
        <v>531</v>
      </c>
      <c r="B2" s="477" t="s">
        <v>532</v>
      </c>
      <c r="C2" s="477" t="s">
        <v>533</v>
      </c>
      <c r="D2" s="477" t="s">
        <v>534</v>
      </c>
      <c r="E2" s="477"/>
      <c r="F2" s="477"/>
      <c r="G2" s="477" t="s">
        <v>535</v>
      </c>
      <c r="H2" s="477"/>
      <c r="I2" s="477"/>
      <c r="J2" s="503" t="s">
        <v>532</v>
      </c>
    </row>
    <row r="3" spans="1:10" ht="23.25" customHeight="1" x14ac:dyDescent="0.35">
      <c r="A3" s="477"/>
      <c r="B3" s="477"/>
      <c r="C3" s="477"/>
      <c r="D3" s="504" t="s">
        <v>536</v>
      </c>
      <c r="E3" s="478"/>
      <c r="F3" s="477" t="s">
        <v>537</v>
      </c>
      <c r="G3" s="477" t="s">
        <v>538</v>
      </c>
      <c r="H3" s="477" t="s">
        <v>539</v>
      </c>
      <c r="I3" s="477" t="s">
        <v>540</v>
      </c>
      <c r="J3" s="503"/>
    </row>
    <row r="4" spans="1:10" ht="29" x14ac:dyDescent="0.35">
      <c r="A4" s="477"/>
      <c r="B4" s="477"/>
      <c r="C4" s="477"/>
      <c r="D4" s="140" t="s">
        <v>541</v>
      </c>
      <c r="E4" s="140" t="s">
        <v>664</v>
      </c>
      <c r="F4" s="477"/>
      <c r="G4" s="477"/>
      <c r="H4" s="477"/>
      <c r="I4" s="477"/>
      <c r="J4" s="503"/>
    </row>
    <row r="5" spans="1:10" ht="29" x14ac:dyDescent="0.35">
      <c r="A5" s="285">
        <v>1</v>
      </c>
      <c r="B5" s="257" t="s">
        <v>99</v>
      </c>
      <c r="C5" s="255">
        <v>93376</v>
      </c>
      <c r="D5" s="255">
        <v>59334</v>
      </c>
      <c r="E5" s="255">
        <v>11813</v>
      </c>
      <c r="F5" s="255">
        <v>22229</v>
      </c>
      <c r="G5" s="255">
        <v>6895</v>
      </c>
      <c r="H5" s="255">
        <v>41557</v>
      </c>
      <c r="I5" s="255">
        <v>44924</v>
      </c>
      <c r="J5" s="259" t="s">
        <v>542</v>
      </c>
    </row>
    <row r="6" spans="1:10" x14ac:dyDescent="0.35">
      <c r="A6" s="285">
        <v>2</v>
      </c>
      <c r="B6" s="257" t="s">
        <v>43</v>
      </c>
      <c r="C6" s="255">
        <v>21024534</v>
      </c>
      <c r="D6" s="255">
        <v>10639379</v>
      </c>
      <c r="E6" s="255">
        <v>3474849</v>
      </c>
      <c r="F6" s="255">
        <v>6910306</v>
      </c>
      <c r="G6" s="255">
        <v>4531727</v>
      </c>
      <c r="H6" s="255">
        <v>7432297</v>
      </c>
      <c r="I6" s="255">
        <v>9060510</v>
      </c>
      <c r="J6" s="259" t="s">
        <v>543</v>
      </c>
    </row>
    <row r="7" spans="1:10" x14ac:dyDescent="0.35">
      <c r="A7" s="285">
        <v>3</v>
      </c>
      <c r="B7" s="257" t="s">
        <v>44</v>
      </c>
      <c r="C7" s="255">
        <v>261614</v>
      </c>
      <c r="D7" s="255">
        <v>75916</v>
      </c>
      <c r="E7" s="255">
        <v>35450</v>
      </c>
      <c r="F7" s="255">
        <v>150248</v>
      </c>
      <c r="G7" s="255">
        <v>15571</v>
      </c>
      <c r="H7" s="255">
        <v>70960</v>
      </c>
      <c r="I7" s="255">
        <v>175083</v>
      </c>
      <c r="J7" s="259" t="s">
        <v>544</v>
      </c>
    </row>
    <row r="8" spans="1:10" x14ac:dyDescent="0.35">
      <c r="A8" s="285">
        <v>4</v>
      </c>
      <c r="B8" s="257" t="s">
        <v>287</v>
      </c>
      <c r="C8" s="255">
        <v>6367295</v>
      </c>
      <c r="D8" s="255">
        <v>1558058</v>
      </c>
      <c r="E8" s="255">
        <v>1101043</v>
      </c>
      <c r="F8" s="255">
        <v>3708194</v>
      </c>
      <c r="G8" s="255">
        <v>230025</v>
      </c>
      <c r="H8" s="255">
        <v>1069335</v>
      </c>
      <c r="I8" s="255">
        <v>5067935</v>
      </c>
      <c r="J8" s="259" t="s">
        <v>545</v>
      </c>
    </row>
    <row r="9" spans="1:10" x14ac:dyDescent="0.35">
      <c r="A9" s="285">
        <v>5</v>
      </c>
      <c r="B9" s="257" t="s">
        <v>288</v>
      </c>
      <c r="C9" s="255">
        <v>18940629</v>
      </c>
      <c r="D9" s="255">
        <v>2132620</v>
      </c>
      <c r="E9" s="255">
        <v>4958230</v>
      </c>
      <c r="F9" s="255">
        <v>11849779</v>
      </c>
      <c r="G9" s="255">
        <v>1266306</v>
      </c>
      <c r="H9" s="255">
        <v>6749588</v>
      </c>
      <c r="I9" s="255">
        <v>10924735</v>
      </c>
      <c r="J9" s="259" t="s">
        <v>546</v>
      </c>
    </row>
    <row r="10" spans="1:10" x14ac:dyDescent="0.35">
      <c r="A10" s="285">
        <v>6</v>
      </c>
      <c r="B10" s="257" t="s">
        <v>101</v>
      </c>
      <c r="C10" s="255">
        <v>235061</v>
      </c>
      <c r="D10" s="255">
        <v>203593</v>
      </c>
      <c r="E10" s="255">
        <v>7208</v>
      </c>
      <c r="F10" s="255">
        <v>24260</v>
      </c>
      <c r="G10" s="255">
        <v>205061</v>
      </c>
      <c r="H10" s="255">
        <v>20486</v>
      </c>
      <c r="I10" s="255">
        <v>9514</v>
      </c>
      <c r="J10" s="259" t="s">
        <v>547</v>
      </c>
    </row>
    <row r="11" spans="1:10" x14ac:dyDescent="0.35">
      <c r="A11" s="285">
        <v>7</v>
      </c>
      <c r="B11" s="257" t="s">
        <v>289</v>
      </c>
      <c r="C11" s="255">
        <v>5622850</v>
      </c>
      <c r="D11" s="255">
        <v>829844</v>
      </c>
      <c r="E11" s="255">
        <v>302661</v>
      </c>
      <c r="F11" s="255">
        <v>4490345</v>
      </c>
      <c r="G11" s="255">
        <v>295895</v>
      </c>
      <c r="H11" s="255">
        <v>1062386</v>
      </c>
      <c r="I11" s="255">
        <v>4264569</v>
      </c>
      <c r="J11" s="259" t="s">
        <v>548</v>
      </c>
    </row>
    <row r="12" spans="1:10" x14ac:dyDescent="0.35">
      <c r="A12" s="285">
        <v>8</v>
      </c>
      <c r="B12" s="257" t="s">
        <v>549</v>
      </c>
      <c r="C12" s="255">
        <v>73063</v>
      </c>
      <c r="D12" s="255">
        <v>37793</v>
      </c>
      <c r="E12" s="255">
        <v>10519</v>
      </c>
      <c r="F12" s="255">
        <v>24751</v>
      </c>
      <c r="G12" s="255">
        <v>19727</v>
      </c>
      <c r="H12" s="255">
        <v>7979</v>
      </c>
      <c r="I12" s="255">
        <v>45357</v>
      </c>
      <c r="J12" s="259" t="s">
        <v>550</v>
      </c>
    </row>
    <row r="13" spans="1:10" x14ac:dyDescent="0.35">
      <c r="A13" s="285">
        <v>9</v>
      </c>
      <c r="B13" s="257" t="s">
        <v>551</v>
      </c>
      <c r="C13" s="255">
        <v>60381</v>
      </c>
      <c r="D13" s="255">
        <v>42661</v>
      </c>
      <c r="E13" s="255">
        <v>7154</v>
      </c>
      <c r="F13" s="255">
        <v>10566</v>
      </c>
      <c r="G13" s="255">
        <v>23574</v>
      </c>
      <c r="H13" s="255">
        <v>15775</v>
      </c>
      <c r="I13" s="255">
        <v>21032</v>
      </c>
      <c r="J13" s="259" t="s">
        <v>552</v>
      </c>
    </row>
    <row r="14" spans="1:10" x14ac:dyDescent="0.35">
      <c r="A14" s="285">
        <v>10</v>
      </c>
      <c r="B14" s="257" t="s">
        <v>55</v>
      </c>
      <c r="C14" s="255">
        <v>322813</v>
      </c>
      <c r="D14" s="255">
        <v>262618</v>
      </c>
      <c r="E14" s="255">
        <v>26493</v>
      </c>
      <c r="F14" s="255">
        <v>33702</v>
      </c>
      <c r="G14" s="255">
        <v>140918</v>
      </c>
      <c r="H14" s="255">
        <v>81094</v>
      </c>
      <c r="I14" s="255">
        <v>100801</v>
      </c>
      <c r="J14" s="259" t="s">
        <v>553</v>
      </c>
    </row>
    <row r="15" spans="1:10" x14ac:dyDescent="0.35">
      <c r="A15" s="285">
        <v>11</v>
      </c>
      <c r="B15" s="257" t="s">
        <v>56</v>
      </c>
      <c r="C15" s="255">
        <v>12181718</v>
      </c>
      <c r="D15" s="255">
        <v>6877667</v>
      </c>
      <c r="E15" s="255">
        <v>1336693</v>
      </c>
      <c r="F15" s="255">
        <v>3967358</v>
      </c>
      <c r="G15" s="255">
        <v>4542206</v>
      </c>
      <c r="H15" s="255">
        <v>1150541</v>
      </c>
      <c r="I15" s="255">
        <v>6488971</v>
      </c>
      <c r="J15" s="259" t="s">
        <v>554</v>
      </c>
    </row>
    <row r="16" spans="1:10" x14ac:dyDescent="0.35">
      <c r="A16" s="285">
        <v>12</v>
      </c>
      <c r="B16" s="257" t="s">
        <v>555</v>
      </c>
      <c r="C16" s="255">
        <v>4717954</v>
      </c>
      <c r="D16" s="255">
        <v>3213405</v>
      </c>
      <c r="E16" s="255">
        <v>678097</v>
      </c>
      <c r="F16" s="255">
        <v>826452</v>
      </c>
      <c r="G16" s="255">
        <v>996566</v>
      </c>
      <c r="H16" s="255">
        <v>3076288</v>
      </c>
      <c r="I16" s="255">
        <v>645100</v>
      </c>
      <c r="J16" s="259" t="s">
        <v>556</v>
      </c>
    </row>
    <row r="17" spans="1:10" x14ac:dyDescent="0.35">
      <c r="A17" s="285">
        <v>13</v>
      </c>
      <c r="B17" s="257" t="s">
        <v>59</v>
      </c>
      <c r="C17" s="255">
        <v>1476581</v>
      </c>
      <c r="D17" s="255">
        <v>996105</v>
      </c>
      <c r="E17" s="255">
        <v>108772</v>
      </c>
      <c r="F17" s="255">
        <v>371704</v>
      </c>
      <c r="G17" s="255">
        <v>366748</v>
      </c>
      <c r="H17" s="255">
        <v>596042</v>
      </c>
      <c r="I17" s="255">
        <v>513791</v>
      </c>
      <c r="J17" s="259" t="s">
        <v>557</v>
      </c>
    </row>
    <row r="18" spans="1:10" x14ac:dyDescent="0.35">
      <c r="A18" s="285">
        <v>14</v>
      </c>
      <c r="B18" s="257" t="s">
        <v>320</v>
      </c>
      <c r="C18" s="255">
        <v>2015088</v>
      </c>
      <c r="D18" s="255">
        <v>1056580</v>
      </c>
      <c r="E18" s="255">
        <v>161891</v>
      </c>
      <c r="F18" s="255">
        <v>796617</v>
      </c>
      <c r="G18" s="255">
        <v>253349</v>
      </c>
      <c r="H18" s="255">
        <v>710735</v>
      </c>
      <c r="I18" s="255">
        <v>1051004</v>
      </c>
      <c r="J18" s="259" t="s">
        <v>558</v>
      </c>
    </row>
    <row r="19" spans="1:10" x14ac:dyDescent="0.35">
      <c r="A19" s="285">
        <v>15</v>
      </c>
      <c r="B19" s="257" t="s">
        <v>194</v>
      </c>
      <c r="C19" s="255">
        <v>6181607</v>
      </c>
      <c r="D19" s="255">
        <v>1018615</v>
      </c>
      <c r="E19" s="255">
        <v>553812</v>
      </c>
      <c r="F19" s="255">
        <v>4609180</v>
      </c>
      <c r="G19" s="255">
        <v>445272</v>
      </c>
      <c r="H19" s="255">
        <v>1377951</v>
      </c>
      <c r="I19" s="255">
        <v>4358384</v>
      </c>
      <c r="J19" s="259" t="s">
        <v>559</v>
      </c>
    </row>
    <row r="20" spans="1:10" x14ac:dyDescent="0.35">
      <c r="A20" s="285">
        <v>16</v>
      </c>
      <c r="B20" s="257" t="s">
        <v>66</v>
      </c>
      <c r="C20" s="255">
        <v>13179911</v>
      </c>
      <c r="D20" s="255">
        <v>9859775</v>
      </c>
      <c r="E20" s="255">
        <v>1512474</v>
      </c>
      <c r="F20" s="255">
        <v>1807662</v>
      </c>
      <c r="G20" s="255">
        <v>3439080</v>
      </c>
      <c r="H20" s="255">
        <v>4562765</v>
      </c>
      <c r="I20" s="255">
        <v>5178066</v>
      </c>
      <c r="J20" s="259" t="s">
        <v>560</v>
      </c>
    </row>
    <row r="21" spans="1:10" x14ac:dyDescent="0.35">
      <c r="A21" s="285">
        <v>17</v>
      </c>
      <c r="B21" s="257" t="s">
        <v>67</v>
      </c>
      <c r="C21" s="255">
        <v>7716370</v>
      </c>
      <c r="D21" s="255">
        <v>6267368</v>
      </c>
      <c r="E21" s="255">
        <v>351546</v>
      </c>
      <c r="F21" s="255">
        <v>1097456</v>
      </c>
      <c r="G21" s="255">
        <v>1948041</v>
      </c>
      <c r="H21" s="255">
        <v>1634514</v>
      </c>
      <c r="I21" s="255">
        <v>4133815</v>
      </c>
      <c r="J21" s="259" t="s">
        <v>561</v>
      </c>
    </row>
    <row r="22" spans="1:10" x14ac:dyDescent="0.35">
      <c r="A22" s="285">
        <v>18</v>
      </c>
      <c r="B22" s="257" t="s">
        <v>236</v>
      </c>
      <c r="C22" s="255">
        <v>10703</v>
      </c>
      <c r="D22" s="255">
        <v>10277</v>
      </c>
      <c r="E22" s="255">
        <v>117</v>
      </c>
      <c r="F22" s="255">
        <v>309</v>
      </c>
      <c r="G22" s="255">
        <v>1220</v>
      </c>
      <c r="H22" s="255">
        <v>1387</v>
      </c>
      <c r="I22" s="255">
        <v>8096</v>
      </c>
      <c r="J22" s="259" t="s">
        <v>562</v>
      </c>
    </row>
    <row r="23" spans="1:10" x14ac:dyDescent="0.35">
      <c r="A23" s="285">
        <v>19</v>
      </c>
      <c r="B23" s="257" t="s">
        <v>298</v>
      </c>
      <c r="C23" s="255">
        <v>14967597</v>
      </c>
      <c r="D23" s="255">
        <v>3861273</v>
      </c>
      <c r="E23" s="255">
        <v>3202398</v>
      </c>
      <c r="F23" s="255">
        <v>7903926</v>
      </c>
      <c r="G23" s="255">
        <v>1463346</v>
      </c>
      <c r="H23" s="255">
        <v>4511473</v>
      </c>
      <c r="I23" s="255">
        <v>8992778</v>
      </c>
      <c r="J23" s="259" t="s">
        <v>563</v>
      </c>
    </row>
    <row r="24" spans="1:10" x14ac:dyDescent="0.35">
      <c r="A24" s="285">
        <v>20</v>
      </c>
      <c r="B24" s="257" t="s">
        <v>70</v>
      </c>
      <c r="C24" s="255">
        <v>23830580</v>
      </c>
      <c r="D24" s="255">
        <v>15316344</v>
      </c>
      <c r="E24" s="255">
        <v>5035555</v>
      </c>
      <c r="F24" s="255">
        <v>3478681</v>
      </c>
      <c r="G24" s="255">
        <v>7920230</v>
      </c>
      <c r="H24" s="255">
        <v>8160187</v>
      </c>
      <c r="I24" s="255">
        <v>7750163</v>
      </c>
      <c r="J24" s="259" t="s">
        <v>564</v>
      </c>
    </row>
    <row r="25" spans="1:10" x14ac:dyDescent="0.35">
      <c r="A25" s="285">
        <v>21</v>
      </c>
      <c r="B25" s="257" t="s">
        <v>71</v>
      </c>
      <c r="C25" s="255">
        <v>554713</v>
      </c>
      <c r="D25" s="255">
        <v>172600</v>
      </c>
      <c r="E25" s="255">
        <v>115723</v>
      </c>
      <c r="F25" s="255">
        <v>266390</v>
      </c>
      <c r="G25" s="255">
        <v>22089</v>
      </c>
      <c r="H25" s="255">
        <v>265684</v>
      </c>
      <c r="I25" s="255">
        <v>266940</v>
      </c>
      <c r="J25" s="259" t="s">
        <v>565</v>
      </c>
    </row>
    <row r="26" spans="1:10" x14ac:dyDescent="0.35">
      <c r="A26" s="285">
        <v>22</v>
      </c>
      <c r="B26" s="257" t="s">
        <v>73</v>
      </c>
      <c r="C26" s="255">
        <v>538299</v>
      </c>
      <c r="D26" s="255">
        <v>179071</v>
      </c>
      <c r="E26" s="255">
        <v>34109</v>
      </c>
      <c r="F26" s="255">
        <v>325119</v>
      </c>
      <c r="G26" s="255">
        <v>30672</v>
      </c>
      <c r="H26" s="255">
        <v>159211</v>
      </c>
      <c r="I26" s="255">
        <v>348416</v>
      </c>
      <c r="J26" s="259" t="s">
        <v>566</v>
      </c>
    </row>
    <row r="27" spans="1:10" x14ac:dyDescent="0.35">
      <c r="A27" s="285">
        <v>23</v>
      </c>
      <c r="B27" s="257" t="s">
        <v>75</v>
      </c>
      <c r="C27" s="255">
        <v>221077</v>
      </c>
      <c r="D27" s="255">
        <v>144106</v>
      </c>
      <c r="E27" s="255">
        <v>21863</v>
      </c>
      <c r="F27" s="255">
        <v>55108</v>
      </c>
      <c r="G27" s="255">
        <v>28995</v>
      </c>
      <c r="H27" s="255">
        <v>102806</v>
      </c>
      <c r="I27" s="255">
        <v>89276</v>
      </c>
      <c r="J27" s="259" t="s">
        <v>567</v>
      </c>
    </row>
    <row r="28" spans="1:10" x14ac:dyDescent="0.35">
      <c r="A28" s="285">
        <v>24</v>
      </c>
      <c r="B28" s="257" t="s">
        <v>77</v>
      </c>
      <c r="C28" s="255">
        <v>399965</v>
      </c>
      <c r="D28" s="255">
        <v>209442</v>
      </c>
      <c r="E28" s="255">
        <v>120401</v>
      </c>
      <c r="F28" s="255">
        <v>70122</v>
      </c>
      <c r="G28" s="255">
        <v>19228</v>
      </c>
      <c r="H28" s="255">
        <v>181427</v>
      </c>
      <c r="I28" s="255">
        <v>199310</v>
      </c>
      <c r="J28" s="259" t="s">
        <v>568</v>
      </c>
    </row>
    <row r="29" spans="1:10" x14ac:dyDescent="0.35">
      <c r="A29" s="285">
        <v>25</v>
      </c>
      <c r="B29" s="257" t="s">
        <v>290</v>
      </c>
      <c r="C29" s="255">
        <v>3340538</v>
      </c>
      <c r="D29" s="255">
        <v>2906987</v>
      </c>
      <c r="E29" s="255">
        <v>135197</v>
      </c>
      <c r="F29" s="255">
        <v>298354</v>
      </c>
      <c r="G29" s="255">
        <v>1977793</v>
      </c>
      <c r="H29" s="255">
        <v>1223935</v>
      </c>
      <c r="I29" s="255">
        <v>138810</v>
      </c>
      <c r="J29" s="259" t="s">
        <v>569</v>
      </c>
    </row>
    <row r="30" spans="1:10" x14ac:dyDescent="0.35">
      <c r="A30" s="285">
        <v>26</v>
      </c>
      <c r="B30" s="257" t="s">
        <v>79</v>
      </c>
      <c r="C30" s="255">
        <v>9661085</v>
      </c>
      <c r="D30" s="255">
        <v>1359748</v>
      </c>
      <c r="E30" s="255">
        <v>542210</v>
      </c>
      <c r="F30" s="255">
        <v>7759127</v>
      </c>
      <c r="G30" s="255">
        <v>417435</v>
      </c>
      <c r="H30" s="255">
        <v>1446736</v>
      </c>
      <c r="I30" s="255">
        <v>7796914</v>
      </c>
      <c r="J30" s="259" t="s">
        <v>570</v>
      </c>
    </row>
    <row r="31" spans="1:10" x14ac:dyDescent="0.35">
      <c r="A31" s="285">
        <v>27</v>
      </c>
      <c r="B31" s="257" t="s">
        <v>110</v>
      </c>
      <c r="C31" s="255">
        <v>301276</v>
      </c>
      <c r="D31" s="255">
        <v>210950</v>
      </c>
      <c r="E31" s="255">
        <v>40544</v>
      </c>
      <c r="F31" s="255">
        <v>49782</v>
      </c>
      <c r="G31" s="255">
        <v>73179</v>
      </c>
      <c r="H31" s="255">
        <v>131940</v>
      </c>
      <c r="I31" s="255">
        <v>96157</v>
      </c>
      <c r="J31" s="259" t="s">
        <v>571</v>
      </c>
    </row>
    <row r="32" spans="1:10" x14ac:dyDescent="0.35">
      <c r="A32" s="285">
        <v>28</v>
      </c>
      <c r="B32" s="257" t="s">
        <v>81</v>
      </c>
      <c r="C32" s="255">
        <v>5409699</v>
      </c>
      <c r="D32" s="255">
        <v>3865843</v>
      </c>
      <c r="E32" s="255">
        <v>944515</v>
      </c>
      <c r="F32" s="255">
        <v>599341</v>
      </c>
      <c r="G32" s="255">
        <v>1506550</v>
      </c>
      <c r="H32" s="255">
        <v>3082634</v>
      </c>
      <c r="I32" s="255">
        <v>820515</v>
      </c>
      <c r="J32" s="259" t="s">
        <v>572</v>
      </c>
    </row>
    <row r="33" spans="1:10" x14ac:dyDescent="0.35">
      <c r="A33" s="285">
        <v>29</v>
      </c>
      <c r="B33" s="257" t="s">
        <v>83</v>
      </c>
      <c r="C33" s="255">
        <v>12581303</v>
      </c>
      <c r="D33" s="255">
        <v>4630843</v>
      </c>
      <c r="E33" s="255">
        <v>2354707</v>
      </c>
      <c r="F33" s="255">
        <v>5595753</v>
      </c>
      <c r="G33" s="255">
        <v>1346514</v>
      </c>
      <c r="H33" s="255">
        <v>3879171</v>
      </c>
      <c r="I33" s="255">
        <v>7355618</v>
      </c>
      <c r="J33" s="259" t="s">
        <v>573</v>
      </c>
    </row>
    <row r="34" spans="1:10" x14ac:dyDescent="0.35">
      <c r="A34" s="285">
        <v>30</v>
      </c>
      <c r="B34" s="257" t="s">
        <v>85</v>
      </c>
      <c r="C34" s="255">
        <v>128131</v>
      </c>
      <c r="D34" s="255">
        <v>83360</v>
      </c>
      <c r="E34" s="255">
        <v>4505</v>
      </c>
      <c r="F34" s="255">
        <v>40266</v>
      </c>
      <c r="G34" s="255">
        <v>18737</v>
      </c>
      <c r="H34" s="255">
        <v>48826</v>
      </c>
      <c r="I34" s="255">
        <v>60568</v>
      </c>
      <c r="J34" s="259" t="s">
        <v>574</v>
      </c>
    </row>
    <row r="35" spans="1:10" x14ac:dyDescent="0.35">
      <c r="A35" s="285">
        <v>31</v>
      </c>
      <c r="B35" s="257" t="s">
        <v>87</v>
      </c>
      <c r="C35" s="255">
        <v>18493003</v>
      </c>
      <c r="D35" s="255">
        <v>9235883</v>
      </c>
      <c r="E35" s="255">
        <v>2631799</v>
      </c>
      <c r="F35" s="255">
        <v>6625321</v>
      </c>
      <c r="G35" s="255">
        <v>4688976</v>
      </c>
      <c r="H35" s="255">
        <v>4603781</v>
      </c>
      <c r="I35" s="255">
        <v>9200246</v>
      </c>
      <c r="J35" s="259" t="s">
        <v>575</v>
      </c>
    </row>
    <row r="36" spans="1:10" x14ac:dyDescent="0.35">
      <c r="A36" s="285">
        <v>32</v>
      </c>
      <c r="B36" s="257" t="s">
        <v>90</v>
      </c>
      <c r="C36" s="255">
        <v>842781</v>
      </c>
      <c r="D36" s="255">
        <v>159339</v>
      </c>
      <c r="E36" s="255">
        <v>111415</v>
      </c>
      <c r="F36" s="255">
        <v>572027</v>
      </c>
      <c r="G36" s="255">
        <v>31000</v>
      </c>
      <c r="H36" s="255">
        <v>192834</v>
      </c>
      <c r="I36" s="255">
        <v>618947</v>
      </c>
      <c r="J36" s="259" t="s">
        <v>576</v>
      </c>
    </row>
    <row r="37" spans="1:10" x14ac:dyDescent="0.35">
      <c r="A37" s="285">
        <v>33</v>
      </c>
      <c r="B37" s="257" t="s">
        <v>92</v>
      </c>
      <c r="C37" s="255">
        <v>32924266</v>
      </c>
      <c r="D37" s="255">
        <v>9563022</v>
      </c>
      <c r="E37" s="255">
        <v>8600243</v>
      </c>
      <c r="F37" s="255">
        <v>14761001</v>
      </c>
      <c r="G37" s="255">
        <v>4238765</v>
      </c>
      <c r="H37" s="255">
        <v>18459627</v>
      </c>
      <c r="I37" s="255">
        <v>10225874</v>
      </c>
      <c r="J37" s="259" t="s">
        <v>577</v>
      </c>
    </row>
    <row r="38" spans="1:10" x14ac:dyDescent="0.35">
      <c r="A38" s="285">
        <v>34</v>
      </c>
      <c r="B38" s="257" t="s">
        <v>94</v>
      </c>
      <c r="C38" s="255">
        <v>1997068</v>
      </c>
      <c r="D38" s="255">
        <v>1208172</v>
      </c>
      <c r="E38" s="255">
        <v>176390</v>
      </c>
      <c r="F38" s="255">
        <v>612506</v>
      </c>
      <c r="G38" s="255">
        <v>379849</v>
      </c>
      <c r="H38" s="255">
        <v>840819</v>
      </c>
      <c r="I38" s="255">
        <v>776400</v>
      </c>
      <c r="J38" s="259" t="s">
        <v>578</v>
      </c>
    </row>
    <row r="39" spans="1:10" x14ac:dyDescent="0.35">
      <c r="A39" s="285">
        <v>35</v>
      </c>
      <c r="B39" s="257" t="s">
        <v>96</v>
      </c>
      <c r="C39" s="255">
        <v>20067299</v>
      </c>
      <c r="D39" s="255">
        <v>5445875</v>
      </c>
      <c r="E39" s="255">
        <v>1751922</v>
      </c>
      <c r="F39" s="255">
        <v>12869502</v>
      </c>
      <c r="G39" s="255">
        <v>1853782</v>
      </c>
      <c r="H39" s="255">
        <v>4489442</v>
      </c>
      <c r="I39" s="255">
        <v>13724075</v>
      </c>
      <c r="J39" s="259" t="s">
        <v>579</v>
      </c>
    </row>
    <row r="40" spans="1:10" x14ac:dyDescent="0.35">
      <c r="A40" s="286">
        <v>36</v>
      </c>
      <c r="B40" s="258" t="s">
        <v>580</v>
      </c>
      <c r="C40" s="256">
        <v>246740228</v>
      </c>
      <c r="D40" s="256">
        <v>103694466</v>
      </c>
      <c r="E40" s="256">
        <v>40462318</v>
      </c>
      <c r="F40" s="256">
        <v>102583444</v>
      </c>
      <c r="G40" s="256">
        <v>44745321</v>
      </c>
      <c r="H40" s="256">
        <v>81442213</v>
      </c>
      <c r="I40" s="256">
        <v>120552694</v>
      </c>
      <c r="J40" s="254" t="s">
        <v>581</v>
      </c>
    </row>
    <row r="41" spans="1:10" s="240" customFormat="1" ht="24" customHeight="1" x14ac:dyDescent="0.35">
      <c r="A41" s="468" t="s">
        <v>592</v>
      </c>
      <c r="B41" s="468"/>
      <c r="C41" s="468"/>
      <c r="D41" s="468"/>
      <c r="E41" s="468"/>
      <c r="F41" s="468"/>
      <c r="G41" s="468"/>
      <c r="H41" s="468"/>
      <c r="I41" s="468"/>
      <c r="J41" s="468"/>
    </row>
    <row r="42" spans="1:10" s="240" customFormat="1" ht="39.75" customHeight="1" x14ac:dyDescent="0.35">
      <c r="A42" s="498" t="s">
        <v>424</v>
      </c>
      <c r="B42" s="499"/>
      <c r="C42" s="499"/>
      <c r="D42" s="499"/>
      <c r="E42" s="499"/>
      <c r="F42" s="499"/>
      <c r="G42" s="499"/>
      <c r="H42" s="282"/>
      <c r="I42" s="282"/>
      <c r="J42" s="283"/>
    </row>
  </sheetData>
  <mergeCells count="14">
    <mergeCell ref="A42:G42"/>
    <mergeCell ref="A41:J41"/>
    <mergeCell ref="H3:H4"/>
    <mergeCell ref="I3:I4"/>
    <mergeCell ref="A1:J1"/>
    <mergeCell ref="A2:A4"/>
    <mergeCell ref="B2:B4"/>
    <mergeCell ref="C2:C4"/>
    <mergeCell ref="D2:F2"/>
    <mergeCell ref="G2:I2"/>
    <mergeCell ref="J2:J4"/>
    <mergeCell ref="D3:E3"/>
    <mergeCell ref="F3:F4"/>
    <mergeCell ref="G3:G4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ED8381-5307-4811-BDC4-B2BC8C6A3949}">
  <sheetPr codeName="Sheet12"/>
  <dimension ref="A1:J47"/>
  <sheetViews>
    <sheetView topLeftCell="A36" workbookViewId="0">
      <selection activeCell="A41" sqref="A41:XFD1048576"/>
    </sheetView>
  </sheetViews>
  <sheetFormatPr defaultColWidth="0" defaultRowHeight="13" zeroHeight="1" x14ac:dyDescent="0.3"/>
  <cols>
    <col min="1" max="1" width="8.453125" style="190" customWidth="1"/>
    <col min="2" max="2" width="17.54296875" style="190" customWidth="1"/>
    <col min="3" max="7" width="16.453125" style="190" customWidth="1"/>
    <col min="8" max="8" width="14.7265625" style="190" customWidth="1"/>
    <col min="9" max="9" width="16.453125" style="190" customWidth="1"/>
    <col min="10" max="10" width="19.453125" style="190" customWidth="1"/>
    <col min="11" max="16384" width="16.453125" style="190" hidden="1"/>
  </cols>
  <sheetData>
    <row r="1" spans="1:10" s="195" customFormat="1" ht="17" x14ac:dyDescent="0.35">
      <c r="A1" s="512" t="s">
        <v>593</v>
      </c>
      <c r="B1" s="513"/>
      <c r="C1" s="513"/>
      <c r="D1" s="513"/>
      <c r="E1" s="513"/>
      <c r="F1" s="513"/>
      <c r="G1" s="513"/>
      <c r="H1" s="513"/>
      <c r="I1" s="513"/>
      <c r="J1" s="514"/>
    </row>
    <row r="2" spans="1:10" s="195" customFormat="1" ht="15.5" x14ac:dyDescent="0.35">
      <c r="A2" s="515" t="s">
        <v>594</v>
      </c>
      <c r="B2" s="516"/>
      <c r="C2" s="516"/>
      <c r="D2" s="516"/>
      <c r="E2" s="516"/>
      <c r="F2" s="516"/>
      <c r="G2" s="516"/>
      <c r="H2" s="516"/>
      <c r="I2" s="516"/>
      <c r="J2" s="517"/>
    </row>
    <row r="3" spans="1:10" s="191" customFormat="1" ht="15.5" x14ac:dyDescent="0.35">
      <c r="A3" s="194"/>
      <c r="B3" s="518" t="s">
        <v>455</v>
      </c>
      <c r="C3" s="518"/>
      <c r="D3" s="518"/>
      <c r="E3" s="518"/>
      <c r="F3" s="518"/>
      <c r="G3" s="518"/>
      <c r="H3" s="518"/>
      <c r="I3" s="518"/>
      <c r="J3" s="519"/>
    </row>
    <row r="4" spans="1:10" s="75" customFormat="1" ht="38.25" customHeight="1" x14ac:dyDescent="0.35">
      <c r="A4" s="494" t="s">
        <v>377</v>
      </c>
      <c r="B4" s="520" t="s">
        <v>2</v>
      </c>
      <c r="C4" s="448" t="s">
        <v>454</v>
      </c>
      <c r="D4" s="494"/>
      <c r="E4" s="494"/>
      <c r="F4" s="494"/>
      <c r="G4" s="494"/>
      <c r="H4" s="494"/>
      <c r="I4" s="494"/>
      <c r="J4" s="521" t="s">
        <v>453</v>
      </c>
    </row>
    <row r="5" spans="1:10" s="75" customFormat="1" ht="38.25" customHeight="1" x14ac:dyDescent="0.35">
      <c r="A5" s="494"/>
      <c r="B5" s="520"/>
      <c r="C5" s="448" t="s">
        <v>452</v>
      </c>
      <c r="D5" s="494" t="s">
        <v>451</v>
      </c>
      <c r="E5" s="505"/>
      <c r="F5" s="494" t="s">
        <v>450</v>
      </c>
      <c r="G5" s="494" t="s">
        <v>449</v>
      </c>
      <c r="H5" s="505"/>
      <c r="I5" s="494" t="s">
        <v>448</v>
      </c>
      <c r="J5" s="521"/>
    </row>
    <row r="6" spans="1:10" s="75" customFormat="1" ht="58.5" customHeight="1" x14ac:dyDescent="0.35">
      <c r="A6" s="494"/>
      <c r="B6" s="520"/>
      <c r="C6" s="448"/>
      <c r="D6" s="76" t="s">
        <v>447</v>
      </c>
      <c r="E6" s="76" t="s">
        <v>446</v>
      </c>
      <c r="F6" s="494"/>
      <c r="G6" s="76" t="s">
        <v>445</v>
      </c>
      <c r="H6" s="76" t="s">
        <v>444</v>
      </c>
      <c r="I6" s="494"/>
      <c r="J6" s="521"/>
    </row>
    <row r="7" spans="1:10" s="191" customFormat="1" ht="21" customHeight="1" x14ac:dyDescent="0.35">
      <c r="A7" s="172">
        <v>1</v>
      </c>
      <c r="B7" s="192" t="s">
        <v>4</v>
      </c>
      <c r="C7" s="169">
        <v>2421268</v>
      </c>
      <c r="D7" s="170">
        <v>1883817</v>
      </c>
      <c r="E7" s="170">
        <v>150341</v>
      </c>
      <c r="F7" s="170">
        <v>261637</v>
      </c>
      <c r="G7" s="170">
        <v>10417</v>
      </c>
      <c r="H7" s="170">
        <v>47244</v>
      </c>
      <c r="I7" s="170">
        <v>67812</v>
      </c>
      <c r="J7" s="146" t="s">
        <v>5</v>
      </c>
    </row>
    <row r="8" spans="1:10" s="191" customFormat="1" ht="21" customHeight="1" x14ac:dyDescent="0.35">
      <c r="A8" s="172">
        <v>2</v>
      </c>
      <c r="B8" s="193" t="s">
        <v>123</v>
      </c>
      <c r="C8" s="169">
        <v>4005</v>
      </c>
      <c r="D8" s="170">
        <v>444</v>
      </c>
      <c r="E8" s="170">
        <v>1494</v>
      </c>
      <c r="F8" s="170">
        <v>1861</v>
      </c>
      <c r="G8" s="170">
        <v>12</v>
      </c>
      <c r="H8" s="170">
        <v>38</v>
      </c>
      <c r="I8" s="170">
        <v>156</v>
      </c>
      <c r="J8" s="146" t="s">
        <v>46</v>
      </c>
    </row>
    <row r="9" spans="1:10" s="191" customFormat="1" ht="21" customHeight="1" x14ac:dyDescent="0.35">
      <c r="A9" s="172">
        <v>3</v>
      </c>
      <c r="B9" s="192" t="s">
        <v>125</v>
      </c>
      <c r="C9" s="169">
        <v>48122</v>
      </c>
      <c r="D9" s="170">
        <v>12410</v>
      </c>
      <c r="E9" s="170">
        <v>1074</v>
      </c>
      <c r="F9" s="170">
        <v>25490</v>
      </c>
      <c r="G9" s="170">
        <v>1521</v>
      </c>
      <c r="H9" s="170">
        <v>4677</v>
      </c>
      <c r="I9" s="170">
        <v>2950</v>
      </c>
      <c r="J9" s="146" t="s">
        <v>48</v>
      </c>
    </row>
    <row r="10" spans="1:10" s="191" customFormat="1" ht="21" customHeight="1" x14ac:dyDescent="0.35">
      <c r="A10" s="172">
        <v>4</v>
      </c>
      <c r="B10" s="193" t="s">
        <v>126</v>
      </c>
      <c r="C10" s="169">
        <v>194065</v>
      </c>
      <c r="D10" s="170">
        <v>22760</v>
      </c>
      <c r="E10" s="170">
        <v>7509</v>
      </c>
      <c r="F10" s="170">
        <v>152564</v>
      </c>
      <c r="G10" s="170">
        <v>1515</v>
      </c>
      <c r="H10" s="170">
        <v>5252</v>
      </c>
      <c r="I10" s="170">
        <v>4465</v>
      </c>
      <c r="J10" s="146" t="s">
        <v>50</v>
      </c>
    </row>
    <row r="11" spans="1:10" s="191" customFormat="1" ht="21" customHeight="1" x14ac:dyDescent="0.35">
      <c r="A11" s="172">
        <v>5</v>
      </c>
      <c r="B11" s="192" t="s">
        <v>128</v>
      </c>
      <c r="C11" s="169">
        <v>395297</v>
      </c>
      <c r="D11" s="170">
        <v>168218</v>
      </c>
      <c r="E11" s="170">
        <v>72374</v>
      </c>
      <c r="F11" s="170">
        <v>127204</v>
      </c>
      <c r="G11" s="170">
        <v>3891</v>
      </c>
      <c r="H11" s="170">
        <v>19432</v>
      </c>
      <c r="I11" s="170">
        <v>4178</v>
      </c>
      <c r="J11" s="146" t="s">
        <v>52</v>
      </c>
    </row>
    <row r="12" spans="1:10" s="191" customFormat="1" ht="21" customHeight="1" x14ac:dyDescent="0.35">
      <c r="A12" s="172">
        <v>6</v>
      </c>
      <c r="B12" s="193" t="s">
        <v>130</v>
      </c>
      <c r="C12" s="169">
        <v>383609</v>
      </c>
      <c r="D12" s="170">
        <v>281081</v>
      </c>
      <c r="E12" s="170">
        <v>42153</v>
      </c>
      <c r="F12" s="170">
        <v>44138</v>
      </c>
      <c r="G12" s="170">
        <v>474</v>
      </c>
      <c r="H12" s="170">
        <v>247</v>
      </c>
      <c r="I12" s="170">
        <v>15516</v>
      </c>
      <c r="J12" s="146" t="s">
        <v>54</v>
      </c>
    </row>
    <row r="13" spans="1:10" s="191" customFormat="1" ht="21" customHeight="1" x14ac:dyDescent="0.35">
      <c r="A13" s="172">
        <v>7</v>
      </c>
      <c r="B13" s="192" t="s">
        <v>6</v>
      </c>
      <c r="C13" s="169">
        <v>4846</v>
      </c>
      <c r="D13" s="170">
        <v>4538</v>
      </c>
      <c r="E13" s="170">
        <v>189</v>
      </c>
      <c r="F13" s="170">
        <v>6</v>
      </c>
      <c r="G13" s="170">
        <v>17</v>
      </c>
      <c r="H13" s="170">
        <v>18</v>
      </c>
      <c r="I13" s="170">
        <v>78</v>
      </c>
      <c r="J13" s="146" t="s">
        <v>7</v>
      </c>
    </row>
    <row r="14" spans="1:10" s="191" customFormat="1" ht="21" customHeight="1" x14ac:dyDescent="0.35">
      <c r="A14" s="172">
        <v>8</v>
      </c>
      <c r="B14" s="193" t="s">
        <v>8</v>
      </c>
      <c r="C14" s="169">
        <v>360291</v>
      </c>
      <c r="D14" s="170">
        <v>261793</v>
      </c>
      <c r="E14" s="170">
        <v>42761</v>
      </c>
      <c r="F14" s="170">
        <v>37413</v>
      </c>
      <c r="G14" s="170">
        <v>1478</v>
      </c>
      <c r="H14" s="170">
        <v>708</v>
      </c>
      <c r="I14" s="170">
        <v>16138</v>
      </c>
      <c r="J14" s="146" t="s">
        <v>9</v>
      </c>
    </row>
    <row r="15" spans="1:10" s="191" customFormat="1" ht="21" customHeight="1" x14ac:dyDescent="0.35">
      <c r="A15" s="172">
        <v>9</v>
      </c>
      <c r="B15" s="192" t="s">
        <v>131</v>
      </c>
      <c r="C15" s="169">
        <v>325997</v>
      </c>
      <c r="D15" s="170">
        <v>208355</v>
      </c>
      <c r="E15" s="170">
        <v>30227</v>
      </c>
      <c r="F15" s="170">
        <v>72908</v>
      </c>
      <c r="G15" s="170">
        <v>1558</v>
      </c>
      <c r="H15" s="170">
        <v>932</v>
      </c>
      <c r="I15" s="170">
        <v>12017</v>
      </c>
      <c r="J15" s="146" t="s">
        <v>58</v>
      </c>
    </row>
    <row r="16" spans="1:10" s="191" customFormat="1" ht="21" customHeight="1" x14ac:dyDescent="0.35">
      <c r="A16" s="172">
        <v>10</v>
      </c>
      <c r="B16" s="193" t="s">
        <v>132</v>
      </c>
      <c r="C16" s="169">
        <v>14240</v>
      </c>
      <c r="D16" s="170">
        <v>13174</v>
      </c>
      <c r="E16" s="170">
        <v>218</v>
      </c>
      <c r="F16" s="170">
        <v>503</v>
      </c>
      <c r="G16" s="170">
        <v>86</v>
      </c>
      <c r="H16" s="170">
        <v>37</v>
      </c>
      <c r="I16" s="170">
        <v>222</v>
      </c>
      <c r="J16" s="146" t="s">
        <v>60</v>
      </c>
    </row>
    <row r="17" spans="1:10" s="191" customFormat="1" ht="21" customHeight="1" x14ac:dyDescent="0.35">
      <c r="A17" s="172">
        <v>11</v>
      </c>
      <c r="B17" s="192" t="s">
        <v>245</v>
      </c>
      <c r="C17" s="169">
        <v>96990</v>
      </c>
      <c r="D17" s="170">
        <v>61904</v>
      </c>
      <c r="E17" s="170">
        <v>26350</v>
      </c>
      <c r="F17" s="170">
        <v>5080</v>
      </c>
      <c r="G17" s="170">
        <v>567</v>
      </c>
      <c r="H17" s="170">
        <v>139</v>
      </c>
      <c r="I17" s="170">
        <v>2950</v>
      </c>
      <c r="J17" s="146" t="s">
        <v>229</v>
      </c>
    </row>
    <row r="18" spans="1:10" s="191" customFormat="1" ht="21" customHeight="1" x14ac:dyDescent="0.35">
      <c r="A18" s="172">
        <v>12</v>
      </c>
      <c r="B18" s="193" t="s">
        <v>137</v>
      </c>
      <c r="C18" s="169">
        <v>79200</v>
      </c>
      <c r="D18" s="170">
        <v>17134</v>
      </c>
      <c r="E18" s="170">
        <v>4631</v>
      </c>
      <c r="F18" s="170">
        <v>39013</v>
      </c>
      <c r="G18" s="170">
        <v>2531</v>
      </c>
      <c r="H18" s="170">
        <v>14319</v>
      </c>
      <c r="I18" s="170">
        <v>1572</v>
      </c>
      <c r="J18" s="146" t="s">
        <v>65</v>
      </c>
    </row>
    <row r="19" spans="1:10" s="191" customFormat="1" ht="21" customHeight="1" x14ac:dyDescent="0.35">
      <c r="A19" s="172">
        <v>13</v>
      </c>
      <c r="B19" s="192" t="s">
        <v>10</v>
      </c>
      <c r="C19" s="169">
        <v>728277</v>
      </c>
      <c r="D19" s="170">
        <v>491339</v>
      </c>
      <c r="E19" s="170">
        <v>117819</v>
      </c>
      <c r="F19" s="170">
        <v>75900</v>
      </c>
      <c r="G19" s="170">
        <v>4903</v>
      </c>
      <c r="H19" s="170">
        <v>15130</v>
      </c>
      <c r="I19" s="170">
        <v>23186</v>
      </c>
      <c r="J19" s="146" t="s">
        <v>11</v>
      </c>
    </row>
    <row r="20" spans="1:10" s="191" customFormat="1" ht="21" customHeight="1" x14ac:dyDescent="0.35">
      <c r="A20" s="172">
        <v>14</v>
      </c>
      <c r="B20" s="193" t="s">
        <v>12</v>
      </c>
      <c r="C20" s="169">
        <v>54849</v>
      </c>
      <c r="D20" s="170">
        <v>29185</v>
      </c>
      <c r="E20" s="170">
        <v>2601</v>
      </c>
      <c r="F20" s="170">
        <v>1273</v>
      </c>
      <c r="G20" s="170">
        <v>7742</v>
      </c>
      <c r="H20" s="170">
        <v>13619</v>
      </c>
      <c r="I20" s="170">
        <v>429</v>
      </c>
      <c r="J20" s="146" t="s">
        <v>13</v>
      </c>
    </row>
    <row r="21" spans="1:10" s="191" customFormat="1" ht="21" customHeight="1" x14ac:dyDescent="0.35">
      <c r="A21" s="172">
        <v>15</v>
      </c>
      <c r="B21" s="192" t="s">
        <v>138</v>
      </c>
      <c r="C21" s="169">
        <v>1086692</v>
      </c>
      <c r="D21" s="170">
        <v>525635</v>
      </c>
      <c r="E21" s="170">
        <v>135668</v>
      </c>
      <c r="F21" s="170">
        <v>325874</v>
      </c>
      <c r="G21" s="170">
        <v>12871</v>
      </c>
      <c r="H21" s="170">
        <v>51128</v>
      </c>
      <c r="I21" s="170">
        <v>35516</v>
      </c>
      <c r="J21" s="146" t="s">
        <v>69</v>
      </c>
    </row>
    <row r="22" spans="1:10" s="191" customFormat="1" ht="21" customHeight="1" x14ac:dyDescent="0.35">
      <c r="A22" s="172">
        <v>16</v>
      </c>
      <c r="B22" s="193" t="s">
        <v>14</v>
      </c>
      <c r="C22" s="169">
        <v>2449530</v>
      </c>
      <c r="D22" s="170">
        <v>2121907</v>
      </c>
      <c r="E22" s="170">
        <v>90313</v>
      </c>
      <c r="F22" s="170">
        <v>153705</v>
      </c>
      <c r="G22" s="170">
        <v>11617</v>
      </c>
      <c r="H22" s="170">
        <v>22251</v>
      </c>
      <c r="I22" s="170">
        <v>49737</v>
      </c>
      <c r="J22" s="146" t="s">
        <v>15</v>
      </c>
    </row>
    <row r="23" spans="1:10" s="191" customFormat="1" ht="21" customHeight="1" x14ac:dyDescent="0.35">
      <c r="A23" s="172">
        <v>17</v>
      </c>
      <c r="B23" s="192" t="s">
        <v>140</v>
      </c>
      <c r="C23" s="169">
        <v>10936</v>
      </c>
      <c r="D23" s="170">
        <v>6717</v>
      </c>
      <c r="E23" s="170">
        <v>543</v>
      </c>
      <c r="F23" s="170">
        <v>215</v>
      </c>
      <c r="G23" s="170">
        <v>637</v>
      </c>
      <c r="H23" s="170">
        <v>483</v>
      </c>
      <c r="I23" s="170">
        <v>2341</v>
      </c>
      <c r="J23" s="146" t="s">
        <v>74</v>
      </c>
    </row>
    <row r="24" spans="1:10" s="191" customFormat="1" ht="21" customHeight="1" x14ac:dyDescent="0.35">
      <c r="A24" s="172">
        <v>18</v>
      </c>
      <c r="B24" s="193" t="s">
        <v>141</v>
      </c>
      <c r="C24" s="169">
        <v>16240</v>
      </c>
      <c r="D24" s="170">
        <v>9189</v>
      </c>
      <c r="E24" s="170">
        <v>1707</v>
      </c>
      <c r="F24" s="170">
        <v>377</v>
      </c>
      <c r="G24" s="170">
        <v>460</v>
      </c>
      <c r="H24" s="170">
        <v>289</v>
      </c>
      <c r="I24" s="170">
        <v>4218</v>
      </c>
      <c r="J24" s="146" t="s">
        <v>76</v>
      </c>
    </row>
    <row r="25" spans="1:10" s="191" customFormat="1" ht="21" customHeight="1" x14ac:dyDescent="0.35">
      <c r="A25" s="172">
        <v>19</v>
      </c>
      <c r="B25" s="192" t="s">
        <v>142</v>
      </c>
      <c r="C25" s="169">
        <v>15268</v>
      </c>
      <c r="D25" s="170">
        <v>626</v>
      </c>
      <c r="E25" s="170">
        <v>4859</v>
      </c>
      <c r="F25" s="170">
        <v>2331</v>
      </c>
      <c r="G25" s="170">
        <v>1383</v>
      </c>
      <c r="H25" s="170">
        <v>2304</v>
      </c>
      <c r="I25" s="170">
        <v>3765</v>
      </c>
      <c r="J25" s="146" t="s">
        <v>78</v>
      </c>
    </row>
    <row r="26" spans="1:10" s="191" customFormat="1" ht="21" customHeight="1" x14ac:dyDescent="0.35">
      <c r="A26" s="172">
        <v>20</v>
      </c>
      <c r="B26" s="193" t="s">
        <v>16</v>
      </c>
      <c r="C26" s="169">
        <v>350306</v>
      </c>
      <c r="D26" s="170">
        <v>122649</v>
      </c>
      <c r="E26" s="170">
        <v>19897</v>
      </c>
      <c r="F26" s="170">
        <v>137272</v>
      </c>
      <c r="G26" s="170">
        <v>15335</v>
      </c>
      <c r="H26" s="170">
        <v>46841</v>
      </c>
      <c r="I26" s="170">
        <v>8312</v>
      </c>
      <c r="J26" s="146" t="s">
        <v>17</v>
      </c>
    </row>
    <row r="27" spans="1:10" s="191" customFormat="1" ht="21" customHeight="1" x14ac:dyDescent="0.35">
      <c r="A27" s="172">
        <v>21</v>
      </c>
      <c r="B27" s="192" t="s">
        <v>146</v>
      </c>
      <c r="C27" s="169">
        <v>296482</v>
      </c>
      <c r="D27" s="170">
        <v>179047</v>
      </c>
      <c r="E27" s="170">
        <v>27849</v>
      </c>
      <c r="F27" s="170">
        <v>85062</v>
      </c>
      <c r="G27" s="170">
        <v>377</v>
      </c>
      <c r="H27" s="170">
        <v>258</v>
      </c>
      <c r="I27" s="170">
        <v>3889</v>
      </c>
      <c r="J27" s="146" t="s">
        <v>82</v>
      </c>
    </row>
    <row r="28" spans="1:10" s="191" customFormat="1" ht="21" customHeight="1" x14ac:dyDescent="0.35">
      <c r="A28" s="172">
        <v>22</v>
      </c>
      <c r="B28" s="193" t="s">
        <v>147</v>
      </c>
      <c r="C28" s="169">
        <v>383134</v>
      </c>
      <c r="D28" s="170">
        <v>291176</v>
      </c>
      <c r="E28" s="170">
        <v>26933</v>
      </c>
      <c r="F28" s="170">
        <v>41139</v>
      </c>
      <c r="G28" s="170">
        <v>2059</v>
      </c>
      <c r="H28" s="170">
        <v>2461</v>
      </c>
      <c r="I28" s="170">
        <v>19366</v>
      </c>
      <c r="J28" s="146" t="s">
        <v>84</v>
      </c>
    </row>
    <row r="29" spans="1:10" s="191" customFormat="1" ht="21" customHeight="1" x14ac:dyDescent="0.35">
      <c r="A29" s="172">
        <v>23</v>
      </c>
      <c r="B29" s="192" t="s">
        <v>148</v>
      </c>
      <c r="C29" s="169">
        <v>8612</v>
      </c>
      <c r="D29" s="170">
        <v>6170</v>
      </c>
      <c r="E29" s="170">
        <v>1808</v>
      </c>
      <c r="F29" s="170">
        <v>6</v>
      </c>
      <c r="G29" s="170">
        <v>24</v>
      </c>
      <c r="H29" s="170" t="s">
        <v>45</v>
      </c>
      <c r="I29" s="170">
        <v>604</v>
      </c>
      <c r="J29" s="146" t="s">
        <v>86</v>
      </c>
    </row>
    <row r="30" spans="1:10" s="191" customFormat="1" ht="21" customHeight="1" x14ac:dyDescent="0.35">
      <c r="A30" s="172">
        <v>24</v>
      </c>
      <c r="B30" s="193" t="s">
        <v>18</v>
      </c>
      <c r="C30" s="169">
        <v>1451690</v>
      </c>
      <c r="D30" s="170">
        <v>974400</v>
      </c>
      <c r="E30" s="170">
        <v>196122</v>
      </c>
      <c r="F30" s="170">
        <v>193264</v>
      </c>
      <c r="G30" s="170">
        <v>12137</v>
      </c>
      <c r="H30" s="170">
        <v>28245</v>
      </c>
      <c r="I30" s="170">
        <v>47522</v>
      </c>
      <c r="J30" s="146" t="s">
        <v>19</v>
      </c>
    </row>
    <row r="31" spans="1:10" s="191" customFormat="1" ht="21" customHeight="1" x14ac:dyDescent="0.35">
      <c r="A31" s="172">
        <v>25</v>
      </c>
      <c r="B31" s="192" t="s">
        <v>151</v>
      </c>
      <c r="C31" s="169">
        <v>33830</v>
      </c>
      <c r="D31" s="170">
        <v>16372</v>
      </c>
      <c r="E31" s="170">
        <v>3555</v>
      </c>
      <c r="F31" s="170">
        <v>12527</v>
      </c>
      <c r="G31" s="170">
        <v>203</v>
      </c>
      <c r="H31" s="170">
        <v>732</v>
      </c>
      <c r="I31" s="170">
        <v>441</v>
      </c>
      <c r="J31" s="146" t="s">
        <v>91</v>
      </c>
    </row>
    <row r="32" spans="1:10" s="191" customFormat="1" ht="21" customHeight="1" x14ac:dyDescent="0.35">
      <c r="A32" s="172">
        <v>26</v>
      </c>
      <c r="B32" s="193" t="s">
        <v>153</v>
      </c>
      <c r="C32" s="169">
        <v>992728</v>
      </c>
      <c r="D32" s="170">
        <v>383273</v>
      </c>
      <c r="E32" s="170">
        <v>67573</v>
      </c>
      <c r="F32" s="170">
        <v>518549</v>
      </c>
      <c r="G32" s="170">
        <v>3602</v>
      </c>
      <c r="H32" s="170">
        <v>3772</v>
      </c>
      <c r="I32" s="170">
        <v>15959</v>
      </c>
      <c r="J32" s="146" t="s">
        <v>93</v>
      </c>
    </row>
    <row r="33" spans="1:10" s="191" customFormat="1" ht="21" customHeight="1" x14ac:dyDescent="0.35">
      <c r="A33" s="172">
        <v>27</v>
      </c>
      <c r="B33" s="192" t="s">
        <v>152</v>
      </c>
      <c r="C33" s="169">
        <v>89398</v>
      </c>
      <c r="D33" s="170">
        <v>61001</v>
      </c>
      <c r="E33" s="170">
        <v>4944</v>
      </c>
      <c r="F33" s="170">
        <v>22357</v>
      </c>
      <c r="G33" s="170">
        <v>132</v>
      </c>
      <c r="H33" s="170">
        <v>51</v>
      </c>
      <c r="I33" s="170">
        <v>913</v>
      </c>
      <c r="J33" s="146" t="s">
        <v>95</v>
      </c>
    </row>
    <row r="34" spans="1:10" s="191" customFormat="1" ht="21" customHeight="1" x14ac:dyDescent="0.35">
      <c r="A34" s="172">
        <v>28</v>
      </c>
      <c r="B34" s="193" t="s">
        <v>154</v>
      </c>
      <c r="C34" s="169">
        <v>1393319</v>
      </c>
      <c r="D34" s="170">
        <v>776557</v>
      </c>
      <c r="E34" s="170">
        <v>103869</v>
      </c>
      <c r="F34" s="170">
        <v>452838</v>
      </c>
      <c r="G34" s="170">
        <v>8305</v>
      </c>
      <c r="H34" s="170">
        <v>28696</v>
      </c>
      <c r="I34" s="170">
        <v>23054</v>
      </c>
      <c r="J34" s="146" t="s">
        <v>98</v>
      </c>
    </row>
    <row r="35" spans="1:10" s="191" customFormat="1" ht="36" customHeight="1" x14ac:dyDescent="0.35">
      <c r="A35" s="172">
        <v>29</v>
      </c>
      <c r="B35" s="192" t="s">
        <v>443</v>
      </c>
      <c r="C35" s="169">
        <v>3053</v>
      </c>
      <c r="D35" s="170">
        <v>2923</v>
      </c>
      <c r="E35" s="170">
        <v>16</v>
      </c>
      <c r="F35" s="170">
        <v>3</v>
      </c>
      <c r="G35" s="170" t="s">
        <v>45</v>
      </c>
      <c r="H35" s="170">
        <v>94</v>
      </c>
      <c r="I35" s="170">
        <v>17</v>
      </c>
      <c r="J35" s="84" t="s">
        <v>100</v>
      </c>
    </row>
    <row r="36" spans="1:10" s="191" customFormat="1" ht="21" customHeight="1" x14ac:dyDescent="0.35">
      <c r="A36" s="172">
        <v>30</v>
      </c>
      <c r="B36" s="193" t="s">
        <v>155</v>
      </c>
      <c r="C36" s="169">
        <v>22080</v>
      </c>
      <c r="D36" s="170">
        <v>16019</v>
      </c>
      <c r="E36" s="170">
        <v>4544</v>
      </c>
      <c r="F36" s="170">
        <v>1121</v>
      </c>
      <c r="G36" s="170">
        <v>81</v>
      </c>
      <c r="H36" s="170">
        <v>7</v>
      </c>
      <c r="I36" s="170">
        <v>308</v>
      </c>
      <c r="J36" s="146" t="s">
        <v>102</v>
      </c>
    </row>
    <row r="37" spans="1:10" s="191" customFormat="1" ht="21" customHeight="1" x14ac:dyDescent="0.35">
      <c r="A37" s="172">
        <v>31</v>
      </c>
      <c r="B37" s="192" t="s">
        <v>27</v>
      </c>
      <c r="C37" s="169">
        <v>35070</v>
      </c>
      <c r="D37" s="170">
        <v>31959</v>
      </c>
      <c r="E37" s="170">
        <v>2487</v>
      </c>
      <c r="F37" s="170">
        <v>406</v>
      </c>
      <c r="G37" s="170">
        <v>12</v>
      </c>
      <c r="H37" s="170">
        <v>136</v>
      </c>
      <c r="I37" s="170">
        <v>70</v>
      </c>
      <c r="J37" s="146" t="s">
        <v>28</v>
      </c>
    </row>
    <row r="38" spans="1:10" s="191" customFormat="1" ht="21" customHeight="1" x14ac:dyDescent="0.35">
      <c r="A38" s="242"/>
      <c r="B38" s="216" t="s">
        <v>426</v>
      </c>
      <c r="C38" s="169">
        <f t="shared" ref="C38:H38" si="0">SUM(C7:C37)</f>
        <v>13749424</v>
      </c>
      <c r="D38" s="170">
        <f t="shared" si="0"/>
        <v>8981772</v>
      </c>
      <c r="E38" s="170">
        <f t="shared" si="0"/>
        <v>1192428</v>
      </c>
      <c r="F38" s="170">
        <f t="shared" si="0"/>
        <v>2792036</v>
      </c>
      <c r="G38" s="170">
        <f t="shared" si="0"/>
        <v>105947</v>
      </c>
      <c r="H38" s="170">
        <f t="shared" si="0"/>
        <v>309540</v>
      </c>
      <c r="I38" s="170">
        <f>SUM(I7:I37)</f>
        <v>367701</v>
      </c>
      <c r="J38" s="168" t="s">
        <v>425</v>
      </c>
    </row>
    <row r="39" spans="1:10" s="191" customFormat="1" ht="34.5" customHeight="1" x14ac:dyDescent="0.35">
      <c r="A39" s="506" t="s">
        <v>442</v>
      </c>
      <c r="B39" s="507"/>
      <c r="C39" s="507"/>
      <c r="D39" s="507"/>
      <c r="E39" s="507"/>
      <c r="F39" s="507"/>
      <c r="G39" s="507"/>
      <c r="H39" s="507"/>
      <c r="I39" s="507"/>
      <c r="J39" s="508"/>
    </row>
    <row r="40" spans="1:10" s="191" customFormat="1" ht="13.5" x14ac:dyDescent="0.35">
      <c r="A40" s="509" t="s">
        <v>441</v>
      </c>
      <c r="B40" s="510"/>
      <c r="C40" s="510"/>
      <c r="D40" s="510"/>
      <c r="E40" s="510"/>
      <c r="F40" s="510"/>
      <c r="G40" s="510"/>
      <c r="H40" s="510"/>
      <c r="I40" s="510"/>
      <c r="J40" s="511"/>
    </row>
    <row r="41" spans="1:10" s="191" customFormat="1" hidden="1" x14ac:dyDescent="0.35"/>
    <row r="42" spans="1:10" s="191" customFormat="1" hidden="1" x14ac:dyDescent="0.35"/>
    <row r="43" spans="1:10" s="191" customFormat="1" hidden="1" x14ac:dyDescent="0.35"/>
    <row r="44" spans="1:10" s="191" customFormat="1" hidden="1" x14ac:dyDescent="0.35"/>
    <row r="45" spans="1:10" s="191" customFormat="1" hidden="1" x14ac:dyDescent="0.35"/>
    <row r="46" spans="1:10" s="191" customFormat="1" hidden="1" x14ac:dyDescent="0.35"/>
    <row r="47" spans="1:10" s="191" customFormat="1" hidden="1" x14ac:dyDescent="0.35"/>
  </sheetData>
  <mergeCells count="14">
    <mergeCell ref="G5:H5"/>
    <mergeCell ref="I5:I6"/>
    <mergeCell ref="A39:J39"/>
    <mergeCell ref="A40:J40"/>
    <mergeCell ref="A1:J1"/>
    <mergeCell ref="A2:J2"/>
    <mergeCell ref="B3:J3"/>
    <mergeCell ref="A4:A6"/>
    <mergeCell ref="B4:B6"/>
    <mergeCell ref="C4:I4"/>
    <mergeCell ref="J4:J6"/>
    <mergeCell ref="C5:C6"/>
    <mergeCell ref="D5:E5"/>
    <mergeCell ref="F5:F6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3DD16C-EB25-43F1-9F8B-DAB12EF83DB8}">
  <sheetPr codeName="Sheet13"/>
  <dimension ref="A1:D4"/>
  <sheetViews>
    <sheetView topLeftCell="A4" workbookViewId="0">
      <selection activeCell="A4" sqref="A4:D4"/>
    </sheetView>
  </sheetViews>
  <sheetFormatPr defaultColWidth="0" defaultRowHeight="14.5" zeroHeight="1" x14ac:dyDescent="0.35"/>
  <cols>
    <col min="1" max="1" width="14.54296875" style="133" customWidth="1"/>
    <col min="2" max="2" width="38.7265625" style="133" customWidth="1"/>
    <col min="3" max="3" width="16.453125" style="133" customWidth="1"/>
    <col min="4" max="4" width="18.81640625" style="133" customWidth="1"/>
    <col min="5" max="16384" width="8.7265625" style="133" hidden="1"/>
  </cols>
  <sheetData>
    <row r="1" spans="1:4" s="100" customFormat="1" ht="51.65" customHeight="1" x14ac:dyDescent="0.35">
      <c r="A1" s="400" t="s">
        <v>659</v>
      </c>
      <c r="B1" s="360"/>
      <c r="C1" s="360"/>
      <c r="D1" s="361"/>
    </row>
    <row r="2" spans="1:4" ht="21.75" customHeight="1" x14ac:dyDescent="0.35">
      <c r="A2" s="522" t="s">
        <v>658</v>
      </c>
      <c r="B2" s="523"/>
      <c r="C2" s="523"/>
      <c r="D2" s="524"/>
    </row>
    <row r="3" spans="1:4" ht="174" customHeight="1" x14ac:dyDescent="0.35">
      <c r="A3" s="522" t="s">
        <v>616</v>
      </c>
      <c r="B3" s="523"/>
      <c r="C3" s="523"/>
      <c r="D3" s="524"/>
    </row>
    <row r="4" spans="1:4" ht="54" customHeight="1" x14ac:dyDescent="0.35">
      <c r="A4" s="525" t="s">
        <v>667</v>
      </c>
      <c r="B4" s="526"/>
      <c r="C4" s="526"/>
      <c r="D4" s="526"/>
    </row>
  </sheetData>
  <mergeCells count="4">
    <mergeCell ref="A1:D1"/>
    <mergeCell ref="A2:D2"/>
    <mergeCell ref="A3:D3"/>
    <mergeCell ref="A4:D4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2AF6E6-3F21-4B7F-94E3-C6EEBFD6D3DD}">
  <sheetPr codeName="Sheet14"/>
  <dimension ref="A1:D4"/>
  <sheetViews>
    <sheetView view="pageBreakPreview" zoomScale="88" zoomScaleNormal="100" zoomScaleSheetLayoutView="88" workbookViewId="0">
      <selection activeCell="A2" sqref="A2"/>
    </sheetView>
  </sheetViews>
  <sheetFormatPr defaultColWidth="0" defaultRowHeight="14.5" zeroHeight="1" x14ac:dyDescent="0.35"/>
  <cols>
    <col min="1" max="2" width="112.1796875" style="211" customWidth="1"/>
    <col min="3" max="3" width="17.1796875" style="211" hidden="1" customWidth="1"/>
    <col min="4" max="4" width="45.81640625" style="211" hidden="1" customWidth="1"/>
    <col min="5" max="16384" width="8.7265625" style="211" hidden="1"/>
  </cols>
  <sheetData>
    <row r="1" spans="1:2" ht="56.25" customHeight="1" x14ac:dyDescent="0.35">
      <c r="A1" s="500" t="s">
        <v>595</v>
      </c>
      <c r="B1" s="502"/>
    </row>
    <row r="2" spans="1:2" ht="56.25" customHeight="1" x14ac:dyDescent="0.35">
      <c r="A2" s="214" t="s">
        <v>270</v>
      </c>
      <c r="B2" s="140" t="s">
        <v>269</v>
      </c>
    </row>
    <row r="3" spans="1:2" ht="56.25" customHeight="1" x14ac:dyDescent="0.35">
      <c r="A3" s="213" t="s">
        <v>267</v>
      </c>
      <c r="B3" s="212" t="s">
        <v>268</v>
      </c>
    </row>
    <row r="4" spans="1:2" ht="56.25" customHeight="1" x14ac:dyDescent="0.35">
      <c r="A4" s="479" t="s">
        <v>514</v>
      </c>
      <c r="B4" s="527"/>
    </row>
  </sheetData>
  <mergeCells count="2">
    <mergeCell ref="A1:B1"/>
    <mergeCell ref="A4:B4"/>
  </mergeCells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B888B8-FF99-4591-8366-249A6B2BF747}">
  <sheetPr codeName="Sheet15"/>
  <dimension ref="A1:AL22"/>
  <sheetViews>
    <sheetView zoomScale="80" zoomScaleNormal="80" workbookViewId="0">
      <selection activeCell="A23" sqref="A23:XFD1048576"/>
    </sheetView>
  </sheetViews>
  <sheetFormatPr defaultColWidth="0" defaultRowHeight="15.5" zeroHeight="1" x14ac:dyDescent="0.35"/>
  <cols>
    <col min="1" max="8" width="8.7265625" style="197" customWidth="1"/>
    <col min="9" max="30" width="8.7265625" style="204" customWidth="1"/>
    <col min="31" max="35" width="8.7265625" style="197" customWidth="1"/>
    <col min="36" max="36" width="12.6328125" style="197" customWidth="1"/>
    <col min="37" max="38" width="8.7265625" style="197" customWidth="1"/>
    <col min="39" max="16384" width="8.7265625" style="197" hidden="1"/>
  </cols>
  <sheetData>
    <row r="1" spans="1:38" ht="36" customHeight="1" x14ac:dyDescent="0.35">
      <c r="A1" s="528" t="s">
        <v>619</v>
      </c>
      <c r="B1" s="529"/>
      <c r="C1" s="529"/>
      <c r="D1" s="529"/>
      <c r="E1" s="529"/>
      <c r="F1" s="529"/>
      <c r="G1" s="529"/>
      <c r="H1" s="529"/>
      <c r="I1" s="529"/>
      <c r="J1" s="529"/>
      <c r="K1" s="529"/>
      <c r="L1" s="529"/>
      <c r="M1" s="529"/>
      <c r="N1" s="529"/>
      <c r="O1" s="529"/>
      <c r="P1" s="529"/>
      <c r="Q1" s="529"/>
      <c r="R1" s="529"/>
      <c r="S1" s="529"/>
      <c r="T1" s="529"/>
      <c r="U1" s="529"/>
      <c r="V1" s="529"/>
      <c r="W1" s="529"/>
      <c r="X1" s="529"/>
      <c r="Y1" s="529"/>
      <c r="Z1" s="529"/>
      <c r="AA1" s="529"/>
      <c r="AB1" s="529"/>
      <c r="AC1" s="529"/>
      <c r="AD1" s="529"/>
      <c r="AE1" s="529"/>
      <c r="AF1" s="529"/>
      <c r="AG1" s="529"/>
      <c r="AH1" s="529"/>
      <c r="AI1" s="529"/>
      <c r="AJ1" s="529"/>
      <c r="AK1" s="529"/>
      <c r="AL1" s="530"/>
    </row>
    <row r="2" spans="1:38" s="199" customFormat="1" x14ac:dyDescent="0.35">
      <c r="A2" s="531"/>
      <c r="B2" s="532"/>
      <c r="C2" s="532"/>
      <c r="D2" s="533"/>
      <c r="E2" s="531" t="s">
        <v>456</v>
      </c>
      <c r="F2" s="532"/>
      <c r="G2" s="532"/>
      <c r="H2" s="533"/>
      <c r="I2" s="534" t="s">
        <v>457</v>
      </c>
      <c r="J2" s="535"/>
      <c r="K2" s="536"/>
      <c r="L2" s="534" t="s">
        <v>458</v>
      </c>
      <c r="M2" s="535"/>
      <c r="N2" s="536"/>
      <c r="O2" s="534" t="s">
        <v>459</v>
      </c>
      <c r="P2" s="536"/>
      <c r="Q2" s="534" t="s">
        <v>460</v>
      </c>
      <c r="R2" s="536"/>
      <c r="S2" s="534" t="s">
        <v>461</v>
      </c>
      <c r="T2" s="535"/>
      <c r="U2" s="536"/>
      <c r="V2" s="534" t="s">
        <v>354</v>
      </c>
      <c r="W2" s="535"/>
      <c r="X2" s="535"/>
      <c r="Y2" s="536"/>
      <c r="Z2" s="534" t="s">
        <v>462</v>
      </c>
      <c r="AA2" s="536"/>
      <c r="AB2" s="534" t="s">
        <v>463</v>
      </c>
      <c r="AC2" s="535"/>
      <c r="AD2" s="536"/>
      <c r="AE2" s="534" t="s">
        <v>464</v>
      </c>
      <c r="AF2" s="535"/>
      <c r="AG2" s="536"/>
      <c r="AH2" s="534" t="s">
        <v>272</v>
      </c>
      <c r="AI2" s="536"/>
      <c r="AJ2" s="198" t="s">
        <v>465</v>
      </c>
      <c r="AK2" s="534" t="s">
        <v>466</v>
      </c>
      <c r="AL2" s="536"/>
    </row>
    <row r="3" spans="1:38" x14ac:dyDescent="0.35">
      <c r="A3" s="537" t="s">
        <v>467</v>
      </c>
      <c r="B3" s="538"/>
      <c r="C3" s="538"/>
      <c r="D3" s="538"/>
      <c r="E3" s="538"/>
      <c r="F3" s="538"/>
      <c r="G3" s="538"/>
      <c r="H3" s="538"/>
      <c r="I3" s="538"/>
      <c r="J3" s="538"/>
      <c r="K3" s="538"/>
      <c r="L3" s="538"/>
      <c r="M3" s="538"/>
      <c r="N3" s="538"/>
      <c r="O3" s="538"/>
      <c r="P3" s="538"/>
      <c r="Q3" s="538"/>
      <c r="R3" s="538"/>
      <c r="S3" s="538"/>
      <c r="T3" s="538"/>
      <c r="U3" s="538"/>
      <c r="V3" s="538"/>
      <c r="W3" s="538"/>
      <c r="X3" s="538"/>
      <c r="Y3" s="538"/>
      <c r="Z3" s="538"/>
      <c r="AA3" s="538"/>
      <c r="AB3" s="538"/>
      <c r="AC3" s="538"/>
      <c r="AD3" s="538"/>
      <c r="AE3" s="538"/>
      <c r="AF3" s="538"/>
      <c r="AG3" s="538"/>
      <c r="AH3" s="538"/>
      <c r="AI3" s="538"/>
      <c r="AJ3" s="538"/>
      <c r="AK3" s="538"/>
      <c r="AL3" s="539"/>
    </row>
    <row r="4" spans="1:38" x14ac:dyDescent="0.35">
      <c r="A4" s="531" t="s">
        <v>468</v>
      </c>
      <c r="B4" s="532"/>
      <c r="C4" s="532"/>
      <c r="D4" s="533"/>
      <c r="E4" s="540" t="s">
        <v>469</v>
      </c>
      <c r="F4" s="541"/>
      <c r="G4" s="541"/>
      <c r="H4" s="542"/>
      <c r="I4" s="546">
        <v>4677</v>
      </c>
      <c r="J4" s="547"/>
      <c r="K4" s="548"/>
      <c r="L4" s="546">
        <v>4865</v>
      </c>
      <c r="M4" s="547"/>
      <c r="N4" s="548"/>
      <c r="O4" s="546">
        <v>5232</v>
      </c>
      <c r="P4" s="548"/>
      <c r="Q4" s="546">
        <v>5402</v>
      </c>
      <c r="R4" s="548"/>
      <c r="S4" s="546">
        <v>5472</v>
      </c>
      <c r="T4" s="547"/>
      <c r="U4" s="548"/>
      <c r="V4" s="546">
        <v>5603</v>
      </c>
      <c r="W4" s="547"/>
      <c r="X4" s="547"/>
      <c r="Y4" s="548"/>
      <c r="Z4" s="546">
        <v>5898</v>
      </c>
      <c r="AA4" s="548"/>
      <c r="AB4" s="546">
        <v>6216</v>
      </c>
      <c r="AC4" s="547"/>
      <c r="AD4" s="548"/>
      <c r="AE4" s="546">
        <v>6332</v>
      </c>
      <c r="AF4" s="547"/>
      <c r="AG4" s="548"/>
      <c r="AH4" s="546">
        <v>6360</v>
      </c>
      <c r="AI4" s="548"/>
      <c r="AJ4" s="200">
        <v>6498</v>
      </c>
      <c r="AK4" s="546">
        <v>6593</v>
      </c>
      <c r="AL4" s="548"/>
    </row>
    <row r="5" spans="1:38" x14ac:dyDescent="0.35">
      <c r="A5" s="531" t="s">
        <v>470</v>
      </c>
      <c r="B5" s="532"/>
      <c r="C5" s="532"/>
      <c r="D5" s="533"/>
      <c r="E5" s="543"/>
      <c r="F5" s="544"/>
      <c r="G5" s="544"/>
      <c r="H5" s="545"/>
      <c r="I5" s="546">
        <v>2525</v>
      </c>
      <c r="J5" s="547"/>
      <c r="K5" s="548"/>
      <c r="L5" s="546">
        <v>2699</v>
      </c>
      <c r="M5" s="547"/>
      <c r="N5" s="548"/>
      <c r="O5" s="546">
        <v>3171</v>
      </c>
      <c r="P5" s="548"/>
      <c r="Q5" s="546">
        <v>3221</v>
      </c>
      <c r="R5" s="548"/>
      <c r="S5" s="546">
        <v>3341</v>
      </c>
      <c r="T5" s="547"/>
      <c r="U5" s="548"/>
      <c r="V5" s="546">
        <v>3502</v>
      </c>
      <c r="W5" s="547"/>
      <c r="X5" s="547"/>
      <c r="Y5" s="548"/>
      <c r="Z5" s="546">
        <v>3730</v>
      </c>
      <c r="AA5" s="548"/>
      <c r="AB5" s="546">
        <v>3748</v>
      </c>
      <c r="AC5" s="547"/>
      <c r="AD5" s="548"/>
      <c r="AE5" s="546">
        <v>4096</v>
      </c>
      <c r="AF5" s="547"/>
      <c r="AG5" s="548"/>
      <c r="AH5" s="546">
        <v>4129</v>
      </c>
      <c r="AI5" s="548"/>
      <c r="AJ5" s="200">
        <v>4252</v>
      </c>
      <c r="AK5" s="546">
        <v>4322</v>
      </c>
      <c r="AL5" s="548"/>
    </row>
    <row r="6" spans="1:38" x14ac:dyDescent="0.35">
      <c r="A6" s="549" t="s">
        <v>471</v>
      </c>
      <c r="B6" s="550"/>
      <c r="C6" s="550"/>
      <c r="D6" s="550"/>
      <c r="E6" s="550"/>
      <c r="F6" s="550"/>
      <c r="G6" s="550"/>
      <c r="H6" s="550"/>
      <c r="I6" s="550"/>
      <c r="J6" s="550"/>
      <c r="K6" s="550"/>
      <c r="L6" s="550"/>
      <c r="M6" s="550"/>
      <c r="N6" s="550"/>
      <c r="O6" s="550"/>
      <c r="P6" s="550"/>
      <c r="Q6" s="550"/>
      <c r="R6" s="550"/>
      <c r="S6" s="550"/>
      <c r="T6" s="550"/>
      <c r="U6" s="550"/>
      <c r="V6" s="550"/>
      <c r="W6" s="550"/>
      <c r="X6" s="550"/>
      <c r="Y6" s="550"/>
      <c r="Z6" s="550"/>
      <c r="AA6" s="550"/>
      <c r="AB6" s="550"/>
      <c r="AC6" s="550"/>
      <c r="AD6" s="550"/>
      <c r="AE6" s="550"/>
      <c r="AF6" s="550"/>
      <c r="AG6" s="550"/>
      <c r="AH6" s="550"/>
      <c r="AI6" s="550"/>
      <c r="AJ6" s="550"/>
      <c r="AK6" s="550"/>
      <c r="AL6" s="551"/>
    </row>
    <row r="7" spans="1:38" x14ac:dyDescent="0.35">
      <c r="A7" s="531" t="s">
        <v>468</v>
      </c>
      <c r="B7" s="532"/>
      <c r="C7" s="532"/>
      <c r="D7" s="533"/>
      <c r="E7" s="540" t="s">
        <v>469</v>
      </c>
      <c r="F7" s="541"/>
      <c r="G7" s="541"/>
      <c r="H7" s="542"/>
      <c r="I7" s="552">
        <v>70.900000000000006</v>
      </c>
      <c r="J7" s="553"/>
      <c r="K7" s="554"/>
      <c r="L7" s="552">
        <v>76.8</v>
      </c>
      <c r="M7" s="553"/>
      <c r="N7" s="554"/>
      <c r="O7" s="552">
        <v>79.099999999999994</v>
      </c>
      <c r="P7" s="554"/>
      <c r="Q7" s="552">
        <v>91.3</v>
      </c>
      <c r="R7" s="554"/>
      <c r="S7" s="555">
        <v>98</v>
      </c>
      <c r="T7" s="556"/>
      <c r="U7" s="557"/>
      <c r="V7" s="555">
        <v>101</v>
      </c>
      <c r="W7" s="556"/>
      <c r="X7" s="556"/>
      <c r="Y7" s="557"/>
      <c r="Z7" s="552">
        <v>114.2</v>
      </c>
      <c r="AA7" s="554"/>
      <c r="AB7" s="552">
        <v>126.4</v>
      </c>
      <c r="AC7" s="553"/>
      <c r="AD7" s="554"/>
      <c r="AE7" s="552">
        <v>132.5</v>
      </c>
      <c r="AF7" s="553"/>
      <c r="AG7" s="554"/>
      <c r="AH7" s="552">
        <v>133</v>
      </c>
      <c r="AI7" s="554"/>
      <c r="AJ7" s="201">
        <v>138.4</v>
      </c>
      <c r="AK7" s="552">
        <v>141.30000000000001</v>
      </c>
      <c r="AL7" s="554"/>
    </row>
    <row r="8" spans="1:38" x14ac:dyDescent="0.35">
      <c r="A8" s="531" t="s">
        <v>470</v>
      </c>
      <c r="B8" s="532"/>
      <c r="C8" s="532"/>
      <c r="D8" s="533"/>
      <c r="E8" s="543"/>
      <c r="F8" s="544"/>
      <c r="G8" s="544"/>
      <c r="H8" s="545"/>
      <c r="I8" s="552">
        <v>70.900000000000006</v>
      </c>
      <c r="J8" s="553"/>
      <c r="K8" s="554"/>
      <c r="L8" s="552">
        <v>76.8</v>
      </c>
      <c r="M8" s="553"/>
      <c r="N8" s="554"/>
      <c r="O8" s="552">
        <v>79.099999999999994</v>
      </c>
      <c r="P8" s="554"/>
      <c r="Q8" s="552">
        <v>91.3</v>
      </c>
      <c r="R8" s="554"/>
      <c r="S8" s="555">
        <v>98</v>
      </c>
      <c r="T8" s="556"/>
      <c r="U8" s="557"/>
      <c r="V8" s="555">
        <v>101</v>
      </c>
      <c r="W8" s="556"/>
      <c r="X8" s="556"/>
      <c r="Y8" s="557"/>
      <c r="Z8" s="552">
        <v>114.2</v>
      </c>
      <c r="AA8" s="554"/>
      <c r="AB8" s="552">
        <v>126.3</v>
      </c>
      <c r="AC8" s="553"/>
      <c r="AD8" s="554"/>
      <c r="AE8" s="552">
        <v>132.5</v>
      </c>
      <c r="AF8" s="553"/>
      <c r="AG8" s="554"/>
      <c r="AH8" s="552">
        <v>133</v>
      </c>
      <c r="AI8" s="554"/>
      <c r="AJ8" s="201">
        <v>138.4</v>
      </c>
      <c r="AK8" s="552">
        <v>141.30000000000001</v>
      </c>
      <c r="AL8" s="554"/>
    </row>
    <row r="9" spans="1:38" x14ac:dyDescent="0.35">
      <c r="A9" s="549" t="s">
        <v>515</v>
      </c>
      <c r="B9" s="550"/>
      <c r="C9" s="550"/>
      <c r="D9" s="550"/>
      <c r="E9" s="550"/>
      <c r="F9" s="550"/>
      <c r="G9" s="550"/>
      <c r="H9" s="550"/>
      <c r="I9" s="550"/>
      <c r="J9" s="550"/>
      <c r="K9" s="550"/>
      <c r="L9" s="550"/>
      <c r="M9" s="550"/>
      <c r="N9" s="550"/>
      <c r="O9" s="550"/>
      <c r="P9" s="550"/>
      <c r="Q9" s="550"/>
      <c r="R9" s="550"/>
      <c r="S9" s="550"/>
      <c r="T9" s="550"/>
      <c r="U9" s="550"/>
      <c r="V9" s="550"/>
      <c r="W9" s="550"/>
      <c r="X9" s="550"/>
      <c r="Y9" s="550"/>
      <c r="Z9" s="550"/>
      <c r="AA9" s="550"/>
      <c r="AB9" s="550"/>
      <c r="AC9" s="550"/>
      <c r="AD9" s="550"/>
      <c r="AE9" s="550"/>
      <c r="AF9" s="550"/>
      <c r="AG9" s="550"/>
      <c r="AH9" s="550"/>
      <c r="AI9" s="550"/>
      <c r="AJ9" s="550"/>
      <c r="AK9" s="550"/>
      <c r="AL9" s="551"/>
    </row>
    <row r="10" spans="1:38" x14ac:dyDescent="0.35">
      <c r="A10" s="531" t="s">
        <v>468</v>
      </c>
      <c r="B10" s="532"/>
      <c r="C10" s="532"/>
      <c r="D10" s="533"/>
      <c r="E10" s="540" t="s">
        <v>469</v>
      </c>
      <c r="F10" s="541"/>
      <c r="G10" s="541"/>
      <c r="H10" s="542"/>
      <c r="I10" s="552">
        <v>163.9</v>
      </c>
      <c r="J10" s="553"/>
      <c r="K10" s="554"/>
      <c r="L10" s="552">
        <v>164.4</v>
      </c>
      <c r="M10" s="553"/>
      <c r="N10" s="554"/>
      <c r="O10" s="552">
        <v>169.2</v>
      </c>
      <c r="P10" s="554"/>
      <c r="Q10" s="552">
        <v>170.8</v>
      </c>
      <c r="R10" s="554"/>
      <c r="S10" s="552">
        <v>167.1</v>
      </c>
      <c r="T10" s="553"/>
      <c r="U10" s="554"/>
      <c r="V10" s="552">
        <v>176.2</v>
      </c>
      <c r="W10" s="553"/>
      <c r="X10" s="553"/>
      <c r="Y10" s="554"/>
      <c r="Z10" s="552">
        <v>175</v>
      </c>
      <c r="AA10" s="554"/>
      <c r="AB10" s="552">
        <v>187</v>
      </c>
      <c r="AC10" s="553"/>
      <c r="AD10" s="554"/>
      <c r="AE10" s="552">
        <v>179.5</v>
      </c>
      <c r="AF10" s="553"/>
      <c r="AG10" s="554"/>
      <c r="AH10" s="552">
        <v>178.7</v>
      </c>
      <c r="AI10" s="554"/>
      <c r="AJ10" s="201">
        <v>192</v>
      </c>
      <c r="AK10" s="552">
        <v>194</v>
      </c>
      <c r="AL10" s="554"/>
    </row>
    <row r="11" spans="1:38" x14ac:dyDescent="0.35">
      <c r="A11" s="531" t="s">
        <v>470</v>
      </c>
      <c r="B11" s="532"/>
      <c r="C11" s="532"/>
      <c r="D11" s="533"/>
      <c r="E11" s="543"/>
      <c r="F11" s="544"/>
      <c r="G11" s="544"/>
      <c r="H11" s="545"/>
      <c r="I11" s="552">
        <v>161.9</v>
      </c>
      <c r="J11" s="553"/>
      <c r="K11" s="554"/>
      <c r="L11" s="552">
        <v>163</v>
      </c>
      <c r="M11" s="553"/>
      <c r="N11" s="554"/>
      <c r="O11" s="552">
        <v>167.2</v>
      </c>
      <c r="P11" s="554"/>
      <c r="Q11" s="552">
        <v>169</v>
      </c>
      <c r="R11" s="554"/>
      <c r="S11" s="552">
        <v>165.3</v>
      </c>
      <c r="T11" s="553"/>
      <c r="U11" s="554"/>
      <c r="V11" s="552">
        <v>170.2</v>
      </c>
      <c r="W11" s="553"/>
      <c r="X11" s="553"/>
      <c r="Y11" s="554"/>
      <c r="Z11" s="552">
        <v>169.1</v>
      </c>
      <c r="AA11" s="554"/>
      <c r="AB11" s="552">
        <v>185.5</v>
      </c>
      <c r="AC11" s="553"/>
      <c r="AD11" s="554"/>
      <c r="AE11" s="552">
        <v>178.4</v>
      </c>
      <c r="AF11" s="553"/>
      <c r="AG11" s="554"/>
      <c r="AH11" s="552">
        <v>177.7</v>
      </c>
      <c r="AI11" s="554"/>
      <c r="AJ11" s="201">
        <v>190.5</v>
      </c>
      <c r="AK11" s="552">
        <v>192.6</v>
      </c>
      <c r="AL11" s="554"/>
    </row>
    <row r="12" spans="1:38" x14ac:dyDescent="0.35">
      <c r="A12" s="549" t="s">
        <v>472</v>
      </c>
      <c r="B12" s="550"/>
      <c r="C12" s="550"/>
      <c r="D12" s="550"/>
      <c r="E12" s="550"/>
      <c r="F12" s="550"/>
      <c r="G12" s="550"/>
      <c r="H12" s="550"/>
      <c r="I12" s="550"/>
      <c r="J12" s="550"/>
      <c r="K12" s="550"/>
      <c r="L12" s="550"/>
      <c r="M12" s="550"/>
      <c r="N12" s="550"/>
      <c r="O12" s="550"/>
      <c r="P12" s="550"/>
      <c r="Q12" s="550"/>
      <c r="R12" s="550"/>
      <c r="S12" s="550"/>
      <c r="T12" s="550"/>
      <c r="U12" s="550"/>
      <c r="V12" s="550"/>
      <c r="W12" s="550"/>
      <c r="X12" s="550"/>
      <c r="Y12" s="550"/>
      <c r="Z12" s="550"/>
      <c r="AA12" s="550"/>
      <c r="AB12" s="550"/>
      <c r="AC12" s="550"/>
      <c r="AD12" s="550"/>
      <c r="AE12" s="550"/>
      <c r="AF12" s="550"/>
      <c r="AG12" s="550"/>
      <c r="AH12" s="550"/>
      <c r="AI12" s="550"/>
      <c r="AJ12" s="550"/>
      <c r="AK12" s="550"/>
      <c r="AL12" s="551"/>
    </row>
    <row r="13" spans="1:38" x14ac:dyDescent="0.35">
      <c r="A13" s="558" t="s">
        <v>473</v>
      </c>
      <c r="B13" s="550"/>
      <c r="C13" s="550"/>
      <c r="D13" s="551"/>
      <c r="E13" s="540" t="s">
        <v>474</v>
      </c>
      <c r="F13" s="541"/>
      <c r="G13" s="541"/>
      <c r="H13" s="542"/>
      <c r="I13" s="559">
        <v>141866</v>
      </c>
      <c r="J13" s="560"/>
      <c r="K13" s="561"/>
      <c r="L13" s="559">
        <v>159491</v>
      </c>
      <c r="M13" s="562"/>
      <c r="N13" s="563"/>
      <c r="O13" s="559">
        <v>176044</v>
      </c>
      <c r="P13" s="563"/>
      <c r="Q13" s="559">
        <v>190704</v>
      </c>
      <c r="R13" s="563"/>
      <c r="S13" s="559">
        <v>210023</v>
      </c>
      <c r="T13" s="562"/>
      <c r="U13" s="563"/>
      <c r="V13" s="559">
        <v>230031</v>
      </c>
      <c r="W13" s="562"/>
      <c r="X13" s="562"/>
      <c r="Y13" s="563"/>
      <c r="Z13" s="559">
        <v>253311</v>
      </c>
      <c r="AA13" s="563"/>
      <c r="AB13" s="559">
        <v>272587</v>
      </c>
      <c r="AC13" s="562"/>
      <c r="AD13" s="563"/>
      <c r="AE13" s="559">
        <v>295772</v>
      </c>
      <c r="AF13" s="560"/>
      <c r="AG13" s="561"/>
      <c r="AH13" s="559">
        <v>326299</v>
      </c>
      <c r="AI13" s="561"/>
      <c r="AJ13" s="202">
        <v>335551</v>
      </c>
      <c r="AK13" s="559">
        <v>354018</v>
      </c>
      <c r="AL13" s="561"/>
    </row>
    <row r="14" spans="1:38" x14ac:dyDescent="0.35">
      <c r="A14" s="540" t="s">
        <v>475</v>
      </c>
      <c r="B14" s="541"/>
      <c r="C14" s="541"/>
      <c r="D14" s="542"/>
      <c r="E14" s="543"/>
      <c r="F14" s="544"/>
      <c r="G14" s="544"/>
      <c r="H14" s="545"/>
      <c r="I14" s="546">
        <v>7064</v>
      </c>
      <c r="J14" s="547"/>
      <c r="K14" s="548"/>
      <c r="L14" s="546">
        <v>7658</v>
      </c>
      <c r="M14" s="547"/>
      <c r="N14" s="548"/>
      <c r="O14" s="546">
        <v>8307</v>
      </c>
      <c r="P14" s="548"/>
      <c r="Q14" s="546">
        <v>8698</v>
      </c>
      <c r="R14" s="548"/>
      <c r="S14" s="546">
        <v>9344</v>
      </c>
      <c r="T14" s="547"/>
      <c r="U14" s="548"/>
      <c r="V14" s="546">
        <v>10516</v>
      </c>
      <c r="W14" s="547"/>
      <c r="X14" s="547"/>
      <c r="Y14" s="548"/>
      <c r="Z14" s="546">
        <v>12256</v>
      </c>
      <c r="AA14" s="548"/>
      <c r="AB14" s="546">
        <v>12773</v>
      </c>
      <c r="AC14" s="547"/>
      <c r="AD14" s="548"/>
      <c r="AE14" s="546">
        <v>13766</v>
      </c>
      <c r="AF14" s="547"/>
      <c r="AG14" s="548"/>
      <c r="AH14" s="546">
        <v>14288</v>
      </c>
      <c r="AI14" s="548"/>
      <c r="AJ14" s="200">
        <v>14792</v>
      </c>
      <c r="AK14" s="546">
        <v>15493</v>
      </c>
      <c r="AL14" s="548"/>
    </row>
    <row r="15" spans="1:38" x14ac:dyDescent="0.35">
      <c r="A15" s="543"/>
      <c r="B15" s="544"/>
      <c r="C15" s="544"/>
      <c r="D15" s="545"/>
      <c r="E15" s="531"/>
      <c r="F15" s="532"/>
      <c r="G15" s="532"/>
      <c r="H15" s="533"/>
      <c r="I15" s="546">
        <v>1604</v>
      </c>
      <c r="J15" s="547"/>
      <c r="K15" s="548"/>
      <c r="L15" s="546">
        <v>1677</v>
      </c>
      <c r="M15" s="547"/>
      <c r="N15" s="548"/>
      <c r="O15" s="546">
        <v>1814</v>
      </c>
      <c r="P15" s="548"/>
      <c r="Q15" s="546">
        <v>1887</v>
      </c>
      <c r="R15" s="548"/>
      <c r="S15" s="546">
        <v>1971</v>
      </c>
      <c r="T15" s="547"/>
      <c r="U15" s="548"/>
      <c r="V15" s="546">
        <v>1757</v>
      </c>
      <c r="W15" s="547"/>
      <c r="X15" s="547"/>
      <c r="Y15" s="548"/>
      <c r="Z15" s="546">
        <v>1864</v>
      </c>
      <c r="AA15" s="548"/>
      <c r="AB15" s="546">
        <v>1943</v>
      </c>
      <c r="AC15" s="547"/>
      <c r="AD15" s="548"/>
      <c r="AE15" s="546">
        <v>2049</v>
      </c>
      <c r="AF15" s="547"/>
      <c r="AG15" s="548"/>
      <c r="AH15" s="546">
        <v>2196</v>
      </c>
      <c r="AI15" s="548"/>
      <c r="AJ15" s="200">
        <v>2118</v>
      </c>
      <c r="AK15" s="546">
        <v>2142</v>
      </c>
      <c r="AL15" s="548"/>
    </row>
    <row r="16" spans="1:38" x14ac:dyDescent="0.35">
      <c r="A16" s="558" t="s">
        <v>476</v>
      </c>
      <c r="B16" s="550"/>
      <c r="C16" s="550"/>
      <c r="D16" s="550"/>
      <c r="E16" s="550"/>
      <c r="F16" s="550"/>
      <c r="G16" s="550"/>
      <c r="H16" s="550"/>
      <c r="I16" s="550"/>
      <c r="J16" s="550"/>
      <c r="K16" s="550"/>
      <c r="L16" s="550"/>
      <c r="M16" s="550"/>
      <c r="N16" s="550"/>
      <c r="O16" s="550"/>
      <c r="P16" s="550"/>
      <c r="Q16" s="550"/>
      <c r="R16" s="550"/>
      <c r="S16" s="550"/>
      <c r="T16" s="550"/>
      <c r="U16" s="550"/>
      <c r="V16" s="550"/>
      <c r="W16" s="550"/>
      <c r="X16" s="550"/>
      <c r="Y16" s="550"/>
      <c r="Z16" s="550"/>
      <c r="AA16" s="550"/>
      <c r="AB16" s="550"/>
      <c r="AC16" s="550"/>
      <c r="AD16" s="550"/>
      <c r="AE16" s="550"/>
      <c r="AF16" s="550"/>
      <c r="AG16" s="550"/>
      <c r="AH16" s="550"/>
      <c r="AI16" s="550"/>
      <c r="AJ16" s="550"/>
      <c r="AK16" s="550"/>
      <c r="AL16" s="551"/>
    </row>
    <row r="17" spans="1:38" x14ac:dyDescent="0.35">
      <c r="A17" s="531" t="s">
        <v>477</v>
      </c>
      <c r="B17" s="532"/>
      <c r="C17" s="532"/>
      <c r="D17" s="533"/>
      <c r="E17" s="540" t="s">
        <v>478</v>
      </c>
      <c r="F17" s="541"/>
      <c r="G17" s="541"/>
      <c r="H17" s="542"/>
      <c r="I17" s="555">
        <v>75453</v>
      </c>
      <c r="J17" s="556"/>
      <c r="K17" s="557"/>
      <c r="L17" s="555">
        <v>75573</v>
      </c>
      <c r="M17" s="556"/>
      <c r="N17" s="557"/>
      <c r="O17" s="555">
        <v>90931</v>
      </c>
      <c r="P17" s="557"/>
      <c r="Q17" s="555">
        <v>89084</v>
      </c>
      <c r="R17" s="557"/>
      <c r="S17" s="564" t="s">
        <v>479</v>
      </c>
      <c r="T17" s="565"/>
      <c r="U17" s="566"/>
      <c r="V17" s="564" t="s">
        <v>480</v>
      </c>
      <c r="W17" s="565"/>
      <c r="X17" s="565"/>
      <c r="Y17" s="566"/>
      <c r="Z17" s="564" t="s">
        <v>481</v>
      </c>
      <c r="AA17" s="566"/>
      <c r="AB17" s="564" t="s">
        <v>482</v>
      </c>
      <c r="AC17" s="565"/>
      <c r="AD17" s="566"/>
      <c r="AE17" s="564" t="s">
        <v>483</v>
      </c>
      <c r="AF17" s="565"/>
      <c r="AG17" s="566"/>
      <c r="AH17" s="564" t="s">
        <v>45</v>
      </c>
      <c r="AI17" s="566"/>
      <c r="AJ17" s="203"/>
      <c r="AK17" s="564" t="s">
        <v>45</v>
      </c>
      <c r="AL17" s="566"/>
    </row>
    <row r="18" spans="1:38" x14ac:dyDescent="0.35">
      <c r="A18" s="531" t="s">
        <v>484</v>
      </c>
      <c r="B18" s="532"/>
      <c r="C18" s="532"/>
      <c r="D18" s="533"/>
      <c r="E18" s="543"/>
      <c r="F18" s="544"/>
      <c r="G18" s="544"/>
      <c r="H18" s="545"/>
      <c r="I18" s="546">
        <v>45992</v>
      </c>
      <c r="J18" s="547"/>
      <c r="K18" s="548"/>
      <c r="L18" s="546">
        <v>55161</v>
      </c>
      <c r="M18" s="547"/>
      <c r="N18" s="548"/>
      <c r="O18" s="546">
        <v>50603</v>
      </c>
      <c r="P18" s="548"/>
      <c r="Q18" s="546">
        <v>56750</v>
      </c>
      <c r="R18" s="548"/>
      <c r="S18" s="546">
        <v>62631</v>
      </c>
      <c r="T18" s="547"/>
      <c r="U18" s="548"/>
      <c r="V18" s="546">
        <v>70003</v>
      </c>
      <c r="W18" s="547"/>
      <c r="X18" s="547"/>
      <c r="Y18" s="548"/>
      <c r="Z18" s="546">
        <v>79962</v>
      </c>
      <c r="AA18" s="548"/>
      <c r="AB18" s="546">
        <v>78634</v>
      </c>
      <c r="AC18" s="547"/>
      <c r="AD18" s="548"/>
      <c r="AE18" s="546">
        <v>72199</v>
      </c>
      <c r="AF18" s="547"/>
      <c r="AG18" s="548"/>
      <c r="AH18" s="546">
        <v>73880</v>
      </c>
      <c r="AI18" s="548"/>
      <c r="AJ18" s="200">
        <v>61049</v>
      </c>
      <c r="AK18" s="546">
        <v>77879</v>
      </c>
      <c r="AL18" s="548"/>
    </row>
    <row r="19" spans="1:38" x14ac:dyDescent="0.35">
      <c r="A19" s="549" t="s">
        <v>516</v>
      </c>
      <c r="B19" s="550"/>
      <c r="C19" s="550"/>
      <c r="D19" s="550"/>
      <c r="E19" s="550"/>
      <c r="F19" s="550"/>
      <c r="G19" s="550"/>
      <c r="H19" s="550"/>
      <c r="I19" s="550"/>
      <c r="J19" s="550"/>
      <c r="K19" s="550"/>
      <c r="L19" s="550"/>
      <c r="M19" s="550"/>
      <c r="N19" s="550"/>
      <c r="O19" s="550"/>
      <c r="P19" s="550"/>
      <c r="Q19" s="550"/>
      <c r="R19" s="550"/>
      <c r="S19" s="550"/>
      <c r="T19" s="550"/>
      <c r="U19" s="550"/>
      <c r="V19" s="550"/>
      <c r="W19" s="550"/>
      <c r="X19" s="550"/>
      <c r="Y19" s="550"/>
      <c r="Z19" s="550"/>
      <c r="AA19" s="550"/>
      <c r="AB19" s="550"/>
      <c r="AC19" s="550"/>
      <c r="AD19" s="550"/>
      <c r="AE19" s="550"/>
      <c r="AF19" s="550"/>
      <c r="AG19" s="550"/>
      <c r="AH19" s="550"/>
      <c r="AI19" s="550"/>
      <c r="AJ19" s="550"/>
      <c r="AK19" s="550"/>
      <c r="AL19" s="551"/>
    </row>
    <row r="20" spans="1:38" x14ac:dyDescent="0.35">
      <c r="A20" s="531" t="s">
        <v>485</v>
      </c>
      <c r="B20" s="532"/>
      <c r="C20" s="532"/>
      <c r="D20" s="533"/>
      <c r="E20" s="531" t="s">
        <v>486</v>
      </c>
      <c r="F20" s="532"/>
      <c r="G20" s="532"/>
      <c r="H20" s="533"/>
      <c r="I20" s="546">
        <v>1287</v>
      </c>
      <c r="J20" s="547"/>
      <c r="K20" s="548"/>
      <c r="L20" s="546">
        <v>1408</v>
      </c>
      <c r="M20" s="547"/>
      <c r="N20" s="548"/>
      <c r="O20" s="546">
        <v>1516</v>
      </c>
      <c r="P20" s="548"/>
      <c r="Q20" s="546">
        <v>1652</v>
      </c>
      <c r="R20" s="548"/>
      <c r="S20" s="546">
        <v>1823</v>
      </c>
      <c r="T20" s="547"/>
      <c r="U20" s="548"/>
      <c r="V20" s="546">
        <v>2027</v>
      </c>
      <c r="W20" s="547"/>
      <c r="X20" s="547"/>
      <c r="Y20" s="548"/>
      <c r="Z20" s="546">
        <v>2263</v>
      </c>
      <c r="AA20" s="548"/>
      <c r="AB20" s="546">
        <v>2485</v>
      </c>
      <c r="AC20" s="547"/>
      <c r="AD20" s="548"/>
      <c r="AE20" s="546">
        <v>2697</v>
      </c>
      <c r="AF20" s="547"/>
      <c r="AG20" s="548"/>
      <c r="AH20" s="546">
        <v>2927</v>
      </c>
      <c r="AI20" s="548"/>
      <c r="AJ20" s="200">
        <v>2689</v>
      </c>
      <c r="AK20" s="546">
        <v>3032</v>
      </c>
      <c r="AL20" s="548"/>
    </row>
    <row r="21" spans="1:38" x14ac:dyDescent="0.35">
      <c r="A21" s="531" t="s">
        <v>487</v>
      </c>
      <c r="B21" s="532"/>
      <c r="C21" s="532"/>
      <c r="D21" s="533"/>
      <c r="E21" s="531" t="s">
        <v>488</v>
      </c>
      <c r="F21" s="532"/>
      <c r="G21" s="532"/>
      <c r="H21" s="533"/>
      <c r="I21" s="546">
        <v>8409</v>
      </c>
      <c r="J21" s="547"/>
      <c r="K21" s="548"/>
      <c r="L21" s="546">
        <v>9478</v>
      </c>
      <c r="M21" s="547"/>
      <c r="N21" s="548"/>
      <c r="O21" s="546">
        <v>10469</v>
      </c>
      <c r="P21" s="548"/>
      <c r="Q21" s="546">
        <v>11742</v>
      </c>
      <c r="R21" s="548"/>
      <c r="S21" s="546">
        <v>13393</v>
      </c>
      <c r="T21" s="547"/>
      <c r="U21" s="548"/>
      <c r="V21" s="546">
        <v>15428</v>
      </c>
      <c r="W21" s="547"/>
      <c r="X21" s="547"/>
      <c r="Y21" s="548"/>
      <c r="Z21" s="546">
        <v>17861</v>
      </c>
      <c r="AA21" s="548"/>
      <c r="AB21" s="546">
        <v>20237</v>
      </c>
      <c r="AC21" s="547"/>
      <c r="AD21" s="548"/>
      <c r="AE21" s="546">
        <v>22582</v>
      </c>
      <c r="AF21" s="547"/>
      <c r="AG21" s="548"/>
      <c r="AH21" s="546">
        <v>25199</v>
      </c>
      <c r="AI21" s="548"/>
      <c r="AJ21" s="200">
        <v>22422</v>
      </c>
      <c r="AK21" s="546">
        <v>26299</v>
      </c>
      <c r="AL21" s="548"/>
    </row>
    <row r="22" spans="1:38" ht="68.5" customHeight="1" x14ac:dyDescent="0.35">
      <c r="A22" s="567" t="s">
        <v>620</v>
      </c>
      <c r="B22" s="538"/>
      <c r="C22" s="538"/>
      <c r="D22" s="538"/>
      <c r="E22" s="538"/>
      <c r="F22" s="538"/>
      <c r="G22" s="538"/>
      <c r="H22" s="538"/>
      <c r="I22" s="538"/>
      <c r="J22" s="538"/>
      <c r="K22" s="538"/>
      <c r="L22" s="538"/>
      <c r="M22" s="538"/>
      <c r="N22" s="538"/>
      <c r="O22" s="538"/>
      <c r="P22" s="538"/>
      <c r="Q22" s="538"/>
      <c r="R22" s="538"/>
      <c r="S22" s="538"/>
      <c r="T22" s="538"/>
      <c r="U22" s="538"/>
      <c r="V22" s="538"/>
      <c r="W22" s="538"/>
      <c r="X22" s="538"/>
      <c r="Y22" s="538"/>
      <c r="Z22" s="538"/>
      <c r="AA22" s="538"/>
      <c r="AB22" s="538"/>
      <c r="AC22" s="538"/>
      <c r="AD22" s="538"/>
      <c r="AE22" s="538"/>
      <c r="AF22" s="538"/>
      <c r="AG22" s="538"/>
      <c r="AH22" s="538"/>
      <c r="AI22" s="538"/>
      <c r="AJ22" s="538"/>
      <c r="AK22" s="538"/>
      <c r="AL22" s="539"/>
    </row>
  </sheetData>
  <mergeCells count="184">
    <mergeCell ref="AK21:AL21"/>
    <mergeCell ref="A22:AL22"/>
    <mergeCell ref="S21:U21"/>
    <mergeCell ref="V21:Y21"/>
    <mergeCell ref="Z21:AA21"/>
    <mergeCell ref="AB21:AD21"/>
    <mergeCell ref="AE21:AG21"/>
    <mergeCell ref="AH21:AI21"/>
    <mergeCell ref="AB20:AD20"/>
    <mergeCell ref="AE20:AG20"/>
    <mergeCell ref="AH20:AI20"/>
    <mergeCell ref="AK20:AL20"/>
    <mergeCell ref="A21:D21"/>
    <mergeCell ref="E21:H21"/>
    <mergeCell ref="I21:K21"/>
    <mergeCell ref="L21:N21"/>
    <mergeCell ref="O21:P21"/>
    <mergeCell ref="Q21:R21"/>
    <mergeCell ref="A19:AL19"/>
    <mergeCell ref="A20:D20"/>
    <mergeCell ref="E20:H20"/>
    <mergeCell ref="I20:K20"/>
    <mergeCell ref="L20:N20"/>
    <mergeCell ref="O20:P20"/>
    <mergeCell ref="Q20:R20"/>
    <mergeCell ref="S20:U20"/>
    <mergeCell ref="V20:Y20"/>
    <mergeCell ref="Z20:AA20"/>
    <mergeCell ref="V18:Y18"/>
    <mergeCell ref="Z18:AA18"/>
    <mergeCell ref="AB18:AD18"/>
    <mergeCell ref="AE18:AG18"/>
    <mergeCell ref="AH18:AI18"/>
    <mergeCell ref="AK18:AL18"/>
    <mergeCell ref="AB17:AD17"/>
    <mergeCell ref="AE17:AG17"/>
    <mergeCell ref="AH17:AI17"/>
    <mergeCell ref="AK17:AL17"/>
    <mergeCell ref="AB15:AD15"/>
    <mergeCell ref="AE15:AG15"/>
    <mergeCell ref="AH15:AI15"/>
    <mergeCell ref="AK15:AL15"/>
    <mergeCell ref="AB14:AD14"/>
    <mergeCell ref="AE14:AG14"/>
    <mergeCell ref="AH14:AI14"/>
    <mergeCell ref="AK14:AL14"/>
    <mergeCell ref="A18:D18"/>
    <mergeCell ref="I18:K18"/>
    <mergeCell ref="L18:N18"/>
    <mergeCell ref="O18:P18"/>
    <mergeCell ref="Q18:R18"/>
    <mergeCell ref="S18:U18"/>
    <mergeCell ref="A16:AL16"/>
    <mergeCell ref="A17:D17"/>
    <mergeCell ref="E17:H18"/>
    <mergeCell ref="I17:K17"/>
    <mergeCell ref="L17:N17"/>
    <mergeCell ref="O17:P17"/>
    <mergeCell ref="Q17:R17"/>
    <mergeCell ref="S17:U17"/>
    <mergeCell ref="V17:Y17"/>
    <mergeCell ref="Z17:AA17"/>
    <mergeCell ref="E15:H15"/>
    <mergeCell ref="I15:K15"/>
    <mergeCell ref="L15:N15"/>
    <mergeCell ref="O15:P15"/>
    <mergeCell ref="Q15:R15"/>
    <mergeCell ref="S15:U15"/>
    <mergeCell ref="AH13:AI13"/>
    <mergeCell ref="AK13:AL13"/>
    <mergeCell ref="A14:D15"/>
    <mergeCell ref="I14:K14"/>
    <mergeCell ref="L14:N14"/>
    <mergeCell ref="O14:P14"/>
    <mergeCell ref="Q14:R14"/>
    <mergeCell ref="S14:U14"/>
    <mergeCell ref="V14:Y14"/>
    <mergeCell ref="Z14:AA14"/>
    <mergeCell ref="Q13:R13"/>
    <mergeCell ref="S13:U13"/>
    <mergeCell ref="V13:Y13"/>
    <mergeCell ref="Z13:AA13"/>
    <mergeCell ref="AB13:AD13"/>
    <mergeCell ref="AE13:AG13"/>
    <mergeCell ref="V15:Y15"/>
    <mergeCell ref="Z15:AA15"/>
    <mergeCell ref="AB10:AD10"/>
    <mergeCell ref="AE10:AG10"/>
    <mergeCell ref="AB11:AD11"/>
    <mergeCell ref="AE11:AG11"/>
    <mergeCell ref="AH11:AI11"/>
    <mergeCell ref="AK11:AL11"/>
    <mergeCell ref="A12:AL12"/>
    <mergeCell ref="A13:D13"/>
    <mergeCell ref="E13:H14"/>
    <mergeCell ref="I13:K13"/>
    <mergeCell ref="L13:N13"/>
    <mergeCell ref="O13:P13"/>
    <mergeCell ref="AB8:AD8"/>
    <mergeCell ref="AE8:AG8"/>
    <mergeCell ref="AH8:AI8"/>
    <mergeCell ref="AK8:AL8"/>
    <mergeCell ref="A9:AL9"/>
    <mergeCell ref="A10:D10"/>
    <mergeCell ref="E10:H11"/>
    <mergeCell ref="I10:K10"/>
    <mergeCell ref="L10:N10"/>
    <mergeCell ref="O10:P10"/>
    <mergeCell ref="AH10:AI10"/>
    <mergeCell ref="AK10:AL10"/>
    <mergeCell ref="A11:D11"/>
    <mergeCell ref="I11:K11"/>
    <mergeCell ref="L11:N11"/>
    <mergeCell ref="O11:P11"/>
    <mergeCell ref="Q11:R11"/>
    <mergeCell ref="S11:U11"/>
    <mergeCell ref="V11:Y11"/>
    <mergeCell ref="Z11:AA11"/>
    <mergeCell ref="Q10:R10"/>
    <mergeCell ref="S10:U10"/>
    <mergeCell ref="V10:Y10"/>
    <mergeCell ref="Z10:AA10"/>
    <mergeCell ref="AH5:AI5"/>
    <mergeCell ref="AK5:AL5"/>
    <mergeCell ref="A6:AL6"/>
    <mergeCell ref="A7:D7"/>
    <mergeCell ref="E7:H8"/>
    <mergeCell ref="I7:K7"/>
    <mergeCell ref="L7:N7"/>
    <mergeCell ref="O7:P7"/>
    <mergeCell ref="AH7:AI7"/>
    <mergeCell ref="AK7:AL7"/>
    <mergeCell ref="A8:D8"/>
    <mergeCell ref="I8:K8"/>
    <mergeCell ref="L8:N8"/>
    <mergeCell ref="O8:P8"/>
    <mergeCell ref="Q8:R8"/>
    <mergeCell ref="S8:U8"/>
    <mergeCell ref="V8:Y8"/>
    <mergeCell ref="Z8:AA8"/>
    <mergeCell ref="Q7:R7"/>
    <mergeCell ref="S7:U7"/>
    <mergeCell ref="V7:Y7"/>
    <mergeCell ref="Z7:AA7"/>
    <mergeCell ref="AB7:AD7"/>
    <mergeCell ref="AE7:AG7"/>
    <mergeCell ref="A3:AL3"/>
    <mergeCell ref="A4:D4"/>
    <mergeCell ref="E4:H5"/>
    <mergeCell ref="I4:K4"/>
    <mergeCell ref="L4:N4"/>
    <mergeCell ref="O4:P4"/>
    <mergeCell ref="AH4:AI4"/>
    <mergeCell ref="AK4:AL4"/>
    <mergeCell ref="A5:D5"/>
    <mergeCell ref="I5:K5"/>
    <mergeCell ref="L5:N5"/>
    <mergeCell ref="O5:P5"/>
    <mergeCell ref="Q5:R5"/>
    <mergeCell ref="S5:U5"/>
    <mergeCell ref="V5:Y5"/>
    <mergeCell ref="Z5:AA5"/>
    <mergeCell ref="Q4:R4"/>
    <mergeCell ref="S4:U4"/>
    <mergeCell ref="V4:Y4"/>
    <mergeCell ref="Z4:AA4"/>
    <mergeCell ref="AB4:AD4"/>
    <mergeCell ref="AE4:AG4"/>
    <mergeCell ref="AB5:AD5"/>
    <mergeCell ref="AE5:AG5"/>
    <mergeCell ref="A1:AL1"/>
    <mergeCell ref="A2:D2"/>
    <mergeCell ref="E2:H2"/>
    <mergeCell ref="I2:K2"/>
    <mergeCell ref="L2:N2"/>
    <mergeCell ref="O2:P2"/>
    <mergeCell ref="Q2:R2"/>
    <mergeCell ref="S2:U2"/>
    <mergeCell ref="V2:Y2"/>
    <mergeCell ref="Z2:AA2"/>
    <mergeCell ref="AB2:AD2"/>
    <mergeCell ref="AE2:AG2"/>
    <mergeCell ref="AH2:AI2"/>
    <mergeCell ref="AK2:AL2"/>
  </mergeCells>
  <pageMargins left="0.7" right="0.7" top="0.75" bottom="0.75" header="0.3" footer="0.3"/>
  <pageSetup paperSize="9" orientation="portrait" horizontalDpi="4294967294" verticalDpi="4294967294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10BCD3-3B3D-482B-A175-30B959E5F31D}">
  <sheetPr codeName="Sheet16"/>
  <dimension ref="A1:AK43"/>
  <sheetViews>
    <sheetView topLeftCell="A27" zoomScale="64" zoomScaleNormal="64" workbookViewId="0">
      <selection activeCell="A44" sqref="A44:XFD1048576"/>
    </sheetView>
  </sheetViews>
  <sheetFormatPr defaultColWidth="0" defaultRowHeight="13" zeroHeight="1" x14ac:dyDescent="0.35"/>
  <cols>
    <col min="1" max="1" width="6.1796875" style="206" customWidth="1"/>
    <col min="2" max="4" width="8.7265625" style="206" customWidth="1"/>
    <col min="5" max="34" width="8.7265625" style="205" customWidth="1"/>
    <col min="35" max="37" width="8.7265625" style="207" customWidth="1"/>
    <col min="38" max="16384" width="8.7265625" style="205" hidden="1"/>
  </cols>
  <sheetData>
    <row r="1" spans="1:37" ht="45.65" customHeight="1" x14ac:dyDescent="0.35">
      <c r="A1" s="574" t="s">
        <v>596</v>
      </c>
      <c r="B1" s="575"/>
      <c r="C1" s="575"/>
      <c r="D1" s="575"/>
      <c r="E1" s="575"/>
      <c r="F1" s="575"/>
      <c r="G1" s="575"/>
      <c r="H1" s="575"/>
      <c r="I1" s="575"/>
      <c r="J1" s="575"/>
      <c r="K1" s="575"/>
      <c r="L1" s="575"/>
      <c r="M1" s="575"/>
      <c r="N1" s="575"/>
      <c r="O1" s="575"/>
      <c r="P1" s="575"/>
      <c r="Q1" s="575"/>
      <c r="R1" s="575"/>
      <c r="S1" s="575"/>
      <c r="T1" s="575"/>
      <c r="U1" s="575"/>
      <c r="V1" s="575"/>
      <c r="W1" s="575"/>
      <c r="X1" s="575"/>
      <c r="Y1" s="575"/>
      <c r="Z1" s="575"/>
      <c r="AA1" s="575"/>
      <c r="AB1" s="575"/>
      <c r="AC1" s="575"/>
      <c r="AD1" s="575"/>
      <c r="AE1" s="575"/>
      <c r="AF1" s="575"/>
      <c r="AG1" s="575"/>
      <c r="AH1" s="575"/>
      <c r="AI1" s="575"/>
      <c r="AJ1" s="575"/>
      <c r="AK1" s="576"/>
    </row>
    <row r="2" spans="1:37" ht="37" customHeight="1" x14ac:dyDescent="0.35">
      <c r="A2" s="577" t="s">
        <v>489</v>
      </c>
      <c r="B2" s="578"/>
      <c r="C2" s="578"/>
      <c r="D2" s="578"/>
      <c r="E2" s="578"/>
      <c r="F2" s="578"/>
      <c r="G2" s="578"/>
      <c r="H2" s="578"/>
      <c r="I2" s="578"/>
      <c r="J2" s="578"/>
      <c r="K2" s="578"/>
      <c r="L2" s="578"/>
      <c r="M2" s="578"/>
      <c r="N2" s="578"/>
      <c r="O2" s="578"/>
      <c r="P2" s="578"/>
      <c r="Q2" s="578"/>
      <c r="R2" s="578"/>
      <c r="S2" s="578"/>
      <c r="T2" s="578"/>
      <c r="U2" s="578"/>
      <c r="V2" s="578"/>
      <c r="W2" s="578"/>
      <c r="X2" s="578"/>
      <c r="Y2" s="578"/>
      <c r="Z2" s="578"/>
      <c r="AA2" s="578"/>
      <c r="AB2" s="578"/>
      <c r="AC2" s="578"/>
      <c r="AD2" s="578"/>
      <c r="AE2" s="578"/>
      <c r="AF2" s="578"/>
      <c r="AG2" s="578"/>
      <c r="AH2" s="578"/>
      <c r="AI2" s="578"/>
      <c r="AJ2" s="578"/>
      <c r="AK2" s="579"/>
    </row>
    <row r="3" spans="1:37" x14ac:dyDescent="0.35">
      <c r="A3" s="580" t="s">
        <v>490</v>
      </c>
      <c r="B3" s="581"/>
      <c r="C3" s="581"/>
      <c r="D3" s="581"/>
      <c r="E3" s="581"/>
      <c r="F3" s="581"/>
      <c r="G3" s="581"/>
      <c r="H3" s="581"/>
      <c r="I3" s="581"/>
      <c r="J3" s="581"/>
      <c r="K3" s="581"/>
      <c r="L3" s="581"/>
      <c r="M3" s="581"/>
      <c r="N3" s="581"/>
      <c r="O3" s="581"/>
      <c r="P3" s="581"/>
      <c r="Q3" s="581"/>
      <c r="R3" s="581"/>
      <c r="S3" s="581"/>
      <c r="T3" s="581"/>
      <c r="U3" s="581"/>
      <c r="V3" s="581"/>
      <c r="W3" s="581"/>
      <c r="X3" s="581"/>
      <c r="Y3" s="581"/>
      <c r="Z3" s="581"/>
      <c r="AA3" s="581"/>
      <c r="AB3" s="581"/>
      <c r="AC3" s="581"/>
      <c r="AD3" s="581"/>
      <c r="AE3" s="581"/>
      <c r="AF3" s="581"/>
      <c r="AG3" s="581"/>
      <c r="AH3" s="581"/>
      <c r="AI3" s="581"/>
      <c r="AJ3" s="581"/>
      <c r="AK3" s="582"/>
    </row>
    <row r="4" spans="1:37" ht="64.5" customHeight="1" x14ac:dyDescent="0.35">
      <c r="A4" s="583" t="s">
        <v>491</v>
      </c>
      <c r="B4" s="585" t="s">
        <v>278</v>
      </c>
      <c r="C4" s="586"/>
      <c r="D4" s="587"/>
      <c r="E4" s="590" t="s">
        <v>492</v>
      </c>
      <c r="F4" s="591"/>
      <c r="G4" s="591"/>
      <c r="H4" s="591"/>
      <c r="I4" s="591"/>
      <c r="J4" s="591"/>
      <c r="K4" s="591"/>
      <c r="L4" s="591"/>
      <c r="M4" s="591"/>
      <c r="N4" s="591"/>
      <c r="O4" s="591"/>
      <c r="P4" s="591"/>
      <c r="Q4" s="591"/>
      <c r="R4" s="592"/>
      <c r="S4" s="571" t="s">
        <v>621</v>
      </c>
      <c r="T4" s="591"/>
      <c r="U4" s="591"/>
      <c r="V4" s="591"/>
      <c r="W4" s="591"/>
      <c r="X4" s="591"/>
      <c r="Y4" s="591"/>
      <c r="Z4" s="591"/>
      <c r="AA4" s="591"/>
      <c r="AB4" s="591"/>
      <c r="AC4" s="591"/>
      <c r="AD4" s="591"/>
      <c r="AE4" s="591"/>
      <c r="AF4" s="591"/>
      <c r="AG4" s="591"/>
      <c r="AH4" s="592"/>
      <c r="AI4" s="593" t="s">
        <v>259</v>
      </c>
      <c r="AJ4" s="594"/>
      <c r="AK4" s="595"/>
    </row>
    <row r="5" spans="1:37" x14ac:dyDescent="0.35">
      <c r="A5" s="584"/>
      <c r="B5" s="584"/>
      <c r="C5" s="588"/>
      <c r="D5" s="589"/>
      <c r="E5" s="568">
        <v>2018</v>
      </c>
      <c r="F5" s="570"/>
      <c r="G5" s="568">
        <v>2019</v>
      </c>
      <c r="H5" s="569"/>
      <c r="I5" s="570"/>
      <c r="J5" s="568">
        <v>2020</v>
      </c>
      <c r="K5" s="569"/>
      <c r="L5" s="570"/>
      <c r="M5" s="571" t="s">
        <v>117</v>
      </c>
      <c r="N5" s="572"/>
      <c r="O5" s="573"/>
      <c r="P5" s="571" t="s">
        <v>493</v>
      </c>
      <c r="Q5" s="572"/>
      <c r="R5" s="573"/>
      <c r="S5" s="568">
        <v>2018</v>
      </c>
      <c r="T5" s="569"/>
      <c r="U5" s="569"/>
      <c r="V5" s="570"/>
      <c r="W5" s="568">
        <v>2019</v>
      </c>
      <c r="X5" s="569"/>
      <c r="Y5" s="570"/>
      <c r="Z5" s="568">
        <v>2020</v>
      </c>
      <c r="AA5" s="569"/>
      <c r="AB5" s="570"/>
      <c r="AC5" s="571" t="s">
        <v>117</v>
      </c>
      <c r="AD5" s="572"/>
      <c r="AE5" s="573"/>
      <c r="AF5" s="571" t="s">
        <v>493</v>
      </c>
      <c r="AG5" s="572"/>
      <c r="AH5" s="573"/>
      <c r="AI5" s="596"/>
      <c r="AJ5" s="597"/>
      <c r="AK5" s="598"/>
    </row>
    <row r="6" spans="1:37" x14ac:dyDescent="0.35">
      <c r="A6" s="246">
        <v>1</v>
      </c>
      <c r="B6" s="611" t="s">
        <v>625</v>
      </c>
      <c r="C6" s="612"/>
      <c r="D6" s="613"/>
      <c r="E6" s="602">
        <v>1385406</v>
      </c>
      <c r="F6" s="604"/>
      <c r="G6" s="602">
        <v>1508319</v>
      </c>
      <c r="H6" s="603"/>
      <c r="I6" s="604"/>
      <c r="J6" s="602">
        <v>1627634</v>
      </c>
      <c r="K6" s="603"/>
      <c r="L6" s="604"/>
      <c r="M6" s="602">
        <v>1696025</v>
      </c>
      <c r="N6" s="603"/>
      <c r="O6" s="604"/>
      <c r="P6" s="602">
        <v>1767292</v>
      </c>
      <c r="Q6" s="603"/>
      <c r="R6" s="604"/>
      <c r="S6" s="602">
        <v>9410609</v>
      </c>
      <c r="T6" s="603"/>
      <c r="U6" s="603"/>
      <c r="V6" s="604"/>
      <c r="W6" s="602">
        <v>10484487</v>
      </c>
      <c r="X6" s="603"/>
      <c r="Y6" s="604"/>
      <c r="Z6" s="602">
        <v>11480857</v>
      </c>
      <c r="AA6" s="603"/>
      <c r="AB6" s="604"/>
      <c r="AC6" s="602">
        <v>12382210</v>
      </c>
      <c r="AD6" s="603"/>
      <c r="AE6" s="604"/>
      <c r="AF6" s="602">
        <v>13153505</v>
      </c>
      <c r="AG6" s="603"/>
      <c r="AH6" s="604"/>
      <c r="AI6" s="605" t="s">
        <v>5</v>
      </c>
      <c r="AJ6" s="606"/>
      <c r="AK6" s="607"/>
    </row>
    <row r="7" spans="1:37" x14ac:dyDescent="0.35">
      <c r="A7" s="246">
        <v>2</v>
      </c>
      <c r="B7" s="608" t="s">
        <v>494</v>
      </c>
      <c r="C7" s="609"/>
      <c r="D7" s="610"/>
      <c r="E7" s="599">
        <v>33848</v>
      </c>
      <c r="F7" s="601"/>
      <c r="G7" s="599">
        <v>39526</v>
      </c>
      <c r="H7" s="600"/>
      <c r="I7" s="601"/>
      <c r="J7" s="599">
        <v>39496</v>
      </c>
      <c r="K7" s="600"/>
      <c r="L7" s="601"/>
      <c r="M7" s="599">
        <v>74031</v>
      </c>
      <c r="N7" s="600"/>
      <c r="O7" s="601"/>
      <c r="P7" s="599">
        <v>75526</v>
      </c>
      <c r="Q7" s="600"/>
      <c r="R7" s="601"/>
      <c r="S7" s="602">
        <v>176025</v>
      </c>
      <c r="T7" s="603"/>
      <c r="U7" s="603"/>
      <c r="V7" s="604"/>
      <c r="W7" s="602">
        <v>190630</v>
      </c>
      <c r="X7" s="603"/>
      <c r="Y7" s="604"/>
      <c r="Z7" s="602">
        <v>190630</v>
      </c>
      <c r="AA7" s="603"/>
      <c r="AB7" s="604"/>
      <c r="AC7" s="602">
        <v>276802</v>
      </c>
      <c r="AD7" s="603"/>
      <c r="AE7" s="604"/>
      <c r="AF7" s="602">
        <v>290986</v>
      </c>
      <c r="AG7" s="603"/>
      <c r="AH7" s="604"/>
      <c r="AI7" s="605" t="s">
        <v>495</v>
      </c>
      <c r="AJ7" s="606"/>
      <c r="AK7" s="607"/>
    </row>
    <row r="8" spans="1:37" x14ac:dyDescent="0.35">
      <c r="A8" s="246">
        <v>3</v>
      </c>
      <c r="B8" s="611" t="s">
        <v>287</v>
      </c>
      <c r="C8" s="612"/>
      <c r="D8" s="613"/>
      <c r="E8" s="602">
        <v>406358</v>
      </c>
      <c r="F8" s="604"/>
      <c r="G8" s="602">
        <v>455544</v>
      </c>
      <c r="H8" s="603"/>
      <c r="I8" s="604"/>
      <c r="J8" s="602">
        <v>603391</v>
      </c>
      <c r="K8" s="603"/>
      <c r="L8" s="604"/>
      <c r="M8" s="602">
        <v>513800</v>
      </c>
      <c r="N8" s="603"/>
      <c r="O8" s="604"/>
      <c r="P8" s="602">
        <v>570219</v>
      </c>
      <c r="Q8" s="603"/>
      <c r="R8" s="604"/>
      <c r="S8" s="602">
        <v>3035639</v>
      </c>
      <c r="T8" s="603"/>
      <c r="U8" s="603"/>
      <c r="V8" s="604"/>
      <c r="W8" s="602">
        <v>3480973</v>
      </c>
      <c r="X8" s="603"/>
      <c r="Y8" s="604"/>
      <c r="Z8" s="602">
        <v>3755138</v>
      </c>
      <c r="AA8" s="603"/>
      <c r="AB8" s="604"/>
      <c r="AC8" s="602">
        <v>3558813</v>
      </c>
      <c r="AD8" s="603"/>
      <c r="AE8" s="604"/>
      <c r="AF8" s="602">
        <v>3941432</v>
      </c>
      <c r="AG8" s="603"/>
      <c r="AH8" s="604"/>
      <c r="AI8" s="605" t="s">
        <v>48</v>
      </c>
      <c r="AJ8" s="606"/>
      <c r="AK8" s="607"/>
    </row>
    <row r="9" spans="1:37" x14ac:dyDescent="0.35">
      <c r="A9" s="246">
        <v>4</v>
      </c>
      <c r="B9" s="611" t="s">
        <v>49</v>
      </c>
      <c r="C9" s="612"/>
      <c r="D9" s="613"/>
      <c r="E9" s="602">
        <v>637534</v>
      </c>
      <c r="F9" s="604"/>
      <c r="G9" s="602">
        <v>719055</v>
      </c>
      <c r="H9" s="603"/>
      <c r="I9" s="604"/>
      <c r="J9" s="602">
        <v>827679</v>
      </c>
      <c r="K9" s="603"/>
      <c r="L9" s="604"/>
      <c r="M9" s="602">
        <v>877183</v>
      </c>
      <c r="N9" s="603"/>
      <c r="O9" s="604"/>
      <c r="P9" s="602">
        <v>924653</v>
      </c>
      <c r="Q9" s="603"/>
      <c r="R9" s="604"/>
      <c r="S9" s="602">
        <v>6726488</v>
      </c>
      <c r="T9" s="603"/>
      <c r="U9" s="603"/>
      <c r="V9" s="604"/>
      <c r="W9" s="602">
        <v>7834128</v>
      </c>
      <c r="X9" s="603"/>
      <c r="Y9" s="604"/>
      <c r="Z9" s="602">
        <v>9076210</v>
      </c>
      <c r="AA9" s="603"/>
      <c r="AB9" s="604"/>
      <c r="AC9" s="602">
        <v>9931402</v>
      </c>
      <c r="AD9" s="603"/>
      <c r="AE9" s="604"/>
      <c r="AF9" s="602">
        <v>10874646</v>
      </c>
      <c r="AG9" s="603"/>
      <c r="AH9" s="604"/>
      <c r="AI9" s="605" t="s">
        <v>50</v>
      </c>
      <c r="AJ9" s="606"/>
      <c r="AK9" s="607"/>
    </row>
    <row r="10" spans="1:37" x14ac:dyDescent="0.35">
      <c r="A10" s="246">
        <v>5</v>
      </c>
      <c r="B10" s="611" t="s">
        <v>289</v>
      </c>
      <c r="C10" s="612"/>
      <c r="D10" s="613"/>
      <c r="E10" s="602">
        <v>320370</v>
      </c>
      <c r="F10" s="604"/>
      <c r="G10" s="602">
        <v>348399</v>
      </c>
      <c r="H10" s="603"/>
      <c r="I10" s="604"/>
      <c r="J10" s="602">
        <v>372532</v>
      </c>
      <c r="K10" s="603"/>
      <c r="L10" s="604"/>
      <c r="M10" s="602">
        <v>382104</v>
      </c>
      <c r="N10" s="603"/>
      <c r="O10" s="604"/>
      <c r="P10" s="602">
        <v>395627</v>
      </c>
      <c r="Q10" s="603"/>
      <c r="R10" s="604"/>
      <c r="S10" s="602">
        <v>5472993</v>
      </c>
      <c r="T10" s="603"/>
      <c r="U10" s="603"/>
      <c r="V10" s="604"/>
      <c r="W10" s="602">
        <v>6026867</v>
      </c>
      <c r="X10" s="603"/>
      <c r="Y10" s="604"/>
      <c r="Z10" s="602">
        <v>6613687</v>
      </c>
      <c r="AA10" s="603"/>
      <c r="AB10" s="604"/>
      <c r="AC10" s="602">
        <v>7013411</v>
      </c>
      <c r="AD10" s="603"/>
      <c r="AE10" s="604"/>
      <c r="AF10" s="602">
        <v>7406745</v>
      </c>
      <c r="AG10" s="603"/>
      <c r="AH10" s="604"/>
      <c r="AI10" s="605" t="s">
        <v>52</v>
      </c>
      <c r="AJ10" s="606"/>
      <c r="AK10" s="607"/>
    </row>
    <row r="11" spans="1:37" x14ac:dyDescent="0.35">
      <c r="A11" s="246">
        <v>6</v>
      </c>
      <c r="B11" s="611" t="s">
        <v>53</v>
      </c>
      <c r="C11" s="612"/>
      <c r="D11" s="613"/>
      <c r="E11" s="602">
        <v>523482</v>
      </c>
      <c r="F11" s="604"/>
      <c r="G11" s="602">
        <v>585573</v>
      </c>
      <c r="H11" s="603"/>
      <c r="I11" s="604"/>
      <c r="J11" s="602">
        <v>621219</v>
      </c>
      <c r="K11" s="603"/>
      <c r="L11" s="604"/>
      <c r="M11" s="602">
        <v>1048425</v>
      </c>
      <c r="N11" s="603"/>
      <c r="O11" s="604"/>
      <c r="P11" s="602">
        <v>1094955</v>
      </c>
      <c r="Q11" s="603"/>
      <c r="R11" s="604"/>
      <c r="S11" s="602">
        <v>10162897</v>
      </c>
      <c r="T11" s="603"/>
      <c r="U11" s="603"/>
      <c r="V11" s="604"/>
      <c r="W11" s="602">
        <v>10805978</v>
      </c>
      <c r="X11" s="603"/>
      <c r="Y11" s="604"/>
      <c r="Z11" s="602">
        <v>11271658</v>
      </c>
      <c r="AA11" s="603"/>
      <c r="AB11" s="604"/>
      <c r="AC11" s="602">
        <v>12200941</v>
      </c>
      <c r="AD11" s="603"/>
      <c r="AE11" s="604"/>
      <c r="AF11" s="602">
        <v>12600813</v>
      </c>
      <c r="AG11" s="603"/>
      <c r="AH11" s="604"/>
      <c r="AI11" s="605" t="s">
        <v>54</v>
      </c>
      <c r="AJ11" s="606"/>
      <c r="AK11" s="607"/>
    </row>
    <row r="12" spans="1:37" x14ac:dyDescent="0.35">
      <c r="A12" s="246">
        <v>7</v>
      </c>
      <c r="B12" s="611" t="s">
        <v>291</v>
      </c>
      <c r="C12" s="612"/>
      <c r="D12" s="613"/>
      <c r="E12" s="602">
        <v>131067</v>
      </c>
      <c r="F12" s="604"/>
      <c r="G12" s="602">
        <v>138497</v>
      </c>
      <c r="H12" s="603"/>
      <c r="I12" s="604"/>
      <c r="J12" s="602">
        <v>145619</v>
      </c>
      <c r="K12" s="603"/>
      <c r="L12" s="604"/>
      <c r="M12" s="602">
        <v>107370</v>
      </c>
      <c r="N12" s="603"/>
      <c r="O12" s="604"/>
      <c r="P12" s="602">
        <v>111608</v>
      </c>
      <c r="Q12" s="603"/>
      <c r="R12" s="604"/>
      <c r="S12" s="602">
        <v>1194375</v>
      </c>
      <c r="T12" s="603"/>
      <c r="U12" s="603"/>
      <c r="V12" s="604"/>
      <c r="W12" s="602">
        <v>1263554</v>
      </c>
      <c r="X12" s="603"/>
      <c r="Y12" s="604"/>
      <c r="Z12" s="602">
        <v>1312133</v>
      </c>
      <c r="AA12" s="603"/>
      <c r="AB12" s="604"/>
      <c r="AC12" s="602">
        <v>974032</v>
      </c>
      <c r="AD12" s="603"/>
      <c r="AE12" s="604"/>
      <c r="AF12" s="602">
        <v>1020458</v>
      </c>
      <c r="AG12" s="603"/>
      <c r="AH12" s="604"/>
      <c r="AI12" s="605" t="s">
        <v>7</v>
      </c>
      <c r="AJ12" s="606"/>
      <c r="AK12" s="607"/>
    </row>
    <row r="13" spans="1:37" x14ac:dyDescent="0.35">
      <c r="A13" s="246">
        <v>8</v>
      </c>
      <c r="B13" s="611" t="s">
        <v>292</v>
      </c>
      <c r="C13" s="612"/>
      <c r="D13" s="613"/>
      <c r="E13" s="602">
        <v>2165128</v>
      </c>
      <c r="F13" s="604"/>
      <c r="G13" s="602">
        <v>2276952</v>
      </c>
      <c r="H13" s="603"/>
      <c r="I13" s="604"/>
      <c r="J13" s="602">
        <v>2429251</v>
      </c>
      <c r="K13" s="603"/>
      <c r="L13" s="604"/>
      <c r="M13" s="602">
        <v>2473140</v>
      </c>
      <c r="N13" s="603"/>
      <c r="O13" s="604"/>
      <c r="P13" s="602">
        <v>2553422</v>
      </c>
      <c r="Q13" s="603"/>
      <c r="R13" s="604"/>
      <c r="S13" s="602">
        <v>21655688</v>
      </c>
      <c r="T13" s="603"/>
      <c r="U13" s="603"/>
      <c r="V13" s="604"/>
      <c r="W13" s="602">
        <v>22924133</v>
      </c>
      <c r="X13" s="603"/>
      <c r="Y13" s="604"/>
      <c r="Z13" s="602">
        <v>24407730</v>
      </c>
      <c r="AA13" s="603"/>
      <c r="AB13" s="604"/>
      <c r="AC13" s="602">
        <v>25402100</v>
      </c>
      <c r="AD13" s="603"/>
      <c r="AE13" s="604"/>
      <c r="AF13" s="602">
        <v>26570223</v>
      </c>
      <c r="AG13" s="603"/>
      <c r="AH13" s="604"/>
      <c r="AI13" s="605" t="s">
        <v>9</v>
      </c>
      <c r="AJ13" s="606"/>
      <c r="AK13" s="607"/>
    </row>
    <row r="14" spans="1:37" x14ac:dyDescent="0.35">
      <c r="A14" s="246">
        <v>9</v>
      </c>
      <c r="B14" s="608" t="s">
        <v>624</v>
      </c>
      <c r="C14" s="609"/>
      <c r="D14" s="610"/>
      <c r="E14" s="602">
        <v>1658875</v>
      </c>
      <c r="F14" s="604"/>
      <c r="G14" s="602">
        <v>1859240</v>
      </c>
      <c r="H14" s="603"/>
      <c r="I14" s="604"/>
      <c r="J14" s="602">
        <v>1859240</v>
      </c>
      <c r="K14" s="603"/>
      <c r="L14" s="604"/>
      <c r="M14" s="602">
        <v>1859240</v>
      </c>
      <c r="N14" s="603"/>
      <c r="O14" s="604"/>
      <c r="P14" s="602">
        <v>1859240</v>
      </c>
      <c r="Q14" s="603"/>
      <c r="R14" s="604"/>
      <c r="S14" s="602">
        <v>6074127</v>
      </c>
      <c r="T14" s="603"/>
      <c r="U14" s="603"/>
      <c r="V14" s="604"/>
      <c r="W14" s="602">
        <v>6740428</v>
      </c>
      <c r="X14" s="603"/>
      <c r="Y14" s="604"/>
      <c r="Z14" s="602">
        <v>6740428</v>
      </c>
      <c r="AA14" s="603"/>
      <c r="AB14" s="604"/>
      <c r="AC14" s="602">
        <v>6740428</v>
      </c>
      <c r="AD14" s="603"/>
      <c r="AE14" s="604"/>
      <c r="AF14" s="602">
        <v>6740428</v>
      </c>
      <c r="AG14" s="603"/>
      <c r="AH14" s="604"/>
      <c r="AI14" s="605" t="s">
        <v>496</v>
      </c>
      <c r="AJ14" s="606"/>
      <c r="AK14" s="607"/>
    </row>
    <row r="15" spans="1:37" x14ac:dyDescent="0.35">
      <c r="A15" s="246">
        <v>10</v>
      </c>
      <c r="B15" s="608" t="s">
        <v>622</v>
      </c>
      <c r="C15" s="609"/>
      <c r="D15" s="610"/>
      <c r="E15" s="602">
        <v>221277</v>
      </c>
      <c r="F15" s="604"/>
      <c r="G15" s="602">
        <v>233202</v>
      </c>
      <c r="H15" s="603"/>
      <c r="I15" s="604"/>
      <c r="J15" s="602">
        <v>270332</v>
      </c>
      <c r="K15" s="603"/>
      <c r="L15" s="604"/>
      <c r="M15" s="602">
        <v>270332</v>
      </c>
      <c r="N15" s="603"/>
      <c r="O15" s="604"/>
      <c r="P15" s="602">
        <v>270332</v>
      </c>
      <c r="Q15" s="603"/>
      <c r="R15" s="604"/>
      <c r="S15" s="602">
        <v>1273580</v>
      </c>
      <c r="T15" s="603"/>
      <c r="U15" s="603"/>
      <c r="V15" s="604"/>
      <c r="W15" s="602">
        <v>1401625</v>
      </c>
      <c r="X15" s="603"/>
      <c r="Y15" s="604"/>
      <c r="Z15" s="602">
        <v>1441588</v>
      </c>
      <c r="AA15" s="603"/>
      <c r="AB15" s="604"/>
      <c r="AC15" s="602">
        <v>1441588</v>
      </c>
      <c r="AD15" s="603"/>
      <c r="AE15" s="604"/>
      <c r="AF15" s="602">
        <v>1441588</v>
      </c>
      <c r="AG15" s="603"/>
      <c r="AH15" s="604"/>
      <c r="AI15" s="605" t="s">
        <v>497</v>
      </c>
      <c r="AJ15" s="606"/>
      <c r="AK15" s="607"/>
    </row>
    <row r="16" spans="1:37" x14ac:dyDescent="0.35">
      <c r="A16" s="246">
        <v>11</v>
      </c>
      <c r="B16" s="608" t="s">
        <v>498</v>
      </c>
      <c r="C16" s="609"/>
      <c r="D16" s="610"/>
      <c r="E16" s="602">
        <v>267550</v>
      </c>
      <c r="F16" s="604"/>
      <c r="G16" s="602">
        <v>282617</v>
      </c>
      <c r="H16" s="603"/>
      <c r="I16" s="604"/>
      <c r="J16" s="602">
        <v>294299</v>
      </c>
      <c r="K16" s="603"/>
      <c r="L16" s="604"/>
      <c r="M16" s="602">
        <v>303665</v>
      </c>
      <c r="N16" s="603"/>
      <c r="O16" s="604"/>
      <c r="P16" s="602">
        <v>319002</v>
      </c>
      <c r="Q16" s="603"/>
      <c r="R16" s="604"/>
      <c r="S16" s="602">
        <v>1406618</v>
      </c>
      <c r="T16" s="603"/>
      <c r="U16" s="603"/>
      <c r="V16" s="604"/>
      <c r="W16" s="602">
        <v>1571022</v>
      </c>
      <c r="X16" s="603"/>
      <c r="Y16" s="604"/>
      <c r="Z16" s="602">
        <v>1673209</v>
      </c>
      <c r="AA16" s="603"/>
      <c r="AB16" s="604"/>
      <c r="AC16" s="602">
        <v>1781934</v>
      </c>
      <c r="AD16" s="603"/>
      <c r="AE16" s="604"/>
      <c r="AF16" s="602">
        <v>1903943</v>
      </c>
      <c r="AG16" s="603"/>
      <c r="AH16" s="604"/>
      <c r="AI16" s="605" t="s">
        <v>499</v>
      </c>
      <c r="AJ16" s="606"/>
      <c r="AK16" s="607"/>
    </row>
    <row r="17" spans="1:37" x14ac:dyDescent="0.35">
      <c r="A17" s="246">
        <v>12</v>
      </c>
      <c r="B17" s="611" t="s">
        <v>500</v>
      </c>
      <c r="C17" s="612"/>
      <c r="D17" s="613"/>
      <c r="E17" s="602">
        <v>551774</v>
      </c>
      <c r="F17" s="604"/>
      <c r="G17" s="602">
        <v>551774</v>
      </c>
      <c r="H17" s="603"/>
      <c r="I17" s="604"/>
      <c r="J17" s="602">
        <v>440245</v>
      </c>
      <c r="K17" s="603"/>
      <c r="L17" s="604"/>
      <c r="M17" s="602">
        <v>557287</v>
      </c>
      <c r="N17" s="603"/>
      <c r="O17" s="604"/>
      <c r="P17" s="602">
        <v>574750</v>
      </c>
      <c r="Q17" s="603"/>
      <c r="R17" s="604"/>
      <c r="S17" s="602">
        <v>2833573</v>
      </c>
      <c r="T17" s="603"/>
      <c r="U17" s="603"/>
      <c r="V17" s="604"/>
      <c r="W17" s="602">
        <v>2833573</v>
      </c>
      <c r="X17" s="603"/>
      <c r="Y17" s="604"/>
      <c r="Z17" s="602">
        <v>4624738</v>
      </c>
      <c r="AA17" s="603"/>
      <c r="AB17" s="604"/>
      <c r="AC17" s="602">
        <v>5047389</v>
      </c>
      <c r="AD17" s="603"/>
      <c r="AE17" s="604"/>
      <c r="AF17" s="602">
        <v>5745143</v>
      </c>
      <c r="AG17" s="603"/>
      <c r="AH17" s="604"/>
      <c r="AI17" s="605" t="s">
        <v>65</v>
      </c>
      <c r="AJ17" s="606"/>
      <c r="AK17" s="607"/>
    </row>
    <row r="18" spans="1:37" x14ac:dyDescent="0.35">
      <c r="A18" s="246">
        <v>13</v>
      </c>
      <c r="B18" s="611" t="s">
        <v>66</v>
      </c>
      <c r="C18" s="612"/>
      <c r="D18" s="613"/>
      <c r="E18" s="602">
        <v>1803075</v>
      </c>
      <c r="F18" s="604"/>
      <c r="G18" s="602">
        <v>1967589</v>
      </c>
      <c r="H18" s="603"/>
      <c r="I18" s="604"/>
      <c r="J18" s="602">
        <v>2827606</v>
      </c>
      <c r="K18" s="603"/>
      <c r="L18" s="604"/>
      <c r="M18" s="602">
        <v>2734519</v>
      </c>
      <c r="N18" s="603"/>
      <c r="O18" s="604"/>
      <c r="P18" s="602">
        <v>2804899</v>
      </c>
      <c r="Q18" s="603"/>
      <c r="R18" s="604"/>
      <c r="S18" s="602">
        <v>17578678</v>
      </c>
      <c r="T18" s="603"/>
      <c r="U18" s="603"/>
      <c r="V18" s="604"/>
      <c r="W18" s="602">
        <v>19102962</v>
      </c>
      <c r="X18" s="603"/>
      <c r="Y18" s="604"/>
      <c r="Z18" s="602">
        <v>23290008</v>
      </c>
      <c r="AA18" s="603"/>
      <c r="AB18" s="604"/>
      <c r="AC18" s="602">
        <v>24539598</v>
      </c>
      <c r="AD18" s="603"/>
      <c r="AE18" s="604"/>
      <c r="AF18" s="602">
        <v>25619553</v>
      </c>
      <c r="AG18" s="603"/>
      <c r="AH18" s="604"/>
      <c r="AI18" s="605" t="s">
        <v>11</v>
      </c>
      <c r="AJ18" s="606"/>
      <c r="AK18" s="607"/>
    </row>
    <row r="19" spans="1:37" x14ac:dyDescent="0.35">
      <c r="A19" s="246">
        <v>14</v>
      </c>
      <c r="B19" s="611" t="s">
        <v>297</v>
      </c>
      <c r="C19" s="612"/>
      <c r="D19" s="613"/>
      <c r="E19" s="602">
        <v>1597747</v>
      </c>
      <c r="F19" s="604"/>
      <c r="G19" s="602">
        <v>1661729</v>
      </c>
      <c r="H19" s="603"/>
      <c r="I19" s="604"/>
      <c r="J19" s="602">
        <v>1728204</v>
      </c>
      <c r="K19" s="603"/>
      <c r="L19" s="604"/>
      <c r="M19" s="602">
        <v>1757967</v>
      </c>
      <c r="N19" s="603"/>
      <c r="O19" s="604"/>
      <c r="P19" s="602">
        <v>1793622</v>
      </c>
      <c r="Q19" s="603"/>
      <c r="R19" s="604"/>
      <c r="S19" s="602">
        <v>10743579</v>
      </c>
      <c r="T19" s="603"/>
      <c r="U19" s="603"/>
      <c r="V19" s="604"/>
      <c r="W19" s="602">
        <v>11673255</v>
      </c>
      <c r="X19" s="603"/>
      <c r="Y19" s="604"/>
      <c r="Z19" s="602">
        <v>12455980</v>
      </c>
      <c r="AA19" s="603"/>
      <c r="AB19" s="604"/>
      <c r="AC19" s="602">
        <v>13089196</v>
      </c>
      <c r="AD19" s="603"/>
      <c r="AE19" s="604"/>
      <c r="AF19" s="602">
        <v>13771527</v>
      </c>
      <c r="AG19" s="603"/>
      <c r="AH19" s="604"/>
      <c r="AI19" s="605" t="s">
        <v>13</v>
      </c>
      <c r="AJ19" s="606"/>
      <c r="AK19" s="607"/>
    </row>
    <row r="20" spans="1:37" x14ac:dyDescent="0.35">
      <c r="A20" s="246">
        <v>15</v>
      </c>
      <c r="B20" s="611" t="s">
        <v>298</v>
      </c>
      <c r="C20" s="612"/>
      <c r="D20" s="613"/>
      <c r="E20" s="602">
        <v>652595</v>
      </c>
      <c r="F20" s="604"/>
      <c r="G20" s="602">
        <v>674772</v>
      </c>
      <c r="H20" s="603"/>
      <c r="I20" s="604"/>
      <c r="J20" s="602">
        <v>841124</v>
      </c>
      <c r="K20" s="603"/>
      <c r="L20" s="604"/>
      <c r="M20" s="602">
        <v>821146</v>
      </c>
      <c r="N20" s="603"/>
      <c r="O20" s="604"/>
      <c r="P20" s="602">
        <v>858406</v>
      </c>
      <c r="Q20" s="603"/>
      <c r="R20" s="604"/>
      <c r="S20" s="602">
        <v>13917282</v>
      </c>
      <c r="T20" s="603"/>
      <c r="U20" s="603"/>
      <c r="V20" s="604"/>
      <c r="W20" s="602">
        <v>14621602</v>
      </c>
      <c r="X20" s="603"/>
      <c r="Y20" s="604"/>
      <c r="Z20" s="602">
        <v>17082038</v>
      </c>
      <c r="AA20" s="603"/>
      <c r="AB20" s="604"/>
      <c r="AC20" s="602">
        <v>15440665</v>
      </c>
      <c r="AD20" s="603"/>
      <c r="AE20" s="604"/>
      <c r="AF20" s="602">
        <v>16501623</v>
      </c>
      <c r="AG20" s="603"/>
      <c r="AH20" s="604"/>
      <c r="AI20" s="605" t="s">
        <v>69</v>
      </c>
      <c r="AJ20" s="606"/>
      <c r="AK20" s="607"/>
    </row>
    <row r="21" spans="1:37" x14ac:dyDescent="0.35">
      <c r="A21" s="246">
        <v>16</v>
      </c>
      <c r="B21" s="611" t="s">
        <v>70</v>
      </c>
      <c r="C21" s="612"/>
      <c r="D21" s="613"/>
      <c r="E21" s="602">
        <v>2895429</v>
      </c>
      <c r="F21" s="604"/>
      <c r="G21" s="602">
        <v>3184668</v>
      </c>
      <c r="H21" s="603"/>
      <c r="I21" s="604"/>
      <c r="J21" s="602">
        <v>3380530</v>
      </c>
      <c r="K21" s="603"/>
      <c r="L21" s="604"/>
      <c r="M21" s="602">
        <v>3480534</v>
      </c>
      <c r="N21" s="603"/>
      <c r="O21" s="604"/>
      <c r="P21" s="602">
        <v>3613784</v>
      </c>
      <c r="Q21" s="603"/>
      <c r="R21" s="604"/>
      <c r="S21" s="602">
        <v>29957905</v>
      </c>
      <c r="T21" s="603"/>
      <c r="U21" s="603"/>
      <c r="V21" s="604"/>
      <c r="W21" s="602">
        <v>32207499</v>
      </c>
      <c r="X21" s="603"/>
      <c r="Y21" s="604"/>
      <c r="Z21" s="602">
        <v>34405726</v>
      </c>
      <c r="AA21" s="603"/>
      <c r="AB21" s="604"/>
      <c r="AC21" s="602">
        <v>36135286</v>
      </c>
      <c r="AD21" s="603"/>
      <c r="AE21" s="604"/>
      <c r="AF21" s="602">
        <v>37881767</v>
      </c>
      <c r="AG21" s="603"/>
      <c r="AH21" s="604"/>
      <c r="AI21" s="605" t="s">
        <v>15</v>
      </c>
      <c r="AJ21" s="606"/>
      <c r="AK21" s="607"/>
    </row>
    <row r="22" spans="1:37" x14ac:dyDescent="0.35">
      <c r="A22" s="246">
        <v>17</v>
      </c>
      <c r="B22" s="608" t="s">
        <v>71</v>
      </c>
      <c r="C22" s="609"/>
      <c r="D22" s="610"/>
      <c r="E22" s="599">
        <v>41102</v>
      </c>
      <c r="F22" s="601"/>
      <c r="G22" s="599">
        <v>45412</v>
      </c>
      <c r="H22" s="600"/>
      <c r="I22" s="601"/>
      <c r="J22" s="599">
        <v>45412</v>
      </c>
      <c r="K22" s="600"/>
      <c r="L22" s="601"/>
      <c r="M22" s="599">
        <v>45412</v>
      </c>
      <c r="N22" s="600"/>
      <c r="O22" s="601"/>
      <c r="P22" s="599">
        <v>45412</v>
      </c>
      <c r="Q22" s="600"/>
      <c r="R22" s="601"/>
      <c r="S22" s="602">
        <v>266815</v>
      </c>
      <c r="T22" s="603"/>
      <c r="U22" s="603"/>
      <c r="V22" s="604"/>
      <c r="W22" s="602">
        <v>316558</v>
      </c>
      <c r="X22" s="603"/>
      <c r="Y22" s="604"/>
      <c r="Z22" s="602">
        <v>316558</v>
      </c>
      <c r="AA22" s="603"/>
      <c r="AB22" s="604"/>
      <c r="AC22" s="602">
        <v>316558</v>
      </c>
      <c r="AD22" s="603"/>
      <c r="AE22" s="604"/>
      <c r="AF22" s="602">
        <v>316558</v>
      </c>
      <c r="AG22" s="603"/>
      <c r="AH22" s="604"/>
      <c r="AI22" s="605" t="s">
        <v>501</v>
      </c>
      <c r="AJ22" s="606"/>
      <c r="AK22" s="607"/>
    </row>
    <row r="23" spans="1:37" x14ac:dyDescent="0.35">
      <c r="A23" s="246">
        <v>18</v>
      </c>
      <c r="B23" s="608" t="s">
        <v>502</v>
      </c>
      <c r="C23" s="609"/>
      <c r="D23" s="610"/>
      <c r="E23" s="599">
        <v>93226</v>
      </c>
      <c r="F23" s="601"/>
      <c r="G23" s="599">
        <v>98205</v>
      </c>
      <c r="H23" s="600"/>
      <c r="I23" s="601"/>
      <c r="J23" s="599">
        <v>98205</v>
      </c>
      <c r="K23" s="600"/>
      <c r="L23" s="601"/>
      <c r="M23" s="602">
        <v>107702</v>
      </c>
      <c r="N23" s="603"/>
      <c r="O23" s="604"/>
      <c r="P23" s="602">
        <v>114222</v>
      </c>
      <c r="Q23" s="603"/>
      <c r="R23" s="604"/>
      <c r="S23" s="602">
        <v>239400</v>
      </c>
      <c r="T23" s="603"/>
      <c r="U23" s="603"/>
      <c r="V23" s="604"/>
      <c r="W23" s="602">
        <v>267599</v>
      </c>
      <c r="X23" s="603"/>
      <c r="Y23" s="604"/>
      <c r="Z23" s="602">
        <v>267599</v>
      </c>
      <c r="AA23" s="603"/>
      <c r="AB23" s="604"/>
      <c r="AC23" s="602">
        <v>306717</v>
      </c>
      <c r="AD23" s="603"/>
      <c r="AE23" s="604"/>
      <c r="AF23" s="602">
        <v>327520</v>
      </c>
      <c r="AG23" s="603"/>
      <c r="AH23" s="604"/>
      <c r="AI23" s="605" t="s">
        <v>503</v>
      </c>
      <c r="AJ23" s="606"/>
      <c r="AK23" s="607"/>
    </row>
    <row r="24" spans="1:37" x14ac:dyDescent="0.35">
      <c r="A24" s="246">
        <v>19</v>
      </c>
      <c r="B24" s="611" t="s">
        <v>75</v>
      </c>
      <c r="C24" s="612"/>
      <c r="D24" s="613"/>
      <c r="E24" s="599">
        <v>34359</v>
      </c>
      <c r="F24" s="601"/>
      <c r="G24" s="599">
        <v>37831</v>
      </c>
      <c r="H24" s="600"/>
      <c r="I24" s="601"/>
      <c r="J24" s="599">
        <v>42627</v>
      </c>
      <c r="K24" s="600"/>
      <c r="L24" s="601"/>
      <c r="M24" s="599">
        <v>46662</v>
      </c>
      <c r="N24" s="600"/>
      <c r="O24" s="601"/>
      <c r="P24" s="599">
        <v>50463</v>
      </c>
      <c r="Q24" s="600"/>
      <c r="R24" s="601"/>
      <c r="S24" s="602">
        <v>173520</v>
      </c>
      <c r="T24" s="603"/>
      <c r="U24" s="603"/>
      <c r="V24" s="604"/>
      <c r="W24" s="602">
        <v>195736</v>
      </c>
      <c r="X24" s="603"/>
      <c r="Y24" s="604"/>
      <c r="Z24" s="602">
        <v>224723</v>
      </c>
      <c r="AA24" s="603"/>
      <c r="AB24" s="604"/>
      <c r="AC24" s="602">
        <v>248846</v>
      </c>
      <c r="AD24" s="603"/>
      <c r="AE24" s="604"/>
      <c r="AF24" s="602">
        <v>267176</v>
      </c>
      <c r="AG24" s="603"/>
      <c r="AH24" s="604"/>
      <c r="AI24" s="605" t="s">
        <v>76</v>
      </c>
      <c r="AJ24" s="606"/>
      <c r="AK24" s="607"/>
    </row>
    <row r="25" spans="1:37" x14ac:dyDescent="0.35">
      <c r="A25" s="246">
        <v>20</v>
      </c>
      <c r="B25" s="611" t="s">
        <v>304</v>
      </c>
      <c r="C25" s="612"/>
      <c r="D25" s="613"/>
      <c r="E25" s="602">
        <v>208546</v>
      </c>
      <c r="F25" s="604"/>
      <c r="G25" s="602">
        <v>232125</v>
      </c>
      <c r="H25" s="603"/>
      <c r="I25" s="604"/>
      <c r="J25" s="602">
        <v>248185</v>
      </c>
      <c r="K25" s="603"/>
      <c r="L25" s="604"/>
      <c r="M25" s="602">
        <v>252155</v>
      </c>
      <c r="N25" s="603"/>
      <c r="O25" s="604"/>
      <c r="P25" s="602">
        <v>260524</v>
      </c>
      <c r="Q25" s="603"/>
      <c r="R25" s="604"/>
      <c r="S25" s="602">
        <v>240656</v>
      </c>
      <c r="T25" s="603"/>
      <c r="U25" s="603"/>
      <c r="V25" s="604"/>
      <c r="W25" s="602">
        <v>257563</v>
      </c>
      <c r="X25" s="603"/>
      <c r="Y25" s="604"/>
      <c r="Z25" s="602">
        <v>272108</v>
      </c>
      <c r="AA25" s="603"/>
      <c r="AB25" s="604"/>
      <c r="AC25" s="602">
        <v>281317</v>
      </c>
      <c r="AD25" s="603"/>
      <c r="AE25" s="604"/>
      <c r="AF25" s="602">
        <v>294429</v>
      </c>
      <c r="AG25" s="603"/>
      <c r="AH25" s="604"/>
      <c r="AI25" s="605" t="s">
        <v>78</v>
      </c>
      <c r="AJ25" s="606"/>
      <c r="AK25" s="607"/>
    </row>
    <row r="26" spans="1:37" x14ac:dyDescent="0.35">
      <c r="A26" s="246">
        <v>21</v>
      </c>
      <c r="B26" s="611" t="s">
        <v>79</v>
      </c>
      <c r="C26" s="612"/>
      <c r="D26" s="613"/>
      <c r="E26" s="602">
        <v>664611</v>
      </c>
      <c r="F26" s="604"/>
      <c r="G26" s="602">
        <v>720470</v>
      </c>
      <c r="H26" s="603"/>
      <c r="I26" s="604"/>
      <c r="J26" s="602">
        <v>784197</v>
      </c>
      <c r="K26" s="603"/>
      <c r="L26" s="604"/>
      <c r="M26" s="602">
        <v>814280</v>
      </c>
      <c r="N26" s="603"/>
      <c r="O26" s="604"/>
      <c r="P26" s="602">
        <v>850743</v>
      </c>
      <c r="Q26" s="603"/>
      <c r="R26" s="604"/>
      <c r="S26" s="602">
        <v>6759316</v>
      </c>
      <c r="T26" s="603"/>
      <c r="U26" s="603"/>
      <c r="V26" s="604"/>
      <c r="W26" s="602">
        <v>7560407</v>
      </c>
      <c r="X26" s="603"/>
      <c r="Y26" s="604"/>
      <c r="Z26" s="602">
        <v>8331521</v>
      </c>
      <c r="AA26" s="603"/>
      <c r="AB26" s="604"/>
      <c r="AC26" s="602">
        <v>8837418</v>
      </c>
      <c r="AD26" s="603"/>
      <c r="AE26" s="604"/>
      <c r="AF26" s="602">
        <v>9329591</v>
      </c>
      <c r="AG26" s="603"/>
      <c r="AH26" s="604"/>
      <c r="AI26" s="605" t="s">
        <v>17</v>
      </c>
      <c r="AJ26" s="606"/>
      <c r="AK26" s="607"/>
    </row>
    <row r="27" spans="1:37" x14ac:dyDescent="0.35">
      <c r="A27" s="246">
        <v>22</v>
      </c>
      <c r="B27" s="611" t="s">
        <v>504</v>
      </c>
      <c r="C27" s="612"/>
      <c r="D27" s="613"/>
      <c r="E27" s="602">
        <v>526656</v>
      </c>
      <c r="F27" s="604"/>
      <c r="G27" s="602">
        <v>568396</v>
      </c>
      <c r="H27" s="603"/>
      <c r="I27" s="604"/>
      <c r="J27" s="602">
        <v>607894</v>
      </c>
      <c r="K27" s="603"/>
      <c r="L27" s="604"/>
      <c r="M27" s="602">
        <v>620304</v>
      </c>
      <c r="N27" s="603"/>
      <c r="O27" s="604"/>
      <c r="P27" s="602">
        <v>643168</v>
      </c>
      <c r="Q27" s="603"/>
      <c r="R27" s="604"/>
      <c r="S27" s="602">
        <v>9154320</v>
      </c>
      <c r="T27" s="603"/>
      <c r="U27" s="603"/>
      <c r="V27" s="604"/>
      <c r="W27" s="602">
        <v>9991039</v>
      </c>
      <c r="X27" s="603"/>
      <c r="Y27" s="604"/>
      <c r="Z27" s="602">
        <v>10728472</v>
      </c>
      <c r="AA27" s="603"/>
      <c r="AB27" s="604"/>
      <c r="AC27" s="602">
        <v>11172794</v>
      </c>
      <c r="AD27" s="603"/>
      <c r="AE27" s="604"/>
      <c r="AF27" s="602">
        <v>11638349</v>
      </c>
      <c r="AG27" s="603"/>
      <c r="AH27" s="604"/>
      <c r="AI27" s="605" t="s">
        <v>82</v>
      </c>
      <c r="AJ27" s="606"/>
      <c r="AK27" s="607"/>
    </row>
    <row r="28" spans="1:37" x14ac:dyDescent="0.35">
      <c r="A28" s="246">
        <v>23</v>
      </c>
      <c r="B28" s="611" t="s">
        <v>307</v>
      </c>
      <c r="C28" s="612"/>
      <c r="D28" s="613"/>
      <c r="E28" s="602">
        <v>1205811</v>
      </c>
      <c r="F28" s="604"/>
      <c r="G28" s="602">
        <v>1296656</v>
      </c>
      <c r="H28" s="603"/>
      <c r="I28" s="604"/>
      <c r="J28" s="602">
        <v>1357303</v>
      </c>
      <c r="K28" s="603"/>
      <c r="L28" s="604"/>
      <c r="M28" s="602">
        <v>1191380</v>
      </c>
      <c r="N28" s="603"/>
      <c r="O28" s="604"/>
      <c r="P28" s="602">
        <v>1251159</v>
      </c>
      <c r="Q28" s="603"/>
      <c r="R28" s="604"/>
      <c r="S28" s="602">
        <v>15074195</v>
      </c>
      <c r="T28" s="603"/>
      <c r="U28" s="603"/>
      <c r="V28" s="604"/>
      <c r="W28" s="602">
        <v>16413293</v>
      </c>
      <c r="X28" s="603"/>
      <c r="Y28" s="604"/>
      <c r="Z28" s="602">
        <v>17878707</v>
      </c>
      <c r="AA28" s="603"/>
      <c r="AB28" s="604"/>
      <c r="AC28" s="602">
        <v>14942703</v>
      </c>
      <c r="AD28" s="603"/>
      <c r="AE28" s="604"/>
      <c r="AF28" s="602">
        <v>15923625</v>
      </c>
      <c r="AG28" s="603"/>
      <c r="AH28" s="604"/>
      <c r="AI28" s="605" t="s">
        <v>84</v>
      </c>
      <c r="AJ28" s="606"/>
      <c r="AK28" s="607"/>
    </row>
    <row r="29" spans="1:37" x14ac:dyDescent="0.35">
      <c r="A29" s="246">
        <v>24</v>
      </c>
      <c r="B29" s="608" t="s">
        <v>85</v>
      </c>
      <c r="C29" s="609"/>
      <c r="D29" s="610"/>
      <c r="E29" s="599">
        <v>20082</v>
      </c>
      <c r="F29" s="601"/>
      <c r="G29" s="599">
        <v>20082</v>
      </c>
      <c r="H29" s="600"/>
      <c r="I29" s="601"/>
      <c r="J29" s="599">
        <v>20082</v>
      </c>
      <c r="K29" s="600"/>
      <c r="L29" s="601"/>
      <c r="M29" s="599">
        <v>26509</v>
      </c>
      <c r="N29" s="600"/>
      <c r="O29" s="601"/>
      <c r="P29" s="599">
        <v>27857</v>
      </c>
      <c r="Q29" s="600"/>
      <c r="R29" s="601"/>
      <c r="S29" s="599">
        <v>34024</v>
      </c>
      <c r="T29" s="600"/>
      <c r="U29" s="600"/>
      <c r="V29" s="601"/>
      <c r="W29" s="599">
        <v>34024</v>
      </c>
      <c r="X29" s="600"/>
      <c r="Y29" s="601"/>
      <c r="Z29" s="599">
        <v>34024</v>
      </c>
      <c r="AA29" s="600"/>
      <c r="AB29" s="601"/>
      <c r="AC29" s="599">
        <v>50696</v>
      </c>
      <c r="AD29" s="600"/>
      <c r="AE29" s="601"/>
      <c r="AF29" s="599">
        <v>59058</v>
      </c>
      <c r="AG29" s="600"/>
      <c r="AH29" s="601"/>
      <c r="AI29" s="605" t="s">
        <v>505</v>
      </c>
      <c r="AJ29" s="606"/>
      <c r="AK29" s="607"/>
    </row>
    <row r="30" spans="1:37" x14ac:dyDescent="0.35">
      <c r="A30" s="246">
        <v>25</v>
      </c>
      <c r="B30" s="611" t="s">
        <v>87</v>
      </c>
      <c r="C30" s="612"/>
      <c r="D30" s="613"/>
      <c r="E30" s="602">
        <v>2078636</v>
      </c>
      <c r="F30" s="604"/>
      <c r="G30" s="602">
        <v>2168622</v>
      </c>
      <c r="H30" s="603"/>
      <c r="I30" s="604"/>
      <c r="J30" s="602">
        <v>2243872</v>
      </c>
      <c r="K30" s="603"/>
      <c r="L30" s="604"/>
      <c r="M30" s="602">
        <v>2300625</v>
      </c>
      <c r="N30" s="603"/>
      <c r="O30" s="604"/>
      <c r="P30" s="602">
        <v>2372487</v>
      </c>
      <c r="Q30" s="603"/>
      <c r="R30" s="604"/>
      <c r="S30" s="602">
        <v>25963762</v>
      </c>
      <c r="T30" s="603"/>
      <c r="U30" s="603"/>
      <c r="V30" s="604"/>
      <c r="W30" s="602">
        <v>28006556</v>
      </c>
      <c r="X30" s="603"/>
      <c r="Y30" s="604"/>
      <c r="Z30" s="602">
        <v>29850716</v>
      </c>
      <c r="AA30" s="603"/>
      <c r="AB30" s="604"/>
      <c r="AC30" s="602">
        <v>31271663</v>
      </c>
      <c r="AD30" s="603"/>
      <c r="AE30" s="604"/>
      <c r="AF30" s="602">
        <v>32649510</v>
      </c>
      <c r="AG30" s="603"/>
      <c r="AH30" s="604"/>
      <c r="AI30" s="605" t="s">
        <v>19</v>
      </c>
      <c r="AJ30" s="606"/>
      <c r="AK30" s="607"/>
    </row>
    <row r="31" spans="1:37" x14ac:dyDescent="0.35">
      <c r="A31" s="246">
        <v>26</v>
      </c>
      <c r="B31" s="611" t="s">
        <v>506</v>
      </c>
      <c r="C31" s="612"/>
      <c r="D31" s="613"/>
      <c r="E31" s="602">
        <v>1513070</v>
      </c>
      <c r="F31" s="604"/>
      <c r="G31" s="602">
        <v>1670076</v>
      </c>
      <c r="H31" s="603"/>
      <c r="I31" s="604"/>
      <c r="J31" s="602">
        <v>1114226</v>
      </c>
      <c r="K31" s="603"/>
      <c r="L31" s="604"/>
      <c r="M31" s="602">
        <v>971559</v>
      </c>
      <c r="N31" s="603"/>
      <c r="O31" s="604"/>
      <c r="P31" s="602">
        <v>1007063</v>
      </c>
      <c r="Q31" s="603"/>
      <c r="R31" s="604"/>
      <c r="S31" s="602">
        <v>9452132</v>
      </c>
      <c r="T31" s="603"/>
      <c r="U31" s="603"/>
      <c r="V31" s="604"/>
      <c r="W31" s="602">
        <v>10458196</v>
      </c>
      <c r="X31" s="603"/>
      <c r="Y31" s="604"/>
      <c r="Z31" s="602">
        <v>11792200</v>
      </c>
      <c r="AA31" s="603"/>
      <c r="AB31" s="604"/>
      <c r="AC31" s="602">
        <v>11884699</v>
      </c>
      <c r="AD31" s="603"/>
      <c r="AE31" s="604"/>
      <c r="AF31" s="602">
        <v>12617525</v>
      </c>
      <c r="AG31" s="603"/>
      <c r="AH31" s="604"/>
      <c r="AI31" s="605" t="s">
        <v>89</v>
      </c>
      <c r="AJ31" s="606"/>
      <c r="AK31" s="607"/>
    </row>
    <row r="32" spans="1:37" x14ac:dyDescent="0.35">
      <c r="A32" s="246">
        <v>27</v>
      </c>
      <c r="B32" s="611" t="s">
        <v>90</v>
      </c>
      <c r="C32" s="612"/>
      <c r="D32" s="613"/>
      <c r="E32" s="599">
        <v>75775</v>
      </c>
      <c r="F32" s="601"/>
      <c r="G32" s="599">
        <v>79897</v>
      </c>
      <c r="H32" s="600"/>
      <c r="I32" s="601"/>
      <c r="J32" s="599">
        <v>83977</v>
      </c>
      <c r="K32" s="600"/>
      <c r="L32" s="601"/>
      <c r="M32" s="599">
        <v>98502</v>
      </c>
      <c r="N32" s="600"/>
      <c r="O32" s="601"/>
      <c r="P32" s="602">
        <v>106499</v>
      </c>
      <c r="Q32" s="603"/>
      <c r="R32" s="604"/>
      <c r="S32" s="602">
        <v>359355</v>
      </c>
      <c r="T32" s="603"/>
      <c r="U32" s="603"/>
      <c r="V32" s="604"/>
      <c r="W32" s="602">
        <v>415962</v>
      </c>
      <c r="X32" s="603"/>
      <c r="Y32" s="604"/>
      <c r="Z32" s="602">
        <v>467120</v>
      </c>
      <c r="AA32" s="603"/>
      <c r="AB32" s="604"/>
      <c r="AC32" s="602">
        <v>505392</v>
      </c>
      <c r="AD32" s="603"/>
      <c r="AE32" s="604"/>
      <c r="AF32" s="602">
        <v>543247</v>
      </c>
      <c r="AG32" s="603"/>
      <c r="AH32" s="604"/>
      <c r="AI32" s="605" t="s">
        <v>91</v>
      </c>
      <c r="AJ32" s="606"/>
      <c r="AK32" s="607"/>
    </row>
    <row r="33" spans="1:37" x14ac:dyDescent="0.35">
      <c r="A33" s="246">
        <v>28</v>
      </c>
      <c r="B33" s="611" t="s">
        <v>313</v>
      </c>
      <c r="C33" s="612"/>
      <c r="D33" s="613"/>
      <c r="E33" s="602">
        <v>166740</v>
      </c>
      <c r="F33" s="604"/>
      <c r="G33" s="602">
        <v>181515</v>
      </c>
      <c r="H33" s="603"/>
      <c r="I33" s="604"/>
      <c r="J33" s="602">
        <v>206107</v>
      </c>
      <c r="K33" s="603"/>
      <c r="L33" s="604"/>
      <c r="M33" s="602">
        <v>197012</v>
      </c>
      <c r="N33" s="603"/>
      <c r="O33" s="604"/>
      <c r="P33" s="602">
        <v>1734820</v>
      </c>
      <c r="Q33" s="603"/>
      <c r="R33" s="604"/>
      <c r="S33" s="602">
        <v>2313700</v>
      </c>
      <c r="T33" s="603"/>
      <c r="U33" s="603"/>
      <c r="V33" s="604"/>
      <c r="W33" s="602">
        <v>2571170</v>
      </c>
      <c r="X33" s="603"/>
      <c r="Y33" s="604"/>
      <c r="Z33" s="602">
        <v>33006676</v>
      </c>
      <c r="AA33" s="603"/>
      <c r="AB33" s="604"/>
      <c r="AC33" s="602">
        <v>2639039</v>
      </c>
      <c r="AD33" s="603"/>
      <c r="AE33" s="604"/>
      <c r="AF33" s="602">
        <v>2814181</v>
      </c>
      <c r="AG33" s="603"/>
      <c r="AH33" s="604"/>
      <c r="AI33" s="605" t="s">
        <v>93</v>
      </c>
      <c r="AJ33" s="606"/>
      <c r="AK33" s="607"/>
    </row>
    <row r="34" spans="1:37" x14ac:dyDescent="0.35">
      <c r="A34" s="246">
        <v>29</v>
      </c>
      <c r="B34" s="611" t="s">
        <v>507</v>
      </c>
      <c r="C34" s="612"/>
      <c r="D34" s="613"/>
      <c r="E34" s="602">
        <v>1285314</v>
      </c>
      <c r="F34" s="604"/>
      <c r="G34" s="602">
        <v>1473481</v>
      </c>
      <c r="H34" s="603"/>
      <c r="I34" s="604"/>
      <c r="J34" s="602">
        <v>1918148</v>
      </c>
      <c r="K34" s="603"/>
      <c r="L34" s="604"/>
      <c r="M34" s="602">
        <v>1637891</v>
      </c>
      <c r="N34" s="603"/>
      <c r="O34" s="604"/>
      <c r="P34" s="602">
        <v>209001</v>
      </c>
      <c r="Q34" s="603"/>
      <c r="R34" s="604"/>
      <c r="S34" s="602">
        <v>28109502</v>
      </c>
      <c r="T34" s="603"/>
      <c r="U34" s="603"/>
      <c r="V34" s="604"/>
      <c r="W34" s="602">
        <v>31238573</v>
      </c>
      <c r="X34" s="603"/>
      <c r="Y34" s="604"/>
      <c r="Z34" s="602">
        <v>2692875</v>
      </c>
      <c r="AA34" s="603"/>
      <c r="AB34" s="604"/>
      <c r="AC34" s="602">
        <v>35205505</v>
      </c>
      <c r="AD34" s="603"/>
      <c r="AE34" s="604"/>
      <c r="AF34" s="602">
        <v>37819394</v>
      </c>
      <c r="AG34" s="603"/>
      <c r="AH34" s="604"/>
      <c r="AI34" s="605" t="s">
        <v>95</v>
      </c>
      <c r="AJ34" s="606"/>
      <c r="AK34" s="607"/>
    </row>
    <row r="35" spans="1:37" x14ac:dyDescent="0.35">
      <c r="A35" s="246">
        <v>30</v>
      </c>
      <c r="B35" s="611" t="s">
        <v>96</v>
      </c>
      <c r="C35" s="612"/>
      <c r="D35" s="613"/>
      <c r="E35" s="602">
        <v>712328</v>
      </c>
      <c r="F35" s="604"/>
      <c r="G35" s="602">
        <v>712328</v>
      </c>
      <c r="H35" s="603"/>
      <c r="I35" s="604"/>
      <c r="J35" s="602">
        <v>962267</v>
      </c>
      <c r="K35" s="603"/>
      <c r="L35" s="604"/>
      <c r="M35" s="602">
        <v>1004807</v>
      </c>
      <c r="N35" s="603"/>
      <c r="O35" s="604"/>
      <c r="P35" s="602">
        <v>1045108</v>
      </c>
      <c r="Q35" s="603"/>
      <c r="R35" s="604"/>
      <c r="S35" s="602">
        <v>6733245</v>
      </c>
      <c r="T35" s="603"/>
      <c r="U35" s="603"/>
      <c r="V35" s="604"/>
      <c r="W35" s="602">
        <v>6733245</v>
      </c>
      <c r="X35" s="603"/>
      <c r="Y35" s="604"/>
      <c r="Z35" s="602">
        <v>9953685</v>
      </c>
      <c r="AA35" s="603"/>
      <c r="AB35" s="604"/>
      <c r="AC35" s="602">
        <v>10869306</v>
      </c>
      <c r="AD35" s="603"/>
      <c r="AE35" s="604"/>
      <c r="AF35" s="602">
        <v>11748537</v>
      </c>
      <c r="AG35" s="603"/>
      <c r="AH35" s="604"/>
      <c r="AI35" s="605" t="s">
        <v>98</v>
      </c>
      <c r="AJ35" s="606"/>
      <c r="AK35" s="607"/>
    </row>
    <row r="36" spans="1:37" x14ac:dyDescent="0.35">
      <c r="A36" s="246">
        <v>31</v>
      </c>
      <c r="B36" s="611" t="s">
        <v>99</v>
      </c>
      <c r="C36" s="612"/>
      <c r="D36" s="613"/>
      <c r="E36" s="599">
        <v>14820</v>
      </c>
      <c r="F36" s="601"/>
      <c r="G36" s="599">
        <v>15591</v>
      </c>
      <c r="H36" s="600"/>
      <c r="I36" s="601"/>
      <c r="J36" s="599">
        <v>12816</v>
      </c>
      <c r="K36" s="600"/>
      <c r="L36" s="601"/>
      <c r="M36" s="599">
        <v>17252</v>
      </c>
      <c r="N36" s="600"/>
      <c r="O36" s="601"/>
      <c r="P36" s="599">
        <v>17834</v>
      </c>
      <c r="Q36" s="600"/>
      <c r="R36" s="601"/>
      <c r="S36" s="602">
        <v>116319</v>
      </c>
      <c r="T36" s="603"/>
      <c r="U36" s="603"/>
      <c r="V36" s="604"/>
      <c r="W36" s="602">
        <v>125460</v>
      </c>
      <c r="X36" s="603"/>
      <c r="Y36" s="604"/>
      <c r="Z36" s="602">
        <v>137244</v>
      </c>
      <c r="AA36" s="603"/>
      <c r="AB36" s="604"/>
      <c r="AC36" s="602">
        <v>137851</v>
      </c>
      <c r="AD36" s="603"/>
      <c r="AE36" s="604"/>
      <c r="AF36" s="602">
        <v>142907</v>
      </c>
      <c r="AG36" s="603"/>
      <c r="AH36" s="604"/>
      <c r="AI36" s="614" t="s">
        <v>508</v>
      </c>
      <c r="AJ36" s="615"/>
      <c r="AK36" s="616"/>
    </row>
    <row r="37" spans="1:37" x14ac:dyDescent="0.35">
      <c r="A37" s="246">
        <v>32</v>
      </c>
      <c r="B37" s="611" t="s">
        <v>101</v>
      </c>
      <c r="C37" s="612"/>
      <c r="D37" s="613"/>
      <c r="E37" s="599">
        <v>25180</v>
      </c>
      <c r="F37" s="601"/>
      <c r="G37" s="599">
        <v>24660</v>
      </c>
      <c r="H37" s="600"/>
      <c r="I37" s="601"/>
      <c r="J37" s="599">
        <v>28707</v>
      </c>
      <c r="K37" s="600"/>
      <c r="L37" s="601"/>
      <c r="M37" s="599">
        <v>30176</v>
      </c>
      <c r="N37" s="600"/>
      <c r="O37" s="601"/>
      <c r="P37" s="599">
        <v>31874</v>
      </c>
      <c r="Q37" s="600"/>
      <c r="R37" s="601"/>
      <c r="S37" s="602">
        <v>925608</v>
      </c>
      <c r="T37" s="603"/>
      <c r="U37" s="603"/>
      <c r="V37" s="604"/>
      <c r="W37" s="602">
        <v>986620</v>
      </c>
      <c r="X37" s="603"/>
      <c r="Y37" s="604"/>
      <c r="Z37" s="602">
        <v>1030150</v>
      </c>
      <c r="AA37" s="603"/>
      <c r="AB37" s="604"/>
      <c r="AC37" s="602">
        <v>1059593</v>
      </c>
      <c r="AD37" s="603"/>
      <c r="AE37" s="604"/>
      <c r="AF37" s="602">
        <v>1096253</v>
      </c>
      <c r="AG37" s="603"/>
      <c r="AH37" s="604"/>
      <c r="AI37" s="605" t="s">
        <v>102</v>
      </c>
      <c r="AJ37" s="606"/>
      <c r="AK37" s="607"/>
    </row>
    <row r="38" spans="1:37" x14ac:dyDescent="0.35">
      <c r="A38" s="246">
        <v>33</v>
      </c>
      <c r="B38" s="608" t="s">
        <v>233</v>
      </c>
      <c r="C38" s="609"/>
      <c r="D38" s="610"/>
      <c r="E38" s="599">
        <v>8274</v>
      </c>
      <c r="F38" s="601"/>
      <c r="G38" s="599">
        <v>8792</v>
      </c>
      <c r="H38" s="600"/>
      <c r="I38" s="601"/>
      <c r="J38" s="599">
        <v>22307</v>
      </c>
      <c r="K38" s="600"/>
      <c r="L38" s="601"/>
      <c r="M38" s="599">
        <v>24066</v>
      </c>
      <c r="N38" s="600"/>
      <c r="O38" s="601"/>
      <c r="P38" s="599">
        <v>26856</v>
      </c>
      <c r="Q38" s="600"/>
      <c r="R38" s="601"/>
      <c r="S38" s="602">
        <v>109252</v>
      </c>
      <c r="T38" s="603"/>
      <c r="U38" s="603"/>
      <c r="V38" s="604"/>
      <c r="W38" s="602">
        <v>114730</v>
      </c>
      <c r="X38" s="603"/>
      <c r="Y38" s="604"/>
      <c r="Z38" s="602">
        <v>246485</v>
      </c>
      <c r="AA38" s="603"/>
      <c r="AB38" s="604"/>
      <c r="AC38" s="602">
        <v>277284</v>
      </c>
      <c r="AD38" s="603"/>
      <c r="AE38" s="604"/>
      <c r="AF38" s="602">
        <v>286245</v>
      </c>
      <c r="AG38" s="603"/>
      <c r="AH38" s="604"/>
      <c r="AI38" s="614" t="s">
        <v>509</v>
      </c>
      <c r="AJ38" s="615"/>
      <c r="AK38" s="616"/>
    </row>
    <row r="39" spans="1:37" x14ac:dyDescent="0.35">
      <c r="A39" s="246">
        <v>34</v>
      </c>
      <c r="B39" s="611" t="s">
        <v>236</v>
      </c>
      <c r="C39" s="612"/>
      <c r="D39" s="613"/>
      <c r="E39" s="599">
        <v>2476</v>
      </c>
      <c r="F39" s="601"/>
      <c r="G39" s="599">
        <v>2476</v>
      </c>
      <c r="H39" s="600"/>
      <c r="I39" s="601"/>
      <c r="J39" s="599">
        <v>2594</v>
      </c>
      <c r="K39" s="600"/>
      <c r="L39" s="601"/>
      <c r="M39" s="599">
        <v>2664</v>
      </c>
      <c r="N39" s="600"/>
      <c r="O39" s="601"/>
      <c r="P39" s="599">
        <v>2747</v>
      </c>
      <c r="Q39" s="600"/>
      <c r="R39" s="601"/>
      <c r="S39" s="599">
        <v>15611</v>
      </c>
      <c r="T39" s="600"/>
      <c r="U39" s="600"/>
      <c r="V39" s="601"/>
      <c r="W39" s="599">
        <v>15611</v>
      </c>
      <c r="X39" s="600"/>
      <c r="Y39" s="601"/>
      <c r="Z39" s="599">
        <v>20071</v>
      </c>
      <c r="AA39" s="600"/>
      <c r="AB39" s="601"/>
      <c r="AC39" s="599">
        <v>21216</v>
      </c>
      <c r="AD39" s="600"/>
      <c r="AE39" s="601"/>
      <c r="AF39" s="599">
        <v>22567</v>
      </c>
      <c r="AG39" s="600"/>
      <c r="AH39" s="601"/>
      <c r="AI39" s="605" t="s">
        <v>30</v>
      </c>
      <c r="AJ39" s="606"/>
      <c r="AK39" s="607"/>
    </row>
    <row r="40" spans="1:37" x14ac:dyDescent="0.35">
      <c r="A40" s="246">
        <v>35</v>
      </c>
      <c r="B40" s="611" t="s">
        <v>510</v>
      </c>
      <c r="C40" s="612"/>
      <c r="D40" s="613"/>
      <c r="E40" s="599">
        <v>37600</v>
      </c>
      <c r="F40" s="601"/>
      <c r="G40" s="599">
        <v>47333</v>
      </c>
      <c r="H40" s="600"/>
      <c r="I40" s="601"/>
      <c r="J40" s="599">
        <v>55597</v>
      </c>
      <c r="K40" s="600"/>
      <c r="L40" s="601"/>
      <c r="M40" s="599">
        <v>42162</v>
      </c>
      <c r="N40" s="600"/>
      <c r="O40" s="601"/>
      <c r="P40" s="599">
        <v>50388</v>
      </c>
      <c r="Q40" s="600"/>
      <c r="R40" s="601"/>
      <c r="S40" s="602">
        <v>960261</v>
      </c>
      <c r="T40" s="603"/>
      <c r="U40" s="603"/>
      <c r="V40" s="604"/>
      <c r="W40" s="602">
        <v>1015226</v>
      </c>
      <c r="X40" s="603"/>
      <c r="Y40" s="604"/>
      <c r="Z40" s="602">
        <v>1063185</v>
      </c>
      <c r="AA40" s="603"/>
      <c r="AB40" s="604"/>
      <c r="AC40" s="602">
        <v>1178968</v>
      </c>
      <c r="AD40" s="603"/>
      <c r="AE40" s="604"/>
      <c r="AF40" s="602">
        <v>1221947</v>
      </c>
      <c r="AG40" s="603"/>
      <c r="AH40" s="604"/>
      <c r="AI40" s="605" t="s">
        <v>28</v>
      </c>
      <c r="AJ40" s="606"/>
      <c r="AK40" s="607"/>
    </row>
    <row r="41" spans="1:37" x14ac:dyDescent="0.35">
      <c r="A41" s="247"/>
      <c r="B41" s="624" t="s">
        <v>218</v>
      </c>
      <c r="C41" s="625"/>
      <c r="D41" s="626"/>
      <c r="E41" s="623">
        <v>23966121</v>
      </c>
      <c r="F41" s="573"/>
      <c r="G41" s="623">
        <v>25891404</v>
      </c>
      <c r="H41" s="572"/>
      <c r="I41" s="573"/>
      <c r="J41" s="623">
        <v>28162924</v>
      </c>
      <c r="K41" s="572"/>
      <c r="L41" s="573"/>
      <c r="M41" s="623">
        <v>28387888</v>
      </c>
      <c r="N41" s="572"/>
      <c r="O41" s="573"/>
      <c r="P41" s="623">
        <v>29435562</v>
      </c>
      <c r="Q41" s="572"/>
      <c r="R41" s="573"/>
      <c r="S41" s="623">
        <v>248621049</v>
      </c>
      <c r="T41" s="572"/>
      <c r="U41" s="572"/>
      <c r="V41" s="573"/>
      <c r="W41" s="623">
        <v>269880284</v>
      </c>
      <c r="X41" s="572"/>
      <c r="Y41" s="573"/>
      <c r="Z41" s="623">
        <v>298135877</v>
      </c>
      <c r="AA41" s="572"/>
      <c r="AB41" s="573"/>
      <c r="AC41" s="623">
        <v>307163360</v>
      </c>
      <c r="AD41" s="572"/>
      <c r="AE41" s="573"/>
      <c r="AF41" s="623">
        <v>324582999</v>
      </c>
      <c r="AG41" s="572"/>
      <c r="AH41" s="573"/>
      <c r="AI41" s="627" t="s">
        <v>32</v>
      </c>
      <c r="AJ41" s="628"/>
      <c r="AK41" s="629"/>
    </row>
    <row r="42" spans="1:37" x14ac:dyDescent="0.35">
      <c r="A42" s="617" t="s">
        <v>623</v>
      </c>
      <c r="B42" s="618"/>
      <c r="C42" s="618"/>
      <c r="D42" s="618"/>
      <c r="E42" s="618"/>
      <c r="F42" s="618"/>
      <c r="G42" s="618"/>
      <c r="H42" s="618"/>
      <c r="I42" s="618"/>
      <c r="J42" s="618"/>
      <c r="K42" s="618"/>
      <c r="L42" s="618"/>
      <c r="M42" s="618"/>
      <c r="N42" s="618"/>
      <c r="O42" s="618"/>
      <c r="P42" s="618"/>
      <c r="Q42" s="618"/>
      <c r="R42" s="618"/>
      <c r="S42" s="618"/>
      <c r="T42" s="618"/>
      <c r="U42" s="618"/>
      <c r="V42" s="618"/>
      <c r="W42" s="618"/>
      <c r="X42" s="618"/>
      <c r="Y42" s="618"/>
      <c r="Z42" s="618"/>
      <c r="AA42" s="618"/>
      <c r="AB42" s="618"/>
      <c r="AC42" s="618"/>
      <c r="AD42" s="618"/>
      <c r="AE42" s="618"/>
      <c r="AF42" s="618"/>
      <c r="AG42" s="618"/>
      <c r="AH42" s="618"/>
      <c r="AI42" s="618"/>
      <c r="AJ42" s="618"/>
      <c r="AK42" s="619"/>
    </row>
    <row r="43" spans="1:37" ht="13.5" x14ac:dyDescent="0.35">
      <c r="A43" s="620" t="s">
        <v>511</v>
      </c>
      <c r="B43" s="621"/>
      <c r="C43" s="621"/>
      <c r="D43" s="621"/>
      <c r="E43" s="621"/>
      <c r="F43" s="621"/>
      <c r="G43" s="621"/>
      <c r="H43" s="621"/>
      <c r="I43" s="621"/>
      <c r="J43" s="621"/>
      <c r="K43" s="621"/>
      <c r="L43" s="621"/>
      <c r="M43" s="621"/>
      <c r="N43" s="621"/>
      <c r="O43" s="621"/>
      <c r="P43" s="621"/>
      <c r="Q43" s="621"/>
      <c r="R43" s="621"/>
      <c r="S43" s="621"/>
      <c r="T43" s="621"/>
      <c r="U43" s="621"/>
      <c r="V43" s="621"/>
      <c r="W43" s="621"/>
      <c r="X43" s="621"/>
      <c r="Y43" s="621"/>
      <c r="Z43" s="621"/>
      <c r="AA43" s="621"/>
      <c r="AB43" s="621"/>
      <c r="AC43" s="621"/>
      <c r="AD43" s="621"/>
      <c r="AE43" s="621"/>
      <c r="AF43" s="621"/>
      <c r="AG43" s="621"/>
      <c r="AH43" s="621"/>
      <c r="AI43" s="621"/>
      <c r="AJ43" s="621"/>
      <c r="AK43" s="622"/>
    </row>
  </sheetData>
  <mergeCells count="452">
    <mergeCell ref="A42:AK42"/>
    <mergeCell ref="A43:AK43"/>
    <mergeCell ref="M41:O41"/>
    <mergeCell ref="P41:R41"/>
    <mergeCell ref="S41:V41"/>
    <mergeCell ref="W41:Y41"/>
    <mergeCell ref="Z41:AB41"/>
    <mergeCell ref="AC41:AE41"/>
    <mergeCell ref="W40:Y40"/>
    <mergeCell ref="Z40:AB40"/>
    <mergeCell ref="AC40:AE40"/>
    <mergeCell ref="AF40:AH40"/>
    <mergeCell ref="AI40:AK40"/>
    <mergeCell ref="B41:D41"/>
    <mergeCell ref="E41:F41"/>
    <mergeCell ref="G41:I41"/>
    <mergeCell ref="J41:L41"/>
    <mergeCell ref="AF41:AH41"/>
    <mergeCell ref="AI41:AK41"/>
    <mergeCell ref="B40:D40"/>
    <mergeCell ref="E40:F40"/>
    <mergeCell ref="G40:I40"/>
    <mergeCell ref="J40:L40"/>
    <mergeCell ref="M40:O40"/>
    <mergeCell ref="P40:R40"/>
    <mergeCell ref="S40:V40"/>
    <mergeCell ref="M39:O39"/>
    <mergeCell ref="P39:R39"/>
    <mergeCell ref="S39:V39"/>
    <mergeCell ref="W38:Y38"/>
    <mergeCell ref="Z38:AB38"/>
    <mergeCell ref="AC38:AE38"/>
    <mergeCell ref="AF38:AH38"/>
    <mergeCell ref="AI38:AK38"/>
    <mergeCell ref="B39:D39"/>
    <mergeCell ref="E39:F39"/>
    <mergeCell ref="G39:I39"/>
    <mergeCell ref="J39:L39"/>
    <mergeCell ref="AF39:AH39"/>
    <mergeCell ref="AI39:AK39"/>
    <mergeCell ref="W39:Y39"/>
    <mergeCell ref="Z39:AB39"/>
    <mergeCell ref="AC39:AE39"/>
    <mergeCell ref="B38:D38"/>
    <mergeCell ref="E38:F38"/>
    <mergeCell ref="G38:I38"/>
    <mergeCell ref="J38:L38"/>
    <mergeCell ref="M38:O38"/>
    <mergeCell ref="P38:R38"/>
    <mergeCell ref="S38:V38"/>
    <mergeCell ref="M37:O37"/>
    <mergeCell ref="P37:R37"/>
    <mergeCell ref="S37:V37"/>
    <mergeCell ref="W36:Y36"/>
    <mergeCell ref="Z36:AB36"/>
    <mergeCell ref="AC36:AE36"/>
    <mergeCell ref="AF36:AH36"/>
    <mergeCell ref="AI36:AK36"/>
    <mergeCell ref="B37:D37"/>
    <mergeCell ref="E37:F37"/>
    <mergeCell ref="G37:I37"/>
    <mergeCell ref="J37:L37"/>
    <mergeCell ref="AF37:AH37"/>
    <mergeCell ref="AI37:AK37"/>
    <mergeCell ref="W37:Y37"/>
    <mergeCell ref="Z37:AB37"/>
    <mergeCell ref="AC37:AE37"/>
    <mergeCell ref="B36:D36"/>
    <mergeCell ref="E36:F36"/>
    <mergeCell ref="G36:I36"/>
    <mergeCell ref="J36:L36"/>
    <mergeCell ref="M36:O36"/>
    <mergeCell ref="P36:R36"/>
    <mergeCell ref="S36:V36"/>
    <mergeCell ref="M35:O35"/>
    <mergeCell ref="P35:R35"/>
    <mergeCell ref="S35:V35"/>
    <mergeCell ref="W34:Y34"/>
    <mergeCell ref="Z34:AB34"/>
    <mergeCell ref="AC34:AE34"/>
    <mergeCell ref="AF34:AH34"/>
    <mergeCell ref="AI34:AK34"/>
    <mergeCell ref="B35:D35"/>
    <mergeCell ref="E35:F35"/>
    <mergeCell ref="G35:I35"/>
    <mergeCell ref="J35:L35"/>
    <mergeCell ref="AF35:AH35"/>
    <mergeCell ref="AI35:AK35"/>
    <mergeCell ref="W35:Y35"/>
    <mergeCell ref="Z35:AB35"/>
    <mergeCell ref="AC35:AE35"/>
    <mergeCell ref="B34:D34"/>
    <mergeCell ref="E34:F34"/>
    <mergeCell ref="G34:I34"/>
    <mergeCell ref="J34:L34"/>
    <mergeCell ref="M34:O34"/>
    <mergeCell ref="P34:R34"/>
    <mergeCell ref="S34:V34"/>
    <mergeCell ref="M33:O33"/>
    <mergeCell ref="P33:R33"/>
    <mergeCell ref="S33:V33"/>
    <mergeCell ref="W32:Y32"/>
    <mergeCell ref="Z32:AB32"/>
    <mergeCell ref="AC32:AE32"/>
    <mergeCell ref="AF32:AH32"/>
    <mergeCell ref="AI32:AK32"/>
    <mergeCell ref="B33:D33"/>
    <mergeCell ref="E33:F33"/>
    <mergeCell ref="G33:I33"/>
    <mergeCell ref="J33:L33"/>
    <mergeCell ref="AF33:AH33"/>
    <mergeCell ref="AI33:AK33"/>
    <mergeCell ref="W33:Y33"/>
    <mergeCell ref="Z33:AB33"/>
    <mergeCell ref="AC33:AE33"/>
    <mergeCell ref="B32:D32"/>
    <mergeCell ref="E32:F32"/>
    <mergeCell ref="G32:I32"/>
    <mergeCell ref="J32:L32"/>
    <mergeCell ref="M32:O32"/>
    <mergeCell ref="P32:R32"/>
    <mergeCell ref="S32:V32"/>
    <mergeCell ref="M31:O31"/>
    <mergeCell ref="P31:R31"/>
    <mergeCell ref="S31:V31"/>
    <mergeCell ref="W30:Y30"/>
    <mergeCell ref="Z30:AB30"/>
    <mergeCell ref="AC30:AE30"/>
    <mergeCell ref="AF30:AH30"/>
    <mergeCell ref="AI30:AK30"/>
    <mergeCell ref="B31:D31"/>
    <mergeCell ref="E31:F31"/>
    <mergeCell ref="G31:I31"/>
    <mergeCell ref="J31:L31"/>
    <mergeCell ref="AF31:AH31"/>
    <mergeCell ref="AI31:AK31"/>
    <mergeCell ref="W31:Y31"/>
    <mergeCell ref="Z31:AB31"/>
    <mergeCell ref="AC31:AE31"/>
    <mergeCell ref="B30:D30"/>
    <mergeCell ref="E30:F30"/>
    <mergeCell ref="G30:I30"/>
    <mergeCell ref="J30:L30"/>
    <mergeCell ref="M30:O30"/>
    <mergeCell ref="P30:R30"/>
    <mergeCell ref="S30:V30"/>
    <mergeCell ref="M29:O29"/>
    <mergeCell ref="P29:R29"/>
    <mergeCell ref="S29:V29"/>
    <mergeCell ref="W28:Y28"/>
    <mergeCell ref="Z28:AB28"/>
    <mergeCell ref="AC28:AE28"/>
    <mergeCell ref="AF28:AH28"/>
    <mergeCell ref="AI28:AK28"/>
    <mergeCell ref="B29:D29"/>
    <mergeCell ref="E29:F29"/>
    <mergeCell ref="G29:I29"/>
    <mergeCell ref="J29:L29"/>
    <mergeCell ref="AF29:AH29"/>
    <mergeCell ref="AI29:AK29"/>
    <mergeCell ref="W29:Y29"/>
    <mergeCell ref="Z29:AB29"/>
    <mergeCell ref="AC29:AE29"/>
    <mergeCell ref="B28:D28"/>
    <mergeCell ref="E28:F28"/>
    <mergeCell ref="G28:I28"/>
    <mergeCell ref="J28:L28"/>
    <mergeCell ref="M28:O28"/>
    <mergeCell ref="P28:R28"/>
    <mergeCell ref="S28:V28"/>
    <mergeCell ref="M27:O27"/>
    <mergeCell ref="P27:R27"/>
    <mergeCell ref="S27:V27"/>
    <mergeCell ref="W26:Y26"/>
    <mergeCell ref="Z26:AB26"/>
    <mergeCell ref="AC26:AE26"/>
    <mergeCell ref="AF26:AH26"/>
    <mergeCell ref="AI26:AK26"/>
    <mergeCell ref="B27:D27"/>
    <mergeCell ref="E27:F27"/>
    <mergeCell ref="G27:I27"/>
    <mergeCell ref="J27:L27"/>
    <mergeCell ref="AF27:AH27"/>
    <mergeCell ref="AI27:AK27"/>
    <mergeCell ref="W27:Y27"/>
    <mergeCell ref="Z27:AB27"/>
    <mergeCell ref="AC27:AE27"/>
    <mergeCell ref="B26:D26"/>
    <mergeCell ref="E26:F26"/>
    <mergeCell ref="G26:I26"/>
    <mergeCell ref="J26:L26"/>
    <mergeCell ref="M26:O26"/>
    <mergeCell ref="P26:R26"/>
    <mergeCell ref="S26:V26"/>
    <mergeCell ref="M25:O25"/>
    <mergeCell ref="P25:R25"/>
    <mergeCell ref="S25:V25"/>
    <mergeCell ref="W24:Y24"/>
    <mergeCell ref="Z24:AB24"/>
    <mergeCell ref="AC24:AE24"/>
    <mergeCell ref="AF24:AH24"/>
    <mergeCell ref="AI24:AK24"/>
    <mergeCell ref="B25:D25"/>
    <mergeCell ref="E25:F25"/>
    <mergeCell ref="G25:I25"/>
    <mergeCell ref="J25:L25"/>
    <mergeCell ref="AF25:AH25"/>
    <mergeCell ref="AI25:AK25"/>
    <mergeCell ref="W25:Y25"/>
    <mergeCell ref="Z25:AB25"/>
    <mergeCell ref="AC25:AE25"/>
    <mergeCell ref="B24:D24"/>
    <mergeCell ref="E24:F24"/>
    <mergeCell ref="G24:I24"/>
    <mergeCell ref="J24:L24"/>
    <mergeCell ref="M24:O24"/>
    <mergeCell ref="P24:R24"/>
    <mergeCell ref="S24:V24"/>
    <mergeCell ref="M23:O23"/>
    <mergeCell ref="P23:R23"/>
    <mergeCell ref="S23:V23"/>
    <mergeCell ref="W22:Y22"/>
    <mergeCell ref="Z22:AB22"/>
    <mergeCell ref="AC22:AE22"/>
    <mergeCell ref="AF22:AH22"/>
    <mergeCell ref="AI22:AK22"/>
    <mergeCell ref="B23:D23"/>
    <mergeCell ref="E23:F23"/>
    <mergeCell ref="G23:I23"/>
    <mergeCell ref="J23:L23"/>
    <mergeCell ref="AF23:AH23"/>
    <mergeCell ref="AI23:AK23"/>
    <mergeCell ref="W23:Y23"/>
    <mergeCell ref="Z23:AB23"/>
    <mergeCell ref="AC23:AE23"/>
    <mergeCell ref="B22:D22"/>
    <mergeCell ref="E22:F22"/>
    <mergeCell ref="G22:I22"/>
    <mergeCell ref="J22:L22"/>
    <mergeCell ref="M22:O22"/>
    <mergeCell ref="P22:R22"/>
    <mergeCell ref="S22:V22"/>
    <mergeCell ref="M21:O21"/>
    <mergeCell ref="P21:R21"/>
    <mergeCell ref="S21:V21"/>
    <mergeCell ref="W20:Y20"/>
    <mergeCell ref="Z20:AB20"/>
    <mergeCell ref="AC20:AE20"/>
    <mergeCell ref="AF20:AH20"/>
    <mergeCell ref="AI20:AK20"/>
    <mergeCell ref="B21:D21"/>
    <mergeCell ref="E21:F21"/>
    <mergeCell ref="G21:I21"/>
    <mergeCell ref="J21:L21"/>
    <mergeCell ref="AF21:AH21"/>
    <mergeCell ref="AI21:AK21"/>
    <mergeCell ref="W21:Y21"/>
    <mergeCell ref="Z21:AB21"/>
    <mergeCell ref="AC21:AE21"/>
    <mergeCell ref="B20:D20"/>
    <mergeCell ref="E20:F20"/>
    <mergeCell ref="G20:I20"/>
    <mergeCell ref="J20:L20"/>
    <mergeCell ref="M20:O20"/>
    <mergeCell ref="P20:R20"/>
    <mergeCell ref="S20:V20"/>
    <mergeCell ref="M19:O19"/>
    <mergeCell ref="P19:R19"/>
    <mergeCell ref="S19:V19"/>
    <mergeCell ref="W18:Y18"/>
    <mergeCell ref="Z18:AB18"/>
    <mergeCell ref="AC18:AE18"/>
    <mergeCell ref="AF18:AH18"/>
    <mergeCell ref="AI18:AK18"/>
    <mergeCell ref="B19:D19"/>
    <mergeCell ref="E19:F19"/>
    <mergeCell ref="G19:I19"/>
    <mergeCell ref="J19:L19"/>
    <mergeCell ref="AF19:AH19"/>
    <mergeCell ref="AI19:AK19"/>
    <mergeCell ref="W19:Y19"/>
    <mergeCell ref="Z19:AB19"/>
    <mergeCell ref="AC19:AE19"/>
    <mergeCell ref="B18:D18"/>
    <mergeCell ref="E18:F18"/>
    <mergeCell ref="G18:I18"/>
    <mergeCell ref="J18:L18"/>
    <mergeCell ref="M18:O18"/>
    <mergeCell ref="P18:R18"/>
    <mergeCell ref="S18:V18"/>
    <mergeCell ref="M17:O17"/>
    <mergeCell ref="P17:R17"/>
    <mergeCell ref="S17:V17"/>
    <mergeCell ref="W16:Y16"/>
    <mergeCell ref="Z16:AB16"/>
    <mergeCell ref="AC16:AE16"/>
    <mergeCell ref="AF16:AH16"/>
    <mergeCell ref="AI16:AK16"/>
    <mergeCell ref="B17:D17"/>
    <mergeCell ref="E17:F17"/>
    <mergeCell ref="G17:I17"/>
    <mergeCell ref="J17:L17"/>
    <mergeCell ref="AF17:AH17"/>
    <mergeCell ref="AI17:AK17"/>
    <mergeCell ref="W17:Y17"/>
    <mergeCell ref="Z17:AB17"/>
    <mergeCell ref="AC17:AE17"/>
    <mergeCell ref="B16:D16"/>
    <mergeCell ref="E16:F16"/>
    <mergeCell ref="G16:I16"/>
    <mergeCell ref="J16:L16"/>
    <mergeCell ref="M16:O16"/>
    <mergeCell ref="P16:R16"/>
    <mergeCell ref="S16:V16"/>
    <mergeCell ref="M15:O15"/>
    <mergeCell ref="P15:R15"/>
    <mergeCell ref="S15:V15"/>
    <mergeCell ref="W14:Y14"/>
    <mergeCell ref="Z14:AB14"/>
    <mergeCell ref="AC14:AE14"/>
    <mergeCell ref="AF14:AH14"/>
    <mergeCell ref="AI14:AK14"/>
    <mergeCell ref="B15:D15"/>
    <mergeCell ref="E15:F15"/>
    <mergeCell ref="G15:I15"/>
    <mergeCell ref="J15:L15"/>
    <mergeCell ref="AF15:AH15"/>
    <mergeCell ref="AI15:AK15"/>
    <mergeCell ref="W15:Y15"/>
    <mergeCell ref="Z15:AB15"/>
    <mergeCell ref="AC15:AE15"/>
    <mergeCell ref="B14:D14"/>
    <mergeCell ref="E14:F14"/>
    <mergeCell ref="G14:I14"/>
    <mergeCell ref="J14:L14"/>
    <mergeCell ref="M14:O14"/>
    <mergeCell ref="P14:R14"/>
    <mergeCell ref="S14:V14"/>
    <mergeCell ref="M13:O13"/>
    <mergeCell ref="P13:R13"/>
    <mergeCell ref="S13:V13"/>
    <mergeCell ref="W12:Y12"/>
    <mergeCell ref="Z12:AB12"/>
    <mergeCell ref="AC12:AE12"/>
    <mergeCell ref="AF12:AH12"/>
    <mergeCell ref="AI12:AK12"/>
    <mergeCell ref="B13:D13"/>
    <mergeCell ref="E13:F13"/>
    <mergeCell ref="G13:I13"/>
    <mergeCell ref="J13:L13"/>
    <mergeCell ref="AF13:AH13"/>
    <mergeCell ref="AI13:AK13"/>
    <mergeCell ref="W13:Y13"/>
    <mergeCell ref="Z13:AB13"/>
    <mergeCell ref="AC13:AE13"/>
    <mergeCell ref="B12:D12"/>
    <mergeCell ref="E12:F12"/>
    <mergeCell ref="G12:I12"/>
    <mergeCell ref="J12:L12"/>
    <mergeCell ref="M12:O12"/>
    <mergeCell ref="P12:R12"/>
    <mergeCell ref="S12:V12"/>
    <mergeCell ref="M11:O11"/>
    <mergeCell ref="P11:R11"/>
    <mergeCell ref="S11:V11"/>
    <mergeCell ref="W10:Y10"/>
    <mergeCell ref="Z10:AB10"/>
    <mergeCell ref="AC10:AE10"/>
    <mergeCell ref="AF10:AH10"/>
    <mergeCell ref="AI10:AK10"/>
    <mergeCell ref="B11:D11"/>
    <mergeCell ref="E11:F11"/>
    <mergeCell ref="G11:I11"/>
    <mergeCell ref="J11:L11"/>
    <mergeCell ref="AF11:AH11"/>
    <mergeCell ref="AI11:AK11"/>
    <mergeCell ref="W11:Y11"/>
    <mergeCell ref="Z11:AB11"/>
    <mergeCell ref="AC11:AE11"/>
    <mergeCell ref="B10:D10"/>
    <mergeCell ref="E10:F10"/>
    <mergeCell ref="G10:I10"/>
    <mergeCell ref="J10:L10"/>
    <mergeCell ref="M10:O10"/>
    <mergeCell ref="P10:R10"/>
    <mergeCell ref="S10:V10"/>
    <mergeCell ref="M9:O9"/>
    <mergeCell ref="P9:R9"/>
    <mergeCell ref="S9:V9"/>
    <mergeCell ref="W8:Y8"/>
    <mergeCell ref="Z8:AB8"/>
    <mergeCell ref="AC8:AE8"/>
    <mergeCell ref="AF8:AH8"/>
    <mergeCell ref="AI8:AK8"/>
    <mergeCell ref="B9:D9"/>
    <mergeCell ref="E9:F9"/>
    <mergeCell ref="G9:I9"/>
    <mergeCell ref="J9:L9"/>
    <mergeCell ref="AF9:AH9"/>
    <mergeCell ref="AI9:AK9"/>
    <mergeCell ref="W9:Y9"/>
    <mergeCell ref="Z9:AB9"/>
    <mergeCell ref="AC9:AE9"/>
    <mergeCell ref="B8:D8"/>
    <mergeCell ref="E8:F8"/>
    <mergeCell ref="G8:I8"/>
    <mergeCell ref="J8:L8"/>
    <mergeCell ref="M8:O8"/>
    <mergeCell ref="P8:R8"/>
    <mergeCell ref="S8:V8"/>
    <mergeCell ref="M7:O7"/>
    <mergeCell ref="P7:R7"/>
    <mergeCell ref="S7:V7"/>
    <mergeCell ref="W6:Y6"/>
    <mergeCell ref="Z6:AB6"/>
    <mergeCell ref="AC6:AE6"/>
    <mergeCell ref="AF6:AH6"/>
    <mergeCell ref="AI6:AK6"/>
    <mergeCell ref="B7:D7"/>
    <mergeCell ref="E7:F7"/>
    <mergeCell ref="G7:I7"/>
    <mergeCell ref="J7:L7"/>
    <mergeCell ref="AF7:AH7"/>
    <mergeCell ref="AI7:AK7"/>
    <mergeCell ref="W7:Y7"/>
    <mergeCell ref="Z7:AB7"/>
    <mergeCell ref="AC7:AE7"/>
    <mergeCell ref="B6:D6"/>
    <mergeCell ref="E6:F6"/>
    <mergeCell ref="G6:I6"/>
    <mergeCell ref="J6:L6"/>
    <mergeCell ref="M6:O6"/>
    <mergeCell ref="P6:R6"/>
    <mergeCell ref="S6:V6"/>
    <mergeCell ref="J5:L5"/>
    <mergeCell ref="M5:O5"/>
    <mergeCell ref="P5:R5"/>
    <mergeCell ref="S5:V5"/>
    <mergeCell ref="A1:AK1"/>
    <mergeCell ref="A2:AK2"/>
    <mergeCell ref="A3:AK3"/>
    <mergeCell ref="A4:A5"/>
    <mergeCell ref="B4:D5"/>
    <mergeCell ref="E4:R4"/>
    <mergeCell ref="S4:AH4"/>
    <mergeCell ref="AI4:AK5"/>
    <mergeCell ref="E5:F5"/>
    <mergeCell ref="G5:I5"/>
    <mergeCell ref="AC5:AE5"/>
    <mergeCell ref="AF5:AH5"/>
    <mergeCell ref="W5:Y5"/>
    <mergeCell ref="Z5:AB5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D7F4E-83DD-49EE-BD1F-5D733DC30389}">
  <sheetPr codeName="Sheet17"/>
  <dimension ref="A1:B6"/>
  <sheetViews>
    <sheetView view="pageBreakPreview" zoomScale="60" zoomScaleNormal="100" workbookViewId="0">
      <selection activeCell="A6" sqref="A6:B6"/>
    </sheetView>
  </sheetViews>
  <sheetFormatPr defaultColWidth="8.7265625" defaultRowHeight="14.5" x14ac:dyDescent="0.35"/>
  <cols>
    <col min="1" max="2" width="63.1796875" style="134" customWidth="1"/>
    <col min="3" max="16384" width="8.7265625" style="134"/>
  </cols>
  <sheetData>
    <row r="1" spans="1:2" ht="57.65" customHeight="1" x14ac:dyDescent="0.35">
      <c r="A1" s="477" t="s">
        <v>597</v>
      </c>
      <c r="B1" s="630"/>
    </row>
    <row r="2" spans="1:2" ht="50.25" customHeight="1" x14ac:dyDescent="0.35">
      <c r="A2" s="140" t="s">
        <v>270</v>
      </c>
      <c r="B2" s="140" t="s">
        <v>271</v>
      </c>
    </row>
    <row r="3" spans="1:2" x14ac:dyDescent="0.35">
      <c r="A3" s="135" t="s">
        <v>272</v>
      </c>
      <c r="B3" s="135">
        <v>225262.85</v>
      </c>
    </row>
    <row r="4" spans="1:2" x14ac:dyDescent="0.35">
      <c r="A4" s="135" t="s">
        <v>273</v>
      </c>
      <c r="B4" s="135">
        <v>89585.97</v>
      </c>
    </row>
    <row r="5" spans="1:2" x14ac:dyDescent="0.35">
      <c r="A5" s="135" t="s">
        <v>274</v>
      </c>
      <c r="B5" s="135">
        <v>129744.63</v>
      </c>
    </row>
    <row r="6" spans="1:2" ht="35.25" customHeight="1" x14ac:dyDescent="0.35">
      <c r="A6" s="631" t="s">
        <v>513</v>
      </c>
      <c r="B6" s="632"/>
    </row>
  </sheetData>
  <mergeCells count="2">
    <mergeCell ref="A1:B1"/>
    <mergeCell ref="A6:B6"/>
  </mergeCells>
  <pageMargins left="0.7" right="0.7" top="0.75" bottom="0.75" header="0.3" footer="0.3"/>
  <pageSetup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E9454A-DC1E-4A56-ABB0-906AA1ACE296}">
  <sheetPr codeName="Sheet18">
    <pageSetUpPr fitToPage="1"/>
  </sheetPr>
  <dimension ref="A1:AJ59"/>
  <sheetViews>
    <sheetView workbookViewId="0">
      <selection activeCell="W42" sqref="W42"/>
    </sheetView>
  </sheetViews>
  <sheetFormatPr defaultColWidth="0" defaultRowHeight="14.5" zeroHeight="1" x14ac:dyDescent="0.35"/>
  <cols>
    <col min="1" max="1" width="8" style="8" customWidth="1"/>
    <col min="2" max="2" width="27.81640625" style="8" customWidth="1"/>
    <col min="3" max="3" width="7.81640625" style="8" hidden="1" customWidth="1"/>
    <col min="4" max="4" width="7.453125" style="8" hidden="1" customWidth="1"/>
    <col min="5" max="5" width="7.26953125" style="8" hidden="1" customWidth="1"/>
    <col min="6" max="6" width="7.81640625" style="8" hidden="1" customWidth="1"/>
    <col min="7" max="7" width="7.453125" style="8" hidden="1" customWidth="1"/>
    <col min="8" max="8" width="6.81640625" style="8" hidden="1" customWidth="1"/>
    <col min="9" max="9" width="6.1796875" style="8" hidden="1" customWidth="1"/>
    <col min="10" max="10" width="5.81640625" style="8" hidden="1" customWidth="1"/>
    <col min="11" max="11" width="7.81640625" style="8" hidden="1" customWidth="1"/>
    <col min="12" max="12" width="6.81640625" style="8" hidden="1" customWidth="1"/>
    <col min="13" max="13" width="7.7265625" style="8" hidden="1" customWidth="1"/>
    <col min="14" max="14" width="6.81640625" style="8" hidden="1" customWidth="1"/>
    <col min="15" max="15" width="7.453125" style="8" hidden="1" customWidth="1"/>
    <col min="16" max="22" width="6.81640625" style="8" hidden="1" customWidth="1"/>
    <col min="23" max="34" width="9.7265625" style="8" customWidth="1"/>
    <col min="35" max="35" width="22.7265625" style="8" customWidth="1"/>
    <col min="36" max="36" width="0" hidden="1" customWidth="1"/>
    <col min="37" max="16384" width="9.1796875" style="8" hidden="1"/>
  </cols>
  <sheetData>
    <row r="1" spans="1:36" x14ac:dyDescent="0.35"/>
    <row r="2" spans="1:36" ht="17" x14ac:dyDescent="0.4">
      <c r="A2" s="633" t="s">
        <v>598</v>
      </c>
      <c r="B2" s="634"/>
      <c r="C2" s="634"/>
      <c r="D2" s="634"/>
      <c r="E2" s="634"/>
      <c r="F2" s="634"/>
      <c r="G2" s="634"/>
      <c r="H2" s="634"/>
      <c r="I2" s="634"/>
      <c r="J2" s="634"/>
      <c r="K2" s="634"/>
      <c r="L2" s="634"/>
      <c r="M2" s="634"/>
      <c r="N2" s="634"/>
      <c r="O2" s="634"/>
      <c r="P2" s="634"/>
      <c r="Q2" s="634"/>
      <c r="R2" s="634"/>
      <c r="S2" s="634"/>
      <c r="T2" s="634"/>
      <c r="U2" s="634"/>
      <c r="V2" s="634"/>
      <c r="W2" s="634"/>
      <c r="X2" s="634"/>
      <c r="Y2" s="634"/>
      <c r="Z2" s="634"/>
      <c r="AA2" s="634"/>
      <c r="AB2" s="634"/>
      <c r="AC2" s="634"/>
      <c r="AD2" s="634"/>
      <c r="AE2" s="634"/>
      <c r="AF2" s="634"/>
      <c r="AG2" s="634"/>
      <c r="AH2" s="634"/>
      <c r="AI2" s="635"/>
      <c r="AJ2" s="8"/>
    </row>
    <row r="3" spans="1:36" ht="15.5" x14ac:dyDescent="0.35">
      <c r="A3" s="636" t="s">
        <v>599</v>
      </c>
      <c r="B3" s="637"/>
      <c r="C3" s="637"/>
      <c r="D3" s="637"/>
      <c r="E3" s="637"/>
      <c r="F3" s="637"/>
      <c r="G3" s="637"/>
      <c r="H3" s="637"/>
      <c r="I3" s="637"/>
      <c r="J3" s="637"/>
      <c r="K3" s="637"/>
      <c r="L3" s="637"/>
      <c r="M3" s="637"/>
      <c r="N3" s="637"/>
      <c r="O3" s="637"/>
      <c r="P3" s="637"/>
      <c r="Q3" s="637"/>
      <c r="R3" s="637"/>
      <c r="S3" s="637"/>
      <c r="T3" s="637"/>
      <c r="U3" s="637"/>
      <c r="V3" s="637"/>
      <c r="W3" s="637"/>
      <c r="X3" s="637"/>
      <c r="Y3" s="637"/>
      <c r="Z3" s="637"/>
      <c r="AA3" s="637"/>
      <c r="AB3" s="637"/>
      <c r="AC3" s="637"/>
      <c r="AD3" s="637"/>
      <c r="AE3" s="637"/>
      <c r="AF3" s="637"/>
      <c r="AG3" s="637"/>
      <c r="AH3" s="637"/>
      <c r="AI3" s="638"/>
      <c r="AJ3" s="8"/>
    </row>
    <row r="4" spans="1:36" s="9" customFormat="1" ht="15.75" customHeight="1" x14ac:dyDescent="0.35">
      <c r="A4" s="397" t="s">
        <v>36</v>
      </c>
      <c r="B4" s="639" t="s">
        <v>2</v>
      </c>
      <c r="C4" s="641">
        <v>2007</v>
      </c>
      <c r="D4" s="642"/>
      <c r="E4" s="641">
        <v>2008</v>
      </c>
      <c r="F4" s="642"/>
      <c r="G4" s="641">
        <v>2009</v>
      </c>
      <c r="H4" s="642"/>
      <c r="I4" s="641">
        <v>2010</v>
      </c>
      <c r="J4" s="642"/>
      <c r="K4" s="641">
        <v>2011</v>
      </c>
      <c r="L4" s="642"/>
      <c r="M4" s="641">
        <v>2012</v>
      </c>
      <c r="N4" s="642"/>
      <c r="O4" s="641">
        <v>2013</v>
      </c>
      <c r="P4" s="643"/>
      <c r="Q4" s="644">
        <v>2014</v>
      </c>
      <c r="R4" s="642"/>
      <c r="S4" s="641">
        <v>2015</v>
      </c>
      <c r="T4" s="642"/>
      <c r="U4" s="641">
        <v>2016</v>
      </c>
      <c r="V4" s="642"/>
      <c r="W4" s="641">
        <v>2017</v>
      </c>
      <c r="X4" s="642"/>
      <c r="Y4" s="641">
        <v>2018</v>
      </c>
      <c r="Z4" s="642"/>
      <c r="AA4" s="641">
        <v>2019</v>
      </c>
      <c r="AB4" s="642"/>
      <c r="AC4" s="641">
        <v>2020</v>
      </c>
      <c r="AD4" s="642"/>
      <c r="AE4" s="641">
        <v>2021</v>
      </c>
      <c r="AF4" s="642"/>
      <c r="AG4" s="641" t="s">
        <v>37</v>
      </c>
      <c r="AH4" s="642"/>
      <c r="AI4" s="645" t="s">
        <v>38</v>
      </c>
    </row>
    <row r="5" spans="1:36" s="9" customFormat="1" ht="39.5" x14ac:dyDescent="0.35">
      <c r="A5" s="399"/>
      <c r="B5" s="640"/>
      <c r="C5" s="10" t="s">
        <v>39</v>
      </c>
      <c r="D5" s="11" t="s">
        <v>40</v>
      </c>
      <c r="E5" s="11" t="s">
        <v>39</v>
      </c>
      <c r="F5" s="11" t="s">
        <v>40</v>
      </c>
      <c r="G5" s="11" t="s">
        <v>39</v>
      </c>
      <c r="H5" s="11" t="s">
        <v>40</v>
      </c>
      <c r="I5" s="11" t="s">
        <v>39</v>
      </c>
      <c r="J5" s="11" t="s">
        <v>40</v>
      </c>
      <c r="K5" s="11" t="s">
        <v>39</v>
      </c>
      <c r="L5" s="11" t="s">
        <v>40</v>
      </c>
      <c r="M5" s="11" t="s">
        <v>39</v>
      </c>
      <c r="N5" s="11" t="s">
        <v>40</v>
      </c>
      <c r="O5" s="11" t="s">
        <v>39</v>
      </c>
      <c r="P5" s="12" t="s">
        <v>40</v>
      </c>
      <c r="Q5" s="10" t="s">
        <v>39</v>
      </c>
      <c r="R5" s="11" t="s">
        <v>40</v>
      </c>
      <c r="S5" s="11" t="s">
        <v>39</v>
      </c>
      <c r="T5" s="11" t="s">
        <v>40</v>
      </c>
      <c r="U5" s="11" t="s">
        <v>39</v>
      </c>
      <c r="V5" s="11" t="s">
        <v>40</v>
      </c>
      <c r="W5" s="11" t="s">
        <v>41</v>
      </c>
      <c r="X5" s="11" t="s">
        <v>42</v>
      </c>
      <c r="Y5" s="11" t="s">
        <v>41</v>
      </c>
      <c r="Z5" s="11" t="s">
        <v>42</v>
      </c>
      <c r="AA5" s="11" t="s">
        <v>41</v>
      </c>
      <c r="AB5" s="11" t="s">
        <v>42</v>
      </c>
      <c r="AC5" s="11" t="s">
        <v>41</v>
      </c>
      <c r="AD5" s="11" t="s">
        <v>42</v>
      </c>
      <c r="AE5" s="11" t="s">
        <v>41</v>
      </c>
      <c r="AF5" s="11" t="s">
        <v>42</v>
      </c>
      <c r="AG5" s="11" t="s">
        <v>41</v>
      </c>
      <c r="AH5" s="11" t="s">
        <v>42</v>
      </c>
      <c r="AI5" s="646"/>
    </row>
    <row r="6" spans="1:36" ht="20.149999999999999" customHeight="1" x14ac:dyDescent="0.35">
      <c r="A6" s="13">
        <v>1</v>
      </c>
      <c r="B6" s="14" t="s">
        <v>43</v>
      </c>
      <c r="C6" s="15">
        <v>80</v>
      </c>
      <c r="D6" s="16">
        <v>0</v>
      </c>
      <c r="E6" s="16">
        <v>153</v>
      </c>
      <c r="F6" s="16">
        <v>0</v>
      </c>
      <c r="G6" s="16">
        <v>308</v>
      </c>
      <c r="H6" s="16">
        <v>4</v>
      </c>
      <c r="I6" s="16">
        <v>178</v>
      </c>
      <c r="J6" s="16">
        <v>0</v>
      </c>
      <c r="K6" s="17">
        <v>227</v>
      </c>
      <c r="L6" s="17">
        <v>0</v>
      </c>
      <c r="M6" s="17">
        <v>109</v>
      </c>
      <c r="N6" s="17">
        <v>0</v>
      </c>
      <c r="O6" s="16">
        <v>31</v>
      </c>
      <c r="P6" s="18">
        <v>0</v>
      </c>
      <c r="Q6" s="15">
        <v>0</v>
      </c>
      <c r="R6" s="16">
        <v>0</v>
      </c>
      <c r="S6" s="16">
        <v>0</v>
      </c>
      <c r="T6" s="16">
        <v>0</v>
      </c>
      <c r="U6" s="16">
        <v>0</v>
      </c>
      <c r="V6" s="16">
        <v>0</v>
      </c>
      <c r="W6" s="17">
        <v>0</v>
      </c>
      <c r="X6" s="17">
        <v>0</v>
      </c>
      <c r="Y6" s="17">
        <v>0</v>
      </c>
      <c r="Z6" s="17">
        <v>0</v>
      </c>
      <c r="AA6" s="17">
        <v>0</v>
      </c>
      <c r="AB6" s="17">
        <v>0</v>
      </c>
      <c r="AC6" s="17">
        <v>0</v>
      </c>
      <c r="AD6" s="17">
        <v>0</v>
      </c>
      <c r="AE6" s="17">
        <v>0</v>
      </c>
      <c r="AF6" s="17">
        <v>0</v>
      </c>
      <c r="AG6" s="17">
        <v>0</v>
      </c>
      <c r="AH6" s="17">
        <v>0</v>
      </c>
      <c r="AI6" s="19" t="s">
        <v>5</v>
      </c>
      <c r="AJ6" s="8"/>
    </row>
    <row r="7" spans="1:36" ht="20.149999999999999" customHeight="1" x14ac:dyDescent="0.35">
      <c r="A7" s="13">
        <v>2</v>
      </c>
      <c r="B7" s="14" t="s">
        <v>44</v>
      </c>
      <c r="C7" s="15" t="s">
        <v>45</v>
      </c>
      <c r="D7" s="16" t="s">
        <v>45</v>
      </c>
      <c r="E7" s="16">
        <v>0</v>
      </c>
      <c r="F7" s="16">
        <v>0</v>
      </c>
      <c r="G7" s="16">
        <v>3</v>
      </c>
      <c r="H7" s="16">
        <v>0</v>
      </c>
      <c r="I7" s="16">
        <v>0</v>
      </c>
      <c r="J7" s="16">
        <v>0</v>
      </c>
      <c r="K7" s="17">
        <v>0</v>
      </c>
      <c r="L7" s="17">
        <v>0</v>
      </c>
      <c r="M7" s="17">
        <v>0</v>
      </c>
      <c r="N7" s="17">
        <v>0</v>
      </c>
      <c r="O7" s="16">
        <v>0</v>
      </c>
      <c r="P7" s="18">
        <v>0</v>
      </c>
      <c r="Q7" s="15">
        <v>0</v>
      </c>
      <c r="R7" s="16">
        <v>0</v>
      </c>
      <c r="S7" s="16">
        <v>0</v>
      </c>
      <c r="T7" s="16">
        <v>0</v>
      </c>
      <c r="U7" s="16">
        <v>9</v>
      </c>
      <c r="V7" s="16">
        <v>0</v>
      </c>
      <c r="W7" s="17">
        <v>0</v>
      </c>
      <c r="X7" s="17">
        <v>0</v>
      </c>
      <c r="Y7" s="17">
        <v>0</v>
      </c>
      <c r="Z7" s="17">
        <v>0</v>
      </c>
      <c r="AA7" s="17">
        <v>0</v>
      </c>
      <c r="AB7" s="17">
        <v>0</v>
      </c>
      <c r="AC7" s="17">
        <v>0</v>
      </c>
      <c r="AD7" s="17">
        <v>0</v>
      </c>
      <c r="AE7" s="17">
        <v>0</v>
      </c>
      <c r="AF7" s="17">
        <v>0</v>
      </c>
      <c r="AG7" s="17">
        <v>0</v>
      </c>
      <c r="AH7" s="17">
        <v>0</v>
      </c>
      <c r="AI7" s="19" t="s">
        <v>46</v>
      </c>
      <c r="AJ7" s="8"/>
    </row>
    <row r="8" spans="1:36" ht="20.149999999999999" customHeight="1" x14ac:dyDescent="0.35">
      <c r="A8" s="13">
        <v>3</v>
      </c>
      <c r="B8" s="14" t="s">
        <v>47</v>
      </c>
      <c r="C8" s="15">
        <v>0</v>
      </c>
      <c r="D8" s="16">
        <v>0</v>
      </c>
      <c r="E8" s="16" t="s">
        <v>45</v>
      </c>
      <c r="F8" s="16" t="s">
        <v>45</v>
      </c>
      <c r="G8" s="16">
        <v>21</v>
      </c>
      <c r="H8" s="16">
        <v>0</v>
      </c>
      <c r="I8" s="16">
        <v>0</v>
      </c>
      <c r="J8" s="16">
        <v>0</v>
      </c>
      <c r="K8" s="17">
        <v>0</v>
      </c>
      <c r="L8" s="17">
        <v>0</v>
      </c>
      <c r="M8" s="17">
        <v>0</v>
      </c>
      <c r="N8" s="17">
        <v>0</v>
      </c>
      <c r="O8" s="16">
        <v>0</v>
      </c>
      <c r="P8" s="18">
        <v>0</v>
      </c>
      <c r="Q8" s="15">
        <v>0</v>
      </c>
      <c r="R8" s="16">
        <v>0</v>
      </c>
      <c r="S8" s="16">
        <v>0</v>
      </c>
      <c r="T8" s="16">
        <v>0</v>
      </c>
      <c r="U8" s="16">
        <v>0</v>
      </c>
      <c r="V8" s="16">
        <v>0</v>
      </c>
      <c r="W8" s="17">
        <v>0</v>
      </c>
      <c r="X8" s="17">
        <v>0</v>
      </c>
      <c r="Y8" s="17">
        <v>0</v>
      </c>
      <c r="Z8" s="17">
        <v>0</v>
      </c>
      <c r="AA8" s="17">
        <v>0</v>
      </c>
      <c r="AB8" s="17">
        <v>0</v>
      </c>
      <c r="AC8" s="17">
        <v>0</v>
      </c>
      <c r="AD8" s="17">
        <v>0</v>
      </c>
      <c r="AE8" s="17">
        <v>0</v>
      </c>
      <c r="AF8" s="17">
        <v>0</v>
      </c>
      <c r="AG8" s="17">
        <v>0</v>
      </c>
      <c r="AH8" s="17">
        <v>0</v>
      </c>
      <c r="AI8" s="19" t="s">
        <v>48</v>
      </c>
      <c r="AJ8" s="8"/>
    </row>
    <row r="9" spans="1:36" ht="20.149999999999999" customHeight="1" x14ac:dyDescent="0.35">
      <c r="A9" s="13">
        <v>4</v>
      </c>
      <c r="B9" s="14" t="s">
        <v>49</v>
      </c>
      <c r="C9" s="15" t="s">
        <v>45</v>
      </c>
      <c r="D9" s="16" t="s">
        <v>45</v>
      </c>
      <c r="E9" s="16" t="s">
        <v>45</v>
      </c>
      <c r="F9" s="16" t="s">
        <v>45</v>
      </c>
      <c r="G9" s="16">
        <v>0</v>
      </c>
      <c r="H9" s="16">
        <v>0</v>
      </c>
      <c r="I9" s="16" t="s">
        <v>45</v>
      </c>
      <c r="J9" s="16" t="s">
        <v>45</v>
      </c>
      <c r="K9" s="17">
        <v>0</v>
      </c>
      <c r="L9" s="17">
        <v>0</v>
      </c>
      <c r="M9" s="17">
        <v>0</v>
      </c>
      <c r="N9" s="17">
        <v>0</v>
      </c>
      <c r="O9" s="16">
        <v>0</v>
      </c>
      <c r="P9" s="18">
        <v>0</v>
      </c>
      <c r="Q9" s="15">
        <v>0</v>
      </c>
      <c r="R9" s="16">
        <v>0</v>
      </c>
      <c r="S9" s="16">
        <v>0</v>
      </c>
      <c r="T9" s="16">
        <v>0</v>
      </c>
      <c r="U9" s="16">
        <v>0</v>
      </c>
      <c r="V9" s="16">
        <v>0</v>
      </c>
      <c r="W9" s="17">
        <v>0</v>
      </c>
      <c r="X9" s="17">
        <v>0</v>
      </c>
      <c r="Y9" s="17">
        <v>0</v>
      </c>
      <c r="Z9" s="17">
        <v>0</v>
      </c>
      <c r="AA9" s="17">
        <v>0</v>
      </c>
      <c r="AB9" s="17">
        <v>0</v>
      </c>
      <c r="AC9" s="17">
        <v>0</v>
      </c>
      <c r="AD9" s="17">
        <v>0</v>
      </c>
      <c r="AE9" s="17">
        <v>0</v>
      </c>
      <c r="AF9" s="17">
        <v>0</v>
      </c>
      <c r="AG9" s="17">
        <v>13</v>
      </c>
      <c r="AH9" s="17">
        <v>0</v>
      </c>
      <c r="AI9" s="19" t="s">
        <v>50</v>
      </c>
      <c r="AJ9" s="8"/>
    </row>
    <row r="10" spans="1:36" ht="20.149999999999999" customHeight="1" x14ac:dyDescent="0.35">
      <c r="A10" s="13">
        <v>5</v>
      </c>
      <c r="B10" s="14" t="s">
        <v>51</v>
      </c>
      <c r="C10" s="15">
        <v>10</v>
      </c>
      <c r="D10" s="16">
        <v>0</v>
      </c>
      <c r="E10" s="16">
        <v>0</v>
      </c>
      <c r="F10" s="16">
        <v>0</v>
      </c>
      <c r="G10" s="16">
        <v>3</v>
      </c>
      <c r="H10" s="16">
        <v>0</v>
      </c>
      <c r="I10" s="16">
        <v>12</v>
      </c>
      <c r="J10" s="16">
        <v>0</v>
      </c>
      <c r="K10" s="17">
        <v>1</v>
      </c>
      <c r="L10" s="17">
        <v>0</v>
      </c>
      <c r="M10" s="17">
        <v>13</v>
      </c>
      <c r="N10" s="17">
        <v>0</v>
      </c>
      <c r="O10" s="16">
        <v>2</v>
      </c>
      <c r="P10" s="18">
        <v>0</v>
      </c>
      <c r="Q10" s="15">
        <v>20</v>
      </c>
      <c r="R10" s="16">
        <v>0</v>
      </c>
      <c r="S10" s="16">
        <v>7</v>
      </c>
      <c r="T10" s="16">
        <v>0</v>
      </c>
      <c r="U10" s="16">
        <v>12</v>
      </c>
      <c r="V10" s="16">
        <v>0</v>
      </c>
      <c r="W10" s="17">
        <v>0</v>
      </c>
      <c r="X10" s="17">
        <v>0</v>
      </c>
      <c r="Y10" s="17">
        <v>0</v>
      </c>
      <c r="Z10" s="17">
        <v>0</v>
      </c>
      <c r="AA10" s="17">
        <v>0</v>
      </c>
      <c r="AB10" s="17">
        <v>0</v>
      </c>
      <c r="AC10" s="17">
        <v>0</v>
      </c>
      <c r="AD10" s="17">
        <v>0</v>
      </c>
      <c r="AE10" s="17">
        <v>4</v>
      </c>
      <c r="AF10" s="17">
        <v>0</v>
      </c>
      <c r="AG10" s="17">
        <v>0</v>
      </c>
      <c r="AH10" s="17">
        <v>0</v>
      </c>
      <c r="AI10" s="19" t="s">
        <v>52</v>
      </c>
      <c r="AJ10" s="8"/>
    </row>
    <row r="11" spans="1:36" ht="20.149999999999999" customHeight="1" x14ac:dyDescent="0.35">
      <c r="A11" s="13">
        <v>6</v>
      </c>
      <c r="B11" s="14" t="s">
        <v>53</v>
      </c>
      <c r="C11" s="15">
        <v>1212</v>
      </c>
      <c r="D11" s="16">
        <v>0</v>
      </c>
      <c r="E11" s="16">
        <v>824</v>
      </c>
      <c r="F11" s="16">
        <v>0</v>
      </c>
      <c r="G11" s="16">
        <v>1066</v>
      </c>
      <c r="H11" s="16" t="s">
        <v>45</v>
      </c>
      <c r="I11" s="16">
        <v>77</v>
      </c>
      <c r="J11" s="16">
        <v>0</v>
      </c>
      <c r="K11" s="17">
        <v>380</v>
      </c>
      <c r="L11" s="17">
        <v>7</v>
      </c>
      <c r="M11" s="17">
        <v>111</v>
      </c>
      <c r="N11" s="17">
        <v>0</v>
      </c>
      <c r="O11" s="16">
        <v>25</v>
      </c>
      <c r="P11" s="18">
        <v>0</v>
      </c>
      <c r="Q11" s="15">
        <v>65</v>
      </c>
      <c r="R11" s="16">
        <v>1</v>
      </c>
      <c r="S11" s="16">
        <v>91</v>
      </c>
      <c r="T11" s="16">
        <v>0</v>
      </c>
      <c r="U11" s="16">
        <v>228</v>
      </c>
      <c r="V11" s="16">
        <v>0</v>
      </c>
      <c r="W11" s="17">
        <v>137</v>
      </c>
      <c r="X11" s="17">
        <v>2</v>
      </c>
      <c r="Y11" s="17">
        <v>134</v>
      </c>
      <c r="Z11" s="17"/>
      <c r="AA11" s="17">
        <v>58</v>
      </c>
      <c r="AB11" s="17">
        <v>0</v>
      </c>
      <c r="AC11" s="17">
        <v>8</v>
      </c>
      <c r="AD11" s="17">
        <v>0</v>
      </c>
      <c r="AE11" s="17">
        <v>27</v>
      </c>
      <c r="AF11" s="17">
        <v>0</v>
      </c>
      <c r="AG11" s="17">
        <v>852</v>
      </c>
      <c r="AH11" s="17">
        <v>0</v>
      </c>
      <c r="AI11" s="19" t="s">
        <v>54</v>
      </c>
      <c r="AJ11" s="8"/>
    </row>
    <row r="12" spans="1:36" ht="20.149999999999999" customHeight="1" x14ac:dyDescent="0.35">
      <c r="A12" s="13">
        <v>7</v>
      </c>
      <c r="B12" s="14" t="s">
        <v>55</v>
      </c>
      <c r="C12" s="15">
        <v>38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16">
        <v>0</v>
      </c>
      <c r="K12" s="17">
        <v>0</v>
      </c>
      <c r="L12" s="17">
        <v>0</v>
      </c>
      <c r="M12" s="17">
        <v>0</v>
      </c>
      <c r="N12" s="17">
        <v>0</v>
      </c>
      <c r="O12" s="16">
        <v>0</v>
      </c>
      <c r="P12" s="18">
        <v>0</v>
      </c>
      <c r="Q12" s="15">
        <v>0</v>
      </c>
      <c r="R12" s="16">
        <v>0</v>
      </c>
      <c r="S12" s="16">
        <v>0</v>
      </c>
      <c r="T12" s="16">
        <v>0</v>
      </c>
      <c r="U12" s="16">
        <v>0</v>
      </c>
      <c r="V12" s="16">
        <v>0</v>
      </c>
      <c r="W12" s="17">
        <v>7</v>
      </c>
      <c r="X12" s="17">
        <v>0</v>
      </c>
      <c r="Y12" s="17">
        <v>0</v>
      </c>
      <c r="Z12" s="17">
        <v>0</v>
      </c>
      <c r="AA12" s="17">
        <v>0</v>
      </c>
      <c r="AB12" s="17">
        <v>0</v>
      </c>
      <c r="AC12" s="17">
        <v>0</v>
      </c>
      <c r="AD12" s="17">
        <v>0</v>
      </c>
      <c r="AE12" s="17">
        <v>0</v>
      </c>
      <c r="AF12" s="17">
        <v>0</v>
      </c>
      <c r="AG12" s="17">
        <v>0</v>
      </c>
      <c r="AH12" s="17">
        <v>0</v>
      </c>
      <c r="AI12" s="19" t="s">
        <v>7</v>
      </c>
      <c r="AJ12" s="8"/>
    </row>
    <row r="13" spans="1:36" ht="20.149999999999999" customHeight="1" x14ac:dyDescent="0.35">
      <c r="A13" s="13">
        <v>8</v>
      </c>
      <c r="B13" s="14" t="s">
        <v>56</v>
      </c>
      <c r="C13" s="15">
        <v>66</v>
      </c>
      <c r="D13" s="16">
        <v>0</v>
      </c>
      <c r="E13" s="16">
        <v>50</v>
      </c>
      <c r="F13" s="16">
        <v>0</v>
      </c>
      <c r="G13" s="16">
        <v>309</v>
      </c>
      <c r="H13" s="16">
        <v>0</v>
      </c>
      <c r="I13" s="16">
        <v>132</v>
      </c>
      <c r="J13" s="16">
        <v>1</v>
      </c>
      <c r="K13" s="17">
        <v>79</v>
      </c>
      <c r="L13" s="17">
        <v>0</v>
      </c>
      <c r="M13" s="17">
        <v>71</v>
      </c>
      <c r="N13" s="17">
        <v>0</v>
      </c>
      <c r="O13" s="16">
        <v>327</v>
      </c>
      <c r="P13" s="18">
        <v>1</v>
      </c>
      <c r="Q13" s="15">
        <v>158</v>
      </c>
      <c r="R13" s="16">
        <v>0</v>
      </c>
      <c r="S13" s="16">
        <v>52</v>
      </c>
      <c r="T13" s="16">
        <v>0</v>
      </c>
      <c r="U13" s="16">
        <v>88</v>
      </c>
      <c r="V13" s="16">
        <v>0</v>
      </c>
      <c r="W13" s="17">
        <v>85</v>
      </c>
      <c r="X13" s="17">
        <v>0</v>
      </c>
      <c r="Y13" s="17">
        <v>106</v>
      </c>
      <c r="Z13" s="17">
        <v>0</v>
      </c>
      <c r="AA13" s="17">
        <v>100</v>
      </c>
      <c r="AB13" s="17">
        <v>0</v>
      </c>
      <c r="AC13" s="17">
        <v>9</v>
      </c>
      <c r="AD13" s="17">
        <v>0</v>
      </c>
      <c r="AE13" s="17">
        <v>88</v>
      </c>
      <c r="AF13" s="17">
        <v>5</v>
      </c>
      <c r="AG13" s="17">
        <v>96</v>
      </c>
      <c r="AH13" s="17">
        <v>4</v>
      </c>
      <c r="AI13" s="19" t="s">
        <v>9</v>
      </c>
      <c r="AJ13" s="8"/>
    </row>
    <row r="14" spans="1:36" ht="20.149999999999999" customHeight="1" x14ac:dyDescent="0.35">
      <c r="A14" s="13">
        <v>9</v>
      </c>
      <c r="B14" s="14" t="s">
        <v>57</v>
      </c>
      <c r="C14" s="15">
        <v>22</v>
      </c>
      <c r="D14" s="16">
        <v>0</v>
      </c>
      <c r="E14" s="16">
        <v>27</v>
      </c>
      <c r="F14" s="16">
        <v>0</v>
      </c>
      <c r="G14" s="16">
        <v>17</v>
      </c>
      <c r="H14" s="16">
        <v>1</v>
      </c>
      <c r="I14" s="16">
        <v>105</v>
      </c>
      <c r="J14" s="16">
        <v>0</v>
      </c>
      <c r="K14" s="17">
        <v>1</v>
      </c>
      <c r="L14" s="17">
        <v>0</v>
      </c>
      <c r="M14" s="17">
        <v>16</v>
      </c>
      <c r="N14" s="17">
        <v>0</v>
      </c>
      <c r="O14" s="16">
        <v>16</v>
      </c>
      <c r="P14" s="18">
        <v>0</v>
      </c>
      <c r="Q14" s="15">
        <v>7</v>
      </c>
      <c r="R14" s="16">
        <v>0</v>
      </c>
      <c r="S14" s="16">
        <v>0</v>
      </c>
      <c r="T14" s="16">
        <v>0</v>
      </c>
      <c r="U14" s="16">
        <v>0</v>
      </c>
      <c r="V14" s="16">
        <v>0</v>
      </c>
      <c r="W14" s="17">
        <v>2</v>
      </c>
      <c r="X14" s="17">
        <v>0</v>
      </c>
      <c r="Y14" s="17">
        <v>21</v>
      </c>
      <c r="Z14" s="17">
        <v>2</v>
      </c>
      <c r="AA14" s="17">
        <v>18</v>
      </c>
      <c r="AB14" s="17">
        <v>0</v>
      </c>
      <c r="AC14" s="17">
        <v>21</v>
      </c>
      <c r="AD14" s="17">
        <v>1</v>
      </c>
      <c r="AE14" s="17">
        <v>46</v>
      </c>
      <c r="AF14" s="17">
        <v>0</v>
      </c>
      <c r="AG14" s="17">
        <v>2</v>
      </c>
      <c r="AH14" s="17">
        <v>0</v>
      </c>
      <c r="AI14" s="19" t="s">
        <v>58</v>
      </c>
      <c r="AJ14" s="8"/>
    </row>
    <row r="15" spans="1:36" ht="20.149999999999999" customHeight="1" x14ac:dyDescent="0.35">
      <c r="A15" s="13">
        <v>10</v>
      </c>
      <c r="B15" s="14" t="s">
        <v>59</v>
      </c>
      <c r="C15" s="15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5</v>
      </c>
      <c r="J15" s="16">
        <v>0</v>
      </c>
      <c r="K15" s="17">
        <v>0</v>
      </c>
      <c r="L15" s="17">
        <v>0</v>
      </c>
      <c r="M15" s="17">
        <v>3</v>
      </c>
      <c r="N15" s="17">
        <v>0</v>
      </c>
      <c r="O15" s="16">
        <v>0</v>
      </c>
      <c r="P15" s="18">
        <v>0</v>
      </c>
      <c r="Q15" s="15">
        <v>0</v>
      </c>
      <c r="R15" s="16">
        <v>0</v>
      </c>
      <c r="S15" s="16">
        <v>0</v>
      </c>
      <c r="T15" s="16">
        <v>0</v>
      </c>
      <c r="U15" s="16">
        <v>0</v>
      </c>
      <c r="V15" s="16">
        <v>0</v>
      </c>
      <c r="W15" s="17">
        <v>0</v>
      </c>
      <c r="X15" s="17">
        <v>0</v>
      </c>
      <c r="Y15" s="17">
        <v>0</v>
      </c>
      <c r="Z15" s="17">
        <v>0</v>
      </c>
      <c r="AA15" s="17">
        <v>0</v>
      </c>
      <c r="AB15" s="17">
        <v>0</v>
      </c>
      <c r="AC15" s="17">
        <v>0</v>
      </c>
      <c r="AD15" s="17">
        <v>0</v>
      </c>
      <c r="AE15" s="17">
        <v>0</v>
      </c>
      <c r="AF15" s="17">
        <v>0</v>
      </c>
      <c r="AG15" s="17">
        <v>0</v>
      </c>
      <c r="AH15" s="17">
        <v>0</v>
      </c>
      <c r="AI15" s="19" t="s">
        <v>60</v>
      </c>
      <c r="AJ15" s="8"/>
    </row>
    <row r="16" spans="1:36" ht="20.149999999999999" customHeight="1" x14ac:dyDescent="0.35">
      <c r="A16" s="13">
        <v>11</v>
      </c>
      <c r="B16" s="14" t="s">
        <v>61</v>
      </c>
      <c r="C16" s="15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2976</v>
      </c>
      <c r="J16" s="16">
        <v>3</v>
      </c>
      <c r="K16" s="17">
        <v>0</v>
      </c>
      <c r="L16" s="17">
        <v>0</v>
      </c>
      <c r="M16" s="17">
        <v>0</v>
      </c>
      <c r="N16" s="17">
        <v>0</v>
      </c>
      <c r="O16" s="16">
        <v>0</v>
      </c>
      <c r="P16" s="18">
        <v>0</v>
      </c>
      <c r="Q16" s="15">
        <v>0</v>
      </c>
      <c r="R16" s="16">
        <v>0</v>
      </c>
      <c r="S16" s="16">
        <v>0</v>
      </c>
      <c r="T16" s="16">
        <v>0</v>
      </c>
      <c r="U16" s="16">
        <v>0</v>
      </c>
      <c r="V16" s="16">
        <v>0</v>
      </c>
      <c r="W16" s="17">
        <v>0</v>
      </c>
      <c r="X16" s="17">
        <v>0</v>
      </c>
      <c r="Y16" s="17">
        <v>0</v>
      </c>
      <c r="Z16" s="17">
        <v>0</v>
      </c>
      <c r="AA16" s="17">
        <v>0</v>
      </c>
      <c r="AB16" s="17">
        <v>0</v>
      </c>
      <c r="AC16" s="17">
        <v>0</v>
      </c>
      <c r="AD16" s="17">
        <v>0</v>
      </c>
      <c r="AE16" s="17">
        <v>0</v>
      </c>
      <c r="AF16" s="17">
        <v>0</v>
      </c>
      <c r="AG16" s="17">
        <v>0</v>
      </c>
      <c r="AH16" s="17">
        <v>0</v>
      </c>
      <c r="AI16" s="19" t="s">
        <v>62</v>
      </c>
      <c r="AJ16" s="8"/>
    </row>
    <row r="17" spans="1:36" ht="20.149999999999999" customHeight="1" x14ac:dyDescent="0.35">
      <c r="A17" s="13">
        <v>12</v>
      </c>
      <c r="B17" s="14" t="s">
        <v>63</v>
      </c>
      <c r="C17" s="15"/>
      <c r="D17" s="16"/>
      <c r="E17" s="16"/>
      <c r="F17" s="16"/>
      <c r="G17" s="16"/>
      <c r="H17" s="16"/>
      <c r="I17" s="16"/>
      <c r="J17" s="16"/>
      <c r="K17" s="17"/>
      <c r="L17" s="17"/>
      <c r="M17" s="17"/>
      <c r="N17" s="17"/>
      <c r="O17" s="16"/>
      <c r="P17" s="18"/>
      <c r="Q17" s="15"/>
      <c r="R17" s="16"/>
      <c r="S17" s="16"/>
      <c r="T17" s="16"/>
      <c r="U17" s="16"/>
      <c r="V17" s="16"/>
      <c r="W17" s="17">
        <v>0</v>
      </c>
      <c r="X17" s="17">
        <v>0</v>
      </c>
      <c r="Y17" s="17">
        <v>1</v>
      </c>
      <c r="Z17" s="17">
        <v>0</v>
      </c>
      <c r="AA17" s="17">
        <v>0</v>
      </c>
      <c r="AB17" s="17">
        <v>0</v>
      </c>
      <c r="AC17" s="17">
        <v>0</v>
      </c>
      <c r="AD17" s="17">
        <v>0</v>
      </c>
      <c r="AE17" s="17">
        <v>0</v>
      </c>
      <c r="AF17" s="17">
        <v>0</v>
      </c>
      <c r="AG17" s="17">
        <v>0</v>
      </c>
      <c r="AH17" s="17">
        <v>0</v>
      </c>
      <c r="AI17" s="19" t="s">
        <v>64</v>
      </c>
      <c r="AJ17" s="8"/>
    </row>
    <row r="18" spans="1:36" ht="20.149999999999999" customHeight="1" x14ac:dyDescent="0.35">
      <c r="A18" s="13">
        <v>13</v>
      </c>
      <c r="B18" s="14" t="s">
        <v>194</v>
      </c>
      <c r="C18" s="15" t="s">
        <v>45</v>
      </c>
      <c r="D18" s="16">
        <v>0</v>
      </c>
      <c r="E18" s="16" t="s">
        <v>45</v>
      </c>
      <c r="F18" s="16" t="s">
        <v>45</v>
      </c>
      <c r="G18" s="16" t="s">
        <v>45</v>
      </c>
      <c r="H18" s="16" t="s">
        <v>45</v>
      </c>
      <c r="I18" s="16" t="s">
        <v>45</v>
      </c>
      <c r="J18" s="16" t="s">
        <v>45</v>
      </c>
      <c r="K18" s="17">
        <v>0</v>
      </c>
      <c r="L18" s="17">
        <v>0</v>
      </c>
      <c r="M18" s="17">
        <v>0</v>
      </c>
      <c r="N18" s="17">
        <v>0</v>
      </c>
      <c r="O18" s="16">
        <v>9</v>
      </c>
      <c r="P18" s="18">
        <v>0</v>
      </c>
      <c r="Q18" s="15">
        <v>0</v>
      </c>
      <c r="R18" s="16">
        <v>0</v>
      </c>
      <c r="S18" s="16">
        <v>36</v>
      </c>
      <c r="T18" s="16">
        <v>0</v>
      </c>
      <c r="U18" s="16">
        <v>5</v>
      </c>
      <c r="V18" s="16">
        <v>0</v>
      </c>
      <c r="W18" s="17">
        <v>0</v>
      </c>
      <c r="X18" s="17">
        <v>0</v>
      </c>
      <c r="Y18" s="17">
        <v>0</v>
      </c>
      <c r="Z18" s="17">
        <v>0</v>
      </c>
      <c r="AA18" s="17">
        <v>22</v>
      </c>
      <c r="AB18" s="17">
        <v>0</v>
      </c>
      <c r="AC18" s="17">
        <v>15</v>
      </c>
      <c r="AD18" s="17">
        <v>0</v>
      </c>
      <c r="AE18" s="17">
        <v>33</v>
      </c>
      <c r="AF18" s="17">
        <v>1</v>
      </c>
      <c r="AG18" s="17">
        <v>364</v>
      </c>
      <c r="AH18" s="17">
        <v>0</v>
      </c>
      <c r="AI18" s="19" t="s">
        <v>65</v>
      </c>
      <c r="AJ18" s="8"/>
    </row>
    <row r="19" spans="1:36" ht="20.149999999999999" customHeight="1" x14ac:dyDescent="0.35">
      <c r="A19" s="13">
        <v>14</v>
      </c>
      <c r="B19" s="14" t="s">
        <v>66</v>
      </c>
      <c r="C19" s="15">
        <v>117</v>
      </c>
      <c r="D19" s="16">
        <v>2</v>
      </c>
      <c r="E19" s="16">
        <v>254</v>
      </c>
      <c r="F19" s="16">
        <v>1</v>
      </c>
      <c r="G19" s="16">
        <v>143</v>
      </c>
      <c r="H19" s="16">
        <v>0</v>
      </c>
      <c r="I19" s="16">
        <v>301</v>
      </c>
      <c r="J19" s="16">
        <v>3</v>
      </c>
      <c r="K19" s="17">
        <v>166</v>
      </c>
      <c r="L19" s="17">
        <v>0</v>
      </c>
      <c r="M19" s="17">
        <v>175</v>
      </c>
      <c r="N19" s="17">
        <v>0</v>
      </c>
      <c r="O19" s="16">
        <v>200</v>
      </c>
      <c r="P19" s="18">
        <v>0</v>
      </c>
      <c r="Q19" s="15">
        <v>32</v>
      </c>
      <c r="R19" s="16">
        <v>0</v>
      </c>
      <c r="S19" s="16">
        <v>14</v>
      </c>
      <c r="T19" s="16">
        <v>2</v>
      </c>
      <c r="U19" s="16">
        <v>33</v>
      </c>
      <c r="V19" s="16">
        <v>1</v>
      </c>
      <c r="W19" s="17">
        <v>15</v>
      </c>
      <c r="X19" s="17">
        <v>0</v>
      </c>
      <c r="Y19" s="17">
        <v>12</v>
      </c>
      <c r="Z19" s="17">
        <v>0</v>
      </c>
      <c r="AA19" s="17">
        <v>1</v>
      </c>
      <c r="AB19" s="17">
        <v>0</v>
      </c>
      <c r="AC19" s="17">
        <v>22</v>
      </c>
      <c r="AD19" s="17">
        <v>0</v>
      </c>
      <c r="AE19" s="17">
        <v>0</v>
      </c>
      <c r="AF19" s="17">
        <v>0</v>
      </c>
      <c r="AG19" s="17">
        <v>37</v>
      </c>
      <c r="AH19" s="17">
        <v>0</v>
      </c>
      <c r="AI19" s="19" t="s">
        <v>11</v>
      </c>
      <c r="AJ19" s="8"/>
    </row>
    <row r="20" spans="1:36" ht="20.149999999999999" customHeight="1" x14ac:dyDescent="0.35">
      <c r="A20" s="13">
        <v>15</v>
      </c>
      <c r="B20" s="14" t="s">
        <v>67</v>
      </c>
      <c r="C20" s="15">
        <v>5</v>
      </c>
      <c r="D20" s="16">
        <v>1</v>
      </c>
      <c r="E20" s="16">
        <v>7</v>
      </c>
      <c r="F20" s="16">
        <v>0</v>
      </c>
      <c r="G20" s="16">
        <v>62</v>
      </c>
      <c r="H20" s="16">
        <v>2</v>
      </c>
      <c r="I20" s="16">
        <v>2</v>
      </c>
      <c r="J20" s="16">
        <v>0</v>
      </c>
      <c r="K20" s="17">
        <v>19</v>
      </c>
      <c r="L20" s="17">
        <v>1</v>
      </c>
      <c r="M20" s="17">
        <v>4</v>
      </c>
      <c r="N20" s="17">
        <v>1</v>
      </c>
      <c r="O20" s="16">
        <v>23</v>
      </c>
      <c r="P20" s="18">
        <v>0</v>
      </c>
      <c r="Q20" s="15">
        <v>3</v>
      </c>
      <c r="R20" s="16">
        <v>0</v>
      </c>
      <c r="S20" s="16">
        <v>0</v>
      </c>
      <c r="T20" s="16">
        <v>0</v>
      </c>
      <c r="U20" s="16">
        <v>7</v>
      </c>
      <c r="V20" s="16">
        <v>0</v>
      </c>
      <c r="W20" s="17">
        <v>8</v>
      </c>
      <c r="X20" s="17">
        <v>1</v>
      </c>
      <c r="Y20" s="17">
        <v>3</v>
      </c>
      <c r="Z20" s="17">
        <v>0</v>
      </c>
      <c r="AA20" s="17">
        <v>6</v>
      </c>
      <c r="AB20" s="17">
        <v>0</v>
      </c>
      <c r="AC20" s="17">
        <v>4</v>
      </c>
      <c r="AD20" s="17">
        <v>1</v>
      </c>
      <c r="AE20" s="17">
        <v>1</v>
      </c>
      <c r="AF20" s="17">
        <v>0</v>
      </c>
      <c r="AG20" s="17">
        <v>0</v>
      </c>
      <c r="AH20" s="17">
        <v>0</v>
      </c>
      <c r="AI20" s="19" t="s">
        <v>13</v>
      </c>
      <c r="AJ20" s="8"/>
    </row>
    <row r="21" spans="1:36" ht="20.149999999999999" customHeight="1" x14ac:dyDescent="0.35">
      <c r="A21" s="13">
        <v>16</v>
      </c>
      <c r="B21" s="14" t="s">
        <v>68</v>
      </c>
      <c r="C21" s="15">
        <v>1</v>
      </c>
      <c r="D21" s="16">
        <v>0</v>
      </c>
      <c r="E21" s="16">
        <v>14</v>
      </c>
      <c r="F21" s="16">
        <v>0</v>
      </c>
      <c r="G21" s="16">
        <v>7</v>
      </c>
      <c r="H21" s="16">
        <v>4</v>
      </c>
      <c r="I21" s="16">
        <v>3</v>
      </c>
      <c r="J21" s="16">
        <v>0</v>
      </c>
      <c r="K21" s="17">
        <v>0</v>
      </c>
      <c r="L21" s="17">
        <v>0</v>
      </c>
      <c r="M21" s="17">
        <v>12</v>
      </c>
      <c r="N21" s="17">
        <v>0</v>
      </c>
      <c r="O21" s="16">
        <v>8</v>
      </c>
      <c r="P21" s="18">
        <v>0</v>
      </c>
      <c r="Q21" s="15">
        <v>17</v>
      </c>
      <c r="R21" s="16">
        <v>0</v>
      </c>
      <c r="S21" s="16">
        <v>104</v>
      </c>
      <c r="T21" s="16">
        <v>0</v>
      </c>
      <c r="U21" s="16">
        <v>42</v>
      </c>
      <c r="V21" s="16">
        <v>1</v>
      </c>
      <c r="W21" s="17">
        <v>0</v>
      </c>
      <c r="X21" s="17">
        <v>0</v>
      </c>
      <c r="Y21" s="17">
        <v>0</v>
      </c>
      <c r="Z21" s="17">
        <v>0</v>
      </c>
      <c r="AA21" s="17">
        <v>0</v>
      </c>
      <c r="AB21" s="17">
        <v>0</v>
      </c>
      <c r="AC21" s="17">
        <v>0</v>
      </c>
      <c r="AD21" s="17">
        <v>0</v>
      </c>
      <c r="AE21" s="17">
        <v>0</v>
      </c>
      <c r="AF21" s="17">
        <v>0</v>
      </c>
      <c r="AG21" s="17">
        <v>0</v>
      </c>
      <c r="AH21" s="17">
        <v>0</v>
      </c>
      <c r="AI21" s="19" t="s">
        <v>69</v>
      </c>
      <c r="AJ21" s="8"/>
    </row>
    <row r="22" spans="1:36" ht="20.149999999999999" customHeight="1" x14ac:dyDescent="0.35">
      <c r="A22" s="13">
        <v>17</v>
      </c>
      <c r="B22" s="14" t="s">
        <v>70</v>
      </c>
      <c r="C22" s="15">
        <v>527</v>
      </c>
      <c r="D22" s="16">
        <v>0</v>
      </c>
      <c r="E22" s="16">
        <v>96</v>
      </c>
      <c r="F22" s="16">
        <v>0</v>
      </c>
      <c r="G22" s="16">
        <v>183</v>
      </c>
      <c r="H22" s="16">
        <v>1</v>
      </c>
      <c r="I22" s="16">
        <v>384</v>
      </c>
      <c r="J22" s="16">
        <v>1</v>
      </c>
      <c r="K22" s="17">
        <v>210</v>
      </c>
      <c r="L22" s="17">
        <v>2</v>
      </c>
      <c r="M22" s="17">
        <v>317</v>
      </c>
      <c r="N22" s="17">
        <v>0</v>
      </c>
      <c r="O22" s="16">
        <v>293</v>
      </c>
      <c r="P22" s="18">
        <v>1</v>
      </c>
      <c r="Q22" s="15">
        <v>252</v>
      </c>
      <c r="R22" s="16">
        <v>2</v>
      </c>
      <c r="S22" s="16">
        <v>213</v>
      </c>
      <c r="T22" s="16">
        <v>1</v>
      </c>
      <c r="U22" s="16">
        <v>107</v>
      </c>
      <c r="V22" s="16">
        <v>0</v>
      </c>
      <c r="W22" s="17">
        <v>103</v>
      </c>
      <c r="X22" s="17">
        <v>0</v>
      </c>
      <c r="Y22" s="17">
        <v>22</v>
      </c>
      <c r="Z22" s="17">
        <v>4</v>
      </c>
      <c r="AA22" s="17">
        <v>0</v>
      </c>
      <c r="AB22" s="17">
        <v>0</v>
      </c>
      <c r="AC22" s="17">
        <v>0</v>
      </c>
      <c r="AD22" s="17">
        <v>0</v>
      </c>
      <c r="AE22" s="17">
        <v>0</v>
      </c>
      <c r="AF22" s="17">
        <v>0</v>
      </c>
      <c r="AG22" s="17">
        <v>0</v>
      </c>
      <c r="AH22" s="17">
        <v>0</v>
      </c>
      <c r="AI22" s="19" t="s">
        <v>15</v>
      </c>
      <c r="AJ22" s="8"/>
    </row>
    <row r="23" spans="1:36" ht="20.149999999999999" customHeight="1" x14ac:dyDescent="0.35">
      <c r="A23" s="13">
        <v>18</v>
      </c>
      <c r="B23" s="14" t="s">
        <v>71</v>
      </c>
      <c r="C23" s="15">
        <v>2</v>
      </c>
      <c r="D23" s="16">
        <v>0</v>
      </c>
      <c r="E23" s="16" t="s">
        <v>45</v>
      </c>
      <c r="F23" s="16" t="s">
        <v>45</v>
      </c>
      <c r="G23" s="16" t="s">
        <v>45</v>
      </c>
      <c r="H23" s="16" t="s">
        <v>45</v>
      </c>
      <c r="I23" s="16">
        <v>0</v>
      </c>
      <c r="J23" s="16">
        <v>0</v>
      </c>
      <c r="K23" s="17">
        <v>0</v>
      </c>
      <c r="L23" s="17">
        <v>0</v>
      </c>
      <c r="M23" s="17">
        <v>0</v>
      </c>
      <c r="N23" s="17">
        <v>0</v>
      </c>
      <c r="O23" s="16">
        <v>0</v>
      </c>
      <c r="P23" s="18">
        <v>0</v>
      </c>
      <c r="Q23" s="15">
        <v>0</v>
      </c>
      <c r="R23" s="16">
        <v>0</v>
      </c>
      <c r="S23" s="16">
        <v>0</v>
      </c>
      <c r="T23" s="16">
        <v>0</v>
      </c>
      <c r="U23" s="16">
        <v>0</v>
      </c>
      <c r="V23" s="16">
        <v>0</v>
      </c>
      <c r="W23" s="17">
        <v>0</v>
      </c>
      <c r="X23" s="17">
        <v>0</v>
      </c>
      <c r="Y23" s="17">
        <v>0</v>
      </c>
      <c r="Z23" s="17">
        <v>0</v>
      </c>
      <c r="AA23" s="17">
        <v>0</v>
      </c>
      <c r="AB23" s="17">
        <v>0</v>
      </c>
      <c r="AC23" s="17">
        <v>0</v>
      </c>
      <c r="AD23" s="17">
        <v>0</v>
      </c>
      <c r="AE23" s="17">
        <v>0</v>
      </c>
      <c r="AF23" s="17">
        <v>0</v>
      </c>
      <c r="AG23" s="17">
        <v>0</v>
      </c>
      <c r="AH23" s="17">
        <v>0</v>
      </c>
      <c r="AI23" s="19" t="s">
        <v>72</v>
      </c>
      <c r="AJ23" s="8"/>
    </row>
    <row r="24" spans="1:36" ht="20.149999999999999" customHeight="1" x14ac:dyDescent="0.35">
      <c r="A24" s="13">
        <v>19</v>
      </c>
      <c r="B24" s="14" t="s">
        <v>73</v>
      </c>
      <c r="C24" s="15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 t="s">
        <v>45</v>
      </c>
      <c r="J24" s="16" t="s">
        <v>45</v>
      </c>
      <c r="K24" s="17">
        <v>0</v>
      </c>
      <c r="L24" s="17">
        <v>0</v>
      </c>
      <c r="M24" s="17">
        <v>0</v>
      </c>
      <c r="N24" s="17">
        <v>0</v>
      </c>
      <c r="O24" s="16">
        <v>0</v>
      </c>
      <c r="P24" s="18">
        <v>0</v>
      </c>
      <c r="Q24" s="15">
        <v>1</v>
      </c>
      <c r="R24" s="16">
        <v>1</v>
      </c>
      <c r="S24" s="16">
        <v>0</v>
      </c>
      <c r="T24" s="16">
        <v>0</v>
      </c>
      <c r="U24" s="16">
        <v>0</v>
      </c>
      <c r="V24" s="16">
        <v>0</v>
      </c>
      <c r="W24" s="17">
        <v>0</v>
      </c>
      <c r="X24" s="17">
        <v>0</v>
      </c>
      <c r="Y24" s="17">
        <v>15</v>
      </c>
      <c r="Z24" s="17">
        <v>0</v>
      </c>
      <c r="AA24" s="17">
        <v>0</v>
      </c>
      <c r="AB24" s="17">
        <v>0</v>
      </c>
      <c r="AC24" s="17">
        <v>0</v>
      </c>
      <c r="AD24" s="17">
        <v>0</v>
      </c>
      <c r="AE24" s="17">
        <v>2</v>
      </c>
      <c r="AF24" s="17">
        <v>0</v>
      </c>
      <c r="AG24" s="17">
        <v>0</v>
      </c>
      <c r="AH24" s="17">
        <v>0</v>
      </c>
      <c r="AI24" s="19" t="s">
        <v>74</v>
      </c>
      <c r="AJ24" s="8"/>
    </row>
    <row r="25" spans="1:36" ht="20.149999999999999" customHeight="1" x14ac:dyDescent="0.35">
      <c r="A25" s="13">
        <v>20</v>
      </c>
      <c r="B25" s="14" t="s">
        <v>75</v>
      </c>
      <c r="C25" s="15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16">
        <v>0</v>
      </c>
      <c r="K25" s="17">
        <v>0</v>
      </c>
      <c r="L25" s="17">
        <v>0</v>
      </c>
      <c r="M25" s="17">
        <v>0</v>
      </c>
      <c r="N25" s="17">
        <v>0</v>
      </c>
      <c r="O25" s="16">
        <v>0</v>
      </c>
      <c r="P25" s="18">
        <v>0</v>
      </c>
      <c r="Q25" s="15">
        <v>0</v>
      </c>
      <c r="R25" s="16">
        <v>0</v>
      </c>
      <c r="S25" s="16">
        <v>26</v>
      </c>
      <c r="T25" s="16">
        <v>0</v>
      </c>
      <c r="U25" s="16">
        <v>0</v>
      </c>
      <c r="V25" s="16">
        <v>0</v>
      </c>
      <c r="W25" s="17">
        <v>0</v>
      </c>
      <c r="X25" s="17">
        <v>0</v>
      </c>
      <c r="Y25" s="17">
        <v>0</v>
      </c>
      <c r="Z25" s="17">
        <v>0</v>
      </c>
      <c r="AA25" s="17">
        <v>3</v>
      </c>
      <c r="AB25" s="17">
        <v>0</v>
      </c>
      <c r="AC25" s="17">
        <v>0</v>
      </c>
      <c r="AD25" s="17">
        <v>0</v>
      </c>
      <c r="AE25" s="17">
        <v>0</v>
      </c>
      <c r="AF25" s="17">
        <v>0</v>
      </c>
      <c r="AG25" s="17">
        <v>0</v>
      </c>
      <c r="AH25" s="17">
        <v>0</v>
      </c>
      <c r="AI25" s="19" t="s">
        <v>76</v>
      </c>
      <c r="AJ25" s="8"/>
    </row>
    <row r="26" spans="1:36" ht="20.149999999999999" customHeight="1" x14ac:dyDescent="0.35">
      <c r="A26" s="13">
        <v>21</v>
      </c>
      <c r="B26" s="14" t="s">
        <v>77</v>
      </c>
      <c r="C26" s="15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16">
        <v>0</v>
      </c>
      <c r="K26" s="17">
        <v>0</v>
      </c>
      <c r="L26" s="17">
        <v>0</v>
      </c>
      <c r="M26" s="17">
        <v>0</v>
      </c>
      <c r="N26" s="17">
        <v>0</v>
      </c>
      <c r="O26" s="16">
        <v>0</v>
      </c>
      <c r="P26" s="18">
        <v>0</v>
      </c>
      <c r="Q26" s="15">
        <v>0</v>
      </c>
      <c r="R26" s="16">
        <v>0</v>
      </c>
      <c r="S26" s="16">
        <v>0</v>
      </c>
      <c r="T26" s="16">
        <v>0</v>
      </c>
      <c r="U26" s="16">
        <v>0</v>
      </c>
      <c r="V26" s="16">
        <v>0</v>
      </c>
      <c r="W26" s="17">
        <v>0</v>
      </c>
      <c r="X26" s="17">
        <v>0</v>
      </c>
      <c r="Y26" s="17">
        <v>0</v>
      </c>
      <c r="Z26" s="17">
        <v>0</v>
      </c>
      <c r="AA26" s="17">
        <v>0</v>
      </c>
      <c r="AB26" s="17">
        <v>0</v>
      </c>
      <c r="AC26" s="17">
        <v>0</v>
      </c>
      <c r="AD26" s="17">
        <v>0</v>
      </c>
      <c r="AE26" s="17">
        <v>0</v>
      </c>
      <c r="AF26" s="17">
        <v>0</v>
      </c>
      <c r="AG26" s="17">
        <v>0</v>
      </c>
      <c r="AH26" s="17">
        <v>0</v>
      </c>
      <c r="AI26" s="19" t="s">
        <v>78</v>
      </c>
      <c r="AJ26" s="8"/>
    </row>
    <row r="27" spans="1:36" ht="20.149999999999999" customHeight="1" x14ac:dyDescent="0.35">
      <c r="A27" s="13">
        <v>22</v>
      </c>
      <c r="B27" s="14" t="s">
        <v>79</v>
      </c>
      <c r="C27" s="15">
        <v>35</v>
      </c>
      <c r="D27" s="16">
        <v>0</v>
      </c>
      <c r="E27" s="16" t="s">
        <v>45</v>
      </c>
      <c r="F27" s="16" t="s">
        <v>45</v>
      </c>
      <c r="G27" s="16">
        <v>0</v>
      </c>
      <c r="H27" s="16" t="s">
        <v>45</v>
      </c>
      <c r="I27" s="16">
        <v>2</v>
      </c>
      <c r="J27" s="16">
        <v>0</v>
      </c>
      <c r="K27" s="17">
        <v>0</v>
      </c>
      <c r="L27" s="17">
        <v>0</v>
      </c>
      <c r="M27" s="17">
        <v>0</v>
      </c>
      <c r="N27" s="17">
        <v>0</v>
      </c>
      <c r="O27" s="16">
        <v>0</v>
      </c>
      <c r="P27" s="18">
        <v>0</v>
      </c>
      <c r="Q27" s="15">
        <v>0</v>
      </c>
      <c r="R27" s="16">
        <v>0</v>
      </c>
      <c r="S27" s="16">
        <v>2</v>
      </c>
      <c r="T27" s="16">
        <v>0</v>
      </c>
      <c r="U27" s="16">
        <v>0</v>
      </c>
      <c r="V27" s="16">
        <v>0</v>
      </c>
      <c r="W27" s="17">
        <v>0</v>
      </c>
      <c r="X27" s="17">
        <v>0</v>
      </c>
      <c r="Y27" s="17">
        <v>3</v>
      </c>
      <c r="Z27" s="17">
        <v>0</v>
      </c>
      <c r="AA27" s="17">
        <v>9</v>
      </c>
      <c r="AB27" s="17">
        <v>2</v>
      </c>
      <c r="AC27" s="17" t="s">
        <v>80</v>
      </c>
      <c r="AD27" s="17">
        <v>0</v>
      </c>
      <c r="AE27" s="17">
        <v>0</v>
      </c>
      <c r="AF27" s="17">
        <v>0</v>
      </c>
      <c r="AG27" s="17">
        <v>110</v>
      </c>
      <c r="AH27" s="17">
        <v>0</v>
      </c>
      <c r="AI27" s="19" t="s">
        <v>17</v>
      </c>
      <c r="AJ27" s="8"/>
    </row>
    <row r="28" spans="1:36" ht="20.149999999999999" customHeight="1" x14ac:dyDescent="0.35">
      <c r="A28" s="13">
        <v>23</v>
      </c>
      <c r="B28" s="14" t="s">
        <v>81</v>
      </c>
      <c r="C28" s="15">
        <v>11</v>
      </c>
      <c r="D28" s="16">
        <v>0</v>
      </c>
      <c r="E28" s="16">
        <v>12</v>
      </c>
      <c r="F28" s="16">
        <v>0</v>
      </c>
      <c r="G28" s="16">
        <v>19</v>
      </c>
      <c r="H28" s="16">
        <v>0</v>
      </c>
      <c r="I28" s="16">
        <v>43</v>
      </c>
      <c r="J28" s="16">
        <v>1</v>
      </c>
      <c r="K28" s="17">
        <v>9</v>
      </c>
      <c r="L28" s="17">
        <v>0</v>
      </c>
      <c r="M28" s="17">
        <v>0</v>
      </c>
      <c r="N28" s="17">
        <v>0</v>
      </c>
      <c r="O28" s="16">
        <v>0</v>
      </c>
      <c r="P28" s="18">
        <v>0</v>
      </c>
      <c r="Q28" s="15">
        <v>0</v>
      </c>
      <c r="R28" s="16">
        <v>0</v>
      </c>
      <c r="S28" s="16">
        <v>0</v>
      </c>
      <c r="T28" s="16">
        <v>0</v>
      </c>
      <c r="U28" s="16">
        <v>0</v>
      </c>
      <c r="V28" s="16">
        <v>0</v>
      </c>
      <c r="W28" s="17">
        <v>0</v>
      </c>
      <c r="X28" s="17">
        <v>0</v>
      </c>
      <c r="Y28" s="17">
        <v>0</v>
      </c>
      <c r="Z28" s="17">
        <v>0</v>
      </c>
      <c r="AA28" s="17">
        <v>0</v>
      </c>
      <c r="AB28" s="17">
        <v>0</v>
      </c>
      <c r="AC28" s="17">
        <v>0</v>
      </c>
      <c r="AD28" s="17">
        <v>0</v>
      </c>
      <c r="AE28" s="17">
        <v>0</v>
      </c>
      <c r="AF28" s="17">
        <v>0</v>
      </c>
      <c r="AG28" s="17">
        <v>144</v>
      </c>
      <c r="AH28" s="17">
        <v>0</v>
      </c>
      <c r="AI28" s="19" t="s">
        <v>82</v>
      </c>
      <c r="AJ28" s="8"/>
    </row>
    <row r="29" spans="1:36" ht="20.149999999999999" customHeight="1" x14ac:dyDescent="0.35">
      <c r="A29" s="13">
        <v>24</v>
      </c>
      <c r="B29" s="14" t="s">
        <v>83</v>
      </c>
      <c r="C29" s="15">
        <v>1</v>
      </c>
      <c r="D29" s="16">
        <v>0</v>
      </c>
      <c r="E29" s="16">
        <v>0</v>
      </c>
      <c r="F29" s="16">
        <v>0</v>
      </c>
      <c r="G29" s="16">
        <v>1</v>
      </c>
      <c r="H29" s="16">
        <v>0</v>
      </c>
      <c r="I29" s="16">
        <v>37</v>
      </c>
      <c r="J29" s="16">
        <v>0</v>
      </c>
      <c r="K29" s="17">
        <v>0</v>
      </c>
      <c r="L29" s="17">
        <v>0</v>
      </c>
      <c r="M29" s="17">
        <v>0</v>
      </c>
      <c r="N29" s="17">
        <v>0</v>
      </c>
      <c r="O29" s="16">
        <v>5</v>
      </c>
      <c r="P29" s="18">
        <v>0</v>
      </c>
      <c r="Q29" s="15">
        <v>56</v>
      </c>
      <c r="R29" s="16">
        <v>0</v>
      </c>
      <c r="S29" s="16">
        <v>3</v>
      </c>
      <c r="T29" s="16">
        <v>0</v>
      </c>
      <c r="U29" s="16">
        <v>2</v>
      </c>
      <c r="V29" s="16">
        <v>0</v>
      </c>
      <c r="W29" s="17">
        <v>17</v>
      </c>
      <c r="X29" s="17">
        <v>0</v>
      </c>
      <c r="Y29" s="17">
        <v>0</v>
      </c>
      <c r="Z29" s="17">
        <v>0</v>
      </c>
      <c r="AA29" s="17">
        <v>54</v>
      </c>
      <c r="AB29" s="17">
        <v>0</v>
      </c>
      <c r="AC29" s="17">
        <v>0</v>
      </c>
      <c r="AD29" s="17">
        <v>0</v>
      </c>
      <c r="AE29" s="17">
        <v>0</v>
      </c>
      <c r="AF29" s="17">
        <v>0</v>
      </c>
      <c r="AG29" s="17">
        <v>0</v>
      </c>
      <c r="AH29" s="17">
        <v>0</v>
      </c>
      <c r="AI29" s="19" t="s">
        <v>84</v>
      </c>
      <c r="AJ29" s="8"/>
    </row>
    <row r="30" spans="1:36" ht="20.149999999999999" customHeight="1" x14ac:dyDescent="0.35">
      <c r="A30" s="13">
        <v>25</v>
      </c>
      <c r="B30" s="14" t="s">
        <v>85</v>
      </c>
      <c r="C30" s="15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16">
        <v>0</v>
      </c>
      <c r="K30" s="17">
        <v>0</v>
      </c>
      <c r="L30" s="17">
        <v>0</v>
      </c>
      <c r="M30" s="17">
        <v>0</v>
      </c>
      <c r="N30" s="17">
        <v>0</v>
      </c>
      <c r="O30" s="16">
        <v>0</v>
      </c>
      <c r="P30" s="18">
        <v>0</v>
      </c>
      <c r="Q30" s="15">
        <v>0</v>
      </c>
      <c r="R30" s="16">
        <v>0</v>
      </c>
      <c r="S30" s="16">
        <v>0</v>
      </c>
      <c r="T30" s="16">
        <v>0</v>
      </c>
      <c r="U30" s="16">
        <v>0</v>
      </c>
      <c r="V30" s="16">
        <v>0</v>
      </c>
      <c r="W30" s="17">
        <v>0</v>
      </c>
      <c r="X30" s="17">
        <v>0</v>
      </c>
      <c r="Y30" s="17">
        <v>0</v>
      </c>
      <c r="Z30" s="17">
        <v>0</v>
      </c>
      <c r="AA30" s="17">
        <v>0</v>
      </c>
      <c r="AB30" s="17">
        <v>0</v>
      </c>
      <c r="AC30" s="17">
        <v>0</v>
      </c>
      <c r="AD30" s="17">
        <v>0</v>
      </c>
      <c r="AE30" s="17">
        <v>0</v>
      </c>
      <c r="AF30" s="17">
        <v>0</v>
      </c>
      <c r="AG30" s="17">
        <v>0</v>
      </c>
      <c r="AH30" s="17">
        <v>0</v>
      </c>
      <c r="AI30" s="19" t="s">
        <v>86</v>
      </c>
      <c r="AJ30" s="8"/>
    </row>
    <row r="31" spans="1:36" ht="20.149999999999999" customHeight="1" x14ac:dyDescent="0.35">
      <c r="A31" s="13">
        <v>26</v>
      </c>
      <c r="B31" s="14" t="s">
        <v>87</v>
      </c>
      <c r="C31" s="15">
        <v>297</v>
      </c>
      <c r="D31" s="16">
        <v>0</v>
      </c>
      <c r="E31" s="16">
        <v>990</v>
      </c>
      <c r="F31" s="16">
        <v>0</v>
      </c>
      <c r="G31" s="16">
        <v>818</v>
      </c>
      <c r="H31" s="16">
        <v>0</v>
      </c>
      <c r="I31" s="16">
        <v>156</v>
      </c>
      <c r="J31" s="16">
        <v>0</v>
      </c>
      <c r="K31" s="17">
        <v>580</v>
      </c>
      <c r="L31" s="17">
        <v>0</v>
      </c>
      <c r="M31" s="17">
        <v>523</v>
      </c>
      <c r="N31" s="17">
        <v>0</v>
      </c>
      <c r="O31" s="16">
        <v>42</v>
      </c>
      <c r="P31" s="18">
        <v>3</v>
      </c>
      <c r="Q31" s="15">
        <v>14</v>
      </c>
      <c r="R31" s="16">
        <v>0</v>
      </c>
      <c r="S31" s="16">
        <v>15</v>
      </c>
      <c r="T31" s="16">
        <v>0</v>
      </c>
      <c r="U31" s="16">
        <v>3</v>
      </c>
      <c r="V31" s="16">
        <v>0</v>
      </c>
      <c r="W31" s="17">
        <v>5</v>
      </c>
      <c r="X31" s="17">
        <v>0</v>
      </c>
      <c r="Y31" s="17">
        <v>0</v>
      </c>
      <c r="Z31" s="17">
        <v>0</v>
      </c>
      <c r="AA31" s="17">
        <v>293</v>
      </c>
      <c r="AB31" s="17">
        <v>0</v>
      </c>
      <c r="AC31" s="17">
        <v>0</v>
      </c>
      <c r="AD31" s="17">
        <v>0</v>
      </c>
      <c r="AE31" s="17">
        <v>0</v>
      </c>
      <c r="AF31" s="17">
        <v>0</v>
      </c>
      <c r="AG31" s="17">
        <v>0</v>
      </c>
      <c r="AH31" s="17">
        <v>0</v>
      </c>
      <c r="AI31" s="19" t="s">
        <v>19</v>
      </c>
      <c r="AJ31" s="8"/>
    </row>
    <row r="32" spans="1:36" ht="20.149999999999999" customHeight="1" x14ac:dyDescent="0.35">
      <c r="A32" s="13">
        <v>27</v>
      </c>
      <c r="B32" s="14" t="s">
        <v>88</v>
      </c>
      <c r="C32" s="15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6"/>
      <c r="P32" s="18"/>
      <c r="Q32" s="15"/>
      <c r="R32" s="16"/>
      <c r="S32" s="16">
        <v>0</v>
      </c>
      <c r="T32" s="16">
        <v>0</v>
      </c>
      <c r="U32" s="16">
        <v>0</v>
      </c>
      <c r="V32" s="16">
        <v>0</v>
      </c>
      <c r="W32" s="17">
        <v>8</v>
      </c>
      <c r="X32" s="17">
        <v>0</v>
      </c>
      <c r="Y32" s="17">
        <v>0</v>
      </c>
      <c r="Z32" s="17">
        <v>0</v>
      </c>
      <c r="AA32" s="17">
        <v>0</v>
      </c>
      <c r="AB32" s="17">
        <v>0</v>
      </c>
      <c r="AC32" s="17">
        <v>20</v>
      </c>
      <c r="AD32" s="17">
        <v>0</v>
      </c>
      <c r="AE32" s="17">
        <v>0</v>
      </c>
      <c r="AF32" s="17">
        <v>0</v>
      </c>
      <c r="AG32" s="17">
        <v>0</v>
      </c>
      <c r="AH32" s="17">
        <v>0</v>
      </c>
      <c r="AI32" s="19" t="s">
        <v>89</v>
      </c>
      <c r="AJ32" s="8"/>
    </row>
    <row r="33" spans="1:36" ht="20.149999999999999" customHeight="1" x14ac:dyDescent="0.35">
      <c r="A33" s="13">
        <v>28</v>
      </c>
      <c r="B33" s="14" t="s">
        <v>90</v>
      </c>
      <c r="C33" s="15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16">
        <v>0</v>
      </c>
      <c r="K33" s="17">
        <v>0</v>
      </c>
      <c r="L33" s="17">
        <v>0</v>
      </c>
      <c r="M33" s="17">
        <v>0</v>
      </c>
      <c r="N33" s="17">
        <v>0</v>
      </c>
      <c r="O33" s="16">
        <v>0</v>
      </c>
      <c r="P33" s="18">
        <v>0</v>
      </c>
      <c r="Q33" s="15">
        <v>0</v>
      </c>
      <c r="R33" s="16">
        <v>0</v>
      </c>
      <c r="S33" s="16">
        <v>0</v>
      </c>
      <c r="T33" s="16">
        <v>0</v>
      </c>
      <c r="U33" s="16">
        <v>0</v>
      </c>
      <c r="V33" s="16">
        <v>0</v>
      </c>
      <c r="W33" s="17">
        <v>0</v>
      </c>
      <c r="X33" s="17">
        <v>0</v>
      </c>
      <c r="Y33" s="17">
        <v>0</v>
      </c>
      <c r="Z33" s="17">
        <v>0</v>
      </c>
      <c r="AA33" s="17">
        <v>0</v>
      </c>
      <c r="AB33" s="17">
        <v>0</v>
      </c>
      <c r="AC33" s="17">
        <v>0</v>
      </c>
      <c r="AD33" s="17">
        <v>0</v>
      </c>
      <c r="AE33" s="17">
        <v>0</v>
      </c>
      <c r="AF33" s="17">
        <v>0</v>
      </c>
      <c r="AG33" s="17">
        <v>0</v>
      </c>
      <c r="AH33" s="17">
        <v>0</v>
      </c>
      <c r="AI33" s="19" t="s">
        <v>91</v>
      </c>
      <c r="AJ33" s="8"/>
    </row>
    <row r="34" spans="1:36" ht="20.149999999999999" customHeight="1" x14ac:dyDescent="0.35">
      <c r="A34" s="13">
        <v>29</v>
      </c>
      <c r="B34" s="14" t="s">
        <v>92</v>
      </c>
      <c r="C34" s="15">
        <v>6</v>
      </c>
      <c r="D34" s="16">
        <v>0</v>
      </c>
      <c r="E34" s="16">
        <v>0</v>
      </c>
      <c r="F34" s="16">
        <v>0</v>
      </c>
      <c r="G34" s="16">
        <v>1</v>
      </c>
      <c r="H34" s="16" t="s">
        <v>45</v>
      </c>
      <c r="I34" s="16" t="s">
        <v>45</v>
      </c>
      <c r="J34" s="16" t="s">
        <v>45</v>
      </c>
      <c r="K34" s="17">
        <v>0</v>
      </c>
      <c r="L34" s="17">
        <v>0</v>
      </c>
      <c r="M34" s="17">
        <v>0</v>
      </c>
      <c r="N34" s="17">
        <v>0</v>
      </c>
      <c r="O34" s="16">
        <v>0</v>
      </c>
      <c r="P34" s="18">
        <v>0</v>
      </c>
      <c r="Q34" s="15">
        <v>0</v>
      </c>
      <c r="R34" s="16">
        <v>0</v>
      </c>
      <c r="S34" s="16">
        <v>47</v>
      </c>
      <c r="T34" s="16">
        <v>0</v>
      </c>
      <c r="U34" s="16">
        <v>0</v>
      </c>
      <c r="V34" s="16">
        <v>0</v>
      </c>
      <c r="W34" s="17">
        <v>1</v>
      </c>
      <c r="X34" s="17">
        <v>0</v>
      </c>
      <c r="Y34" s="17">
        <v>153</v>
      </c>
      <c r="Z34" s="17">
        <v>0</v>
      </c>
      <c r="AA34" s="17">
        <v>0</v>
      </c>
      <c r="AB34" s="17">
        <v>0</v>
      </c>
      <c r="AC34" s="17">
        <v>0</v>
      </c>
      <c r="AD34" s="17">
        <v>0</v>
      </c>
      <c r="AE34" s="17">
        <v>13</v>
      </c>
      <c r="AF34" s="17">
        <v>0</v>
      </c>
      <c r="AG34" s="17">
        <v>0</v>
      </c>
      <c r="AH34" s="17">
        <v>0</v>
      </c>
      <c r="AI34" s="19" t="s">
        <v>93</v>
      </c>
      <c r="AJ34" s="8"/>
    </row>
    <row r="35" spans="1:36" ht="20.149999999999999" customHeight="1" x14ac:dyDescent="0.35">
      <c r="A35" s="13">
        <v>30</v>
      </c>
      <c r="B35" s="14" t="s">
        <v>94</v>
      </c>
      <c r="C35" s="15">
        <v>1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20</v>
      </c>
      <c r="J35" s="16">
        <v>0</v>
      </c>
      <c r="K35" s="17">
        <v>9</v>
      </c>
      <c r="L35" s="17">
        <v>0</v>
      </c>
      <c r="M35" s="17">
        <v>0</v>
      </c>
      <c r="N35" s="17">
        <v>0</v>
      </c>
      <c r="O35" s="16">
        <v>1</v>
      </c>
      <c r="P35" s="18">
        <v>0</v>
      </c>
      <c r="Q35" s="15">
        <v>0</v>
      </c>
      <c r="R35" s="16">
        <v>0</v>
      </c>
      <c r="S35" s="16">
        <v>0</v>
      </c>
      <c r="T35" s="16">
        <v>0</v>
      </c>
      <c r="U35" s="16">
        <v>0</v>
      </c>
      <c r="V35" s="16">
        <v>0</v>
      </c>
      <c r="W35" s="17">
        <v>0</v>
      </c>
      <c r="X35" s="17">
        <v>0</v>
      </c>
      <c r="Y35" s="17">
        <v>0</v>
      </c>
      <c r="Z35" s="17">
        <v>0</v>
      </c>
      <c r="AA35" s="17">
        <v>0</v>
      </c>
      <c r="AB35" s="17">
        <v>0</v>
      </c>
      <c r="AC35" s="17">
        <v>0</v>
      </c>
      <c r="AD35" s="17">
        <v>0</v>
      </c>
      <c r="AE35" s="17">
        <v>0</v>
      </c>
      <c r="AF35" s="17">
        <v>0</v>
      </c>
      <c r="AG35" s="17">
        <v>0</v>
      </c>
      <c r="AH35" s="17">
        <v>0</v>
      </c>
      <c r="AI35" s="19" t="s">
        <v>95</v>
      </c>
      <c r="AJ35" s="8"/>
    </row>
    <row r="36" spans="1:36" ht="20.149999999999999" customHeight="1" x14ac:dyDescent="0.35">
      <c r="A36" s="13">
        <v>31</v>
      </c>
      <c r="B36" s="14" t="s">
        <v>96</v>
      </c>
      <c r="C36" s="15">
        <v>176</v>
      </c>
      <c r="D36" s="16">
        <v>0</v>
      </c>
      <c r="E36" s="16">
        <v>236</v>
      </c>
      <c r="F36" s="16">
        <v>0</v>
      </c>
      <c r="G36" s="16">
        <v>486</v>
      </c>
      <c r="H36" s="16">
        <v>0</v>
      </c>
      <c r="I36" s="16">
        <v>570</v>
      </c>
      <c r="J36" s="16">
        <v>0</v>
      </c>
      <c r="K36" s="17">
        <v>652</v>
      </c>
      <c r="L36" s="17">
        <v>0</v>
      </c>
      <c r="M36" s="17">
        <v>181</v>
      </c>
      <c r="N36" s="17">
        <v>0</v>
      </c>
      <c r="O36" s="16">
        <v>120</v>
      </c>
      <c r="P36" s="18">
        <v>0</v>
      </c>
      <c r="Q36" s="15">
        <v>173</v>
      </c>
      <c r="R36" s="16">
        <v>0</v>
      </c>
      <c r="S36" s="16">
        <v>155</v>
      </c>
      <c r="T36" s="16">
        <v>0</v>
      </c>
      <c r="U36" s="16">
        <v>157</v>
      </c>
      <c r="V36" s="16">
        <v>0</v>
      </c>
      <c r="W36" s="17">
        <v>112</v>
      </c>
      <c r="X36" s="17">
        <v>0</v>
      </c>
      <c r="Y36" s="17">
        <v>126</v>
      </c>
      <c r="Z36" s="17">
        <v>0</v>
      </c>
      <c r="AA36" s="17">
        <v>44</v>
      </c>
      <c r="AB36" s="17">
        <v>0</v>
      </c>
      <c r="AC36" s="17">
        <v>0</v>
      </c>
      <c r="AD36" s="17">
        <v>0</v>
      </c>
      <c r="AE36" s="17" t="s">
        <v>97</v>
      </c>
      <c r="AF36" s="17" t="s">
        <v>97</v>
      </c>
      <c r="AG36" s="17" t="s">
        <v>97</v>
      </c>
      <c r="AH36" s="17" t="s">
        <v>97</v>
      </c>
      <c r="AI36" s="19" t="s">
        <v>98</v>
      </c>
      <c r="AJ36" s="8"/>
    </row>
    <row r="37" spans="1:36" ht="29" x14ac:dyDescent="0.35">
      <c r="A37" s="13">
        <v>32</v>
      </c>
      <c r="B37" s="14" t="s">
        <v>99</v>
      </c>
      <c r="C37" s="15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16">
        <v>0</v>
      </c>
      <c r="K37" s="17">
        <v>0</v>
      </c>
      <c r="L37" s="17">
        <v>0</v>
      </c>
      <c r="M37" s="17">
        <v>0</v>
      </c>
      <c r="N37" s="17">
        <v>0</v>
      </c>
      <c r="O37" s="16">
        <v>0</v>
      </c>
      <c r="P37" s="18">
        <v>0</v>
      </c>
      <c r="Q37" s="15">
        <v>0</v>
      </c>
      <c r="R37" s="16">
        <v>0</v>
      </c>
      <c r="S37" s="16">
        <v>0</v>
      </c>
      <c r="T37" s="16">
        <v>0</v>
      </c>
      <c r="U37" s="16">
        <v>0</v>
      </c>
      <c r="V37" s="16">
        <v>0</v>
      </c>
      <c r="W37" s="17">
        <v>0</v>
      </c>
      <c r="X37" s="17">
        <v>0</v>
      </c>
      <c r="Y37" s="17">
        <v>0</v>
      </c>
      <c r="Z37" s="17">
        <v>0</v>
      </c>
      <c r="AA37" s="17">
        <v>0</v>
      </c>
      <c r="AB37" s="17">
        <v>0</v>
      </c>
      <c r="AC37" s="17">
        <v>0</v>
      </c>
      <c r="AD37" s="17">
        <v>0</v>
      </c>
      <c r="AE37" s="17">
        <v>0</v>
      </c>
      <c r="AF37" s="17">
        <v>0</v>
      </c>
      <c r="AG37" s="17">
        <v>0</v>
      </c>
      <c r="AH37" s="17">
        <v>0</v>
      </c>
      <c r="AI37" s="19" t="s">
        <v>100</v>
      </c>
      <c r="AJ37" s="8"/>
    </row>
    <row r="38" spans="1:36" ht="20.149999999999999" customHeight="1" x14ac:dyDescent="0.35">
      <c r="A38" s="13">
        <v>33</v>
      </c>
      <c r="B38" s="14" t="s">
        <v>101</v>
      </c>
      <c r="C38" s="15">
        <v>28</v>
      </c>
      <c r="D38" s="16">
        <v>0</v>
      </c>
      <c r="E38" s="16">
        <v>15</v>
      </c>
      <c r="F38" s="16">
        <v>0</v>
      </c>
      <c r="G38" s="16">
        <v>35</v>
      </c>
      <c r="H38" s="16">
        <v>0</v>
      </c>
      <c r="I38" s="16" t="s">
        <v>45</v>
      </c>
      <c r="J38" s="16" t="s">
        <v>45</v>
      </c>
      <c r="K38" s="17">
        <v>0</v>
      </c>
      <c r="L38" s="17">
        <v>0</v>
      </c>
      <c r="M38" s="17">
        <v>0</v>
      </c>
      <c r="N38" s="17">
        <v>0</v>
      </c>
      <c r="O38" s="16">
        <v>0</v>
      </c>
      <c r="P38" s="18">
        <v>0</v>
      </c>
      <c r="Q38" s="15">
        <v>15</v>
      </c>
      <c r="R38" s="16">
        <v>0</v>
      </c>
      <c r="S38" s="16">
        <v>133</v>
      </c>
      <c r="T38" s="16">
        <v>0</v>
      </c>
      <c r="U38" s="16">
        <v>10</v>
      </c>
      <c r="V38" s="16">
        <v>0</v>
      </c>
      <c r="W38" s="17">
        <v>8</v>
      </c>
      <c r="X38" s="17">
        <v>0</v>
      </c>
      <c r="Y38" s="17">
        <v>24</v>
      </c>
      <c r="Z38" s="17">
        <v>0</v>
      </c>
      <c r="AA38" s="17">
        <v>4</v>
      </c>
      <c r="AB38" s="17">
        <v>0</v>
      </c>
      <c r="AC38" s="17">
        <v>2</v>
      </c>
      <c r="AD38" s="17">
        <v>0</v>
      </c>
      <c r="AE38" s="17">
        <v>43</v>
      </c>
      <c r="AF38" s="17">
        <v>0</v>
      </c>
      <c r="AG38" s="17">
        <v>37</v>
      </c>
      <c r="AH38" s="17">
        <v>0</v>
      </c>
      <c r="AI38" s="19" t="s">
        <v>102</v>
      </c>
      <c r="AJ38" s="8"/>
    </row>
    <row r="39" spans="1:36" ht="20.149999999999999" customHeight="1" x14ac:dyDescent="0.35">
      <c r="A39" s="13">
        <v>34</v>
      </c>
      <c r="B39" s="14" t="s">
        <v>233</v>
      </c>
      <c r="C39" s="15">
        <v>0</v>
      </c>
      <c r="D39" s="16">
        <v>0</v>
      </c>
      <c r="E39" s="16">
        <v>0</v>
      </c>
      <c r="F39" s="16">
        <v>0</v>
      </c>
      <c r="G39" s="16">
        <v>0</v>
      </c>
      <c r="H39" s="16">
        <v>0</v>
      </c>
      <c r="I39" s="16">
        <v>1</v>
      </c>
      <c r="J39" s="16">
        <v>0</v>
      </c>
      <c r="K39" s="17">
        <v>8</v>
      </c>
      <c r="L39" s="17">
        <v>0</v>
      </c>
      <c r="M39" s="17">
        <v>33</v>
      </c>
      <c r="N39" s="17">
        <v>0</v>
      </c>
      <c r="O39" s="16">
        <v>25</v>
      </c>
      <c r="P39" s="18">
        <v>0</v>
      </c>
      <c r="Q39" s="15">
        <v>28</v>
      </c>
      <c r="R39" s="16">
        <v>1</v>
      </c>
      <c r="S39" s="16">
        <v>14</v>
      </c>
      <c r="T39" s="16">
        <v>1</v>
      </c>
      <c r="U39" s="16">
        <v>15</v>
      </c>
      <c r="V39" s="16">
        <v>1</v>
      </c>
      <c r="W39" s="17">
        <v>0</v>
      </c>
      <c r="X39" s="17">
        <v>0</v>
      </c>
      <c r="Y39" s="17">
        <v>2</v>
      </c>
      <c r="Z39" s="17">
        <v>0</v>
      </c>
      <c r="AA39" s="17">
        <v>0</v>
      </c>
      <c r="AB39" s="17">
        <v>0</v>
      </c>
      <c r="AC39" s="17">
        <v>0</v>
      </c>
      <c r="AD39" s="17">
        <v>0</v>
      </c>
      <c r="AE39" s="17">
        <v>0</v>
      </c>
      <c r="AF39" s="17">
        <v>0</v>
      </c>
      <c r="AG39" s="17">
        <v>1</v>
      </c>
      <c r="AH39" s="17">
        <v>0</v>
      </c>
      <c r="AI39" s="19" t="s">
        <v>103</v>
      </c>
      <c r="AJ39" s="8"/>
    </row>
    <row r="40" spans="1:36" ht="20.149999999999999" customHeight="1" x14ac:dyDescent="0.35">
      <c r="A40" s="13">
        <v>35</v>
      </c>
      <c r="B40" s="14" t="s">
        <v>104</v>
      </c>
      <c r="C40" s="15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16">
        <v>0</v>
      </c>
      <c r="K40" s="17">
        <v>0</v>
      </c>
      <c r="L40" s="17">
        <v>0</v>
      </c>
      <c r="M40" s="17">
        <v>0</v>
      </c>
      <c r="N40" s="17">
        <v>0</v>
      </c>
      <c r="O40" s="16">
        <v>0</v>
      </c>
      <c r="P40" s="18">
        <v>0</v>
      </c>
      <c r="Q40" s="15">
        <v>0</v>
      </c>
      <c r="R40" s="16">
        <v>0</v>
      </c>
      <c r="S40" s="16">
        <v>0</v>
      </c>
      <c r="T40" s="16">
        <v>0</v>
      </c>
      <c r="U40" s="16">
        <v>0</v>
      </c>
      <c r="V40" s="16">
        <v>0</v>
      </c>
      <c r="W40" s="17">
        <v>0</v>
      </c>
      <c r="X40" s="17">
        <v>0</v>
      </c>
      <c r="Y40" s="17">
        <v>0</v>
      </c>
      <c r="Z40" s="17">
        <v>0</v>
      </c>
      <c r="AA40" s="17">
        <v>0</v>
      </c>
      <c r="AB40" s="17">
        <v>0</v>
      </c>
      <c r="AC40" s="17">
        <v>0</v>
      </c>
      <c r="AD40" s="17">
        <v>0</v>
      </c>
      <c r="AE40" s="17">
        <v>0</v>
      </c>
      <c r="AF40" s="17">
        <v>0</v>
      </c>
      <c r="AG40" s="17">
        <v>10</v>
      </c>
      <c r="AH40" s="17">
        <v>0</v>
      </c>
      <c r="AI40" s="19" t="s">
        <v>105</v>
      </c>
      <c r="AJ40" s="8"/>
    </row>
    <row r="41" spans="1:36" ht="20.149999999999999" customHeight="1" x14ac:dyDescent="0.35">
      <c r="A41" s="13">
        <v>36</v>
      </c>
      <c r="B41" s="14" t="s">
        <v>106</v>
      </c>
      <c r="C41" s="15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16">
        <v>0</v>
      </c>
      <c r="K41" s="17">
        <v>0</v>
      </c>
      <c r="L41" s="17">
        <v>0</v>
      </c>
      <c r="M41" s="17">
        <v>0</v>
      </c>
      <c r="N41" s="17">
        <v>0</v>
      </c>
      <c r="O41" s="16">
        <v>0</v>
      </c>
      <c r="P41" s="18">
        <v>0</v>
      </c>
      <c r="Q41" s="15">
        <v>0</v>
      </c>
      <c r="R41" s="16">
        <v>0</v>
      </c>
      <c r="S41" s="16">
        <v>0</v>
      </c>
      <c r="T41" s="16">
        <v>0</v>
      </c>
      <c r="U41" s="16">
        <v>0</v>
      </c>
      <c r="V41" s="16">
        <v>0</v>
      </c>
      <c r="W41" s="17">
        <v>0</v>
      </c>
      <c r="X41" s="17">
        <v>0</v>
      </c>
      <c r="Y41" s="17">
        <v>0</v>
      </c>
      <c r="Z41" s="17">
        <v>0</v>
      </c>
      <c r="AA41" s="17">
        <v>0</v>
      </c>
      <c r="AB41" s="17">
        <v>0</v>
      </c>
      <c r="AC41" s="17">
        <v>0</v>
      </c>
      <c r="AD41" s="17">
        <v>0</v>
      </c>
      <c r="AE41" s="17">
        <v>0</v>
      </c>
      <c r="AF41" s="17">
        <v>0</v>
      </c>
      <c r="AG41" s="17">
        <v>0</v>
      </c>
      <c r="AH41" s="17">
        <v>0</v>
      </c>
      <c r="AI41" s="19" t="s">
        <v>107</v>
      </c>
      <c r="AJ41" s="8"/>
    </row>
    <row r="42" spans="1:36" ht="20.149999999999999" customHeight="1" x14ac:dyDescent="0.35">
      <c r="A42" s="13">
        <v>37</v>
      </c>
      <c r="B42" s="14" t="s">
        <v>108</v>
      </c>
      <c r="C42" s="15"/>
      <c r="D42" s="16"/>
      <c r="E42" s="16"/>
      <c r="F42" s="16"/>
      <c r="G42" s="16"/>
      <c r="H42" s="16"/>
      <c r="I42" s="16"/>
      <c r="J42" s="16"/>
      <c r="K42" s="17"/>
      <c r="L42" s="17"/>
      <c r="M42" s="17"/>
      <c r="N42" s="17"/>
      <c r="O42" s="16"/>
      <c r="P42" s="18"/>
      <c r="Q42" s="15"/>
      <c r="R42" s="16"/>
      <c r="S42" s="16"/>
      <c r="T42" s="16"/>
      <c r="U42" s="16"/>
      <c r="V42" s="16"/>
      <c r="W42" s="17">
        <v>0</v>
      </c>
      <c r="X42" s="17"/>
      <c r="Y42" s="17">
        <v>0</v>
      </c>
      <c r="Z42" s="17">
        <v>0</v>
      </c>
      <c r="AA42" s="17">
        <v>0</v>
      </c>
      <c r="AB42" s="17">
        <v>0</v>
      </c>
      <c r="AC42" s="17">
        <v>0</v>
      </c>
      <c r="AD42" s="17">
        <v>0</v>
      </c>
      <c r="AE42" s="17">
        <v>6</v>
      </c>
      <c r="AF42" s="17">
        <v>0</v>
      </c>
      <c r="AG42" s="17">
        <v>7</v>
      </c>
      <c r="AH42" s="17">
        <v>0</v>
      </c>
      <c r="AI42" s="19" t="s">
        <v>109</v>
      </c>
      <c r="AJ42" s="8"/>
    </row>
    <row r="43" spans="1:36" ht="20.149999999999999" customHeight="1" x14ac:dyDescent="0.35">
      <c r="A43" s="13">
        <v>38</v>
      </c>
      <c r="B43" s="14" t="s">
        <v>110</v>
      </c>
      <c r="C43" s="15">
        <v>0</v>
      </c>
      <c r="D43" s="16">
        <v>0</v>
      </c>
      <c r="E43" s="16">
        <v>2</v>
      </c>
      <c r="F43" s="16"/>
      <c r="G43" s="16">
        <v>0</v>
      </c>
      <c r="H43" s="16">
        <v>0</v>
      </c>
      <c r="I43" s="16">
        <v>0</v>
      </c>
      <c r="J43" s="16">
        <v>0</v>
      </c>
      <c r="K43" s="17">
        <v>0</v>
      </c>
      <c r="L43" s="17">
        <v>0</v>
      </c>
      <c r="M43" s="17">
        <v>15</v>
      </c>
      <c r="N43" s="17">
        <v>0</v>
      </c>
      <c r="O43" s="16">
        <v>3</v>
      </c>
      <c r="P43" s="18">
        <v>0</v>
      </c>
      <c r="Q43" s="15">
        <v>3</v>
      </c>
      <c r="R43" s="16">
        <v>0</v>
      </c>
      <c r="S43" s="16">
        <v>1</v>
      </c>
      <c r="T43" s="16">
        <v>0</v>
      </c>
      <c r="U43" s="16">
        <v>0</v>
      </c>
      <c r="V43" s="16">
        <v>0</v>
      </c>
      <c r="W43" s="17">
        <v>0</v>
      </c>
      <c r="X43" s="17">
        <v>0</v>
      </c>
      <c r="Y43" s="17">
        <v>0</v>
      </c>
      <c r="Z43" s="17">
        <v>0</v>
      </c>
      <c r="AA43" s="17">
        <v>78</v>
      </c>
      <c r="AB43" s="17">
        <v>0</v>
      </c>
      <c r="AC43" s="17">
        <v>0</v>
      </c>
      <c r="AD43" s="17">
        <v>0</v>
      </c>
      <c r="AE43" s="17">
        <v>1</v>
      </c>
      <c r="AF43" s="17">
        <v>0</v>
      </c>
      <c r="AG43" s="17">
        <v>34</v>
      </c>
      <c r="AH43" s="17">
        <v>0</v>
      </c>
      <c r="AI43" s="19" t="s">
        <v>28</v>
      </c>
      <c r="AJ43" s="8"/>
    </row>
    <row r="44" spans="1:36" ht="20.149999999999999" customHeight="1" x14ac:dyDescent="0.35">
      <c r="A44" s="20"/>
      <c r="B44" s="21" t="s">
        <v>111</v>
      </c>
      <c r="C44" s="22">
        <v>2635</v>
      </c>
      <c r="D44" s="23">
        <v>3</v>
      </c>
      <c r="E44" s="23">
        <v>2680</v>
      </c>
      <c r="F44" s="23">
        <v>1</v>
      </c>
      <c r="G44" s="23">
        <v>3482</v>
      </c>
      <c r="H44" s="23">
        <v>12</v>
      </c>
      <c r="I44" s="23">
        <v>5004</v>
      </c>
      <c r="J44" s="23">
        <v>9</v>
      </c>
      <c r="K44" s="24">
        <v>2341</v>
      </c>
      <c r="L44" s="24">
        <v>10</v>
      </c>
      <c r="M44" s="24">
        <v>1583</v>
      </c>
      <c r="N44" s="24">
        <v>1</v>
      </c>
      <c r="O44" s="23">
        <v>1130</v>
      </c>
      <c r="P44" s="25">
        <v>5</v>
      </c>
      <c r="Q44" s="22">
        <v>844</v>
      </c>
      <c r="R44" s="23">
        <v>5</v>
      </c>
      <c r="S44" s="23">
        <v>913</v>
      </c>
      <c r="T44" s="23">
        <v>4</v>
      </c>
      <c r="U44" s="23">
        <v>718</v>
      </c>
      <c r="V44" s="23">
        <v>3</v>
      </c>
      <c r="W44" s="24">
        <v>508</v>
      </c>
      <c r="X44" s="24">
        <v>3</v>
      </c>
      <c r="Y44" s="24">
        <v>622</v>
      </c>
      <c r="Z44" s="24">
        <v>6</v>
      </c>
      <c r="AA44" s="26">
        <v>690</v>
      </c>
      <c r="AB44" s="24">
        <v>2</v>
      </c>
      <c r="AC44" s="24">
        <v>130</v>
      </c>
      <c r="AD44" s="24">
        <v>2</v>
      </c>
      <c r="AE44" s="24">
        <v>264</v>
      </c>
      <c r="AF44" s="24">
        <v>6</v>
      </c>
      <c r="AG44" s="24">
        <v>1707</v>
      </c>
      <c r="AH44" s="24">
        <v>4</v>
      </c>
      <c r="AI44" s="27" t="s">
        <v>32</v>
      </c>
      <c r="AJ44" s="8"/>
    </row>
    <row r="45" spans="1:36" x14ac:dyDescent="0.35">
      <c r="A45" s="28" t="s">
        <v>112</v>
      </c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30"/>
      <c r="R45" s="30"/>
      <c r="S45" s="31"/>
      <c r="T45" s="31"/>
      <c r="U45" s="31"/>
      <c r="V45" s="31"/>
      <c r="W45" s="31"/>
      <c r="X45" s="31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32"/>
      <c r="AJ45" s="8"/>
    </row>
    <row r="46" spans="1:36" s="94" customFormat="1" ht="33.5" customHeight="1" x14ac:dyDescent="0.35">
      <c r="A46" s="452" t="s">
        <v>113</v>
      </c>
      <c r="B46" s="453"/>
      <c r="C46" s="453"/>
      <c r="D46" s="453"/>
      <c r="E46" s="453"/>
      <c r="F46" s="453"/>
      <c r="G46" s="453"/>
      <c r="H46" s="453"/>
      <c r="I46" s="453"/>
      <c r="J46" s="453"/>
      <c r="K46" s="453"/>
      <c r="L46" s="453"/>
      <c r="M46" s="453"/>
      <c r="N46" s="453"/>
      <c r="O46" s="453"/>
      <c r="P46" s="453"/>
      <c r="Q46" s="453"/>
      <c r="R46" s="453"/>
      <c r="S46" s="453"/>
      <c r="T46" s="453"/>
      <c r="U46" s="453"/>
      <c r="V46" s="453"/>
      <c r="W46" s="453"/>
      <c r="X46" s="453"/>
      <c r="Y46" s="453"/>
      <c r="Z46" s="453"/>
      <c r="AA46" s="453"/>
      <c r="AB46" s="453"/>
      <c r="AC46" s="453"/>
      <c r="AD46" s="453"/>
      <c r="AE46" s="453"/>
      <c r="AF46" s="453"/>
      <c r="AG46" s="453"/>
      <c r="AH46" s="453"/>
      <c r="AI46" s="454"/>
    </row>
    <row r="55" spans="11:36" hidden="1" x14ac:dyDescent="0.35">
      <c r="M55" s="33" t="s">
        <v>114</v>
      </c>
      <c r="AJ55" s="8"/>
    </row>
    <row r="56" spans="11:36" hidden="1" x14ac:dyDescent="0.35">
      <c r="K56" s="33"/>
      <c r="AJ56" s="8"/>
    </row>
    <row r="59" spans="11:36" hidden="1" x14ac:dyDescent="0.35">
      <c r="L59" s="33" t="s">
        <v>115</v>
      </c>
      <c r="AJ59" s="8"/>
    </row>
  </sheetData>
  <mergeCells count="22">
    <mergeCell ref="A46:AI46"/>
    <mergeCell ref="O4:P4"/>
    <mergeCell ref="Q4:R4"/>
    <mergeCell ref="S4:T4"/>
    <mergeCell ref="U4:V4"/>
    <mergeCell ref="W4:X4"/>
    <mergeCell ref="Y4:Z4"/>
    <mergeCell ref="AA4:AB4"/>
    <mergeCell ref="AC4:AD4"/>
    <mergeCell ref="AE4:AF4"/>
    <mergeCell ref="AG4:AH4"/>
    <mergeCell ref="AI4:AI5"/>
    <mergeCell ref="A2:AI2"/>
    <mergeCell ref="A3:AI3"/>
    <mergeCell ref="A4:A5"/>
    <mergeCell ref="B4:B5"/>
    <mergeCell ref="C4:D4"/>
    <mergeCell ref="E4:F4"/>
    <mergeCell ref="G4:H4"/>
    <mergeCell ref="I4:J4"/>
    <mergeCell ref="K4:L4"/>
    <mergeCell ref="M4:N4"/>
  </mergeCells>
  <hyperlinks>
    <hyperlink ref="M55" r:id="rId1" xr:uid="{7B8B76A1-50AB-49C2-9C85-AA3DD7979BD8}"/>
    <hyperlink ref="L59" r:id="rId2" xr:uid="{4C83949F-F5CC-48A2-B686-BE4E3E04397B}"/>
  </hyperlinks>
  <pageMargins left="0.7" right="0.7" top="0.75" bottom="0.75" header="0.3" footer="0.3"/>
  <pageSetup paperSize="9" scale="59" fitToHeight="0" orientation="landscape" r:id="rId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1EEF43-9935-40E6-9E28-AD5CEFF0DEA6}">
  <sheetPr codeName="Sheet19">
    <pageSetUpPr fitToPage="1"/>
  </sheetPr>
  <dimension ref="A1:AK46"/>
  <sheetViews>
    <sheetView workbookViewId="0">
      <selection activeCell="A47" sqref="A47:XFD1048576"/>
    </sheetView>
  </sheetViews>
  <sheetFormatPr defaultColWidth="0" defaultRowHeight="15.5" zeroHeight="1" x14ac:dyDescent="0.35"/>
  <cols>
    <col min="1" max="1" width="7" style="35" customWidth="1"/>
    <col min="2" max="2" width="28.453125" style="35" customWidth="1"/>
    <col min="3" max="8" width="9.1796875" style="35" hidden="1" customWidth="1"/>
    <col min="9" max="9" width="10.453125" style="35" hidden="1" customWidth="1"/>
    <col min="10" max="10" width="6.1796875" style="35" hidden="1" customWidth="1"/>
    <col min="11" max="11" width="12.1796875" style="35" hidden="1" customWidth="1"/>
    <col min="12" max="12" width="7.1796875" style="35" hidden="1" customWidth="1"/>
    <col min="13" max="13" width="12.26953125" style="35" hidden="1" customWidth="1"/>
    <col min="14" max="14" width="6.81640625" style="35" hidden="1" customWidth="1"/>
    <col min="15" max="15" width="12.1796875" style="35" hidden="1" customWidth="1"/>
    <col min="16" max="16" width="7.1796875" style="35" hidden="1" customWidth="1"/>
    <col min="17" max="17" width="12.26953125" style="35" hidden="1" customWidth="1"/>
    <col min="18" max="18" width="6.7265625" style="35" hidden="1" customWidth="1"/>
    <col min="19" max="19" width="12" style="35" hidden="1" customWidth="1"/>
    <col min="20" max="20" width="6.81640625" style="35" hidden="1" customWidth="1"/>
    <col min="21" max="21" width="12" style="35" hidden="1" customWidth="1"/>
    <col min="22" max="22" width="7.81640625" style="35" hidden="1" customWidth="1"/>
    <col min="23" max="23" width="13.81640625" style="35" customWidth="1"/>
    <col min="24" max="24" width="7.7265625" style="35" customWidth="1"/>
    <col min="25" max="25" width="13.54296875" style="35" customWidth="1"/>
    <col min="26" max="26" width="7.7265625" style="35" customWidth="1"/>
    <col min="27" max="27" width="13.54296875" style="35" customWidth="1"/>
    <col min="28" max="28" width="7.7265625" style="35" customWidth="1"/>
    <col min="29" max="29" width="12.7265625" style="35" customWidth="1"/>
    <col min="30" max="30" width="9.453125" style="35" customWidth="1"/>
    <col min="31" max="31" width="12.1796875" style="35" customWidth="1"/>
    <col min="32" max="32" width="10.453125" style="35" customWidth="1"/>
    <col min="33" max="34" width="11.1796875" style="35" customWidth="1"/>
    <col min="35" max="35" width="27.54296875" style="35" customWidth="1"/>
    <col min="36" max="36" width="0" style="35" hidden="1" customWidth="1"/>
    <col min="37" max="37" width="0" style="8" hidden="1" customWidth="1"/>
    <col min="38" max="16384" width="9.1796875" style="35" hidden="1"/>
  </cols>
  <sheetData>
    <row r="1" spans="1:37" x14ac:dyDescent="0.35"/>
    <row r="2" spans="1:37" ht="17" x14ac:dyDescent="0.35">
      <c r="A2" s="647" t="s">
        <v>600</v>
      </c>
      <c r="B2" s="648"/>
      <c r="C2" s="648"/>
      <c r="D2" s="648"/>
      <c r="E2" s="648"/>
      <c r="F2" s="648"/>
      <c r="G2" s="648"/>
      <c r="H2" s="648"/>
      <c r="I2" s="648"/>
      <c r="J2" s="648"/>
      <c r="K2" s="648"/>
      <c r="L2" s="648"/>
      <c r="M2" s="648"/>
      <c r="N2" s="648"/>
      <c r="O2" s="648"/>
      <c r="P2" s="648"/>
      <c r="Q2" s="648"/>
      <c r="R2" s="648"/>
      <c r="S2" s="648"/>
      <c r="T2" s="648"/>
      <c r="U2" s="648"/>
      <c r="V2" s="648"/>
      <c r="W2" s="648"/>
      <c r="X2" s="648"/>
      <c r="Y2" s="648"/>
      <c r="Z2" s="648"/>
      <c r="AA2" s="648"/>
      <c r="AB2" s="648"/>
      <c r="AC2" s="648"/>
      <c r="AD2" s="648"/>
      <c r="AE2" s="648"/>
      <c r="AF2" s="648"/>
      <c r="AG2" s="648"/>
      <c r="AH2" s="648"/>
      <c r="AI2" s="649"/>
      <c r="AK2" s="35"/>
    </row>
    <row r="3" spans="1:37" x14ac:dyDescent="0.35">
      <c r="A3" s="650" t="s">
        <v>601</v>
      </c>
      <c r="B3" s="651"/>
      <c r="C3" s="651"/>
      <c r="D3" s="651"/>
      <c r="E3" s="651"/>
      <c r="F3" s="651"/>
      <c r="G3" s="651"/>
      <c r="H3" s="651"/>
      <c r="I3" s="651"/>
      <c r="J3" s="651"/>
      <c r="K3" s="651"/>
      <c r="L3" s="651"/>
      <c r="M3" s="651"/>
      <c r="N3" s="651"/>
      <c r="O3" s="651"/>
      <c r="P3" s="651"/>
      <c r="Q3" s="651"/>
      <c r="R3" s="651"/>
      <c r="S3" s="651"/>
      <c r="T3" s="651"/>
      <c r="U3" s="651"/>
      <c r="V3" s="651"/>
      <c r="W3" s="651"/>
      <c r="X3" s="651"/>
      <c r="Y3" s="651"/>
      <c r="Z3" s="651"/>
      <c r="AA3" s="651"/>
      <c r="AB3" s="651"/>
      <c r="AC3" s="651"/>
      <c r="AD3" s="651"/>
      <c r="AE3" s="651"/>
      <c r="AF3" s="651"/>
      <c r="AG3" s="651"/>
      <c r="AH3" s="651"/>
      <c r="AI3" s="652"/>
      <c r="AK3" s="35"/>
    </row>
    <row r="4" spans="1:37" x14ac:dyDescent="0.35">
      <c r="A4" s="365" t="s">
        <v>116</v>
      </c>
      <c r="B4" s="653" t="s">
        <v>2</v>
      </c>
      <c r="C4" s="368">
        <v>2007</v>
      </c>
      <c r="D4" s="368"/>
      <c r="E4" s="368">
        <v>2008</v>
      </c>
      <c r="F4" s="368"/>
      <c r="G4" s="368">
        <v>2009</v>
      </c>
      <c r="H4" s="368"/>
      <c r="I4" s="368">
        <v>2010</v>
      </c>
      <c r="J4" s="368"/>
      <c r="K4" s="368">
        <v>2011</v>
      </c>
      <c r="L4" s="368"/>
      <c r="M4" s="368">
        <v>2012</v>
      </c>
      <c r="N4" s="368"/>
      <c r="O4" s="368">
        <v>2013</v>
      </c>
      <c r="P4" s="368"/>
      <c r="Q4" s="368">
        <v>2014</v>
      </c>
      <c r="R4" s="368"/>
      <c r="S4" s="368">
        <v>2015</v>
      </c>
      <c r="T4" s="368"/>
      <c r="U4" s="368">
        <v>2016</v>
      </c>
      <c r="V4" s="368"/>
      <c r="W4" s="368">
        <v>2017</v>
      </c>
      <c r="X4" s="368"/>
      <c r="Y4" s="368">
        <v>2018</v>
      </c>
      <c r="Z4" s="368"/>
      <c r="AA4" s="368">
        <v>2019</v>
      </c>
      <c r="AB4" s="368"/>
      <c r="AC4" s="368">
        <v>2020</v>
      </c>
      <c r="AD4" s="368"/>
      <c r="AE4" s="368">
        <v>2021</v>
      </c>
      <c r="AF4" s="368"/>
      <c r="AG4" s="368" t="s">
        <v>37</v>
      </c>
      <c r="AH4" s="368"/>
      <c r="AI4" s="471" t="s">
        <v>118</v>
      </c>
      <c r="AK4" s="35"/>
    </row>
    <row r="5" spans="1:37" ht="39.5" x14ac:dyDescent="0.35">
      <c r="A5" s="365"/>
      <c r="B5" s="653"/>
      <c r="C5" s="37" t="s">
        <v>39</v>
      </c>
      <c r="D5" s="37" t="s">
        <v>40</v>
      </c>
      <c r="E5" s="37" t="s">
        <v>39</v>
      </c>
      <c r="F5" s="37" t="s">
        <v>40</v>
      </c>
      <c r="G5" s="37" t="s">
        <v>39</v>
      </c>
      <c r="H5" s="37" t="s">
        <v>40</v>
      </c>
      <c r="I5" s="37" t="s">
        <v>39</v>
      </c>
      <c r="J5" s="37" t="s">
        <v>40</v>
      </c>
      <c r="K5" s="37" t="s">
        <v>39</v>
      </c>
      <c r="L5" s="37" t="s">
        <v>40</v>
      </c>
      <c r="M5" s="37" t="s">
        <v>39</v>
      </c>
      <c r="N5" s="37" t="s">
        <v>40</v>
      </c>
      <c r="O5" s="37" t="s">
        <v>39</v>
      </c>
      <c r="P5" s="37" t="s">
        <v>40</v>
      </c>
      <c r="Q5" s="37" t="s">
        <v>39</v>
      </c>
      <c r="R5" s="37" t="s">
        <v>40</v>
      </c>
      <c r="S5" s="37" t="s">
        <v>39</v>
      </c>
      <c r="T5" s="37" t="s">
        <v>40</v>
      </c>
      <c r="U5" s="37" t="s">
        <v>39</v>
      </c>
      <c r="V5" s="37" t="s">
        <v>40</v>
      </c>
      <c r="W5" s="37" t="s">
        <v>119</v>
      </c>
      <c r="X5" s="37" t="s">
        <v>120</v>
      </c>
      <c r="Y5" s="37" t="s">
        <v>119</v>
      </c>
      <c r="Z5" s="37" t="s">
        <v>120</v>
      </c>
      <c r="AA5" s="37" t="s">
        <v>119</v>
      </c>
      <c r="AB5" s="37" t="s">
        <v>120</v>
      </c>
      <c r="AC5" s="37" t="s">
        <v>119</v>
      </c>
      <c r="AD5" s="37" t="s">
        <v>120</v>
      </c>
      <c r="AE5" s="37" t="s">
        <v>119</v>
      </c>
      <c r="AF5" s="37" t="s">
        <v>120</v>
      </c>
      <c r="AG5" s="37" t="s">
        <v>119</v>
      </c>
      <c r="AH5" s="37" t="s">
        <v>120</v>
      </c>
      <c r="AI5" s="471"/>
      <c r="AK5" s="35"/>
    </row>
    <row r="6" spans="1:37" s="9" customFormat="1" x14ac:dyDescent="0.35">
      <c r="A6" s="17">
        <f>1</f>
        <v>1</v>
      </c>
      <c r="B6" s="14" t="s">
        <v>121</v>
      </c>
      <c r="C6" s="16">
        <v>1516795</v>
      </c>
      <c r="D6" s="16">
        <v>198</v>
      </c>
      <c r="E6" s="16">
        <v>1748983</v>
      </c>
      <c r="F6" s="16">
        <v>16</v>
      </c>
      <c r="G6" s="16">
        <v>2322963</v>
      </c>
      <c r="H6" s="16">
        <v>111</v>
      </c>
      <c r="I6" s="38">
        <v>2291375</v>
      </c>
      <c r="J6" s="38">
        <v>214</v>
      </c>
      <c r="K6" s="39">
        <v>2235614</v>
      </c>
      <c r="L6" s="39">
        <v>107</v>
      </c>
      <c r="M6" s="40">
        <v>2092340</v>
      </c>
      <c r="N6" s="40">
        <v>100</v>
      </c>
      <c r="O6" s="40">
        <v>1855496</v>
      </c>
      <c r="P6" s="39">
        <v>110</v>
      </c>
      <c r="Q6" s="39">
        <v>1332145</v>
      </c>
      <c r="R6" s="39">
        <v>10</v>
      </c>
      <c r="S6" s="39">
        <v>1122740</v>
      </c>
      <c r="T6" s="39">
        <v>5</v>
      </c>
      <c r="U6" s="39">
        <v>1194005</v>
      </c>
      <c r="V6" s="39">
        <v>11</v>
      </c>
      <c r="W6" s="41">
        <v>1189407</v>
      </c>
      <c r="X6" s="41">
        <v>52</v>
      </c>
      <c r="Y6" s="41">
        <v>1193473</v>
      </c>
      <c r="Z6" s="41">
        <v>72</v>
      </c>
      <c r="AA6" s="41">
        <v>1138437</v>
      </c>
      <c r="AB6" s="41">
        <v>118</v>
      </c>
      <c r="AC6" s="41">
        <v>612980</v>
      </c>
      <c r="AD6" s="41">
        <v>802</v>
      </c>
      <c r="AE6" s="49">
        <v>653188</v>
      </c>
      <c r="AF6" s="49">
        <v>359</v>
      </c>
      <c r="AG6" s="49">
        <v>734338</v>
      </c>
      <c r="AH6" s="49">
        <v>246</v>
      </c>
      <c r="AI6" s="19" t="s">
        <v>122</v>
      </c>
    </row>
    <row r="7" spans="1:37" x14ac:dyDescent="0.35">
      <c r="A7" s="17">
        <f t="shared" ref="A7:A41" si="0">1+A6</f>
        <v>2</v>
      </c>
      <c r="B7" s="14" t="s">
        <v>123</v>
      </c>
      <c r="C7" s="16" t="s">
        <v>45</v>
      </c>
      <c r="D7" s="16" t="s">
        <v>45</v>
      </c>
      <c r="E7" s="16">
        <v>37546</v>
      </c>
      <c r="F7" s="16">
        <v>2</v>
      </c>
      <c r="G7" s="16">
        <v>26909</v>
      </c>
      <c r="H7" s="16">
        <v>7</v>
      </c>
      <c r="I7" s="38" t="s">
        <v>124</v>
      </c>
      <c r="J7" s="38">
        <v>3</v>
      </c>
      <c r="K7" s="39">
        <v>32228</v>
      </c>
      <c r="L7" s="39">
        <v>11</v>
      </c>
      <c r="M7" s="39">
        <v>44570</v>
      </c>
      <c r="N7" s="39">
        <v>7</v>
      </c>
      <c r="O7" s="39">
        <v>30756</v>
      </c>
      <c r="P7" s="39">
        <v>3</v>
      </c>
      <c r="Q7" s="39">
        <v>12657</v>
      </c>
      <c r="R7" s="39">
        <v>5</v>
      </c>
      <c r="S7" s="39">
        <v>10834</v>
      </c>
      <c r="T7" s="39">
        <v>4</v>
      </c>
      <c r="U7" s="39">
        <v>12746</v>
      </c>
      <c r="V7" s="39">
        <v>2</v>
      </c>
      <c r="W7" s="41">
        <v>23888</v>
      </c>
      <c r="X7" s="41">
        <v>2</v>
      </c>
      <c r="Y7" s="41">
        <v>23146</v>
      </c>
      <c r="Z7" s="41">
        <v>1</v>
      </c>
      <c r="AA7" s="41">
        <v>16424</v>
      </c>
      <c r="AB7" s="41">
        <v>0</v>
      </c>
      <c r="AC7" s="41">
        <v>27565</v>
      </c>
      <c r="AD7" s="41">
        <v>0</v>
      </c>
      <c r="AE7" s="49">
        <v>13456</v>
      </c>
      <c r="AF7" s="49">
        <v>0</v>
      </c>
      <c r="AG7" s="49">
        <v>8373</v>
      </c>
      <c r="AH7" s="49">
        <v>0</v>
      </c>
      <c r="AI7" s="19" t="s">
        <v>46</v>
      </c>
      <c r="AK7" s="35"/>
    </row>
    <row r="8" spans="1:37" s="9" customFormat="1" x14ac:dyDescent="0.35">
      <c r="A8" s="17">
        <f t="shared" si="0"/>
        <v>3</v>
      </c>
      <c r="B8" s="14" t="s">
        <v>125</v>
      </c>
      <c r="C8" s="16">
        <v>293648</v>
      </c>
      <c r="D8" s="16">
        <v>911</v>
      </c>
      <c r="E8" s="16">
        <v>93712</v>
      </c>
      <c r="F8" s="16">
        <v>745</v>
      </c>
      <c r="G8" s="16">
        <v>190070</v>
      </c>
      <c r="H8" s="16">
        <v>0</v>
      </c>
      <c r="I8" s="38">
        <v>75681</v>
      </c>
      <c r="J8" s="38">
        <v>0</v>
      </c>
      <c r="K8" s="39">
        <v>96816</v>
      </c>
      <c r="L8" s="39">
        <v>16</v>
      </c>
      <c r="M8" s="40">
        <v>134295</v>
      </c>
      <c r="N8" s="40">
        <v>147</v>
      </c>
      <c r="O8" s="40">
        <v>105876</v>
      </c>
      <c r="P8" s="39">
        <v>147</v>
      </c>
      <c r="Q8" s="39">
        <v>83373</v>
      </c>
      <c r="R8" s="39">
        <v>73</v>
      </c>
      <c r="S8" s="39">
        <v>128392</v>
      </c>
      <c r="T8" s="39">
        <v>121</v>
      </c>
      <c r="U8" s="39">
        <v>88736</v>
      </c>
      <c r="V8" s="39">
        <v>282</v>
      </c>
      <c r="W8" s="41">
        <v>165347</v>
      </c>
      <c r="X8" s="41">
        <v>239</v>
      </c>
      <c r="Y8" s="41">
        <v>234578</v>
      </c>
      <c r="Z8" s="41">
        <v>395</v>
      </c>
      <c r="AA8" s="41">
        <v>512438</v>
      </c>
      <c r="AB8" s="41">
        <v>174</v>
      </c>
      <c r="AC8" s="41">
        <v>123413</v>
      </c>
      <c r="AD8" s="41">
        <v>143</v>
      </c>
      <c r="AE8" s="49">
        <v>80265</v>
      </c>
      <c r="AF8" s="49">
        <v>237</v>
      </c>
      <c r="AG8" s="49">
        <v>99018</v>
      </c>
      <c r="AH8" s="49">
        <v>110</v>
      </c>
      <c r="AI8" s="19" t="s">
        <v>48</v>
      </c>
    </row>
    <row r="9" spans="1:37" s="9" customFormat="1" x14ac:dyDescent="0.35">
      <c r="A9" s="17">
        <f t="shared" si="0"/>
        <v>4</v>
      </c>
      <c r="B9" s="14" t="s">
        <v>126</v>
      </c>
      <c r="C9" s="16" t="s">
        <v>45</v>
      </c>
      <c r="D9" s="16" t="s">
        <v>45</v>
      </c>
      <c r="E9" s="16" t="s">
        <v>45</v>
      </c>
      <c r="F9" s="16" t="s">
        <v>45</v>
      </c>
      <c r="G9" s="16" t="s">
        <v>45</v>
      </c>
      <c r="H9" s="16" t="s">
        <v>45</v>
      </c>
      <c r="I9" s="38" t="s">
        <v>45</v>
      </c>
      <c r="J9" s="38" t="s">
        <v>45</v>
      </c>
      <c r="K9" s="39" t="s">
        <v>127</v>
      </c>
      <c r="L9" s="39">
        <v>0</v>
      </c>
      <c r="M9" s="39">
        <v>493559</v>
      </c>
      <c r="N9" s="39">
        <v>8</v>
      </c>
      <c r="O9" s="39">
        <v>550281</v>
      </c>
      <c r="P9" s="39">
        <v>24</v>
      </c>
      <c r="Q9" s="39">
        <v>550038</v>
      </c>
      <c r="R9" s="39">
        <v>24</v>
      </c>
      <c r="S9" s="39">
        <v>455125</v>
      </c>
      <c r="T9" s="39">
        <v>36</v>
      </c>
      <c r="U9" s="39">
        <v>389399</v>
      </c>
      <c r="V9" s="39">
        <v>8</v>
      </c>
      <c r="W9" s="41">
        <v>309855</v>
      </c>
      <c r="X9" s="41">
        <v>19</v>
      </c>
      <c r="Y9" s="41">
        <v>312227</v>
      </c>
      <c r="Z9" s="41">
        <v>14</v>
      </c>
      <c r="AA9" s="41">
        <v>241110</v>
      </c>
      <c r="AB9" s="41">
        <v>0</v>
      </c>
      <c r="AC9" s="41">
        <v>47433</v>
      </c>
      <c r="AD9" s="41">
        <v>0</v>
      </c>
      <c r="AE9" s="49">
        <v>41219</v>
      </c>
      <c r="AF9" s="49">
        <v>23</v>
      </c>
      <c r="AG9" s="49">
        <v>68542</v>
      </c>
      <c r="AH9" s="49">
        <v>1</v>
      </c>
      <c r="AI9" s="19" t="s">
        <v>50</v>
      </c>
    </row>
    <row r="10" spans="1:37" s="9" customFormat="1" x14ac:dyDescent="0.35">
      <c r="A10" s="17">
        <f t="shared" si="0"/>
        <v>5</v>
      </c>
      <c r="B10" s="14" t="s">
        <v>128</v>
      </c>
      <c r="C10" s="16">
        <v>125463</v>
      </c>
      <c r="D10" s="16">
        <v>11</v>
      </c>
      <c r="E10" s="16">
        <v>149531</v>
      </c>
      <c r="F10" s="16">
        <v>37</v>
      </c>
      <c r="G10" s="16">
        <v>125069</v>
      </c>
      <c r="H10" s="16">
        <v>11</v>
      </c>
      <c r="I10" s="38" t="s">
        <v>129</v>
      </c>
      <c r="J10" s="38">
        <v>2</v>
      </c>
      <c r="K10" s="39">
        <v>64575</v>
      </c>
      <c r="L10" s="39">
        <v>5</v>
      </c>
      <c r="M10" s="40">
        <v>108238</v>
      </c>
      <c r="N10" s="40">
        <v>26</v>
      </c>
      <c r="O10" s="40">
        <v>104966</v>
      </c>
      <c r="P10" s="39">
        <v>37</v>
      </c>
      <c r="Q10" s="39">
        <v>115561</v>
      </c>
      <c r="R10" s="39">
        <v>32</v>
      </c>
      <c r="S10" s="39">
        <v>132278</v>
      </c>
      <c r="T10" s="39">
        <v>13</v>
      </c>
      <c r="U10" s="39">
        <v>157064</v>
      </c>
      <c r="V10" s="39">
        <v>33</v>
      </c>
      <c r="W10" s="41">
        <v>180587</v>
      </c>
      <c r="X10" s="41">
        <v>27</v>
      </c>
      <c r="Y10" s="41">
        <v>148762</v>
      </c>
      <c r="Z10" s="41">
        <v>20</v>
      </c>
      <c r="AA10" s="41">
        <v>167611</v>
      </c>
      <c r="AB10" s="41">
        <v>41</v>
      </c>
      <c r="AC10" s="41">
        <v>135842</v>
      </c>
      <c r="AD10" s="41">
        <v>31</v>
      </c>
      <c r="AE10" s="49">
        <v>150676</v>
      </c>
      <c r="AF10" s="49">
        <v>105</v>
      </c>
      <c r="AG10" s="49">
        <v>5302</v>
      </c>
      <c r="AH10" s="49">
        <v>12</v>
      </c>
      <c r="AI10" s="19" t="s">
        <v>52</v>
      </c>
    </row>
    <row r="11" spans="1:37" s="42" customFormat="1" x14ac:dyDescent="0.35">
      <c r="A11" s="17">
        <f t="shared" si="0"/>
        <v>6</v>
      </c>
      <c r="B11" s="14" t="s">
        <v>130</v>
      </c>
      <c r="C11" s="16">
        <v>160773</v>
      </c>
      <c r="D11" s="16">
        <v>70</v>
      </c>
      <c r="E11" s="16">
        <v>117766</v>
      </c>
      <c r="F11" s="16">
        <v>86</v>
      </c>
      <c r="G11" s="16">
        <v>145171</v>
      </c>
      <c r="H11" s="16">
        <v>107</v>
      </c>
      <c r="I11" s="38">
        <v>115478</v>
      </c>
      <c r="J11" s="38">
        <v>89</v>
      </c>
      <c r="K11" s="39">
        <v>102983</v>
      </c>
      <c r="L11" s="39">
        <v>62</v>
      </c>
      <c r="M11" s="39">
        <v>136567</v>
      </c>
      <c r="N11" s="39">
        <v>98</v>
      </c>
      <c r="O11" s="39">
        <v>129367</v>
      </c>
      <c r="P11" s="39">
        <v>62</v>
      </c>
      <c r="Q11" s="39">
        <v>120618</v>
      </c>
      <c r="R11" s="39">
        <v>77</v>
      </c>
      <c r="S11" s="39">
        <v>157445</v>
      </c>
      <c r="T11" s="39">
        <v>96</v>
      </c>
      <c r="U11" s="39">
        <v>137664</v>
      </c>
      <c r="V11" s="39">
        <v>115</v>
      </c>
      <c r="W11" s="41">
        <v>128585</v>
      </c>
      <c r="X11" s="41">
        <v>117</v>
      </c>
      <c r="Y11" s="41">
        <v>156382</v>
      </c>
      <c r="Z11" s="41">
        <v>127</v>
      </c>
      <c r="AA11" s="41">
        <v>132161</v>
      </c>
      <c r="AB11" s="41">
        <v>148</v>
      </c>
      <c r="AC11" s="41">
        <v>51182</v>
      </c>
      <c r="AD11" s="41">
        <v>40</v>
      </c>
      <c r="AE11" s="49">
        <v>120207</v>
      </c>
      <c r="AF11" s="49">
        <v>0</v>
      </c>
      <c r="AG11" s="49">
        <v>163388</v>
      </c>
      <c r="AH11" s="49">
        <v>0</v>
      </c>
      <c r="AI11" s="19" t="s">
        <v>54</v>
      </c>
    </row>
    <row r="12" spans="1:37" s="9" customFormat="1" x14ac:dyDescent="0.35">
      <c r="A12" s="17">
        <f t="shared" si="0"/>
        <v>7</v>
      </c>
      <c r="B12" s="14" t="s">
        <v>6</v>
      </c>
      <c r="C12" s="16">
        <v>10322</v>
      </c>
      <c r="D12" s="16">
        <v>0</v>
      </c>
      <c r="E12" s="16">
        <v>15549</v>
      </c>
      <c r="F12" s="16">
        <v>1</v>
      </c>
      <c r="G12" s="16">
        <v>20103</v>
      </c>
      <c r="H12" s="16">
        <v>0</v>
      </c>
      <c r="I12" s="38">
        <v>16417</v>
      </c>
      <c r="J12" s="38">
        <v>5</v>
      </c>
      <c r="K12" s="39">
        <v>15146</v>
      </c>
      <c r="L12" s="39">
        <v>2</v>
      </c>
      <c r="M12" s="40">
        <v>13696</v>
      </c>
      <c r="N12" s="40">
        <v>1</v>
      </c>
      <c r="O12" s="40">
        <v>16485</v>
      </c>
      <c r="P12" s="39">
        <v>0</v>
      </c>
      <c r="Q12" s="39">
        <v>16097</v>
      </c>
      <c r="R12" s="39">
        <v>4</v>
      </c>
      <c r="S12" s="39">
        <v>13204</v>
      </c>
      <c r="T12" s="39">
        <v>1</v>
      </c>
      <c r="U12" s="39">
        <v>15740</v>
      </c>
      <c r="V12" s="39">
        <v>4</v>
      </c>
      <c r="W12" s="41">
        <v>20706</v>
      </c>
      <c r="X12" s="41">
        <v>11</v>
      </c>
      <c r="Y12" s="41">
        <v>23546</v>
      </c>
      <c r="Z12" s="41">
        <v>0</v>
      </c>
      <c r="AA12" s="41">
        <v>25123</v>
      </c>
      <c r="AB12" s="41">
        <v>0</v>
      </c>
      <c r="AC12" s="41">
        <v>14329</v>
      </c>
      <c r="AD12" s="41">
        <v>0</v>
      </c>
      <c r="AE12" s="49">
        <v>9830</v>
      </c>
      <c r="AF12" s="49">
        <v>0</v>
      </c>
      <c r="AG12" s="49">
        <v>16053</v>
      </c>
      <c r="AH12" s="49">
        <v>1</v>
      </c>
      <c r="AI12" s="19" t="s">
        <v>7</v>
      </c>
    </row>
    <row r="13" spans="1:37" s="9" customFormat="1" x14ac:dyDescent="0.35">
      <c r="A13" s="17">
        <f t="shared" si="0"/>
        <v>8</v>
      </c>
      <c r="B13" s="14" t="s">
        <v>8</v>
      </c>
      <c r="C13" s="16">
        <v>337610</v>
      </c>
      <c r="D13" s="16">
        <v>3</v>
      </c>
      <c r="E13" s="16">
        <v>331979</v>
      </c>
      <c r="F13" s="16">
        <v>2</v>
      </c>
      <c r="G13" s="16">
        <v>337608</v>
      </c>
      <c r="H13" s="16">
        <v>3</v>
      </c>
      <c r="I13" s="38">
        <v>357922</v>
      </c>
      <c r="J13" s="38">
        <v>3</v>
      </c>
      <c r="K13" s="39">
        <v>367450</v>
      </c>
      <c r="L13" s="39">
        <v>0</v>
      </c>
      <c r="M13" s="39">
        <v>410508</v>
      </c>
      <c r="N13" s="39">
        <v>7</v>
      </c>
      <c r="O13" s="39">
        <v>427523</v>
      </c>
      <c r="P13" s="39">
        <v>8</v>
      </c>
      <c r="Q13" s="39">
        <v>504857</v>
      </c>
      <c r="R13" s="39">
        <v>3</v>
      </c>
      <c r="S13" s="39">
        <v>567123</v>
      </c>
      <c r="T13" s="39">
        <v>3</v>
      </c>
      <c r="U13" s="39">
        <v>640602</v>
      </c>
      <c r="V13" s="39">
        <v>0</v>
      </c>
      <c r="W13" s="41">
        <v>619174</v>
      </c>
      <c r="X13" s="41">
        <v>0</v>
      </c>
      <c r="Y13" s="41">
        <v>729132</v>
      </c>
      <c r="Z13" s="41">
        <v>0</v>
      </c>
      <c r="AA13" s="41">
        <v>741205</v>
      </c>
      <c r="AB13" s="41">
        <v>5</v>
      </c>
      <c r="AC13" s="41">
        <v>441623</v>
      </c>
      <c r="AD13" s="41">
        <v>371</v>
      </c>
      <c r="AE13" s="49">
        <v>215934</v>
      </c>
      <c r="AF13" s="49">
        <v>110</v>
      </c>
      <c r="AG13" s="49">
        <v>220314</v>
      </c>
      <c r="AH13" s="49">
        <v>99</v>
      </c>
      <c r="AI13" s="19" t="s">
        <v>9</v>
      </c>
    </row>
    <row r="14" spans="1:37" s="9" customFormat="1" x14ac:dyDescent="0.35">
      <c r="A14" s="17">
        <f t="shared" si="0"/>
        <v>9</v>
      </c>
      <c r="B14" s="14" t="s">
        <v>131</v>
      </c>
      <c r="C14" s="16">
        <v>265006</v>
      </c>
      <c r="D14" s="16">
        <v>30</v>
      </c>
      <c r="E14" s="16">
        <v>246957</v>
      </c>
      <c r="F14" s="16">
        <v>46</v>
      </c>
      <c r="G14" s="16">
        <v>240017</v>
      </c>
      <c r="H14" s="16">
        <v>33</v>
      </c>
      <c r="I14" s="38">
        <v>215717</v>
      </c>
      <c r="J14" s="38">
        <v>43</v>
      </c>
      <c r="K14" s="39">
        <v>224223</v>
      </c>
      <c r="L14" s="39">
        <v>21</v>
      </c>
      <c r="M14" s="40">
        <v>215111</v>
      </c>
      <c r="N14" s="40">
        <v>27</v>
      </c>
      <c r="O14" s="40">
        <v>168527</v>
      </c>
      <c r="P14" s="39">
        <v>27</v>
      </c>
      <c r="Q14" s="39">
        <v>197898</v>
      </c>
      <c r="R14" s="39">
        <v>8</v>
      </c>
      <c r="S14" s="39">
        <v>190390</v>
      </c>
      <c r="T14" s="39">
        <v>4</v>
      </c>
      <c r="U14" s="39">
        <v>224780</v>
      </c>
      <c r="V14" s="39">
        <v>14</v>
      </c>
      <c r="W14" s="41">
        <v>236752</v>
      </c>
      <c r="X14" s="41">
        <v>20</v>
      </c>
      <c r="Y14" s="41">
        <v>219415</v>
      </c>
      <c r="Z14" s="41">
        <v>55</v>
      </c>
      <c r="AA14" s="41">
        <v>187272</v>
      </c>
      <c r="AB14" s="41">
        <v>49</v>
      </c>
      <c r="AC14" s="41">
        <v>111862</v>
      </c>
      <c r="AD14" s="41">
        <v>42</v>
      </c>
      <c r="AE14" s="49">
        <v>98232</v>
      </c>
      <c r="AF14" s="49">
        <v>126</v>
      </c>
      <c r="AG14" s="49">
        <v>95576</v>
      </c>
      <c r="AH14" s="49">
        <v>80</v>
      </c>
      <c r="AI14" s="19" t="s">
        <v>58</v>
      </c>
    </row>
    <row r="15" spans="1:37" x14ac:dyDescent="0.35">
      <c r="A15" s="17">
        <f t="shared" si="0"/>
        <v>10</v>
      </c>
      <c r="B15" s="14" t="s">
        <v>132</v>
      </c>
      <c r="C15" s="16">
        <v>341266</v>
      </c>
      <c r="D15" s="16">
        <v>33</v>
      </c>
      <c r="E15" s="16">
        <v>342870</v>
      </c>
      <c r="F15" s="16">
        <v>17</v>
      </c>
      <c r="G15" s="16">
        <v>334699</v>
      </c>
      <c r="H15" s="16">
        <v>24</v>
      </c>
      <c r="I15" s="38">
        <v>284548</v>
      </c>
      <c r="J15" s="38">
        <v>28</v>
      </c>
      <c r="K15" s="39">
        <v>310227</v>
      </c>
      <c r="L15" s="39">
        <v>51</v>
      </c>
      <c r="M15" s="39">
        <v>338708</v>
      </c>
      <c r="N15" s="39">
        <v>58</v>
      </c>
      <c r="O15" s="39">
        <v>349904</v>
      </c>
      <c r="P15" s="39">
        <v>56</v>
      </c>
      <c r="Q15" s="39">
        <v>350459</v>
      </c>
      <c r="R15" s="39">
        <v>52</v>
      </c>
      <c r="S15" s="39">
        <v>334168</v>
      </c>
      <c r="T15" s="39">
        <v>41</v>
      </c>
      <c r="U15" s="39">
        <v>310749</v>
      </c>
      <c r="V15" s="39">
        <v>56</v>
      </c>
      <c r="W15" s="41">
        <v>314463</v>
      </c>
      <c r="X15" s="41">
        <v>26</v>
      </c>
      <c r="Y15" s="41">
        <v>300059</v>
      </c>
      <c r="Z15" s="41">
        <v>14</v>
      </c>
      <c r="AA15" s="41">
        <v>359321</v>
      </c>
      <c r="AB15" s="41">
        <v>21</v>
      </c>
      <c r="AC15" s="41">
        <v>220820</v>
      </c>
      <c r="AD15" s="41">
        <v>23</v>
      </c>
      <c r="AE15" s="49">
        <v>206984</v>
      </c>
      <c r="AF15" s="49">
        <v>8</v>
      </c>
      <c r="AG15" s="49">
        <v>254574</v>
      </c>
      <c r="AH15" s="49">
        <v>15</v>
      </c>
      <c r="AI15" s="19" t="s">
        <v>60</v>
      </c>
      <c r="AK15" s="35"/>
    </row>
    <row r="16" spans="1:37" s="9" customFormat="1" x14ac:dyDescent="0.35">
      <c r="A16" s="17">
        <f t="shared" si="0"/>
        <v>11</v>
      </c>
      <c r="B16" s="14" t="s">
        <v>133</v>
      </c>
      <c r="C16" s="16">
        <v>199532</v>
      </c>
      <c r="D16" s="16">
        <v>0</v>
      </c>
      <c r="E16" s="16">
        <v>259380</v>
      </c>
      <c r="F16" s="16">
        <v>4</v>
      </c>
      <c r="G16" s="16">
        <v>329742</v>
      </c>
      <c r="H16" s="16">
        <v>5</v>
      </c>
      <c r="I16" s="38">
        <v>324255</v>
      </c>
      <c r="J16" s="38">
        <v>4</v>
      </c>
      <c r="K16" s="39">
        <v>342670</v>
      </c>
      <c r="L16" s="39">
        <v>0</v>
      </c>
      <c r="M16" s="40">
        <v>550645</v>
      </c>
      <c r="N16" s="40">
        <v>2</v>
      </c>
      <c r="O16" s="40">
        <v>381062</v>
      </c>
      <c r="P16" s="39">
        <v>1</v>
      </c>
      <c r="Q16" s="39">
        <v>333498</v>
      </c>
      <c r="R16" s="39">
        <v>0</v>
      </c>
      <c r="S16" s="39">
        <v>284415</v>
      </c>
      <c r="T16" s="39">
        <v>2</v>
      </c>
      <c r="U16" s="39">
        <v>330530</v>
      </c>
      <c r="V16" s="39">
        <v>0</v>
      </c>
      <c r="W16" s="41">
        <v>320401</v>
      </c>
      <c r="X16" s="41">
        <v>5</v>
      </c>
      <c r="Y16" s="41">
        <v>304173</v>
      </c>
      <c r="Z16" s="41">
        <v>2</v>
      </c>
      <c r="AA16" s="41">
        <v>263963</v>
      </c>
      <c r="AB16" s="41">
        <v>0</v>
      </c>
      <c r="AC16" s="41">
        <v>130060</v>
      </c>
      <c r="AD16" s="41">
        <v>0</v>
      </c>
      <c r="AE16" s="49">
        <v>114580</v>
      </c>
      <c r="AF16" s="49">
        <v>0</v>
      </c>
      <c r="AG16" s="49">
        <v>138143</v>
      </c>
      <c r="AH16" s="49">
        <v>0</v>
      </c>
      <c r="AI16" s="19" t="s">
        <v>265</v>
      </c>
    </row>
    <row r="17" spans="1:35" s="9" customFormat="1" x14ac:dyDescent="0.35">
      <c r="A17" s="17">
        <f t="shared" si="0"/>
        <v>12</v>
      </c>
      <c r="B17" s="14" t="s">
        <v>135</v>
      </c>
      <c r="C17" s="16">
        <v>221839</v>
      </c>
      <c r="D17" s="16">
        <v>0</v>
      </c>
      <c r="E17" s="16">
        <v>157345</v>
      </c>
      <c r="F17" s="16">
        <v>0</v>
      </c>
      <c r="G17" s="16">
        <v>188936</v>
      </c>
      <c r="H17" s="16">
        <v>0</v>
      </c>
      <c r="I17" s="38">
        <v>169883</v>
      </c>
      <c r="J17" s="38">
        <v>1</v>
      </c>
      <c r="K17" s="39">
        <v>202041</v>
      </c>
      <c r="L17" s="39">
        <v>0</v>
      </c>
      <c r="M17" s="39"/>
      <c r="N17" s="39"/>
      <c r="O17" s="39">
        <v>210169</v>
      </c>
      <c r="P17" s="39">
        <v>0</v>
      </c>
      <c r="Q17" s="39">
        <v>181515</v>
      </c>
      <c r="R17" s="39">
        <v>0</v>
      </c>
      <c r="S17" s="39">
        <v>188428</v>
      </c>
      <c r="T17" s="39">
        <v>0</v>
      </c>
      <c r="U17" s="39">
        <v>203811</v>
      </c>
      <c r="V17" s="39">
        <v>0</v>
      </c>
      <c r="W17" s="41">
        <v>191975</v>
      </c>
      <c r="X17" s="41">
        <v>0</v>
      </c>
      <c r="Y17" s="41">
        <v>184833</v>
      </c>
      <c r="Z17" s="41">
        <v>0</v>
      </c>
      <c r="AA17" s="41">
        <v>208375</v>
      </c>
      <c r="AB17" s="41">
        <v>0</v>
      </c>
      <c r="AC17" s="41">
        <v>127838</v>
      </c>
      <c r="AD17" s="41">
        <v>0</v>
      </c>
      <c r="AE17" s="49">
        <v>86813</v>
      </c>
      <c r="AF17" s="49">
        <v>0</v>
      </c>
      <c r="AG17" s="49">
        <v>120454</v>
      </c>
      <c r="AH17" s="49">
        <v>0</v>
      </c>
      <c r="AI17" s="19" t="s">
        <v>266</v>
      </c>
    </row>
    <row r="18" spans="1:35" s="9" customFormat="1" x14ac:dyDescent="0.35">
      <c r="A18" s="17">
        <f t="shared" si="0"/>
        <v>13</v>
      </c>
      <c r="B18" s="14" t="s">
        <v>137</v>
      </c>
      <c r="C18" s="16">
        <v>59563</v>
      </c>
      <c r="D18" s="16">
        <v>6</v>
      </c>
      <c r="E18" s="16">
        <v>70505</v>
      </c>
      <c r="F18" s="16">
        <v>4</v>
      </c>
      <c r="G18" s="16">
        <v>64817</v>
      </c>
      <c r="H18" s="16">
        <v>5</v>
      </c>
      <c r="I18" s="38">
        <v>58767</v>
      </c>
      <c r="J18" s="38">
        <v>0</v>
      </c>
      <c r="K18" s="39">
        <v>98258</v>
      </c>
      <c r="L18" s="39">
        <v>1</v>
      </c>
      <c r="M18" s="40">
        <v>72170</v>
      </c>
      <c r="N18" s="40">
        <v>6</v>
      </c>
      <c r="O18" s="40">
        <v>81045</v>
      </c>
      <c r="P18" s="39">
        <v>4</v>
      </c>
      <c r="Q18" s="39">
        <v>81451</v>
      </c>
      <c r="R18" s="39">
        <v>17</v>
      </c>
      <c r="S18" s="39">
        <v>81934</v>
      </c>
      <c r="T18" s="39">
        <v>0</v>
      </c>
      <c r="U18" s="39">
        <v>94748</v>
      </c>
      <c r="V18" s="39">
        <v>0</v>
      </c>
      <c r="W18" s="41">
        <v>95118</v>
      </c>
      <c r="X18" s="41">
        <v>0</v>
      </c>
      <c r="Y18" s="41">
        <v>86054</v>
      </c>
      <c r="Z18" s="41">
        <v>8</v>
      </c>
      <c r="AA18" s="41">
        <v>85234</v>
      </c>
      <c r="AB18" s="41">
        <v>0</v>
      </c>
      <c r="AC18" s="41">
        <v>47050</v>
      </c>
      <c r="AD18" s="41">
        <v>20</v>
      </c>
      <c r="AE18" s="49">
        <v>53980</v>
      </c>
      <c r="AF18" s="49">
        <v>1</v>
      </c>
      <c r="AG18" s="49">
        <v>63608</v>
      </c>
      <c r="AH18" s="49">
        <v>0</v>
      </c>
      <c r="AI18" s="19" t="s">
        <v>65</v>
      </c>
    </row>
    <row r="19" spans="1:35" s="9" customFormat="1" x14ac:dyDescent="0.35">
      <c r="A19" s="17">
        <f t="shared" si="0"/>
        <v>14</v>
      </c>
      <c r="B19" s="14" t="s">
        <v>10</v>
      </c>
      <c r="C19" s="16">
        <v>828026</v>
      </c>
      <c r="D19" s="16">
        <v>80</v>
      </c>
      <c r="E19" s="16">
        <v>723128</v>
      </c>
      <c r="F19" s="16">
        <v>84</v>
      </c>
      <c r="G19" s="16">
        <v>787179</v>
      </c>
      <c r="H19" s="16">
        <v>81</v>
      </c>
      <c r="I19" s="38">
        <v>583103</v>
      </c>
      <c r="J19" s="38">
        <v>62</v>
      </c>
      <c r="K19" s="39">
        <v>591989</v>
      </c>
      <c r="L19" s="39">
        <v>49</v>
      </c>
      <c r="M19" s="39">
        <v>582347</v>
      </c>
      <c r="N19" s="39">
        <v>84</v>
      </c>
      <c r="O19" s="39">
        <v>545794</v>
      </c>
      <c r="P19" s="39">
        <v>81</v>
      </c>
      <c r="Q19" s="39">
        <v>810781</v>
      </c>
      <c r="R19" s="39">
        <v>12</v>
      </c>
      <c r="S19" s="39">
        <v>832356</v>
      </c>
      <c r="T19" s="39">
        <v>13</v>
      </c>
      <c r="U19" s="39">
        <v>930452</v>
      </c>
      <c r="V19" s="39">
        <v>4</v>
      </c>
      <c r="W19" s="41">
        <v>917488</v>
      </c>
      <c r="X19" s="41">
        <v>15</v>
      </c>
      <c r="Y19" s="41">
        <v>923036</v>
      </c>
      <c r="Z19" s="41">
        <v>4</v>
      </c>
      <c r="AA19" s="41">
        <v>1016331</v>
      </c>
      <c r="AB19" s="41">
        <v>2</v>
      </c>
      <c r="AC19" s="41">
        <v>50432</v>
      </c>
      <c r="AD19" s="41">
        <v>1</v>
      </c>
      <c r="AE19" s="49">
        <v>521445</v>
      </c>
      <c r="AF19" s="49">
        <v>11</v>
      </c>
      <c r="AG19" s="49">
        <v>520775</v>
      </c>
      <c r="AH19" s="49">
        <v>3</v>
      </c>
      <c r="AI19" s="19" t="s">
        <v>11</v>
      </c>
    </row>
    <row r="20" spans="1:35" s="9" customFormat="1" x14ac:dyDescent="0.35">
      <c r="A20" s="17">
        <f t="shared" si="0"/>
        <v>15</v>
      </c>
      <c r="B20" s="14" t="s">
        <v>12</v>
      </c>
      <c r="C20" s="16">
        <v>450107</v>
      </c>
      <c r="D20" s="16">
        <v>12</v>
      </c>
      <c r="E20" s="16">
        <v>364147</v>
      </c>
      <c r="F20" s="16">
        <v>1</v>
      </c>
      <c r="G20" s="16">
        <v>371714</v>
      </c>
      <c r="H20" s="16">
        <v>4</v>
      </c>
      <c r="I20" s="38">
        <v>373945</v>
      </c>
      <c r="J20" s="38">
        <v>2</v>
      </c>
      <c r="K20" s="39">
        <v>260938</v>
      </c>
      <c r="L20" s="39">
        <v>0</v>
      </c>
      <c r="M20" s="40">
        <v>360743</v>
      </c>
      <c r="N20" s="40">
        <v>10</v>
      </c>
      <c r="O20" s="40">
        <v>372440</v>
      </c>
      <c r="P20" s="39">
        <v>12</v>
      </c>
      <c r="Q20" s="39">
        <v>402106</v>
      </c>
      <c r="R20" s="39">
        <v>9</v>
      </c>
      <c r="S20" s="39">
        <v>428374</v>
      </c>
      <c r="T20" s="39">
        <v>2</v>
      </c>
      <c r="U20" s="39">
        <v>477435</v>
      </c>
      <c r="V20" s="39">
        <v>15</v>
      </c>
      <c r="W20" s="41">
        <v>452953</v>
      </c>
      <c r="X20" s="41">
        <v>6</v>
      </c>
      <c r="Y20" s="41">
        <v>550659</v>
      </c>
      <c r="Z20" s="41">
        <v>3</v>
      </c>
      <c r="AA20" s="41">
        <v>587301</v>
      </c>
      <c r="AB20" s="41">
        <v>7</v>
      </c>
      <c r="AC20" s="41">
        <v>274772</v>
      </c>
      <c r="AD20" s="41">
        <v>2</v>
      </c>
      <c r="AE20" s="49">
        <v>238227</v>
      </c>
      <c r="AF20" s="49">
        <v>3</v>
      </c>
      <c r="AG20" s="49">
        <v>466211</v>
      </c>
      <c r="AH20" s="49">
        <v>2</v>
      </c>
      <c r="AI20" s="19" t="s">
        <v>13</v>
      </c>
    </row>
    <row r="21" spans="1:35" s="9" customFormat="1" x14ac:dyDescent="0.35">
      <c r="A21" s="17">
        <f t="shared" si="0"/>
        <v>16</v>
      </c>
      <c r="B21" s="14" t="s">
        <v>138</v>
      </c>
      <c r="C21" s="16">
        <v>577770</v>
      </c>
      <c r="D21" s="16">
        <v>302</v>
      </c>
      <c r="E21" s="16">
        <v>549421</v>
      </c>
      <c r="F21" s="16">
        <v>148</v>
      </c>
      <c r="G21" s="16">
        <v>565568</v>
      </c>
      <c r="H21" s="16">
        <v>134</v>
      </c>
      <c r="I21" s="38">
        <v>305438</v>
      </c>
      <c r="J21" s="38">
        <v>107</v>
      </c>
      <c r="K21" s="39">
        <v>290705</v>
      </c>
      <c r="L21" s="39">
        <v>92</v>
      </c>
      <c r="M21" s="39">
        <v>488743</v>
      </c>
      <c r="N21" s="39">
        <v>91</v>
      </c>
      <c r="O21" s="39">
        <v>535012</v>
      </c>
      <c r="P21" s="39">
        <v>89</v>
      </c>
      <c r="Q21" s="39">
        <v>768021</v>
      </c>
      <c r="R21" s="39">
        <v>112</v>
      </c>
      <c r="S21" s="39">
        <v>740690</v>
      </c>
      <c r="T21" s="39">
        <v>74</v>
      </c>
      <c r="U21" s="39">
        <v>782421</v>
      </c>
      <c r="V21" s="39">
        <v>122</v>
      </c>
      <c r="W21" s="41">
        <v>719423</v>
      </c>
      <c r="X21" s="41">
        <v>102</v>
      </c>
      <c r="Y21" s="41">
        <v>518761</v>
      </c>
      <c r="Z21" s="41">
        <v>34</v>
      </c>
      <c r="AA21" s="41">
        <v>368335</v>
      </c>
      <c r="AB21" s="41">
        <v>10</v>
      </c>
      <c r="AC21" s="41">
        <v>47469</v>
      </c>
      <c r="AD21" s="41">
        <v>0</v>
      </c>
      <c r="AE21" s="49">
        <v>40929</v>
      </c>
      <c r="AF21" s="49">
        <v>0</v>
      </c>
      <c r="AG21" s="49">
        <v>44948</v>
      </c>
      <c r="AH21" s="49">
        <v>0</v>
      </c>
      <c r="AI21" s="19" t="s">
        <v>69</v>
      </c>
    </row>
    <row r="22" spans="1:35" s="9" customFormat="1" x14ac:dyDescent="0.35">
      <c r="A22" s="17">
        <f t="shared" si="0"/>
        <v>17</v>
      </c>
      <c r="B22" s="14" t="s">
        <v>14</v>
      </c>
      <c r="C22" s="16">
        <v>825044</v>
      </c>
      <c r="D22" s="16">
        <v>199</v>
      </c>
      <c r="E22" s="16">
        <v>990299</v>
      </c>
      <c r="F22" s="16">
        <v>401</v>
      </c>
      <c r="G22" s="16">
        <v>640056</v>
      </c>
      <c r="H22" s="16">
        <v>39</v>
      </c>
      <c r="I22" s="38">
        <v>813445</v>
      </c>
      <c r="J22" s="38">
        <v>12</v>
      </c>
      <c r="K22" s="39">
        <v>507046</v>
      </c>
      <c r="L22" s="39">
        <v>4</v>
      </c>
      <c r="M22" s="40">
        <v>457001</v>
      </c>
      <c r="N22" s="40">
        <v>1</v>
      </c>
      <c r="O22" s="40">
        <v>527115</v>
      </c>
      <c r="P22" s="39">
        <v>0</v>
      </c>
      <c r="Q22" s="39">
        <v>664014</v>
      </c>
      <c r="R22" s="39">
        <v>4</v>
      </c>
      <c r="S22" s="39">
        <v>877638</v>
      </c>
      <c r="T22" s="39">
        <v>27</v>
      </c>
      <c r="U22" s="39">
        <v>1051445</v>
      </c>
      <c r="V22" s="39">
        <v>52</v>
      </c>
      <c r="W22" s="41">
        <v>706181</v>
      </c>
      <c r="X22" s="41">
        <v>23</v>
      </c>
      <c r="Y22" s="41">
        <v>612330</v>
      </c>
      <c r="Z22" s="41">
        <v>37</v>
      </c>
      <c r="AA22" s="41">
        <v>26647</v>
      </c>
      <c r="AB22" s="41">
        <v>0</v>
      </c>
      <c r="AC22" s="41">
        <v>154618</v>
      </c>
      <c r="AD22" s="41">
        <v>0</v>
      </c>
      <c r="AE22" s="49">
        <v>83125</v>
      </c>
      <c r="AF22" s="49">
        <v>0</v>
      </c>
      <c r="AG22" s="49">
        <v>86973</v>
      </c>
      <c r="AH22" s="49">
        <v>0</v>
      </c>
      <c r="AI22" s="19" t="s">
        <v>15</v>
      </c>
    </row>
    <row r="23" spans="1:35" s="9" customFormat="1" x14ac:dyDescent="0.35">
      <c r="A23" s="17">
        <f t="shared" si="0"/>
        <v>18</v>
      </c>
      <c r="B23" s="14" t="s">
        <v>139</v>
      </c>
      <c r="C23" s="16">
        <v>21745</v>
      </c>
      <c r="D23" s="16">
        <v>16</v>
      </c>
      <c r="E23" s="16">
        <v>17426</v>
      </c>
      <c r="F23" s="16">
        <v>4</v>
      </c>
      <c r="G23" s="16">
        <v>20614</v>
      </c>
      <c r="H23" s="16">
        <v>9</v>
      </c>
      <c r="I23" s="38">
        <v>13869</v>
      </c>
      <c r="J23" s="38">
        <v>12</v>
      </c>
      <c r="K23" s="39">
        <v>17605</v>
      </c>
      <c r="L23" s="39">
        <v>39</v>
      </c>
      <c r="M23" s="39">
        <v>27469</v>
      </c>
      <c r="N23" s="39">
        <v>56</v>
      </c>
      <c r="O23" s="39">
        <v>25333</v>
      </c>
      <c r="P23" s="39">
        <v>37</v>
      </c>
      <c r="Q23" s="39">
        <v>29954</v>
      </c>
      <c r="R23" s="39">
        <v>32</v>
      </c>
      <c r="S23" s="39">
        <v>29159</v>
      </c>
      <c r="T23" s="39">
        <v>23</v>
      </c>
      <c r="U23" s="39">
        <v>33193</v>
      </c>
      <c r="V23" s="39">
        <v>21</v>
      </c>
      <c r="W23" s="41">
        <v>32085</v>
      </c>
      <c r="X23" s="41">
        <v>18</v>
      </c>
      <c r="Y23" s="41">
        <v>29059</v>
      </c>
      <c r="Z23" s="41">
        <v>15</v>
      </c>
      <c r="AA23" s="41">
        <v>32461</v>
      </c>
      <c r="AB23" s="41">
        <v>23</v>
      </c>
      <c r="AC23" s="41">
        <v>19945</v>
      </c>
      <c r="AD23" s="41">
        <v>23</v>
      </c>
      <c r="AE23" s="49">
        <v>10820</v>
      </c>
      <c r="AF23" s="49">
        <v>8</v>
      </c>
      <c r="AG23" s="49">
        <v>12486</v>
      </c>
      <c r="AH23" s="49">
        <v>2</v>
      </c>
      <c r="AI23" s="19" t="s">
        <v>72</v>
      </c>
    </row>
    <row r="24" spans="1:35" s="9" customFormat="1" x14ac:dyDescent="0.35">
      <c r="A24" s="17">
        <f t="shared" si="0"/>
        <v>19</v>
      </c>
      <c r="B24" s="14" t="s">
        <v>140</v>
      </c>
      <c r="C24" s="16">
        <v>120435</v>
      </c>
      <c r="D24" s="16">
        <v>60</v>
      </c>
      <c r="E24" s="16">
        <v>133478</v>
      </c>
      <c r="F24" s="16">
        <v>39</v>
      </c>
      <c r="G24" s="16">
        <v>174769</v>
      </c>
      <c r="H24" s="16">
        <v>24</v>
      </c>
      <c r="I24" s="38">
        <v>181411</v>
      </c>
      <c r="J24" s="38">
        <v>16</v>
      </c>
      <c r="K24" s="39">
        <v>148801</v>
      </c>
      <c r="L24" s="39">
        <v>20</v>
      </c>
      <c r="M24" s="40">
        <v>201819</v>
      </c>
      <c r="N24" s="40">
        <v>19</v>
      </c>
      <c r="O24" s="40">
        <v>186023</v>
      </c>
      <c r="P24" s="39">
        <v>12</v>
      </c>
      <c r="Q24" s="39">
        <v>197024</v>
      </c>
      <c r="R24" s="39">
        <v>29</v>
      </c>
      <c r="S24" s="39">
        <v>167691</v>
      </c>
      <c r="T24" s="39">
        <v>32</v>
      </c>
      <c r="U24" s="39">
        <v>167687</v>
      </c>
      <c r="V24" s="39">
        <v>30</v>
      </c>
      <c r="W24" s="41">
        <v>135057</v>
      </c>
      <c r="X24" s="41">
        <v>6</v>
      </c>
      <c r="Y24" s="41">
        <v>123068</v>
      </c>
      <c r="Z24" s="41">
        <v>6</v>
      </c>
      <c r="AA24" s="41">
        <v>128729</v>
      </c>
      <c r="AB24" s="41">
        <v>134</v>
      </c>
      <c r="AC24" s="41">
        <v>69938</v>
      </c>
      <c r="AD24" s="41">
        <v>7</v>
      </c>
      <c r="AE24" s="49">
        <v>50198</v>
      </c>
      <c r="AF24" s="49">
        <v>7</v>
      </c>
      <c r="AG24" s="49">
        <v>45890</v>
      </c>
      <c r="AH24" s="49">
        <v>6</v>
      </c>
      <c r="AI24" s="19" t="s">
        <v>74</v>
      </c>
    </row>
    <row r="25" spans="1:35" s="9" customFormat="1" x14ac:dyDescent="0.35">
      <c r="A25" s="17">
        <f t="shared" si="0"/>
        <v>20</v>
      </c>
      <c r="B25" s="14" t="s">
        <v>141</v>
      </c>
      <c r="C25" s="16">
        <v>17356</v>
      </c>
      <c r="D25" s="16">
        <v>10</v>
      </c>
      <c r="E25" s="16">
        <v>20143</v>
      </c>
      <c r="F25" s="16">
        <v>41</v>
      </c>
      <c r="G25" s="16">
        <v>21841</v>
      </c>
      <c r="H25" s="16">
        <v>17</v>
      </c>
      <c r="I25" s="38">
        <v>16148</v>
      </c>
      <c r="J25" s="38">
        <v>12</v>
      </c>
      <c r="K25" s="39">
        <v>16192</v>
      </c>
      <c r="L25" s="39">
        <v>11</v>
      </c>
      <c r="M25" s="39">
        <v>15957</v>
      </c>
      <c r="N25" s="39">
        <v>7</v>
      </c>
      <c r="O25" s="39">
        <v>13518</v>
      </c>
      <c r="P25" s="39">
        <v>12</v>
      </c>
      <c r="Q25" s="39">
        <v>14201</v>
      </c>
      <c r="R25" s="39">
        <v>10</v>
      </c>
      <c r="S25" s="39">
        <v>14215</v>
      </c>
      <c r="T25" s="39">
        <v>11</v>
      </c>
      <c r="U25" s="39">
        <v>14849</v>
      </c>
      <c r="V25" s="39">
        <v>16</v>
      </c>
      <c r="W25" s="41">
        <v>16310</v>
      </c>
      <c r="X25" s="41">
        <v>11</v>
      </c>
      <c r="Y25" s="41">
        <v>14678</v>
      </c>
      <c r="Z25" s="41">
        <v>4</v>
      </c>
      <c r="AA25" s="41">
        <v>13632</v>
      </c>
      <c r="AB25" s="41">
        <v>0</v>
      </c>
      <c r="AC25" s="41">
        <v>10149</v>
      </c>
      <c r="AD25" s="41">
        <v>1</v>
      </c>
      <c r="AE25" s="49">
        <v>8051</v>
      </c>
      <c r="AF25" s="49">
        <v>1</v>
      </c>
      <c r="AG25" s="49">
        <v>9560</v>
      </c>
      <c r="AH25" s="49">
        <v>5</v>
      </c>
      <c r="AI25" s="19" t="s">
        <v>76</v>
      </c>
    </row>
    <row r="26" spans="1:35" s="9" customFormat="1" x14ac:dyDescent="0.35">
      <c r="A26" s="17">
        <f t="shared" si="0"/>
        <v>21</v>
      </c>
      <c r="B26" s="14" t="s">
        <v>142</v>
      </c>
      <c r="C26" s="16">
        <v>16048</v>
      </c>
      <c r="D26" s="16">
        <v>6</v>
      </c>
      <c r="E26" s="16">
        <v>15922</v>
      </c>
      <c r="F26" s="16">
        <v>0</v>
      </c>
      <c r="G26" s="16">
        <v>33970</v>
      </c>
      <c r="H26" s="16">
        <v>0</v>
      </c>
      <c r="I26" s="38">
        <v>36535</v>
      </c>
      <c r="J26" s="38">
        <v>0</v>
      </c>
      <c r="K26" s="39">
        <v>30458</v>
      </c>
      <c r="L26" s="39">
        <v>1</v>
      </c>
      <c r="M26" s="40">
        <v>20939</v>
      </c>
      <c r="N26" s="40">
        <v>0</v>
      </c>
      <c r="O26" s="40">
        <v>21672</v>
      </c>
      <c r="P26" s="39">
        <v>0</v>
      </c>
      <c r="Q26" s="39">
        <v>22301</v>
      </c>
      <c r="R26" s="39">
        <v>0</v>
      </c>
      <c r="S26" s="39">
        <v>15511</v>
      </c>
      <c r="T26" s="39">
        <v>0</v>
      </c>
      <c r="U26" s="39">
        <v>17539</v>
      </c>
      <c r="V26" s="39">
        <v>0</v>
      </c>
      <c r="W26" s="41">
        <v>16127</v>
      </c>
      <c r="X26" s="41">
        <v>3</v>
      </c>
      <c r="Y26" s="41">
        <v>14386</v>
      </c>
      <c r="Z26" s="41">
        <v>0</v>
      </c>
      <c r="AA26" s="41">
        <v>9184</v>
      </c>
      <c r="AB26" s="41">
        <v>0</v>
      </c>
      <c r="AC26" s="41">
        <v>9463</v>
      </c>
      <c r="AD26" s="41">
        <v>1</v>
      </c>
      <c r="AE26" s="49">
        <v>6421</v>
      </c>
      <c r="AF26" s="49">
        <v>0</v>
      </c>
      <c r="AG26" s="49">
        <v>3866</v>
      </c>
      <c r="AH26" s="49">
        <v>0</v>
      </c>
      <c r="AI26" s="19" t="s">
        <v>78</v>
      </c>
    </row>
    <row r="27" spans="1:35" s="9" customFormat="1" x14ac:dyDescent="0.35">
      <c r="A27" s="17">
        <f t="shared" si="0"/>
        <v>22</v>
      </c>
      <c r="B27" s="14" t="s">
        <v>143</v>
      </c>
      <c r="C27" s="16">
        <v>455004</v>
      </c>
      <c r="D27" s="16">
        <v>68</v>
      </c>
      <c r="E27" s="16">
        <v>535028</v>
      </c>
      <c r="F27" s="16">
        <v>76</v>
      </c>
      <c r="G27" s="16">
        <v>663651</v>
      </c>
      <c r="H27" s="16">
        <v>91</v>
      </c>
      <c r="I27" s="38">
        <v>681659</v>
      </c>
      <c r="J27" s="38">
        <v>104</v>
      </c>
      <c r="K27" s="39">
        <v>632493</v>
      </c>
      <c r="L27" s="39">
        <v>143</v>
      </c>
      <c r="M27" s="39">
        <v>743493</v>
      </c>
      <c r="N27" s="39">
        <v>235</v>
      </c>
      <c r="O27" s="39">
        <v>656838</v>
      </c>
      <c r="P27" s="39">
        <v>217</v>
      </c>
      <c r="Q27" s="39">
        <v>767575</v>
      </c>
      <c r="R27" s="39">
        <v>190</v>
      </c>
      <c r="S27" s="39">
        <v>782151</v>
      </c>
      <c r="T27" s="39">
        <v>139</v>
      </c>
      <c r="U27" s="39">
        <v>781917</v>
      </c>
      <c r="V27" s="39">
        <v>104</v>
      </c>
      <c r="W27" s="41">
        <v>728243</v>
      </c>
      <c r="X27" s="41">
        <v>110</v>
      </c>
      <c r="Y27" s="41">
        <v>747530</v>
      </c>
      <c r="Z27" s="41">
        <v>76</v>
      </c>
      <c r="AA27" s="41">
        <v>739372</v>
      </c>
      <c r="AB27" s="41">
        <v>88</v>
      </c>
      <c r="AC27" s="41" t="s">
        <v>144</v>
      </c>
      <c r="AD27" s="41">
        <v>23</v>
      </c>
      <c r="AE27" s="49">
        <v>448781</v>
      </c>
      <c r="AF27" s="49">
        <v>60</v>
      </c>
      <c r="AG27" s="49">
        <v>303318</v>
      </c>
      <c r="AH27" s="49">
        <v>55</v>
      </c>
      <c r="AI27" s="19" t="s">
        <v>145</v>
      </c>
    </row>
    <row r="28" spans="1:35" s="9" customFormat="1" x14ac:dyDescent="0.35">
      <c r="A28" s="17">
        <f t="shared" si="0"/>
        <v>23</v>
      </c>
      <c r="B28" s="14" t="s">
        <v>146</v>
      </c>
      <c r="C28" s="16">
        <v>185825</v>
      </c>
      <c r="D28" s="16">
        <v>84</v>
      </c>
      <c r="E28" s="16">
        <v>180720</v>
      </c>
      <c r="F28" s="16">
        <v>31</v>
      </c>
      <c r="G28" s="16">
        <v>190473</v>
      </c>
      <c r="H28" s="16">
        <v>51</v>
      </c>
      <c r="I28" s="38">
        <v>204936</v>
      </c>
      <c r="J28" s="38">
        <v>39</v>
      </c>
      <c r="K28" s="39">
        <v>190022</v>
      </c>
      <c r="L28" s="39">
        <v>15</v>
      </c>
      <c r="M28" s="40">
        <v>197059</v>
      </c>
      <c r="N28" s="40">
        <v>27</v>
      </c>
      <c r="O28" s="40">
        <v>183533</v>
      </c>
      <c r="P28" s="39">
        <v>13</v>
      </c>
      <c r="Q28" s="39">
        <v>170438</v>
      </c>
      <c r="R28" s="39">
        <v>22</v>
      </c>
      <c r="S28" s="39">
        <v>179211</v>
      </c>
      <c r="T28" s="39">
        <v>37</v>
      </c>
      <c r="U28" s="39">
        <v>195281</v>
      </c>
      <c r="V28" s="39">
        <v>44</v>
      </c>
      <c r="W28" s="41">
        <v>203510</v>
      </c>
      <c r="X28" s="41">
        <v>35</v>
      </c>
      <c r="Y28" s="41">
        <v>171527</v>
      </c>
      <c r="Z28" s="41">
        <v>43</v>
      </c>
      <c r="AA28" s="41">
        <v>147145</v>
      </c>
      <c r="AB28" s="41">
        <v>24</v>
      </c>
      <c r="AC28" s="41">
        <v>97934</v>
      </c>
      <c r="AD28" s="41">
        <v>12</v>
      </c>
      <c r="AE28" s="49">
        <v>100305</v>
      </c>
      <c r="AF28" s="49">
        <v>30</v>
      </c>
      <c r="AG28" s="49">
        <v>114907</v>
      </c>
      <c r="AH28" s="49">
        <v>33</v>
      </c>
      <c r="AI28" s="19" t="s">
        <v>82</v>
      </c>
    </row>
    <row r="29" spans="1:35" s="9" customFormat="1" x14ac:dyDescent="0.35">
      <c r="A29" s="17">
        <f t="shared" si="0"/>
        <v>24</v>
      </c>
      <c r="B29" s="14" t="s">
        <v>147</v>
      </c>
      <c r="C29" s="16">
        <v>228597</v>
      </c>
      <c r="D29" s="16">
        <v>38</v>
      </c>
      <c r="E29" s="16">
        <v>358853</v>
      </c>
      <c r="F29" s="16">
        <v>41</v>
      </c>
      <c r="G29" s="16">
        <v>244836</v>
      </c>
      <c r="H29" s="16">
        <v>27</v>
      </c>
      <c r="I29" s="38">
        <v>223106</v>
      </c>
      <c r="J29" s="38">
        <v>11</v>
      </c>
      <c r="K29" s="39">
        <v>227571</v>
      </c>
      <c r="L29" s="39">
        <v>7</v>
      </c>
      <c r="M29" s="39">
        <v>508512</v>
      </c>
      <c r="N29" s="39">
        <v>12</v>
      </c>
      <c r="O29" s="39">
        <v>545293</v>
      </c>
      <c r="P29" s="39">
        <v>18</v>
      </c>
      <c r="Q29" s="39">
        <v>676832</v>
      </c>
      <c r="R29" s="39">
        <v>17</v>
      </c>
      <c r="S29" s="39">
        <v>810518</v>
      </c>
      <c r="T29" s="39">
        <v>13</v>
      </c>
      <c r="U29" s="39">
        <v>898033</v>
      </c>
      <c r="V29" s="39">
        <v>7</v>
      </c>
      <c r="W29" s="41">
        <v>971113</v>
      </c>
      <c r="X29" s="41">
        <v>1</v>
      </c>
      <c r="Y29" s="41">
        <v>936410</v>
      </c>
      <c r="Z29" s="41">
        <v>1</v>
      </c>
      <c r="AA29" s="41">
        <v>1037447</v>
      </c>
      <c r="AB29" s="41">
        <v>0</v>
      </c>
      <c r="AC29" s="41">
        <v>607315</v>
      </c>
      <c r="AD29" s="41">
        <v>1</v>
      </c>
      <c r="AE29" s="49">
        <v>686818</v>
      </c>
      <c r="AF29" s="49">
        <v>20</v>
      </c>
      <c r="AG29" s="49">
        <v>637294</v>
      </c>
      <c r="AH29" s="49">
        <v>17</v>
      </c>
      <c r="AI29" s="19" t="s">
        <v>84</v>
      </c>
    </row>
    <row r="30" spans="1:35" s="9" customFormat="1" x14ac:dyDescent="0.35">
      <c r="A30" s="17">
        <f t="shared" si="0"/>
        <v>25</v>
      </c>
      <c r="B30" s="14" t="s">
        <v>148</v>
      </c>
      <c r="C30" s="16">
        <v>45032</v>
      </c>
      <c r="D30" s="16">
        <v>9</v>
      </c>
      <c r="E30" s="16">
        <v>42506</v>
      </c>
      <c r="F30" s="16">
        <v>3</v>
      </c>
      <c r="G30" s="16">
        <v>46629</v>
      </c>
      <c r="H30" s="16">
        <v>6</v>
      </c>
      <c r="I30" s="38">
        <v>55223</v>
      </c>
      <c r="J30" s="38">
        <v>2</v>
      </c>
      <c r="K30" s="39">
        <v>44094</v>
      </c>
      <c r="L30" s="39">
        <v>2</v>
      </c>
      <c r="M30" s="40">
        <v>53516</v>
      </c>
      <c r="N30" s="40">
        <v>0</v>
      </c>
      <c r="O30" s="40">
        <v>42410</v>
      </c>
      <c r="P30" s="39">
        <v>1</v>
      </c>
      <c r="Q30" s="39">
        <v>39983</v>
      </c>
      <c r="R30" s="39">
        <v>2</v>
      </c>
      <c r="S30" s="39">
        <v>53295</v>
      </c>
      <c r="T30" s="39">
        <v>3</v>
      </c>
      <c r="U30" s="39">
        <v>49691</v>
      </c>
      <c r="V30" s="39">
        <v>0</v>
      </c>
      <c r="W30" s="41">
        <v>41816</v>
      </c>
      <c r="X30" s="41">
        <v>0</v>
      </c>
      <c r="Y30" s="41">
        <v>44058</v>
      </c>
      <c r="Z30" s="41">
        <v>5</v>
      </c>
      <c r="AA30" s="41">
        <v>41305</v>
      </c>
      <c r="AB30" s="41">
        <v>0</v>
      </c>
      <c r="AC30" s="41">
        <v>13286</v>
      </c>
      <c r="AD30" s="41">
        <v>0</v>
      </c>
      <c r="AE30" s="49">
        <v>13690</v>
      </c>
      <c r="AF30" s="49">
        <v>0</v>
      </c>
      <c r="AG30" s="49">
        <v>21114</v>
      </c>
      <c r="AH30" s="49">
        <v>0</v>
      </c>
      <c r="AI30" s="19" t="s">
        <v>86</v>
      </c>
    </row>
    <row r="31" spans="1:35" s="9" customFormat="1" x14ac:dyDescent="0.35">
      <c r="A31" s="17">
        <f t="shared" si="0"/>
        <v>26</v>
      </c>
      <c r="B31" s="14" t="s">
        <v>18</v>
      </c>
      <c r="C31" s="16">
        <v>109758</v>
      </c>
      <c r="D31" s="16">
        <v>140</v>
      </c>
      <c r="E31" s="16">
        <v>428365</v>
      </c>
      <c r="F31" s="16">
        <v>16</v>
      </c>
      <c r="G31" s="16">
        <v>517896</v>
      </c>
      <c r="H31" s="16">
        <v>18</v>
      </c>
      <c r="I31" s="38">
        <v>455668</v>
      </c>
      <c r="J31" s="38">
        <v>49</v>
      </c>
      <c r="K31" s="39">
        <v>210074</v>
      </c>
      <c r="L31" s="39">
        <v>24</v>
      </c>
      <c r="M31" s="39">
        <v>199930</v>
      </c>
      <c r="N31" s="39">
        <v>17</v>
      </c>
      <c r="O31" s="39">
        <v>278701</v>
      </c>
      <c r="P31" s="39">
        <v>23</v>
      </c>
      <c r="Q31" s="39">
        <v>250264</v>
      </c>
      <c r="R31" s="39">
        <v>14</v>
      </c>
      <c r="S31" s="39">
        <v>308358</v>
      </c>
      <c r="T31" s="39">
        <v>8</v>
      </c>
      <c r="U31" s="39">
        <v>369325</v>
      </c>
      <c r="V31" s="39">
        <v>9</v>
      </c>
      <c r="W31" s="41">
        <v>415845</v>
      </c>
      <c r="X31" s="41">
        <v>2</v>
      </c>
      <c r="Y31" s="41">
        <v>374865</v>
      </c>
      <c r="Z31" s="41">
        <v>8</v>
      </c>
      <c r="AA31" s="41">
        <v>438636</v>
      </c>
      <c r="AB31" s="41">
        <v>10</v>
      </c>
      <c r="AC31" s="41">
        <v>257318</v>
      </c>
      <c r="AD31" s="41">
        <v>23</v>
      </c>
      <c r="AE31" s="49">
        <v>183430</v>
      </c>
      <c r="AF31" s="49">
        <v>30</v>
      </c>
      <c r="AG31" s="49">
        <v>165961</v>
      </c>
      <c r="AH31" s="49">
        <v>90</v>
      </c>
      <c r="AI31" s="19" t="s">
        <v>19</v>
      </c>
    </row>
    <row r="32" spans="1:35" s="9" customFormat="1" x14ac:dyDescent="0.35">
      <c r="A32" s="17">
        <f t="shared" si="0"/>
        <v>27</v>
      </c>
      <c r="B32" s="14" t="s">
        <v>149</v>
      </c>
      <c r="C32" s="16">
        <v>0</v>
      </c>
      <c r="D32" s="16">
        <v>0</v>
      </c>
      <c r="E32" s="16">
        <v>0</v>
      </c>
      <c r="F32" s="16">
        <v>0</v>
      </c>
      <c r="G32" s="16">
        <v>0</v>
      </c>
      <c r="H32" s="16">
        <v>0</v>
      </c>
      <c r="I32" s="38"/>
      <c r="J32" s="38"/>
      <c r="K32" s="39"/>
      <c r="L32" s="39"/>
      <c r="M32" s="40"/>
      <c r="N32" s="40"/>
      <c r="O32" s="40"/>
      <c r="P32" s="39"/>
      <c r="Q32" s="39"/>
      <c r="R32" s="39"/>
      <c r="S32" s="39">
        <v>963573</v>
      </c>
      <c r="T32" s="39">
        <v>20</v>
      </c>
      <c r="U32" s="39">
        <v>1007284</v>
      </c>
      <c r="V32" s="39">
        <v>19</v>
      </c>
      <c r="W32" s="41">
        <v>487099</v>
      </c>
      <c r="X32" s="41">
        <v>1</v>
      </c>
      <c r="Y32" s="41">
        <v>488094</v>
      </c>
      <c r="Z32" s="41">
        <v>1</v>
      </c>
      <c r="AA32" s="41">
        <v>493216</v>
      </c>
      <c r="AB32" s="41">
        <v>4</v>
      </c>
      <c r="AC32" s="41">
        <v>366536</v>
      </c>
      <c r="AD32" s="41">
        <v>92</v>
      </c>
      <c r="AE32" s="49">
        <v>385185</v>
      </c>
      <c r="AF32" s="49">
        <v>3</v>
      </c>
      <c r="AG32" s="49">
        <v>457225</v>
      </c>
      <c r="AH32" s="49">
        <v>0</v>
      </c>
      <c r="AI32" s="19" t="s">
        <v>150</v>
      </c>
    </row>
    <row r="33" spans="1:37" s="9" customFormat="1" x14ac:dyDescent="0.35">
      <c r="A33" s="17">
        <f t="shared" si="0"/>
        <v>28</v>
      </c>
      <c r="B33" s="14" t="s">
        <v>151</v>
      </c>
      <c r="C33" s="16">
        <v>133993</v>
      </c>
      <c r="D33" s="16">
        <v>19</v>
      </c>
      <c r="E33" s="16">
        <v>126471</v>
      </c>
      <c r="F33" s="16">
        <v>39</v>
      </c>
      <c r="G33" s="16">
        <v>147400</v>
      </c>
      <c r="H33" s="16">
        <v>33</v>
      </c>
      <c r="I33" s="38">
        <v>119945</v>
      </c>
      <c r="J33" s="38">
        <v>88</v>
      </c>
      <c r="K33" s="39">
        <v>109777</v>
      </c>
      <c r="L33" s="39">
        <v>83</v>
      </c>
      <c r="M33" s="39">
        <v>98417</v>
      </c>
      <c r="N33" s="39">
        <v>22</v>
      </c>
      <c r="O33" s="39">
        <v>92826</v>
      </c>
      <c r="P33" s="39">
        <v>17</v>
      </c>
      <c r="Q33" s="39">
        <v>80388</v>
      </c>
      <c r="R33" s="39">
        <v>22</v>
      </c>
      <c r="S33" s="39">
        <v>88064</v>
      </c>
      <c r="T33" s="39">
        <v>5</v>
      </c>
      <c r="U33" s="39">
        <v>97653</v>
      </c>
      <c r="V33" s="39">
        <v>6</v>
      </c>
      <c r="W33" s="41">
        <v>79432</v>
      </c>
      <c r="X33" s="41">
        <v>8</v>
      </c>
      <c r="Y33" s="41">
        <v>79561</v>
      </c>
      <c r="Z33" s="41">
        <v>7</v>
      </c>
      <c r="AA33" s="41">
        <v>73996</v>
      </c>
      <c r="AB33" s="41">
        <v>1</v>
      </c>
      <c r="AC33" s="41">
        <v>39918</v>
      </c>
      <c r="AD33" s="41">
        <v>1</v>
      </c>
      <c r="AE33" s="49">
        <v>29470</v>
      </c>
      <c r="AF33" s="49">
        <v>1</v>
      </c>
      <c r="AG33" s="49">
        <v>28302</v>
      </c>
      <c r="AH33" s="49">
        <v>0</v>
      </c>
      <c r="AI33" s="19" t="s">
        <v>91</v>
      </c>
    </row>
    <row r="34" spans="1:37" s="9" customFormat="1" x14ac:dyDescent="0.35">
      <c r="A34" s="17">
        <f t="shared" si="0"/>
        <v>29</v>
      </c>
      <c r="B34" s="14" t="s">
        <v>152</v>
      </c>
      <c r="C34" s="16">
        <v>575496</v>
      </c>
      <c r="D34" s="16">
        <v>137</v>
      </c>
      <c r="E34" s="16">
        <v>406439</v>
      </c>
      <c r="F34" s="16">
        <v>107</v>
      </c>
      <c r="G34" s="16">
        <v>453863</v>
      </c>
      <c r="H34" s="16">
        <v>159</v>
      </c>
      <c r="I34" s="38">
        <v>431893</v>
      </c>
      <c r="J34" s="38">
        <v>164</v>
      </c>
      <c r="K34" s="39">
        <v>554770</v>
      </c>
      <c r="L34" s="39">
        <v>185</v>
      </c>
      <c r="M34" s="40">
        <v>740328</v>
      </c>
      <c r="N34" s="40">
        <v>254</v>
      </c>
      <c r="O34" s="40">
        <v>84792</v>
      </c>
      <c r="P34" s="39">
        <v>12</v>
      </c>
      <c r="Q34" s="39">
        <v>90428</v>
      </c>
      <c r="R34" s="39">
        <v>14</v>
      </c>
      <c r="S34" s="39">
        <v>108974</v>
      </c>
      <c r="T34" s="39">
        <v>6</v>
      </c>
      <c r="U34" s="39">
        <v>111084</v>
      </c>
      <c r="V34" s="39">
        <v>7</v>
      </c>
      <c r="W34" s="41">
        <v>98781</v>
      </c>
      <c r="X34" s="41">
        <v>4</v>
      </c>
      <c r="Y34" s="41">
        <v>90361</v>
      </c>
      <c r="Z34" s="41">
        <v>5</v>
      </c>
      <c r="AA34" s="41">
        <v>84219</v>
      </c>
      <c r="AB34" s="41">
        <v>2</v>
      </c>
      <c r="AC34" s="41">
        <v>39491</v>
      </c>
      <c r="AD34" s="41">
        <v>0</v>
      </c>
      <c r="AE34" s="49">
        <v>36233</v>
      </c>
      <c r="AF34" s="49">
        <v>0</v>
      </c>
      <c r="AG34" s="49">
        <v>105719</v>
      </c>
      <c r="AH34" s="49">
        <v>0</v>
      </c>
      <c r="AI34" s="19" t="s">
        <v>95</v>
      </c>
    </row>
    <row r="35" spans="1:37" s="9" customFormat="1" x14ac:dyDescent="0.35">
      <c r="A35" s="17">
        <f t="shared" si="0"/>
        <v>30</v>
      </c>
      <c r="B35" s="14" t="s">
        <v>153</v>
      </c>
      <c r="C35" s="16">
        <v>87961</v>
      </c>
      <c r="D35" s="16">
        <v>18</v>
      </c>
      <c r="E35" s="16">
        <v>85591</v>
      </c>
      <c r="F35" s="16">
        <v>29</v>
      </c>
      <c r="G35" s="16">
        <v>111240</v>
      </c>
      <c r="H35" s="16">
        <v>70</v>
      </c>
      <c r="I35" s="38">
        <v>100065</v>
      </c>
      <c r="J35" s="38">
        <v>42</v>
      </c>
      <c r="K35" s="39">
        <v>79643</v>
      </c>
      <c r="L35" s="39">
        <v>26</v>
      </c>
      <c r="M35" s="39">
        <v>101927</v>
      </c>
      <c r="N35" s="39">
        <v>21</v>
      </c>
      <c r="O35" s="39">
        <v>828367</v>
      </c>
      <c r="P35" s="39">
        <v>272</v>
      </c>
      <c r="Q35" s="39">
        <v>754582</v>
      </c>
      <c r="R35" s="39">
        <v>301</v>
      </c>
      <c r="S35" s="39">
        <v>814481</v>
      </c>
      <c r="T35" s="39">
        <v>320</v>
      </c>
      <c r="U35" s="39">
        <v>1102042</v>
      </c>
      <c r="V35" s="39">
        <v>304</v>
      </c>
      <c r="W35" s="41">
        <v>1257202</v>
      </c>
      <c r="X35" s="41">
        <v>309</v>
      </c>
      <c r="Y35" s="41">
        <v>1314955</v>
      </c>
      <c r="Z35" s="41">
        <v>229</v>
      </c>
      <c r="AA35" s="41">
        <v>1337669</v>
      </c>
      <c r="AB35" s="41">
        <v>196</v>
      </c>
      <c r="AC35" s="41">
        <v>575482</v>
      </c>
      <c r="AD35" s="41">
        <v>112</v>
      </c>
      <c r="AE35" s="49">
        <v>611699</v>
      </c>
      <c r="AF35" s="49">
        <v>159</v>
      </c>
      <c r="AG35" s="49">
        <v>504993</v>
      </c>
      <c r="AH35" s="49">
        <v>159</v>
      </c>
      <c r="AI35" s="19" t="s">
        <v>93</v>
      </c>
    </row>
    <row r="36" spans="1:37" s="9" customFormat="1" x14ac:dyDescent="0.35">
      <c r="A36" s="17">
        <f t="shared" si="0"/>
        <v>31</v>
      </c>
      <c r="B36" s="14" t="s">
        <v>154</v>
      </c>
      <c r="C36" s="16">
        <v>2592432</v>
      </c>
      <c r="D36" s="16">
        <v>1118</v>
      </c>
      <c r="E36" s="16">
        <v>2681699</v>
      </c>
      <c r="F36" s="16">
        <v>829</v>
      </c>
      <c r="G36" s="16">
        <v>2443284</v>
      </c>
      <c r="H36" s="16">
        <v>725</v>
      </c>
      <c r="I36" s="38">
        <v>1970448</v>
      </c>
      <c r="J36" s="38">
        <v>398</v>
      </c>
      <c r="K36" s="39">
        <v>1854651</v>
      </c>
      <c r="L36" s="39">
        <v>288</v>
      </c>
      <c r="M36" s="40">
        <v>2033180</v>
      </c>
      <c r="N36" s="40">
        <v>280</v>
      </c>
      <c r="O36" s="40">
        <v>1830310</v>
      </c>
      <c r="P36" s="39">
        <v>302</v>
      </c>
      <c r="Q36" s="39">
        <v>1896182</v>
      </c>
      <c r="R36" s="39">
        <v>200</v>
      </c>
      <c r="S36" s="39">
        <v>1798754</v>
      </c>
      <c r="T36" s="39">
        <v>196</v>
      </c>
      <c r="U36" s="39">
        <v>2052123</v>
      </c>
      <c r="V36" s="39">
        <v>192</v>
      </c>
      <c r="W36" s="41">
        <v>2115771</v>
      </c>
      <c r="X36" s="41">
        <v>129</v>
      </c>
      <c r="Y36" s="41">
        <v>2251152</v>
      </c>
      <c r="Z36" s="41">
        <v>167</v>
      </c>
      <c r="AA36" s="41">
        <v>2210428</v>
      </c>
      <c r="AB36" s="41">
        <v>141</v>
      </c>
      <c r="AC36" s="41">
        <v>1400314</v>
      </c>
      <c r="AD36" s="41">
        <v>44</v>
      </c>
      <c r="AE36" s="49" t="s">
        <v>97</v>
      </c>
      <c r="AF36" s="41" t="s">
        <v>97</v>
      </c>
      <c r="AG36" s="41" t="s">
        <v>97</v>
      </c>
      <c r="AH36" s="41" t="s">
        <v>97</v>
      </c>
      <c r="AI36" s="19" t="s">
        <v>98</v>
      </c>
    </row>
    <row r="37" spans="1:37" s="9" customFormat="1" ht="29" x14ac:dyDescent="0.35">
      <c r="A37" s="17">
        <f t="shared" si="0"/>
        <v>32</v>
      </c>
      <c r="B37" s="14" t="s">
        <v>99</v>
      </c>
      <c r="C37" s="16">
        <v>19506</v>
      </c>
      <c r="D37" s="16">
        <v>4</v>
      </c>
      <c r="E37" s="16">
        <v>24477</v>
      </c>
      <c r="F37" s="16">
        <v>0</v>
      </c>
      <c r="G37" s="16">
        <v>30416</v>
      </c>
      <c r="H37" s="16">
        <v>0</v>
      </c>
      <c r="I37" s="38">
        <v>28028</v>
      </c>
      <c r="J37" s="38">
        <v>8</v>
      </c>
      <c r="K37" s="39">
        <v>19679</v>
      </c>
      <c r="L37" s="39">
        <v>0</v>
      </c>
      <c r="M37" s="39">
        <v>33513</v>
      </c>
      <c r="N37" s="39">
        <v>3</v>
      </c>
      <c r="O37" s="39">
        <v>29391</v>
      </c>
      <c r="P37" s="39">
        <v>0</v>
      </c>
      <c r="Q37" s="39">
        <v>23947</v>
      </c>
      <c r="R37" s="39">
        <v>2</v>
      </c>
      <c r="S37" s="39">
        <v>22398</v>
      </c>
      <c r="T37" s="39">
        <v>0</v>
      </c>
      <c r="U37" s="39">
        <v>23547</v>
      </c>
      <c r="V37" s="39">
        <v>0</v>
      </c>
      <c r="W37" s="41">
        <v>15751</v>
      </c>
      <c r="X37" s="41">
        <v>0</v>
      </c>
      <c r="Y37" s="41">
        <v>12660</v>
      </c>
      <c r="Z37" s="41">
        <v>0</v>
      </c>
      <c r="AA37" s="41">
        <v>10791</v>
      </c>
      <c r="AB37" s="41">
        <v>0</v>
      </c>
      <c r="AC37" s="41">
        <v>5342</v>
      </c>
      <c r="AD37" s="41">
        <v>0</v>
      </c>
      <c r="AE37" s="49">
        <v>11983</v>
      </c>
      <c r="AF37" s="49">
        <v>0</v>
      </c>
      <c r="AG37" s="49">
        <v>14889</v>
      </c>
      <c r="AH37" s="49">
        <v>0</v>
      </c>
      <c r="AI37" s="19" t="s">
        <v>100</v>
      </c>
    </row>
    <row r="38" spans="1:37" x14ac:dyDescent="0.35">
      <c r="A38" s="17">
        <f t="shared" si="0"/>
        <v>33</v>
      </c>
      <c r="B38" s="14" t="s">
        <v>155</v>
      </c>
      <c r="C38" s="16">
        <v>10715</v>
      </c>
      <c r="D38" s="16">
        <v>7</v>
      </c>
      <c r="E38" s="16" t="s">
        <v>45</v>
      </c>
      <c r="F38" s="16" t="s">
        <v>45</v>
      </c>
      <c r="G38" s="16">
        <v>10468</v>
      </c>
      <c r="H38" s="16">
        <v>7</v>
      </c>
      <c r="I38" s="38" t="s">
        <v>45</v>
      </c>
      <c r="J38" s="38" t="s">
        <v>45</v>
      </c>
      <c r="K38" s="39">
        <v>42615</v>
      </c>
      <c r="L38" s="39">
        <v>0</v>
      </c>
      <c r="M38" s="40">
        <v>38218</v>
      </c>
      <c r="N38" s="40">
        <v>0</v>
      </c>
      <c r="O38" s="40">
        <v>44664</v>
      </c>
      <c r="P38" s="39">
        <v>2</v>
      </c>
      <c r="Q38" s="39">
        <v>39277</v>
      </c>
      <c r="R38" s="39">
        <v>29</v>
      </c>
      <c r="S38" s="39">
        <v>45284</v>
      </c>
      <c r="T38" s="39">
        <v>90</v>
      </c>
      <c r="U38" s="39">
        <v>49891</v>
      </c>
      <c r="V38" s="39">
        <v>61</v>
      </c>
      <c r="W38" s="41">
        <v>51453</v>
      </c>
      <c r="X38" s="41">
        <v>42</v>
      </c>
      <c r="Y38" s="41">
        <v>56480</v>
      </c>
      <c r="Z38" s="41">
        <v>47</v>
      </c>
      <c r="AA38" s="41">
        <v>64605</v>
      </c>
      <c r="AB38" s="41">
        <v>78</v>
      </c>
      <c r="AC38" s="41">
        <v>40983</v>
      </c>
      <c r="AD38" s="41">
        <v>47</v>
      </c>
      <c r="AE38" s="49">
        <v>30888</v>
      </c>
      <c r="AF38" s="49">
        <v>57</v>
      </c>
      <c r="AG38" s="49">
        <v>29625</v>
      </c>
      <c r="AH38" s="49">
        <v>36</v>
      </c>
      <c r="AI38" s="19" t="s">
        <v>102</v>
      </c>
      <c r="AK38" s="35"/>
    </row>
    <row r="39" spans="1:37" s="9" customFormat="1" x14ac:dyDescent="0.35">
      <c r="A39" s="17">
        <f t="shared" si="0"/>
        <v>34</v>
      </c>
      <c r="B39" s="14" t="s">
        <v>156</v>
      </c>
      <c r="C39" s="16">
        <v>50178</v>
      </c>
      <c r="D39" s="16">
        <v>3</v>
      </c>
      <c r="E39" s="16">
        <v>60748</v>
      </c>
      <c r="F39" s="16">
        <v>1</v>
      </c>
      <c r="G39" s="16">
        <v>94537</v>
      </c>
      <c r="H39" s="16">
        <v>0</v>
      </c>
      <c r="I39" s="38">
        <v>69265</v>
      </c>
      <c r="J39" s="38">
        <v>1</v>
      </c>
      <c r="K39" s="39">
        <v>81322</v>
      </c>
      <c r="L39" s="39">
        <v>1</v>
      </c>
      <c r="M39" s="39">
        <v>74007</v>
      </c>
      <c r="N39" s="39">
        <v>0</v>
      </c>
      <c r="O39" s="39">
        <v>62259</v>
      </c>
      <c r="P39" s="39">
        <v>0</v>
      </c>
      <c r="Q39" s="39">
        <v>63337</v>
      </c>
      <c r="R39" s="39">
        <v>0</v>
      </c>
      <c r="S39" s="39">
        <v>51195</v>
      </c>
      <c r="T39" s="39">
        <v>4</v>
      </c>
      <c r="U39" s="39">
        <v>43280</v>
      </c>
      <c r="V39" s="39">
        <v>12</v>
      </c>
      <c r="W39" s="41">
        <v>42231</v>
      </c>
      <c r="X39" s="41">
        <v>12</v>
      </c>
      <c r="Y39" s="41">
        <v>50576</v>
      </c>
      <c r="Z39" s="41">
        <v>4</v>
      </c>
      <c r="AA39" s="41">
        <v>43319</v>
      </c>
      <c r="AB39" s="41">
        <v>1</v>
      </c>
      <c r="AC39" s="41">
        <v>14861</v>
      </c>
      <c r="AD39" s="41">
        <v>0</v>
      </c>
      <c r="AE39" s="49">
        <v>12616</v>
      </c>
      <c r="AF39" s="49">
        <v>0</v>
      </c>
      <c r="AG39" s="49">
        <v>14004</v>
      </c>
      <c r="AH39" s="49">
        <v>0</v>
      </c>
      <c r="AI39" s="19" t="s">
        <v>157</v>
      </c>
    </row>
    <row r="40" spans="1:37" x14ac:dyDescent="0.35">
      <c r="A40" s="17">
        <f t="shared" si="0"/>
        <v>35</v>
      </c>
      <c r="B40" s="14" t="s">
        <v>25</v>
      </c>
      <c r="C40" s="16">
        <v>283</v>
      </c>
      <c r="D40" s="16">
        <v>0</v>
      </c>
      <c r="E40" s="16">
        <v>4645</v>
      </c>
      <c r="F40" s="16">
        <v>0</v>
      </c>
      <c r="G40" s="16">
        <v>6849</v>
      </c>
      <c r="H40" s="16">
        <v>0</v>
      </c>
      <c r="I40" s="38">
        <v>8169</v>
      </c>
      <c r="J40" s="38">
        <v>0</v>
      </c>
      <c r="K40" s="39">
        <v>12638</v>
      </c>
      <c r="L40" s="39">
        <v>0</v>
      </c>
      <c r="M40" s="40">
        <v>12559</v>
      </c>
      <c r="N40" s="40">
        <v>0</v>
      </c>
      <c r="O40" s="40">
        <v>8615</v>
      </c>
      <c r="P40" s="39">
        <v>2</v>
      </c>
      <c r="Q40" s="39">
        <v>12831</v>
      </c>
      <c r="R40" s="39">
        <v>0</v>
      </c>
      <c r="S40" s="39">
        <v>18169</v>
      </c>
      <c r="T40" s="39">
        <v>2</v>
      </c>
      <c r="U40" s="39">
        <v>13062</v>
      </c>
      <c r="V40" s="39">
        <v>0</v>
      </c>
      <c r="W40" s="41">
        <v>15291</v>
      </c>
      <c r="X40" s="41">
        <v>0</v>
      </c>
      <c r="Y40" s="41">
        <v>13832</v>
      </c>
      <c r="Z40" s="41">
        <v>0</v>
      </c>
      <c r="AA40" s="41">
        <v>10367</v>
      </c>
      <c r="AB40" s="41">
        <v>0</v>
      </c>
      <c r="AC40" s="41">
        <v>3797</v>
      </c>
      <c r="AD40" s="41">
        <v>0</v>
      </c>
      <c r="AE40" s="49">
        <v>2547</v>
      </c>
      <c r="AF40" s="49">
        <v>0</v>
      </c>
      <c r="AG40" s="49">
        <v>4523</v>
      </c>
      <c r="AH40" s="49">
        <v>1</v>
      </c>
      <c r="AI40" s="19" t="s">
        <v>105</v>
      </c>
      <c r="AK40" s="35"/>
    </row>
    <row r="41" spans="1:37" s="9" customFormat="1" x14ac:dyDescent="0.35">
      <c r="A41" s="17">
        <f t="shared" si="0"/>
        <v>36</v>
      </c>
      <c r="B41" s="14" t="s">
        <v>158</v>
      </c>
      <c r="C41" s="16">
        <v>6679</v>
      </c>
      <c r="D41" s="16">
        <v>0</v>
      </c>
      <c r="E41" s="16">
        <v>5115</v>
      </c>
      <c r="F41" s="16">
        <v>0</v>
      </c>
      <c r="G41" s="16">
        <v>4590</v>
      </c>
      <c r="H41" s="16">
        <v>1</v>
      </c>
      <c r="I41" s="38">
        <v>6742</v>
      </c>
      <c r="J41" s="38">
        <v>0</v>
      </c>
      <c r="K41" s="39">
        <v>4693</v>
      </c>
      <c r="L41" s="39">
        <v>0</v>
      </c>
      <c r="M41" s="39">
        <v>5461</v>
      </c>
      <c r="N41" s="39">
        <v>0</v>
      </c>
      <c r="O41" s="39">
        <v>7496</v>
      </c>
      <c r="P41" s="39">
        <v>0</v>
      </c>
      <c r="Q41" s="39">
        <v>6750</v>
      </c>
      <c r="R41" s="39">
        <v>0</v>
      </c>
      <c r="S41" s="39">
        <v>4472</v>
      </c>
      <c r="T41" s="39">
        <v>0</v>
      </c>
      <c r="U41" s="39">
        <v>4387</v>
      </c>
      <c r="V41" s="39">
        <v>0</v>
      </c>
      <c r="W41" s="41">
        <v>6968</v>
      </c>
      <c r="X41" s="41">
        <v>0</v>
      </c>
      <c r="Y41" s="41">
        <v>6208</v>
      </c>
      <c r="Z41" s="41">
        <v>0</v>
      </c>
      <c r="AA41" s="41">
        <v>5283</v>
      </c>
      <c r="AB41" s="41">
        <v>0</v>
      </c>
      <c r="AC41" s="41">
        <v>1663</v>
      </c>
      <c r="AD41" s="41">
        <v>0</v>
      </c>
      <c r="AE41" s="49">
        <v>1161</v>
      </c>
      <c r="AF41" s="49">
        <v>2</v>
      </c>
      <c r="AG41" s="49">
        <v>3143</v>
      </c>
      <c r="AH41" s="49">
        <v>0</v>
      </c>
      <c r="AI41" s="19" t="s">
        <v>30</v>
      </c>
    </row>
    <row r="42" spans="1:37" s="9" customFormat="1" x14ac:dyDescent="0.35">
      <c r="A42" s="17">
        <v>37</v>
      </c>
      <c r="B42" s="14" t="s">
        <v>108</v>
      </c>
      <c r="C42" s="16"/>
      <c r="D42" s="16"/>
      <c r="E42" s="16"/>
      <c r="F42" s="16"/>
      <c r="G42" s="16"/>
      <c r="H42" s="16"/>
      <c r="I42" s="38"/>
      <c r="J42" s="38"/>
      <c r="K42" s="39"/>
      <c r="L42" s="39"/>
      <c r="M42" s="40"/>
      <c r="N42" s="40"/>
      <c r="O42" s="40"/>
      <c r="P42" s="39"/>
      <c r="Q42" s="39"/>
      <c r="R42" s="39"/>
      <c r="S42" s="39"/>
      <c r="T42" s="39"/>
      <c r="U42" s="39"/>
      <c r="V42" s="39"/>
      <c r="W42" s="41">
        <v>0</v>
      </c>
      <c r="X42" s="41">
        <v>0</v>
      </c>
      <c r="Y42" s="41">
        <v>0</v>
      </c>
      <c r="Z42" s="41">
        <v>0</v>
      </c>
      <c r="AA42" s="41">
        <v>0</v>
      </c>
      <c r="AB42" s="41">
        <v>0</v>
      </c>
      <c r="AC42" s="41">
        <v>8936</v>
      </c>
      <c r="AD42" s="41">
        <v>0</v>
      </c>
      <c r="AE42" s="49">
        <v>8888</v>
      </c>
      <c r="AF42" s="49">
        <v>29</v>
      </c>
      <c r="AG42" s="49">
        <v>9021</v>
      </c>
      <c r="AH42" s="49">
        <v>33</v>
      </c>
      <c r="AI42" s="19" t="s">
        <v>109</v>
      </c>
    </row>
    <row r="43" spans="1:37" s="9" customFormat="1" x14ac:dyDescent="0.35">
      <c r="A43" s="17">
        <v>38</v>
      </c>
      <c r="B43" s="14" t="s">
        <v>27</v>
      </c>
      <c r="C43" s="16">
        <v>103832</v>
      </c>
      <c r="D43" s="16">
        <v>11</v>
      </c>
      <c r="E43" s="16">
        <v>81922</v>
      </c>
      <c r="F43" s="16">
        <v>15</v>
      </c>
      <c r="G43" s="16">
        <v>76543</v>
      </c>
      <c r="H43" s="16">
        <v>16</v>
      </c>
      <c r="I43" s="38">
        <v>82659</v>
      </c>
      <c r="J43" s="38">
        <v>5</v>
      </c>
      <c r="K43" s="39">
        <v>80766</v>
      </c>
      <c r="L43" s="39">
        <v>3</v>
      </c>
      <c r="M43" s="39">
        <v>96210</v>
      </c>
      <c r="N43" s="39">
        <v>21</v>
      </c>
      <c r="O43" s="39">
        <v>79751</v>
      </c>
      <c r="P43" s="39">
        <v>28</v>
      </c>
      <c r="Q43" s="39">
        <v>87248</v>
      </c>
      <c r="R43" s="39">
        <v>11</v>
      </c>
      <c r="S43" s="39">
        <v>92599</v>
      </c>
      <c r="T43" s="39">
        <v>2</v>
      </c>
      <c r="U43" s="39">
        <v>92379</v>
      </c>
      <c r="V43" s="39">
        <v>5</v>
      </c>
      <c r="W43" s="41">
        <v>94360</v>
      </c>
      <c r="X43" s="41">
        <v>7</v>
      </c>
      <c r="Y43" s="41">
        <v>94042</v>
      </c>
      <c r="Z43" s="41">
        <v>8</v>
      </c>
      <c r="AA43" s="41">
        <v>82760</v>
      </c>
      <c r="AB43" s="41">
        <v>1</v>
      </c>
      <c r="AC43" s="41">
        <v>49300</v>
      </c>
      <c r="AD43" s="41">
        <v>8</v>
      </c>
      <c r="AE43" s="49">
        <v>2069</v>
      </c>
      <c r="AF43" s="49">
        <v>0</v>
      </c>
      <c r="AG43" s="49">
        <v>6672</v>
      </c>
      <c r="AH43" s="49">
        <v>0</v>
      </c>
      <c r="AI43" s="19" t="s">
        <v>28</v>
      </c>
    </row>
    <row r="44" spans="1:37" s="8" customFormat="1" x14ac:dyDescent="0.35">
      <c r="A44" s="17"/>
      <c r="B44" s="21" t="s">
        <v>111</v>
      </c>
      <c r="C44" s="23">
        <v>10993639</v>
      </c>
      <c r="D44" s="23">
        <v>3603</v>
      </c>
      <c r="E44" s="23">
        <v>11408666</v>
      </c>
      <c r="F44" s="23">
        <v>2865</v>
      </c>
      <c r="G44" s="23">
        <v>11984490</v>
      </c>
      <c r="H44" s="23">
        <v>1818</v>
      </c>
      <c r="I44" s="43">
        <f>SUM(I6:I43)+19104+51480</f>
        <v>10742327</v>
      </c>
      <c r="J44" s="43">
        <f>SUM(J6:J43)</f>
        <v>1526</v>
      </c>
      <c r="K44" s="44">
        <f>SUM(K6:K43)+130276</f>
        <v>10231049</v>
      </c>
      <c r="L44" s="44">
        <f t="shared" ref="L44:AB44" si="1">SUM(L6:L43)</f>
        <v>1269</v>
      </c>
      <c r="M44" s="45">
        <f t="shared" si="1"/>
        <v>11701755</v>
      </c>
      <c r="N44" s="45">
        <f t="shared" si="1"/>
        <v>1647</v>
      </c>
      <c r="O44" s="45">
        <f t="shared" si="1"/>
        <v>11413610</v>
      </c>
      <c r="P44" s="44">
        <f t="shared" si="1"/>
        <v>1629</v>
      </c>
      <c r="Q44" s="44">
        <f t="shared" si="1"/>
        <v>11748631</v>
      </c>
      <c r="R44" s="44">
        <f t="shared" si="1"/>
        <v>1337</v>
      </c>
      <c r="S44" s="44">
        <f t="shared" si="1"/>
        <v>12913606</v>
      </c>
      <c r="T44" s="44">
        <f t="shared" si="1"/>
        <v>1353</v>
      </c>
      <c r="U44" s="44">
        <f t="shared" si="1"/>
        <v>14166574</v>
      </c>
      <c r="V44" s="44">
        <f t="shared" si="1"/>
        <v>1555</v>
      </c>
      <c r="W44" s="46">
        <f t="shared" si="1"/>
        <v>13416748</v>
      </c>
      <c r="X44" s="46">
        <f t="shared" si="1"/>
        <v>1362</v>
      </c>
      <c r="Y44" s="46">
        <f t="shared" si="1"/>
        <v>13434068</v>
      </c>
      <c r="Z44" s="46">
        <f t="shared" si="1"/>
        <v>1412</v>
      </c>
      <c r="AA44" s="46">
        <f t="shared" si="1"/>
        <v>13081852</v>
      </c>
      <c r="AB44" s="46">
        <f t="shared" si="1"/>
        <v>1278</v>
      </c>
      <c r="AC44" s="46">
        <v>6760129</v>
      </c>
      <c r="AD44" s="46">
        <v>1870</v>
      </c>
      <c r="AE44" s="50">
        <v>5370343</v>
      </c>
      <c r="AF44" s="50">
        <v>1390</v>
      </c>
      <c r="AG44" s="50">
        <v>5599102</v>
      </c>
      <c r="AH44" s="50">
        <v>1006</v>
      </c>
      <c r="AI44" s="27" t="s">
        <v>159</v>
      </c>
    </row>
    <row r="45" spans="1:37" x14ac:dyDescent="0.35">
      <c r="A45" s="28" t="s">
        <v>160</v>
      </c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  <c r="AA45" s="47"/>
      <c r="AB45" s="47"/>
      <c r="AC45" s="47"/>
      <c r="AD45" s="47"/>
      <c r="AE45" s="47"/>
      <c r="AF45" s="47"/>
      <c r="AG45" s="47"/>
      <c r="AH45" s="47"/>
      <c r="AI45" s="48"/>
      <c r="AK45" s="35"/>
    </row>
    <row r="46" spans="1:37" ht="48.65" customHeight="1" x14ac:dyDescent="0.35">
      <c r="A46" s="452" t="s">
        <v>161</v>
      </c>
      <c r="B46" s="453"/>
      <c r="C46" s="453"/>
      <c r="D46" s="453"/>
      <c r="E46" s="453"/>
      <c r="F46" s="453"/>
      <c r="G46" s="453"/>
      <c r="H46" s="453"/>
      <c r="I46" s="453"/>
      <c r="J46" s="453"/>
      <c r="K46" s="453"/>
      <c r="L46" s="453"/>
      <c r="M46" s="453"/>
      <c r="N46" s="453"/>
      <c r="O46" s="453"/>
      <c r="P46" s="453"/>
      <c r="Q46" s="453"/>
      <c r="R46" s="453"/>
      <c r="S46" s="453"/>
      <c r="T46" s="453"/>
      <c r="U46" s="453"/>
      <c r="V46" s="453"/>
      <c r="W46" s="453"/>
      <c r="X46" s="453"/>
      <c r="Y46" s="453"/>
      <c r="Z46" s="453"/>
      <c r="AA46" s="453"/>
      <c r="AB46" s="453"/>
      <c r="AC46" s="453"/>
      <c r="AD46" s="453"/>
      <c r="AE46" s="453"/>
      <c r="AF46" s="453"/>
      <c r="AG46" s="453"/>
      <c r="AH46" s="453"/>
      <c r="AI46" s="454"/>
      <c r="AK46" s="35"/>
    </row>
  </sheetData>
  <mergeCells count="22">
    <mergeCell ref="A46:AI46"/>
    <mergeCell ref="O4:P4"/>
    <mergeCell ref="Q4:R4"/>
    <mergeCell ref="S4:T4"/>
    <mergeCell ref="U4:V4"/>
    <mergeCell ref="W4:X4"/>
    <mergeCell ref="Y4:Z4"/>
    <mergeCell ref="AA4:AB4"/>
    <mergeCell ref="AC4:AD4"/>
    <mergeCell ref="AE4:AF4"/>
    <mergeCell ref="AG4:AH4"/>
    <mergeCell ref="AI4:AI5"/>
    <mergeCell ref="A2:AI2"/>
    <mergeCell ref="A3:AI3"/>
    <mergeCell ref="A4:A5"/>
    <mergeCell ref="B4:B5"/>
    <mergeCell ref="C4:D4"/>
    <mergeCell ref="E4:F4"/>
    <mergeCell ref="G4:H4"/>
    <mergeCell ref="I4:J4"/>
    <mergeCell ref="K4:L4"/>
    <mergeCell ref="M4:N4"/>
  </mergeCells>
  <pageMargins left="0.7" right="0.7" top="0.75" bottom="0.75" header="0.3" footer="0.3"/>
  <pageSetup paperSize="9" scale="61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BFF49B-BB48-451B-9B18-4D6E60CB643C}">
  <sheetPr codeName="Sheet20">
    <pageSetUpPr fitToPage="1"/>
  </sheetPr>
  <dimension ref="A1:AI47"/>
  <sheetViews>
    <sheetView topLeftCell="A41" workbookViewId="0">
      <selection activeCell="A48" sqref="A48:XFD1048576"/>
    </sheetView>
  </sheetViews>
  <sheetFormatPr defaultColWidth="0" defaultRowHeight="18.5" zeroHeight="1" x14ac:dyDescent="0.45"/>
  <cols>
    <col min="1" max="1" width="8.26953125" style="51" customWidth="1"/>
    <col min="2" max="2" width="20.453125" style="61" customWidth="1"/>
    <col min="3" max="8" width="9.1796875" style="51" hidden="1" customWidth="1"/>
    <col min="9" max="9" width="8" style="51" hidden="1" customWidth="1"/>
    <col min="10" max="10" width="5.7265625" style="51" hidden="1" customWidth="1"/>
    <col min="11" max="11" width="11.26953125" style="51" hidden="1" customWidth="1"/>
    <col min="12" max="12" width="8" style="51" hidden="1" customWidth="1"/>
    <col min="13" max="13" width="11.453125" style="51" hidden="1" customWidth="1"/>
    <col min="14" max="14" width="8.453125" style="51" hidden="1" customWidth="1"/>
    <col min="15" max="15" width="11.54296875" style="51" hidden="1" customWidth="1"/>
    <col min="16" max="16" width="8.1796875" style="51" hidden="1" customWidth="1"/>
    <col min="17" max="17" width="11.453125" style="51" hidden="1" customWidth="1"/>
    <col min="18" max="18" width="7.26953125" style="51" hidden="1" customWidth="1"/>
    <col min="19" max="19" width="11.453125" style="51" hidden="1" customWidth="1"/>
    <col min="20" max="20" width="7.7265625" style="51" hidden="1" customWidth="1"/>
    <col min="21" max="21" width="11.453125" style="51" hidden="1" customWidth="1"/>
    <col min="22" max="22" width="7.7265625" style="51" hidden="1" customWidth="1"/>
    <col min="23" max="23" width="11.54296875" style="51" customWidth="1"/>
    <col min="24" max="24" width="7.81640625" style="51" customWidth="1"/>
    <col min="25" max="25" width="11.54296875" style="51" customWidth="1"/>
    <col min="26" max="26" width="7.1796875" style="51" customWidth="1"/>
    <col min="27" max="27" width="11.453125" style="51" customWidth="1"/>
    <col min="28" max="28" width="7.1796875" style="51" customWidth="1"/>
    <col min="29" max="29" width="11.453125" style="51" customWidth="1"/>
    <col min="30" max="32" width="9.453125" style="51" customWidth="1"/>
    <col min="33" max="33" width="11.54296875" style="51" bestFit="1" customWidth="1"/>
    <col min="34" max="34" width="8.54296875" style="51" customWidth="1"/>
    <col min="35" max="35" width="17" style="61" customWidth="1"/>
    <col min="36" max="16384" width="9.1796875" style="51" hidden="1"/>
  </cols>
  <sheetData>
    <row r="1" spans="1:35" x14ac:dyDescent="0.45"/>
    <row r="2" spans="1:35" x14ac:dyDescent="0.45">
      <c r="A2" s="647" t="s">
        <v>602</v>
      </c>
      <c r="B2" s="648"/>
      <c r="C2" s="648"/>
      <c r="D2" s="648"/>
      <c r="E2" s="648"/>
      <c r="F2" s="648"/>
      <c r="G2" s="648"/>
      <c r="H2" s="648"/>
      <c r="I2" s="648"/>
      <c r="J2" s="648"/>
      <c r="K2" s="648"/>
      <c r="L2" s="648"/>
      <c r="M2" s="648"/>
      <c r="N2" s="648"/>
      <c r="O2" s="648"/>
      <c r="P2" s="648"/>
      <c r="Q2" s="648"/>
      <c r="R2" s="648"/>
      <c r="S2" s="648"/>
      <c r="T2" s="648"/>
      <c r="U2" s="648"/>
      <c r="V2" s="648"/>
      <c r="W2" s="648"/>
      <c r="X2" s="648"/>
      <c r="Y2" s="648"/>
      <c r="Z2" s="648"/>
      <c r="AA2" s="648"/>
      <c r="AB2" s="648"/>
      <c r="AC2" s="648"/>
      <c r="AD2" s="648"/>
      <c r="AE2" s="648"/>
      <c r="AF2" s="648"/>
      <c r="AG2" s="648"/>
      <c r="AH2" s="648"/>
      <c r="AI2" s="649"/>
    </row>
    <row r="3" spans="1:35" x14ac:dyDescent="0.45">
      <c r="A3" s="636" t="s">
        <v>603</v>
      </c>
      <c r="B3" s="651"/>
      <c r="C3" s="651"/>
      <c r="D3" s="651"/>
      <c r="E3" s="651"/>
      <c r="F3" s="651"/>
      <c r="G3" s="651"/>
      <c r="H3" s="651"/>
      <c r="I3" s="651"/>
      <c r="J3" s="651"/>
      <c r="K3" s="651"/>
      <c r="L3" s="651"/>
      <c r="M3" s="651"/>
      <c r="N3" s="651"/>
      <c r="O3" s="651"/>
      <c r="P3" s="654"/>
      <c r="Q3" s="651"/>
      <c r="R3" s="651"/>
      <c r="S3" s="651"/>
      <c r="T3" s="651"/>
      <c r="U3" s="651"/>
      <c r="V3" s="651"/>
      <c r="W3" s="651"/>
      <c r="X3" s="651"/>
      <c r="Y3" s="637"/>
      <c r="Z3" s="637"/>
      <c r="AA3" s="637"/>
      <c r="AB3" s="637"/>
      <c r="AC3" s="637"/>
      <c r="AD3" s="637"/>
      <c r="AE3" s="637"/>
      <c r="AF3" s="637"/>
      <c r="AG3" s="637"/>
      <c r="AH3" s="637"/>
      <c r="AI3" s="638"/>
    </row>
    <row r="4" spans="1:35" s="52" customFormat="1" x14ac:dyDescent="0.35">
      <c r="A4" s="365" t="s">
        <v>1</v>
      </c>
      <c r="B4" s="653" t="s">
        <v>2</v>
      </c>
      <c r="C4" s="368">
        <v>2007</v>
      </c>
      <c r="D4" s="368"/>
      <c r="E4" s="368">
        <v>2008</v>
      </c>
      <c r="F4" s="368"/>
      <c r="G4" s="368">
        <v>2009</v>
      </c>
      <c r="H4" s="368"/>
      <c r="I4" s="368">
        <v>2010</v>
      </c>
      <c r="J4" s="368"/>
      <c r="K4" s="368">
        <v>2011</v>
      </c>
      <c r="L4" s="368"/>
      <c r="M4" s="368">
        <v>2012</v>
      </c>
      <c r="N4" s="368"/>
      <c r="O4" s="368">
        <v>2013</v>
      </c>
      <c r="P4" s="368"/>
      <c r="Q4" s="368">
        <v>2014</v>
      </c>
      <c r="R4" s="368"/>
      <c r="S4" s="368">
        <v>2015</v>
      </c>
      <c r="T4" s="368"/>
      <c r="U4" s="368">
        <v>2016</v>
      </c>
      <c r="V4" s="368"/>
      <c r="W4" s="368">
        <v>2017</v>
      </c>
      <c r="X4" s="368"/>
      <c r="Y4" s="368">
        <v>2018</v>
      </c>
      <c r="Z4" s="368"/>
      <c r="AA4" s="368">
        <v>2019</v>
      </c>
      <c r="AB4" s="368"/>
      <c r="AC4" s="368">
        <v>2020</v>
      </c>
      <c r="AD4" s="368"/>
      <c r="AE4" s="368">
        <v>2021</v>
      </c>
      <c r="AF4" s="368"/>
      <c r="AG4" s="368">
        <v>2022</v>
      </c>
      <c r="AH4" s="368"/>
      <c r="AI4" s="471" t="s">
        <v>118</v>
      </c>
    </row>
    <row r="5" spans="1:35" s="52" customFormat="1" ht="39.5" x14ac:dyDescent="0.35">
      <c r="A5" s="365"/>
      <c r="B5" s="653"/>
      <c r="C5" s="37" t="s">
        <v>39</v>
      </c>
      <c r="D5" s="37" t="s">
        <v>40</v>
      </c>
      <c r="E5" s="37" t="s">
        <v>39</v>
      </c>
      <c r="F5" s="37" t="s">
        <v>40</v>
      </c>
      <c r="G5" s="37" t="s">
        <v>39</v>
      </c>
      <c r="H5" s="37" t="s">
        <v>40</v>
      </c>
      <c r="I5" s="37" t="s">
        <v>39</v>
      </c>
      <c r="J5" s="37" t="s">
        <v>40</v>
      </c>
      <c r="K5" s="37" t="s">
        <v>39</v>
      </c>
      <c r="L5" s="37" t="s">
        <v>40</v>
      </c>
      <c r="M5" s="37" t="s">
        <v>39</v>
      </c>
      <c r="N5" s="37" t="s">
        <v>40</v>
      </c>
      <c r="O5" s="37" t="s">
        <v>39</v>
      </c>
      <c r="P5" s="37" t="s">
        <v>40</v>
      </c>
      <c r="Q5" s="37" t="s">
        <v>39</v>
      </c>
      <c r="R5" s="37" t="s">
        <v>40</v>
      </c>
      <c r="S5" s="37" t="s">
        <v>39</v>
      </c>
      <c r="T5" s="37" t="s">
        <v>40</v>
      </c>
      <c r="U5" s="37" t="s">
        <v>39</v>
      </c>
      <c r="V5" s="37" t="s">
        <v>40</v>
      </c>
      <c r="W5" s="37" t="s">
        <v>162</v>
      </c>
      <c r="X5" s="37" t="s">
        <v>163</v>
      </c>
      <c r="Y5" s="37" t="s">
        <v>162</v>
      </c>
      <c r="Z5" s="37" t="s">
        <v>163</v>
      </c>
      <c r="AA5" s="37" t="s">
        <v>162</v>
      </c>
      <c r="AB5" s="37" t="s">
        <v>163</v>
      </c>
      <c r="AC5" s="37" t="s">
        <v>162</v>
      </c>
      <c r="AD5" s="37" t="s">
        <v>163</v>
      </c>
      <c r="AE5" s="37" t="s">
        <v>162</v>
      </c>
      <c r="AF5" s="37" t="s">
        <v>163</v>
      </c>
      <c r="AG5" s="37" t="s">
        <v>162</v>
      </c>
      <c r="AH5" s="37" t="s">
        <v>163</v>
      </c>
      <c r="AI5" s="471"/>
    </row>
    <row r="6" spans="1:35" ht="29" x14ac:dyDescent="0.45">
      <c r="A6" s="17">
        <v>1</v>
      </c>
      <c r="B6" s="14" t="s">
        <v>4</v>
      </c>
      <c r="C6" s="17">
        <v>124644</v>
      </c>
      <c r="D6" s="17">
        <v>18</v>
      </c>
      <c r="E6" s="17">
        <v>133174</v>
      </c>
      <c r="F6" s="17">
        <v>17</v>
      </c>
      <c r="G6" s="17">
        <v>136585</v>
      </c>
      <c r="H6" s="17">
        <v>8</v>
      </c>
      <c r="I6" s="17">
        <v>170763</v>
      </c>
      <c r="J6" s="17">
        <v>5</v>
      </c>
      <c r="K6" s="39">
        <v>180297</v>
      </c>
      <c r="L6" s="39">
        <v>6</v>
      </c>
      <c r="M6" s="39">
        <v>279816</v>
      </c>
      <c r="N6" s="39">
        <v>37</v>
      </c>
      <c r="O6" s="39">
        <v>256458</v>
      </c>
      <c r="P6" s="39">
        <v>6</v>
      </c>
      <c r="Q6" s="39">
        <v>186446</v>
      </c>
      <c r="R6" s="39">
        <v>5</v>
      </c>
      <c r="S6" s="39">
        <v>146385</v>
      </c>
      <c r="T6" s="39">
        <v>0</v>
      </c>
      <c r="U6" s="39">
        <v>170249</v>
      </c>
      <c r="V6" s="39">
        <v>0</v>
      </c>
      <c r="W6" s="322">
        <v>163929</v>
      </c>
      <c r="X6" s="322">
        <v>17</v>
      </c>
      <c r="Y6" s="322">
        <v>148490</v>
      </c>
      <c r="Z6" s="322">
        <v>7</v>
      </c>
      <c r="AA6" s="322">
        <v>159415</v>
      </c>
      <c r="AB6" s="322">
        <v>3</v>
      </c>
      <c r="AC6" s="322">
        <v>66520</v>
      </c>
      <c r="AD6" s="322">
        <v>38</v>
      </c>
      <c r="AE6" s="63">
        <v>85104</v>
      </c>
      <c r="AF6" s="63">
        <v>48</v>
      </c>
      <c r="AG6" s="63">
        <v>145554</v>
      </c>
      <c r="AH6" s="63">
        <v>238</v>
      </c>
      <c r="AI6" s="19" t="s">
        <v>122</v>
      </c>
    </row>
    <row r="7" spans="1:35" ht="29" x14ac:dyDescent="0.45">
      <c r="A7" s="17">
        <f t="shared" ref="A7:A41" si="0">A6+1</f>
        <v>2</v>
      </c>
      <c r="B7" s="14" t="s">
        <v>123</v>
      </c>
      <c r="C7" s="17" t="s">
        <v>45</v>
      </c>
      <c r="D7" s="17" t="s">
        <v>45</v>
      </c>
      <c r="E7" s="17">
        <v>5578</v>
      </c>
      <c r="F7" s="17">
        <v>1</v>
      </c>
      <c r="G7" s="17">
        <v>3739</v>
      </c>
      <c r="H7" s="17">
        <v>23</v>
      </c>
      <c r="I7" s="17">
        <v>5715</v>
      </c>
      <c r="J7" s="17">
        <v>10</v>
      </c>
      <c r="K7" s="39">
        <v>7885</v>
      </c>
      <c r="L7" s="39">
        <v>9</v>
      </c>
      <c r="M7" s="39">
        <v>11821</v>
      </c>
      <c r="N7" s="39">
        <v>10</v>
      </c>
      <c r="O7" s="39">
        <v>7359</v>
      </c>
      <c r="P7" s="39">
        <v>4</v>
      </c>
      <c r="Q7" s="39">
        <v>4512</v>
      </c>
      <c r="R7" s="39">
        <v>3</v>
      </c>
      <c r="S7" s="39">
        <v>4476</v>
      </c>
      <c r="T7" s="39">
        <v>10</v>
      </c>
      <c r="U7" s="39">
        <v>4582</v>
      </c>
      <c r="V7" s="39">
        <v>1</v>
      </c>
      <c r="W7" s="322">
        <v>3553</v>
      </c>
      <c r="X7" s="322">
        <v>0</v>
      </c>
      <c r="Y7" s="322">
        <v>2465</v>
      </c>
      <c r="Z7" s="322">
        <v>0</v>
      </c>
      <c r="AA7" s="322">
        <v>1983</v>
      </c>
      <c r="AB7" s="322">
        <v>0</v>
      </c>
      <c r="AC7" s="322">
        <v>5315</v>
      </c>
      <c r="AD7" s="322">
        <v>0</v>
      </c>
      <c r="AE7" s="63">
        <v>2536</v>
      </c>
      <c r="AF7" s="63">
        <v>0</v>
      </c>
      <c r="AG7" s="63">
        <v>3654</v>
      </c>
      <c r="AH7" s="63">
        <v>0</v>
      </c>
      <c r="AI7" s="19" t="s">
        <v>46</v>
      </c>
    </row>
    <row r="8" spans="1:35" x14ac:dyDescent="0.45">
      <c r="A8" s="17">
        <f t="shared" si="0"/>
        <v>3</v>
      </c>
      <c r="B8" s="14" t="s">
        <v>125</v>
      </c>
      <c r="C8" s="17">
        <v>4166</v>
      </c>
      <c r="D8" s="17">
        <v>37</v>
      </c>
      <c r="E8" s="17">
        <v>1955</v>
      </c>
      <c r="F8" s="17">
        <v>75</v>
      </c>
      <c r="G8" s="17">
        <v>4422</v>
      </c>
      <c r="H8" s="17">
        <v>0</v>
      </c>
      <c r="I8" s="17">
        <v>4140</v>
      </c>
      <c r="J8" s="17">
        <v>0</v>
      </c>
      <c r="K8" s="39">
        <v>4541</v>
      </c>
      <c r="L8" s="39">
        <v>5</v>
      </c>
      <c r="M8" s="39">
        <v>12016</v>
      </c>
      <c r="N8" s="39">
        <v>10</v>
      </c>
      <c r="O8" s="39">
        <v>6521</v>
      </c>
      <c r="P8" s="39">
        <v>0</v>
      </c>
      <c r="Q8" s="39">
        <v>5328</v>
      </c>
      <c r="R8" s="39">
        <v>29</v>
      </c>
      <c r="S8" s="39">
        <v>11333</v>
      </c>
      <c r="T8" s="39">
        <v>9</v>
      </c>
      <c r="U8" s="39">
        <v>19328</v>
      </c>
      <c r="V8" s="39">
        <v>0</v>
      </c>
      <c r="W8" s="322">
        <v>15137</v>
      </c>
      <c r="X8" s="322">
        <v>122</v>
      </c>
      <c r="Y8" s="322">
        <v>16473</v>
      </c>
      <c r="Z8" s="322">
        <v>30</v>
      </c>
      <c r="AA8" s="322">
        <v>11170</v>
      </c>
      <c r="AB8" s="322">
        <v>0</v>
      </c>
      <c r="AC8" s="322">
        <v>6875</v>
      </c>
      <c r="AD8" s="322">
        <v>0</v>
      </c>
      <c r="AE8" s="63">
        <v>6417</v>
      </c>
      <c r="AF8" s="63">
        <v>0</v>
      </c>
      <c r="AG8" s="63">
        <v>3632</v>
      </c>
      <c r="AH8" s="63">
        <v>0</v>
      </c>
      <c r="AI8" s="19" t="s">
        <v>48</v>
      </c>
    </row>
    <row r="9" spans="1:35" x14ac:dyDescent="0.45">
      <c r="A9" s="17">
        <f t="shared" si="0"/>
        <v>4</v>
      </c>
      <c r="B9" s="14" t="s">
        <v>126</v>
      </c>
      <c r="C9" s="17" t="s">
        <v>45</v>
      </c>
      <c r="D9" s="17" t="s">
        <v>45</v>
      </c>
      <c r="E9" s="17" t="s">
        <v>45</v>
      </c>
      <c r="F9" s="17" t="s">
        <v>45</v>
      </c>
      <c r="G9" s="17" t="s">
        <v>45</v>
      </c>
      <c r="H9" s="17" t="s">
        <v>45</v>
      </c>
      <c r="I9" s="17" t="s">
        <v>45</v>
      </c>
      <c r="J9" s="17" t="s">
        <v>45</v>
      </c>
      <c r="K9" s="39">
        <v>14787</v>
      </c>
      <c r="L9" s="39">
        <v>0</v>
      </c>
      <c r="M9" s="39">
        <v>142341</v>
      </c>
      <c r="N9" s="39">
        <v>3</v>
      </c>
      <c r="O9" s="39">
        <v>261791</v>
      </c>
      <c r="P9" s="39">
        <v>2</v>
      </c>
      <c r="Q9" s="39">
        <v>283679</v>
      </c>
      <c r="R9" s="39">
        <v>4</v>
      </c>
      <c r="S9" s="39">
        <v>265469</v>
      </c>
      <c r="T9" s="39">
        <v>1</v>
      </c>
      <c r="U9" s="39">
        <v>201672</v>
      </c>
      <c r="V9" s="39">
        <v>2</v>
      </c>
      <c r="W9" s="322">
        <v>171281</v>
      </c>
      <c r="X9" s="322">
        <v>2</v>
      </c>
      <c r="Y9" s="322">
        <v>145283</v>
      </c>
      <c r="Z9" s="322">
        <v>1</v>
      </c>
      <c r="AA9" s="322">
        <v>115309</v>
      </c>
      <c r="AB9" s="322">
        <v>0</v>
      </c>
      <c r="AC9" s="322">
        <v>27766</v>
      </c>
      <c r="AD9" s="322">
        <v>37</v>
      </c>
      <c r="AE9" s="63">
        <v>17838</v>
      </c>
      <c r="AF9" s="63">
        <v>0</v>
      </c>
      <c r="AG9" s="63">
        <v>31697</v>
      </c>
      <c r="AH9" s="63">
        <v>0</v>
      </c>
      <c r="AI9" s="19" t="s">
        <v>50</v>
      </c>
    </row>
    <row r="10" spans="1:35" x14ac:dyDescent="0.45">
      <c r="A10" s="17">
        <f t="shared" si="0"/>
        <v>5</v>
      </c>
      <c r="B10" s="14" t="s">
        <v>128</v>
      </c>
      <c r="C10" s="17">
        <v>38854</v>
      </c>
      <c r="D10" s="17">
        <v>0</v>
      </c>
      <c r="E10" s="17">
        <v>40231</v>
      </c>
      <c r="F10" s="17">
        <v>0</v>
      </c>
      <c r="G10" s="17">
        <v>53291</v>
      </c>
      <c r="H10" s="17">
        <v>5</v>
      </c>
      <c r="I10" s="17">
        <v>38532</v>
      </c>
      <c r="J10" s="17">
        <v>0</v>
      </c>
      <c r="K10" s="39">
        <v>42115</v>
      </c>
      <c r="L10" s="39">
        <v>1</v>
      </c>
      <c r="M10" s="39">
        <v>54417</v>
      </c>
      <c r="N10" s="39">
        <v>6</v>
      </c>
      <c r="O10" s="39">
        <v>27457</v>
      </c>
      <c r="P10" s="39">
        <v>2</v>
      </c>
      <c r="Q10" s="39">
        <v>32617</v>
      </c>
      <c r="R10" s="39">
        <v>1</v>
      </c>
      <c r="S10" s="39">
        <v>47970</v>
      </c>
      <c r="T10" s="39">
        <v>1</v>
      </c>
      <c r="U10" s="39">
        <v>74632</v>
      </c>
      <c r="V10" s="39">
        <v>8</v>
      </c>
      <c r="W10" s="322">
        <v>71321</v>
      </c>
      <c r="X10" s="322">
        <v>3</v>
      </c>
      <c r="Y10" s="322">
        <v>63126</v>
      </c>
      <c r="Z10" s="322">
        <v>5</v>
      </c>
      <c r="AA10" s="322">
        <v>78985</v>
      </c>
      <c r="AB10" s="322">
        <v>4</v>
      </c>
      <c r="AC10" s="322">
        <v>68490</v>
      </c>
      <c r="AD10" s="322">
        <v>0</v>
      </c>
      <c r="AE10" s="63">
        <v>58776</v>
      </c>
      <c r="AF10" s="63">
        <v>4</v>
      </c>
      <c r="AG10" s="63">
        <v>2108</v>
      </c>
      <c r="AH10" s="63">
        <v>2</v>
      </c>
      <c r="AI10" s="19" t="s">
        <v>52</v>
      </c>
    </row>
    <row r="11" spans="1:35" s="53" customFormat="1" x14ac:dyDescent="0.35">
      <c r="A11" s="17">
        <f t="shared" si="0"/>
        <v>6</v>
      </c>
      <c r="B11" s="14" t="s">
        <v>130</v>
      </c>
      <c r="C11" s="17">
        <v>21198</v>
      </c>
      <c r="D11" s="17">
        <v>24</v>
      </c>
      <c r="E11" s="17">
        <v>19340</v>
      </c>
      <c r="F11" s="17">
        <v>32</v>
      </c>
      <c r="G11" s="17">
        <v>40646</v>
      </c>
      <c r="H11" s="17">
        <v>47</v>
      </c>
      <c r="I11" s="17">
        <v>32542</v>
      </c>
      <c r="J11" s="17">
        <v>60</v>
      </c>
      <c r="K11" s="39">
        <v>42976</v>
      </c>
      <c r="L11" s="39">
        <v>55</v>
      </c>
      <c r="M11" s="39">
        <v>47957</v>
      </c>
      <c r="N11" s="39">
        <v>71</v>
      </c>
      <c r="O11" s="39">
        <v>32691</v>
      </c>
      <c r="P11" s="39">
        <v>29</v>
      </c>
      <c r="Q11" s="39">
        <v>27339</v>
      </c>
      <c r="R11" s="39">
        <v>14</v>
      </c>
      <c r="S11" s="39">
        <v>30698</v>
      </c>
      <c r="T11" s="39">
        <v>16</v>
      </c>
      <c r="U11" s="39">
        <v>31225</v>
      </c>
      <c r="V11" s="39">
        <v>55</v>
      </c>
      <c r="W11" s="322">
        <v>18368</v>
      </c>
      <c r="X11" s="322">
        <v>17</v>
      </c>
      <c r="Y11" s="322">
        <v>27148</v>
      </c>
      <c r="Z11" s="322">
        <v>20</v>
      </c>
      <c r="AA11" s="322">
        <v>17205</v>
      </c>
      <c r="AB11" s="322">
        <v>20</v>
      </c>
      <c r="AC11" s="322">
        <v>11416</v>
      </c>
      <c r="AD11" s="322">
        <v>3</v>
      </c>
      <c r="AE11" s="63">
        <v>14087</v>
      </c>
      <c r="AF11" s="63">
        <v>0</v>
      </c>
      <c r="AG11" s="63">
        <v>14256</v>
      </c>
      <c r="AH11" s="63">
        <v>0</v>
      </c>
      <c r="AI11" s="19" t="s">
        <v>54</v>
      </c>
    </row>
    <row r="12" spans="1:35" x14ac:dyDescent="0.45">
      <c r="A12" s="17">
        <f t="shared" si="0"/>
        <v>7</v>
      </c>
      <c r="B12" s="14" t="s">
        <v>6</v>
      </c>
      <c r="C12" s="17">
        <v>425</v>
      </c>
      <c r="D12" s="17">
        <v>0</v>
      </c>
      <c r="E12" s="17">
        <v>1429</v>
      </c>
      <c r="F12" s="17">
        <v>1</v>
      </c>
      <c r="G12" s="17">
        <v>623</v>
      </c>
      <c r="H12" s="17">
        <v>0</v>
      </c>
      <c r="I12" s="17">
        <v>431</v>
      </c>
      <c r="J12" s="17">
        <v>0</v>
      </c>
      <c r="K12" s="39">
        <v>285</v>
      </c>
      <c r="L12" s="39">
        <v>0</v>
      </c>
      <c r="M12" s="39">
        <v>290</v>
      </c>
      <c r="N12" s="39">
        <v>0</v>
      </c>
      <c r="O12" s="39">
        <v>355</v>
      </c>
      <c r="P12" s="39">
        <v>0</v>
      </c>
      <c r="Q12" s="39">
        <v>573</v>
      </c>
      <c r="R12" s="39">
        <v>0</v>
      </c>
      <c r="S12" s="39">
        <v>1603</v>
      </c>
      <c r="T12" s="39">
        <v>1</v>
      </c>
      <c r="U12" s="39">
        <v>724</v>
      </c>
      <c r="V12" s="39">
        <v>0</v>
      </c>
      <c r="W12" s="322">
        <v>346</v>
      </c>
      <c r="X12" s="322">
        <v>0</v>
      </c>
      <c r="Y12" s="322">
        <v>530</v>
      </c>
      <c r="Z12" s="322">
        <v>0</v>
      </c>
      <c r="AA12" s="322">
        <v>451</v>
      </c>
      <c r="AB12" s="322">
        <v>0</v>
      </c>
      <c r="AC12" s="322">
        <v>277</v>
      </c>
      <c r="AD12" s="322">
        <v>0</v>
      </c>
      <c r="AE12" s="63">
        <v>46</v>
      </c>
      <c r="AF12" s="63">
        <v>0</v>
      </c>
      <c r="AG12" s="63">
        <v>250</v>
      </c>
      <c r="AH12" s="63">
        <v>0</v>
      </c>
      <c r="AI12" s="19" t="s">
        <v>7</v>
      </c>
    </row>
    <row r="13" spans="1:35" x14ac:dyDescent="0.45">
      <c r="A13" s="17">
        <f t="shared" si="0"/>
        <v>8</v>
      </c>
      <c r="B13" s="14" t="s">
        <v>8</v>
      </c>
      <c r="C13" s="17">
        <v>5724</v>
      </c>
      <c r="D13" s="17">
        <v>1</v>
      </c>
      <c r="E13" s="17">
        <v>4918</v>
      </c>
      <c r="F13" s="17">
        <v>0</v>
      </c>
      <c r="G13" s="17">
        <v>7156</v>
      </c>
      <c r="H13" s="17">
        <v>1</v>
      </c>
      <c r="I13" s="17">
        <v>9778</v>
      </c>
      <c r="J13" s="17">
        <v>0</v>
      </c>
      <c r="K13" s="39">
        <v>14371</v>
      </c>
      <c r="L13" s="39">
        <v>0</v>
      </c>
      <c r="M13" s="39">
        <v>24325</v>
      </c>
      <c r="N13" s="39">
        <v>0</v>
      </c>
      <c r="O13" s="39">
        <v>22962</v>
      </c>
      <c r="P13" s="39">
        <v>1</v>
      </c>
      <c r="Q13" s="39">
        <v>29505</v>
      </c>
      <c r="R13" s="39">
        <v>0</v>
      </c>
      <c r="S13" s="39">
        <v>35362</v>
      </c>
      <c r="T13" s="39">
        <v>1</v>
      </c>
      <c r="U13" s="39">
        <v>45970</v>
      </c>
      <c r="V13" s="39">
        <v>0</v>
      </c>
      <c r="W13" s="322">
        <v>41794</v>
      </c>
      <c r="X13" s="322">
        <v>0</v>
      </c>
      <c r="Y13" s="322">
        <v>56390</v>
      </c>
      <c r="Z13" s="322">
        <v>1</v>
      </c>
      <c r="AA13" s="322">
        <v>54868</v>
      </c>
      <c r="AB13" s="322">
        <v>0</v>
      </c>
      <c r="AC13" s="322">
        <v>19087</v>
      </c>
      <c r="AD13" s="322">
        <v>17</v>
      </c>
      <c r="AE13" s="63">
        <v>15697</v>
      </c>
      <c r="AF13" s="63">
        <v>0</v>
      </c>
      <c r="AG13" s="63">
        <v>16136</v>
      </c>
      <c r="AH13" s="63">
        <v>0</v>
      </c>
      <c r="AI13" s="19" t="s">
        <v>9</v>
      </c>
    </row>
    <row r="14" spans="1:35" x14ac:dyDescent="0.45">
      <c r="A14" s="17">
        <f t="shared" si="0"/>
        <v>9</v>
      </c>
      <c r="B14" s="14" t="s">
        <v>131</v>
      </c>
      <c r="C14" s="17">
        <v>6638</v>
      </c>
      <c r="D14" s="17">
        <v>1</v>
      </c>
      <c r="E14" s="17">
        <v>11233</v>
      </c>
      <c r="F14" s="17">
        <v>1</v>
      </c>
      <c r="G14" s="17">
        <v>21183</v>
      </c>
      <c r="H14" s="17">
        <v>31</v>
      </c>
      <c r="I14" s="17">
        <v>22361</v>
      </c>
      <c r="J14" s="17">
        <v>2</v>
      </c>
      <c r="K14" s="39">
        <v>25469</v>
      </c>
      <c r="L14" s="39">
        <v>1</v>
      </c>
      <c r="M14" s="39">
        <v>34427</v>
      </c>
      <c r="N14" s="39">
        <v>1</v>
      </c>
      <c r="O14" s="39">
        <v>27115</v>
      </c>
      <c r="P14" s="39">
        <v>0</v>
      </c>
      <c r="Q14" s="39">
        <v>29990</v>
      </c>
      <c r="R14" s="39">
        <v>1</v>
      </c>
      <c r="S14" s="39">
        <v>31965</v>
      </c>
      <c r="T14" s="39">
        <v>0</v>
      </c>
      <c r="U14" s="39">
        <v>35969</v>
      </c>
      <c r="V14" s="39">
        <v>0</v>
      </c>
      <c r="W14" s="322">
        <v>48581</v>
      </c>
      <c r="X14" s="322">
        <v>4</v>
      </c>
      <c r="Y14" s="322">
        <v>55698</v>
      </c>
      <c r="Z14" s="322">
        <v>7</v>
      </c>
      <c r="AA14" s="322">
        <v>37494</v>
      </c>
      <c r="AB14" s="322">
        <v>1</v>
      </c>
      <c r="AC14" s="322">
        <v>22112</v>
      </c>
      <c r="AD14" s="322">
        <v>4</v>
      </c>
      <c r="AE14" s="63">
        <v>20978</v>
      </c>
      <c r="AF14" s="63">
        <v>3</v>
      </c>
      <c r="AG14" s="63">
        <v>22507</v>
      </c>
      <c r="AH14" s="63">
        <v>14</v>
      </c>
      <c r="AI14" s="19" t="s">
        <v>58</v>
      </c>
    </row>
    <row r="15" spans="1:35" ht="29" x14ac:dyDescent="0.45">
      <c r="A15" s="17">
        <f t="shared" si="0"/>
        <v>10</v>
      </c>
      <c r="B15" s="14" t="s">
        <v>132</v>
      </c>
      <c r="C15" s="17">
        <v>21360</v>
      </c>
      <c r="D15" s="17">
        <v>0</v>
      </c>
      <c r="E15" s="17">
        <v>24029</v>
      </c>
      <c r="F15" s="17">
        <v>2</v>
      </c>
      <c r="G15" s="17">
        <v>20252</v>
      </c>
      <c r="H15" s="17">
        <v>4</v>
      </c>
      <c r="I15" s="17">
        <v>24417</v>
      </c>
      <c r="J15" s="17">
        <v>3</v>
      </c>
      <c r="K15" s="39">
        <v>28074</v>
      </c>
      <c r="L15" s="39">
        <v>2</v>
      </c>
      <c r="M15" s="39">
        <v>40041</v>
      </c>
      <c r="N15" s="39">
        <v>3</v>
      </c>
      <c r="O15" s="39">
        <v>37128</v>
      </c>
      <c r="P15" s="39">
        <v>2</v>
      </c>
      <c r="Q15" s="39">
        <v>48786</v>
      </c>
      <c r="R15" s="39">
        <v>6</v>
      </c>
      <c r="S15" s="39">
        <v>40639</v>
      </c>
      <c r="T15" s="39">
        <v>6</v>
      </c>
      <c r="U15" s="39">
        <v>38093</v>
      </c>
      <c r="V15" s="39">
        <v>7</v>
      </c>
      <c r="W15" s="322">
        <v>39692</v>
      </c>
      <c r="X15" s="322">
        <v>12</v>
      </c>
      <c r="Y15" s="322">
        <v>25821</v>
      </c>
      <c r="Z15" s="322">
        <v>5</v>
      </c>
      <c r="AA15" s="322">
        <v>31072</v>
      </c>
      <c r="AB15" s="322">
        <v>6</v>
      </c>
      <c r="AC15" s="322">
        <v>13081</v>
      </c>
      <c r="AD15" s="322">
        <v>0</v>
      </c>
      <c r="AE15" s="63">
        <v>13107</v>
      </c>
      <c r="AF15" s="63">
        <v>0</v>
      </c>
      <c r="AG15" s="63">
        <v>18007</v>
      </c>
      <c r="AH15" s="63">
        <v>0</v>
      </c>
      <c r="AI15" s="19" t="s">
        <v>60</v>
      </c>
    </row>
    <row r="16" spans="1:35" x14ac:dyDescent="0.45">
      <c r="A16" s="17">
        <f t="shared" si="0"/>
        <v>11</v>
      </c>
      <c r="B16" s="14" t="s">
        <v>133</v>
      </c>
      <c r="C16" s="17">
        <v>41460</v>
      </c>
      <c r="D16" s="17">
        <v>0</v>
      </c>
      <c r="E16" s="17">
        <v>47364</v>
      </c>
      <c r="F16" s="17">
        <v>0</v>
      </c>
      <c r="G16" s="17">
        <v>74416</v>
      </c>
      <c r="H16" s="17">
        <v>0</v>
      </c>
      <c r="I16" s="17">
        <v>69713</v>
      </c>
      <c r="J16" s="17">
        <v>1</v>
      </c>
      <c r="K16" s="39">
        <v>59465</v>
      </c>
      <c r="L16" s="39">
        <v>0</v>
      </c>
      <c r="M16" s="39">
        <v>68157</v>
      </c>
      <c r="N16" s="39">
        <v>0</v>
      </c>
      <c r="O16" s="39">
        <v>47563</v>
      </c>
      <c r="P16" s="39">
        <v>0</v>
      </c>
      <c r="Q16" s="39">
        <v>36269</v>
      </c>
      <c r="R16" s="39">
        <v>1</v>
      </c>
      <c r="S16" s="39">
        <v>32182</v>
      </c>
      <c r="T16" s="39">
        <v>0</v>
      </c>
      <c r="U16" s="39">
        <v>45520</v>
      </c>
      <c r="V16" s="39">
        <v>0</v>
      </c>
      <c r="W16" s="322" t="s">
        <v>164</v>
      </c>
      <c r="X16" s="322">
        <v>0</v>
      </c>
      <c r="Y16" s="322" t="s">
        <v>165</v>
      </c>
      <c r="Z16" s="322">
        <v>0</v>
      </c>
      <c r="AA16" s="322" t="s">
        <v>166</v>
      </c>
      <c r="AB16" s="322">
        <v>0</v>
      </c>
      <c r="AC16" s="322">
        <v>12701</v>
      </c>
      <c r="AD16" s="322">
        <v>0</v>
      </c>
      <c r="AE16" s="63">
        <v>24238</v>
      </c>
      <c r="AF16" s="63">
        <v>0</v>
      </c>
      <c r="AG16" s="63">
        <v>23375</v>
      </c>
      <c r="AH16" s="63">
        <v>0</v>
      </c>
      <c r="AI16" s="19" t="s">
        <v>265</v>
      </c>
    </row>
    <row r="17" spans="1:35" x14ac:dyDescent="0.45">
      <c r="A17" s="17">
        <f t="shared" si="0"/>
        <v>12</v>
      </c>
      <c r="B17" s="14" t="s">
        <v>135</v>
      </c>
      <c r="C17" s="17"/>
      <c r="D17" s="17"/>
      <c r="E17" s="17"/>
      <c r="F17" s="17"/>
      <c r="G17" s="17"/>
      <c r="H17" s="17"/>
      <c r="I17" s="17"/>
      <c r="J17" s="17"/>
      <c r="K17" s="39"/>
      <c r="L17" s="39"/>
      <c r="M17" s="39"/>
      <c r="N17" s="39"/>
      <c r="O17" s="39">
        <v>23296</v>
      </c>
      <c r="P17" s="39">
        <v>0</v>
      </c>
      <c r="Q17" s="39">
        <v>21268</v>
      </c>
      <c r="R17" s="39">
        <v>0</v>
      </c>
      <c r="S17" s="39">
        <v>20177</v>
      </c>
      <c r="T17" s="39">
        <v>0</v>
      </c>
      <c r="U17" s="39"/>
      <c r="V17" s="39"/>
      <c r="W17" s="322" t="s">
        <v>167</v>
      </c>
      <c r="X17" s="322">
        <v>4</v>
      </c>
      <c r="Y17" s="322" t="s">
        <v>168</v>
      </c>
      <c r="Z17" s="322">
        <v>0</v>
      </c>
      <c r="AA17" s="322" t="s">
        <v>169</v>
      </c>
      <c r="AB17" s="322">
        <v>0</v>
      </c>
      <c r="AC17" s="322">
        <v>12435</v>
      </c>
      <c r="AD17" s="322">
        <v>0</v>
      </c>
      <c r="AE17" s="63">
        <v>7462</v>
      </c>
      <c r="AF17" s="63">
        <v>0</v>
      </c>
      <c r="AG17" s="63">
        <v>12784</v>
      </c>
      <c r="AH17" s="63">
        <v>0</v>
      </c>
      <c r="AI17" s="19" t="s">
        <v>266</v>
      </c>
    </row>
    <row r="18" spans="1:35" x14ac:dyDescent="0.45">
      <c r="A18" s="17">
        <f t="shared" si="0"/>
        <v>13</v>
      </c>
      <c r="B18" s="14" t="s">
        <v>137</v>
      </c>
      <c r="C18" s="17">
        <v>12209</v>
      </c>
      <c r="D18" s="17">
        <v>0</v>
      </c>
      <c r="E18" s="17">
        <v>37598</v>
      </c>
      <c r="F18" s="17">
        <v>5</v>
      </c>
      <c r="G18" s="17">
        <v>34172</v>
      </c>
      <c r="H18" s="17">
        <v>10</v>
      </c>
      <c r="I18" s="17">
        <v>35872</v>
      </c>
      <c r="J18" s="17">
        <v>0</v>
      </c>
      <c r="K18" s="39">
        <v>27009</v>
      </c>
      <c r="L18" s="39">
        <v>3</v>
      </c>
      <c r="M18" s="39">
        <v>19624</v>
      </c>
      <c r="N18" s="39">
        <v>39</v>
      </c>
      <c r="O18" s="39">
        <v>24806</v>
      </c>
      <c r="P18" s="39">
        <v>7</v>
      </c>
      <c r="Q18" s="39">
        <v>36663</v>
      </c>
      <c r="R18" s="39">
        <v>7</v>
      </c>
      <c r="S18" s="39">
        <v>28330</v>
      </c>
      <c r="T18" s="39">
        <v>4</v>
      </c>
      <c r="U18" s="39">
        <v>42163</v>
      </c>
      <c r="V18" s="39">
        <v>0</v>
      </c>
      <c r="W18" s="322">
        <v>13114</v>
      </c>
      <c r="X18" s="322">
        <v>0</v>
      </c>
      <c r="Y18" s="322">
        <v>38686</v>
      </c>
      <c r="Z18" s="322">
        <v>0</v>
      </c>
      <c r="AA18" s="322">
        <v>50673</v>
      </c>
      <c r="AB18" s="322">
        <v>0</v>
      </c>
      <c r="AC18" s="322">
        <v>25216</v>
      </c>
      <c r="AD18" s="322">
        <v>4</v>
      </c>
      <c r="AE18" s="63">
        <v>44698</v>
      </c>
      <c r="AF18" s="63">
        <v>10</v>
      </c>
      <c r="AG18" s="63">
        <v>44152</v>
      </c>
      <c r="AH18" s="63">
        <v>0</v>
      </c>
      <c r="AI18" s="19" t="s">
        <v>65</v>
      </c>
    </row>
    <row r="19" spans="1:35" x14ac:dyDescent="0.45">
      <c r="A19" s="17">
        <f t="shared" si="0"/>
        <v>14</v>
      </c>
      <c r="B19" s="14" t="s">
        <v>10</v>
      </c>
      <c r="C19" s="17">
        <v>61610</v>
      </c>
      <c r="D19" s="17">
        <v>5</v>
      </c>
      <c r="E19" s="17">
        <v>54572</v>
      </c>
      <c r="F19" s="17">
        <v>16</v>
      </c>
      <c r="G19" s="17">
        <v>50434</v>
      </c>
      <c r="H19" s="17">
        <v>11</v>
      </c>
      <c r="I19" s="17">
        <v>34296</v>
      </c>
      <c r="J19" s="17">
        <v>6</v>
      </c>
      <c r="K19" s="39">
        <v>38727</v>
      </c>
      <c r="L19" s="39">
        <v>2</v>
      </c>
      <c r="M19" s="39">
        <v>55163</v>
      </c>
      <c r="N19" s="39">
        <v>1</v>
      </c>
      <c r="O19" s="39">
        <v>61485</v>
      </c>
      <c r="P19" s="39">
        <v>9</v>
      </c>
      <c r="Q19" s="39">
        <v>92959</v>
      </c>
      <c r="R19" s="39">
        <v>1</v>
      </c>
      <c r="S19" s="39">
        <v>85837</v>
      </c>
      <c r="T19" s="39">
        <v>1</v>
      </c>
      <c r="U19" s="39">
        <v>97493</v>
      </c>
      <c r="V19" s="39">
        <v>1</v>
      </c>
      <c r="W19" s="322">
        <v>41685</v>
      </c>
      <c r="X19" s="322">
        <v>0</v>
      </c>
      <c r="Y19" s="322">
        <v>127150</v>
      </c>
      <c r="Z19" s="322">
        <v>0</v>
      </c>
      <c r="AA19" s="322">
        <v>138310</v>
      </c>
      <c r="AB19" s="322">
        <v>0</v>
      </c>
      <c r="AC19" s="322">
        <v>8902</v>
      </c>
      <c r="AD19" s="322">
        <v>0</v>
      </c>
      <c r="AE19" s="63">
        <v>64000</v>
      </c>
      <c r="AF19" s="63">
        <v>6</v>
      </c>
      <c r="AG19" s="63">
        <v>58541</v>
      </c>
      <c r="AH19" s="63">
        <v>0</v>
      </c>
      <c r="AI19" s="19" t="s">
        <v>11</v>
      </c>
    </row>
    <row r="20" spans="1:35" x14ac:dyDescent="0.45">
      <c r="A20" s="17">
        <f t="shared" si="0"/>
        <v>15</v>
      </c>
      <c r="B20" s="14" t="s">
        <v>12</v>
      </c>
      <c r="C20" s="17">
        <v>4261</v>
      </c>
      <c r="D20" s="17">
        <v>4</v>
      </c>
      <c r="E20" s="17">
        <v>5920</v>
      </c>
      <c r="F20" s="17">
        <v>5</v>
      </c>
      <c r="G20" s="17">
        <v>4331</v>
      </c>
      <c r="H20" s="17">
        <v>2</v>
      </c>
      <c r="I20" s="17">
        <v>4621</v>
      </c>
      <c r="J20" s="17">
        <v>1</v>
      </c>
      <c r="K20" s="39">
        <v>3322</v>
      </c>
      <c r="L20" s="39">
        <v>0</v>
      </c>
      <c r="M20" s="39">
        <v>4670</v>
      </c>
      <c r="N20" s="39">
        <v>1</v>
      </c>
      <c r="O20" s="39">
        <v>4325</v>
      </c>
      <c r="P20" s="39">
        <v>3</v>
      </c>
      <c r="Q20" s="39">
        <v>2269</v>
      </c>
      <c r="R20" s="39">
        <v>0</v>
      </c>
      <c r="S20" s="39">
        <v>2862</v>
      </c>
      <c r="T20" s="39">
        <v>0</v>
      </c>
      <c r="U20" s="39">
        <v>2038</v>
      </c>
      <c r="V20" s="39">
        <v>0</v>
      </c>
      <c r="W20" s="322">
        <v>2561</v>
      </c>
      <c r="X20" s="322">
        <v>0</v>
      </c>
      <c r="Y20" s="322">
        <v>2234</v>
      </c>
      <c r="Z20" s="322">
        <v>0</v>
      </c>
      <c r="AA20" s="322">
        <v>4097</v>
      </c>
      <c r="AB20" s="322">
        <v>0</v>
      </c>
      <c r="AC20" s="322">
        <v>18440</v>
      </c>
      <c r="AD20" s="322">
        <v>0</v>
      </c>
      <c r="AE20" s="63">
        <v>30</v>
      </c>
      <c r="AF20" s="63">
        <v>0</v>
      </c>
      <c r="AG20" s="63">
        <v>55</v>
      </c>
      <c r="AH20" s="63">
        <v>0</v>
      </c>
      <c r="AI20" s="19" t="s">
        <v>13</v>
      </c>
    </row>
    <row r="21" spans="1:35" x14ac:dyDescent="0.45">
      <c r="A21" s="17">
        <f t="shared" si="0"/>
        <v>16</v>
      </c>
      <c r="B21" s="14" t="s">
        <v>138</v>
      </c>
      <c r="C21" s="17">
        <v>46863</v>
      </c>
      <c r="D21" s="17">
        <v>38</v>
      </c>
      <c r="E21" s="17">
        <v>62746</v>
      </c>
      <c r="F21" s="17">
        <v>37</v>
      </c>
      <c r="G21" s="17">
        <v>57883</v>
      </c>
      <c r="H21" s="17">
        <v>39</v>
      </c>
      <c r="I21" s="17">
        <v>33792</v>
      </c>
      <c r="J21" s="17">
        <v>25</v>
      </c>
      <c r="K21" s="39">
        <v>32490</v>
      </c>
      <c r="L21" s="39">
        <v>20</v>
      </c>
      <c r="M21" s="39">
        <v>68280</v>
      </c>
      <c r="N21" s="39">
        <v>29</v>
      </c>
      <c r="O21" s="39">
        <v>114578</v>
      </c>
      <c r="P21" s="39">
        <v>28</v>
      </c>
      <c r="Q21" s="39">
        <v>155190</v>
      </c>
      <c r="R21" s="39">
        <v>25</v>
      </c>
      <c r="S21" s="39">
        <v>125737</v>
      </c>
      <c r="T21" s="39">
        <v>8</v>
      </c>
      <c r="U21" s="39">
        <v>123075</v>
      </c>
      <c r="V21" s="39">
        <v>21</v>
      </c>
      <c r="W21" s="322">
        <v>108759</v>
      </c>
      <c r="X21" s="322">
        <v>9</v>
      </c>
      <c r="Y21" s="322">
        <v>72862</v>
      </c>
      <c r="Z21" s="322">
        <v>3</v>
      </c>
      <c r="AA21" s="322">
        <v>47674</v>
      </c>
      <c r="AB21" s="322">
        <v>4</v>
      </c>
      <c r="AC21" s="322">
        <v>85814</v>
      </c>
      <c r="AD21" s="322">
        <v>0</v>
      </c>
      <c r="AE21" s="63">
        <v>69542</v>
      </c>
      <c r="AF21" s="63">
        <v>0</v>
      </c>
      <c r="AG21" s="63">
        <v>72794</v>
      </c>
      <c r="AH21" s="63">
        <v>0</v>
      </c>
      <c r="AI21" s="19" t="s">
        <v>69</v>
      </c>
    </row>
    <row r="22" spans="1:35" x14ac:dyDescent="0.45">
      <c r="A22" s="17">
        <f t="shared" si="0"/>
        <v>17</v>
      </c>
      <c r="B22" s="14" t="s">
        <v>14</v>
      </c>
      <c r="C22" s="17">
        <v>67661</v>
      </c>
      <c r="D22" s="17">
        <v>14</v>
      </c>
      <c r="E22" s="17">
        <v>81188</v>
      </c>
      <c r="F22" s="17">
        <v>8</v>
      </c>
      <c r="G22" s="17">
        <v>79162</v>
      </c>
      <c r="H22" s="17">
        <v>12</v>
      </c>
      <c r="I22" s="17">
        <v>94363</v>
      </c>
      <c r="J22" s="17">
        <v>0</v>
      </c>
      <c r="K22" s="39">
        <v>50095</v>
      </c>
      <c r="L22" s="39">
        <v>1</v>
      </c>
      <c r="M22" s="39">
        <v>71094</v>
      </c>
      <c r="N22" s="39">
        <v>2</v>
      </c>
      <c r="O22" s="39">
        <v>81458</v>
      </c>
      <c r="P22" s="39">
        <v>1</v>
      </c>
      <c r="Q22" s="39">
        <v>102299</v>
      </c>
      <c r="R22" s="39">
        <v>0</v>
      </c>
      <c r="S22" s="39">
        <v>130809</v>
      </c>
      <c r="T22" s="39">
        <v>0</v>
      </c>
      <c r="U22" s="39">
        <v>137617</v>
      </c>
      <c r="V22" s="39">
        <v>0</v>
      </c>
      <c r="W22" s="322">
        <v>95814</v>
      </c>
      <c r="X22" s="322">
        <v>0</v>
      </c>
      <c r="Y22" s="322">
        <v>116203</v>
      </c>
      <c r="Z22" s="322">
        <v>9</v>
      </c>
      <c r="AA22" s="322">
        <v>8205</v>
      </c>
      <c r="AB22" s="322">
        <v>0</v>
      </c>
      <c r="AC22" s="322">
        <v>49166</v>
      </c>
      <c r="AD22" s="322">
        <v>0</v>
      </c>
      <c r="AE22" s="63">
        <v>34389</v>
      </c>
      <c r="AF22" s="63">
        <v>0</v>
      </c>
      <c r="AG22" s="63">
        <v>36416</v>
      </c>
      <c r="AH22" s="63">
        <v>0</v>
      </c>
      <c r="AI22" s="19" t="s">
        <v>15</v>
      </c>
    </row>
    <row r="23" spans="1:35" x14ac:dyDescent="0.45">
      <c r="A23" s="17">
        <f t="shared" si="0"/>
        <v>18</v>
      </c>
      <c r="B23" s="14" t="s">
        <v>139</v>
      </c>
      <c r="C23" s="17">
        <v>5278</v>
      </c>
      <c r="D23" s="17">
        <v>1</v>
      </c>
      <c r="E23" s="17">
        <v>4460</v>
      </c>
      <c r="F23" s="17">
        <v>1</v>
      </c>
      <c r="G23" s="17">
        <v>5247</v>
      </c>
      <c r="H23" s="17">
        <v>3</v>
      </c>
      <c r="I23" s="17">
        <v>3859</v>
      </c>
      <c r="J23" s="17">
        <v>0</v>
      </c>
      <c r="K23" s="39">
        <v>5498</v>
      </c>
      <c r="L23" s="39">
        <v>7</v>
      </c>
      <c r="M23" s="39">
        <v>13731</v>
      </c>
      <c r="N23" s="39">
        <v>5</v>
      </c>
      <c r="O23" s="39">
        <v>10927</v>
      </c>
      <c r="P23" s="39">
        <v>17</v>
      </c>
      <c r="Q23" s="39">
        <v>10636</v>
      </c>
      <c r="R23" s="39">
        <v>10</v>
      </c>
      <c r="S23" s="39">
        <v>5422</v>
      </c>
      <c r="T23" s="39">
        <v>0</v>
      </c>
      <c r="U23" s="39">
        <v>4942</v>
      </c>
      <c r="V23" s="39">
        <v>2</v>
      </c>
      <c r="W23" s="322">
        <v>4184</v>
      </c>
      <c r="X23" s="322">
        <v>0</v>
      </c>
      <c r="Y23" s="322">
        <v>3483</v>
      </c>
      <c r="Z23" s="322">
        <v>0</v>
      </c>
      <c r="AA23" s="322">
        <v>3143</v>
      </c>
      <c r="AB23" s="322">
        <v>0</v>
      </c>
      <c r="AC23" s="322">
        <v>1758</v>
      </c>
      <c r="AD23" s="322">
        <v>0</v>
      </c>
      <c r="AE23" s="63">
        <v>1681</v>
      </c>
      <c r="AF23" s="63">
        <v>0</v>
      </c>
      <c r="AG23" s="63">
        <v>2553</v>
      </c>
      <c r="AH23" s="63">
        <v>1</v>
      </c>
      <c r="AI23" s="19" t="s">
        <v>72</v>
      </c>
    </row>
    <row r="24" spans="1:35" x14ac:dyDescent="0.45">
      <c r="A24" s="17">
        <f t="shared" si="0"/>
        <v>19</v>
      </c>
      <c r="B24" s="14" t="s">
        <v>140</v>
      </c>
      <c r="C24" s="17">
        <v>37124</v>
      </c>
      <c r="D24" s="17">
        <v>2</v>
      </c>
      <c r="E24" s="17">
        <v>7478</v>
      </c>
      <c r="F24" s="17">
        <v>0</v>
      </c>
      <c r="G24" s="17">
        <v>10066</v>
      </c>
      <c r="H24" s="17">
        <v>0</v>
      </c>
      <c r="I24" s="17">
        <v>8169</v>
      </c>
      <c r="J24" s="17">
        <v>1</v>
      </c>
      <c r="K24" s="39">
        <v>9235</v>
      </c>
      <c r="L24" s="39">
        <v>2</v>
      </c>
      <c r="M24" s="39">
        <v>6916</v>
      </c>
      <c r="N24" s="39">
        <v>10</v>
      </c>
      <c r="O24" s="39">
        <v>9134</v>
      </c>
      <c r="P24" s="39">
        <v>1</v>
      </c>
      <c r="Q24" s="39">
        <v>10395</v>
      </c>
      <c r="R24" s="39">
        <v>8</v>
      </c>
      <c r="S24" s="39">
        <v>13459</v>
      </c>
      <c r="T24" s="39">
        <v>0</v>
      </c>
      <c r="U24" s="39">
        <v>14204</v>
      </c>
      <c r="V24" s="39">
        <v>0</v>
      </c>
      <c r="W24" s="322">
        <v>7893</v>
      </c>
      <c r="X24" s="322">
        <v>0</v>
      </c>
      <c r="Y24" s="322">
        <v>7466</v>
      </c>
      <c r="Z24" s="322">
        <v>0</v>
      </c>
      <c r="AA24" s="322">
        <v>7711</v>
      </c>
      <c r="AB24" s="322">
        <v>0</v>
      </c>
      <c r="AC24" s="322">
        <v>2059</v>
      </c>
      <c r="AD24" s="322">
        <v>0</v>
      </c>
      <c r="AE24" s="63">
        <v>1469</v>
      </c>
      <c r="AF24" s="63">
        <v>0</v>
      </c>
      <c r="AG24" s="63">
        <v>2332</v>
      </c>
      <c r="AH24" s="63">
        <v>1</v>
      </c>
      <c r="AI24" s="19" t="s">
        <v>74</v>
      </c>
    </row>
    <row r="25" spans="1:35" x14ac:dyDescent="0.45">
      <c r="A25" s="17">
        <f t="shared" si="0"/>
        <v>20</v>
      </c>
      <c r="B25" s="14" t="s">
        <v>141</v>
      </c>
      <c r="C25" s="17">
        <v>909</v>
      </c>
      <c r="D25" s="17">
        <v>2</v>
      </c>
      <c r="E25" s="17">
        <v>1395</v>
      </c>
      <c r="F25" s="17">
        <v>9</v>
      </c>
      <c r="G25" s="17">
        <v>1163</v>
      </c>
      <c r="H25" s="17">
        <v>4</v>
      </c>
      <c r="I25" s="17">
        <v>1115</v>
      </c>
      <c r="J25" s="17">
        <v>0</v>
      </c>
      <c r="K25" s="39">
        <v>2270</v>
      </c>
      <c r="L25" s="39">
        <v>1</v>
      </c>
      <c r="M25" s="39">
        <v>2062</v>
      </c>
      <c r="N25" s="39">
        <v>1</v>
      </c>
      <c r="O25" s="39">
        <v>2765</v>
      </c>
      <c r="P25" s="39">
        <v>3</v>
      </c>
      <c r="Q25" s="39">
        <v>2758</v>
      </c>
      <c r="R25" s="39">
        <v>4</v>
      </c>
      <c r="S25" s="39">
        <v>2804</v>
      </c>
      <c r="T25" s="39">
        <v>0</v>
      </c>
      <c r="U25" s="39">
        <v>2869</v>
      </c>
      <c r="V25" s="39">
        <v>2</v>
      </c>
      <c r="W25" s="322">
        <v>2537</v>
      </c>
      <c r="X25" s="322">
        <v>1</v>
      </c>
      <c r="Y25" s="322">
        <v>3387</v>
      </c>
      <c r="Z25" s="322">
        <v>0</v>
      </c>
      <c r="AA25" s="322">
        <v>2896</v>
      </c>
      <c r="AB25" s="322">
        <v>0</v>
      </c>
      <c r="AC25" s="322">
        <v>1963</v>
      </c>
      <c r="AD25" s="322">
        <v>0</v>
      </c>
      <c r="AE25" s="63">
        <v>1576</v>
      </c>
      <c r="AF25" s="63">
        <v>0</v>
      </c>
      <c r="AG25" s="63">
        <v>2605</v>
      </c>
      <c r="AH25" s="63">
        <v>0</v>
      </c>
      <c r="AI25" s="19" t="s">
        <v>76</v>
      </c>
    </row>
    <row r="26" spans="1:35" x14ac:dyDescent="0.45">
      <c r="A26" s="17">
        <f t="shared" si="0"/>
        <v>21</v>
      </c>
      <c r="B26" s="14" t="s">
        <v>142</v>
      </c>
      <c r="C26" s="17">
        <v>6458</v>
      </c>
      <c r="D26" s="17">
        <v>5</v>
      </c>
      <c r="E26" s="17">
        <v>8409</v>
      </c>
      <c r="F26" s="17">
        <v>0</v>
      </c>
      <c r="G26" s="17">
        <v>15569</v>
      </c>
      <c r="H26" s="17">
        <v>0</v>
      </c>
      <c r="I26" s="17">
        <v>19014</v>
      </c>
      <c r="J26" s="17">
        <v>0</v>
      </c>
      <c r="K26" s="39">
        <v>14962</v>
      </c>
      <c r="L26" s="39">
        <v>2</v>
      </c>
      <c r="M26" s="39">
        <v>10437</v>
      </c>
      <c r="N26" s="39">
        <v>0</v>
      </c>
      <c r="O26" s="39">
        <v>12736</v>
      </c>
      <c r="P26" s="39">
        <v>0</v>
      </c>
      <c r="Q26" s="39">
        <v>11604</v>
      </c>
      <c r="R26" s="39">
        <v>0</v>
      </c>
      <c r="S26" s="39">
        <v>7977</v>
      </c>
      <c r="T26" s="39">
        <v>0</v>
      </c>
      <c r="U26" s="39">
        <v>9741</v>
      </c>
      <c r="V26" s="39">
        <v>0</v>
      </c>
      <c r="W26" s="322">
        <v>9483</v>
      </c>
      <c r="X26" s="322">
        <v>6</v>
      </c>
      <c r="Y26" s="322">
        <v>9089</v>
      </c>
      <c r="Z26" s="322">
        <v>0</v>
      </c>
      <c r="AA26" s="322">
        <v>6532</v>
      </c>
      <c r="AB26" s="322">
        <v>0</v>
      </c>
      <c r="AC26" s="322">
        <v>4872</v>
      </c>
      <c r="AD26" s="322">
        <v>0</v>
      </c>
      <c r="AE26" s="63">
        <v>3275</v>
      </c>
      <c r="AF26" s="63">
        <v>0</v>
      </c>
      <c r="AG26" s="63">
        <v>2807</v>
      </c>
      <c r="AH26" s="63">
        <v>0</v>
      </c>
      <c r="AI26" s="19" t="s">
        <v>78</v>
      </c>
    </row>
    <row r="27" spans="1:35" x14ac:dyDescent="0.45">
      <c r="A27" s="17">
        <f t="shared" si="0"/>
        <v>22</v>
      </c>
      <c r="B27" s="14" t="s">
        <v>16</v>
      </c>
      <c r="C27" s="17">
        <v>26734</v>
      </c>
      <c r="D27" s="17">
        <v>22</v>
      </c>
      <c r="E27" s="17">
        <v>40153</v>
      </c>
      <c r="F27" s="17">
        <v>32</v>
      </c>
      <c r="G27" s="17">
        <v>50341</v>
      </c>
      <c r="H27" s="17">
        <v>33</v>
      </c>
      <c r="I27" s="17">
        <v>45692</v>
      </c>
      <c r="J27" s="17">
        <v>29</v>
      </c>
      <c r="K27" s="39">
        <v>59903</v>
      </c>
      <c r="L27" s="39">
        <v>104</v>
      </c>
      <c r="M27" s="39">
        <v>73087</v>
      </c>
      <c r="N27" s="39">
        <v>89</v>
      </c>
      <c r="O27" s="39">
        <v>60337</v>
      </c>
      <c r="P27" s="39">
        <v>56</v>
      </c>
      <c r="Q27" s="39">
        <v>90363</v>
      </c>
      <c r="R27" s="39">
        <v>39</v>
      </c>
      <c r="S27" s="39">
        <v>90895</v>
      </c>
      <c r="T27" s="39">
        <v>45</v>
      </c>
      <c r="U27" s="39">
        <v>74306</v>
      </c>
      <c r="V27" s="39">
        <v>19</v>
      </c>
      <c r="W27" s="322">
        <v>58935</v>
      </c>
      <c r="X27" s="322">
        <v>15</v>
      </c>
      <c r="Y27" s="322">
        <v>64295</v>
      </c>
      <c r="Z27" s="322">
        <v>5</v>
      </c>
      <c r="AA27" s="322">
        <v>63846</v>
      </c>
      <c r="AB27" s="322">
        <v>2</v>
      </c>
      <c r="AC27" s="322">
        <v>43688</v>
      </c>
      <c r="AD27" s="322">
        <v>0</v>
      </c>
      <c r="AE27" s="63">
        <v>38864</v>
      </c>
      <c r="AF27" s="63">
        <v>3</v>
      </c>
      <c r="AG27" s="63">
        <v>36581</v>
      </c>
      <c r="AH27" s="63">
        <v>0</v>
      </c>
      <c r="AI27" s="19" t="s">
        <v>145</v>
      </c>
    </row>
    <row r="28" spans="1:35" x14ac:dyDescent="0.45">
      <c r="A28" s="17">
        <f t="shared" si="0"/>
        <v>23</v>
      </c>
      <c r="B28" s="14" t="s">
        <v>146</v>
      </c>
      <c r="C28" s="17">
        <v>19855</v>
      </c>
      <c r="D28" s="17">
        <v>6</v>
      </c>
      <c r="E28" s="17">
        <v>20927</v>
      </c>
      <c r="F28" s="17">
        <v>4</v>
      </c>
      <c r="G28" s="17">
        <v>22444</v>
      </c>
      <c r="H28" s="17">
        <v>1</v>
      </c>
      <c r="I28" s="17">
        <v>28248</v>
      </c>
      <c r="J28" s="17">
        <v>6</v>
      </c>
      <c r="K28" s="39">
        <v>36263</v>
      </c>
      <c r="L28" s="39">
        <v>9</v>
      </c>
      <c r="M28" s="39">
        <v>42536</v>
      </c>
      <c r="N28" s="39">
        <v>4</v>
      </c>
      <c r="O28" s="39">
        <v>35136</v>
      </c>
      <c r="P28" s="39">
        <v>5</v>
      </c>
      <c r="Q28" s="39">
        <v>34651</v>
      </c>
      <c r="R28" s="39">
        <v>1</v>
      </c>
      <c r="S28" s="39">
        <v>34867</v>
      </c>
      <c r="T28" s="39">
        <v>3</v>
      </c>
      <c r="U28" s="39">
        <v>37896</v>
      </c>
      <c r="V28" s="39">
        <v>3</v>
      </c>
      <c r="W28" s="322">
        <v>44994</v>
      </c>
      <c r="X28" s="322">
        <v>1</v>
      </c>
      <c r="Y28" s="322">
        <v>55260</v>
      </c>
      <c r="Z28" s="322">
        <v>2</v>
      </c>
      <c r="AA28" s="322">
        <v>56549</v>
      </c>
      <c r="AB28" s="322">
        <v>1</v>
      </c>
      <c r="AC28" s="322">
        <v>32497</v>
      </c>
      <c r="AD28" s="322">
        <v>0</v>
      </c>
      <c r="AE28" s="63">
        <v>36953</v>
      </c>
      <c r="AF28" s="63">
        <v>0</v>
      </c>
      <c r="AG28" s="63">
        <v>47553</v>
      </c>
      <c r="AH28" s="63">
        <v>3</v>
      </c>
      <c r="AI28" s="19" t="s">
        <v>82</v>
      </c>
    </row>
    <row r="29" spans="1:35" x14ac:dyDescent="0.45">
      <c r="A29" s="17">
        <f t="shared" si="0"/>
        <v>24</v>
      </c>
      <c r="B29" s="14" t="s">
        <v>147</v>
      </c>
      <c r="C29" s="17">
        <v>6072</v>
      </c>
      <c r="D29" s="17">
        <v>0</v>
      </c>
      <c r="E29" s="17">
        <v>15168</v>
      </c>
      <c r="F29" s="17">
        <v>8</v>
      </c>
      <c r="G29" s="17">
        <v>11469</v>
      </c>
      <c r="H29" s="17">
        <v>0</v>
      </c>
      <c r="I29" s="17">
        <v>10575</v>
      </c>
      <c r="J29" s="17">
        <v>0</v>
      </c>
      <c r="K29" s="39">
        <v>7902</v>
      </c>
      <c r="L29" s="39">
        <v>0</v>
      </c>
      <c r="M29" s="39">
        <v>27018</v>
      </c>
      <c r="N29" s="39">
        <v>4</v>
      </c>
      <c r="O29" s="39">
        <v>65331</v>
      </c>
      <c r="P29" s="39">
        <v>5</v>
      </c>
      <c r="Q29" s="39">
        <v>83540</v>
      </c>
      <c r="R29" s="39">
        <v>4</v>
      </c>
      <c r="S29" s="39">
        <v>79244</v>
      </c>
      <c r="T29" s="39">
        <v>0</v>
      </c>
      <c r="U29" s="39">
        <v>87097</v>
      </c>
      <c r="V29" s="39">
        <v>0</v>
      </c>
      <c r="W29" s="322">
        <v>79017</v>
      </c>
      <c r="X29" s="322">
        <v>0</v>
      </c>
      <c r="Y29" s="322">
        <v>87767</v>
      </c>
      <c r="Z29" s="322">
        <v>0</v>
      </c>
      <c r="AA29" s="322">
        <v>100322</v>
      </c>
      <c r="AB29" s="322">
        <v>3</v>
      </c>
      <c r="AC29" s="322">
        <v>41116</v>
      </c>
      <c r="AD29" s="322">
        <v>0</v>
      </c>
      <c r="AE29" s="63">
        <v>48026</v>
      </c>
      <c r="AF29" s="63">
        <v>12</v>
      </c>
      <c r="AG29" s="63">
        <v>49771</v>
      </c>
      <c r="AH29" s="63">
        <v>11</v>
      </c>
      <c r="AI29" s="19" t="s">
        <v>84</v>
      </c>
    </row>
    <row r="30" spans="1:35" x14ac:dyDescent="0.45">
      <c r="A30" s="17">
        <f t="shared" si="0"/>
        <v>25</v>
      </c>
      <c r="B30" s="14" t="s">
        <v>148</v>
      </c>
      <c r="C30" s="17">
        <v>315</v>
      </c>
      <c r="D30" s="17">
        <v>0</v>
      </c>
      <c r="E30" s="17">
        <v>217</v>
      </c>
      <c r="F30" s="17">
        <v>0</v>
      </c>
      <c r="G30" s="17">
        <v>218</v>
      </c>
      <c r="H30" s="17">
        <v>0</v>
      </c>
      <c r="I30" s="17">
        <v>689</v>
      </c>
      <c r="J30" s="17">
        <v>0</v>
      </c>
      <c r="K30" s="39">
        <v>551</v>
      </c>
      <c r="L30" s="39">
        <v>0</v>
      </c>
      <c r="M30" s="39">
        <v>401</v>
      </c>
      <c r="N30" s="39">
        <v>0</v>
      </c>
      <c r="O30" s="39">
        <v>186</v>
      </c>
      <c r="P30" s="39">
        <v>0</v>
      </c>
      <c r="Q30" s="39">
        <v>716</v>
      </c>
      <c r="R30" s="39">
        <v>0</v>
      </c>
      <c r="S30" s="39">
        <v>453</v>
      </c>
      <c r="T30" s="39">
        <v>2</v>
      </c>
      <c r="U30" s="39">
        <v>482</v>
      </c>
      <c r="V30" s="39">
        <v>0</v>
      </c>
      <c r="W30" s="322">
        <v>104</v>
      </c>
      <c r="X30" s="322">
        <v>0</v>
      </c>
      <c r="Y30" s="322">
        <v>163</v>
      </c>
      <c r="Z30" s="322">
        <v>0</v>
      </c>
      <c r="AA30" s="322">
        <v>633</v>
      </c>
      <c r="AB30" s="322">
        <v>0</v>
      </c>
      <c r="AC30" s="322">
        <v>15</v>
      </c>
      <c r="AD30" s="322">
        <v>0</v>
      </c>
      <c r="AE30" s="63">
        <v>226</v>
      </c>
      <c r="AF30" s="63">
        <v>0</v>
      </c>
      <c r="AG30" s="63">
        <v>1871</v>
      </c>
      <c r="AH30" s="63">
        <v>0</v>
      </c>
      <c r="AI30" s="19" t="s">
        <v>86</v>
      </c>
    </row>
    <row r="31" spans="1:35" x14ac:dyDescent="0.45">
      <c r="A31" s="17">
        <f t="shared" si="0"/>
        <v>26</v>
      </c>
      <c r="B31" s="14" t="s">
        <v>18</v>
      </c>
      <c r="C31" s="17">
        <v>24037</v>
      </c>
      <c r="D31" s="17">
        <v>128</v>
      </c>
      <c r="E31" s="17">
        <v>86228</v>
      </c>
      <c r="F31" s="17">
        <v>1</v>
      </c>
      <c r="G31" s="17">
        <v>143948</v>
      </c>
      <c r="H31" s="17">
        <v>1</v>
      </c>
      <c r="I31" s="17">
        <v>112879</v>
      </c>
      <c r="J31" s="17">
        <v>51</v>
      </c>
      <c r="K31" s="39">
        <v>50185</v>
      </c>
      <c r="L31" s="39">
        <v>0</v>
      </c>
      <c r="M31" s="39">
        <v>34611</v>
      </c>
      <c r="N31" s="39">
        <v>0</v>
      </c>
      <c r="O31" s="39">
        <v>31440</v>
      </c>
      <c r="P31" s="39">
        <v>1</v>
      </c>
      <c r="Q31" s="39">
        <v>29937</v>
      </c>
      <c r="R31" s="39">
        <v>0</v>
      </c>
      <c r="S31" s="39">
        <v>40579</v>
      </c>
      <c r="T31" s="39">
        <v>0</v>
      </c>
      <c r="U31" s="39">
        <v>33573</v>
      </c>
      <c r="V31" s="39">
        <v>0</v>
      </c>
      <c r="W31" s="322">
        <v>49806</v>
      </c>
      <c r="X31" s="322">
        <v>14</v>
      </c>
      <c r="Y31" s="322">
        <v>43776</v>
      </c>
      <c r="Z31" s="322">
        <v>1</v>
      </c>
      <c r="AA31" s="322">
        <v>29009</v>
      </c>
      <c r="AB31" s="322">
        <v>0</v>
      </c>
      <c r="AC31" s="322">
        <v>17020</v>
      </c>
      <c r="AD31" s="322">
        <v>10</v>
      </c>
      <c r="AE31" s="63">
        <v>21921</v>
      </c>
      <c r="AF31" s="63">
        <v>26</v>
      </c>
      <c r="AG31" s="63">
        <v>13414</v>
      </c>
      <c r="AH31" s="63">
        <v>0</v>
      </c>
      <c r="AI31" s="19" t="s">
        <v>19</v>
      </c>
    </row>
    <row r="32" spans="1:35" s="54" customFormat="1" x14ac:dyDescent="0.35">
      <c r="A32" s="17">
        <f t="shared" si="0"/>
        <v>27</v>
      </c>
      <c r="B32" s="14" t="s">
        <v>170</v>
      </c>
      <c r="C32" s="17"/>
      <c r="D32" s="17"/>
      <c r="E32" s="17"/>
      <c r="F32" s="17"/>
      <c r="G32" s="17"/>
      <c r="H32" s="17"/>
      <c r="I32" s="17"/>
      <c r="J32" s="17"/>
      <c r="K32" s="39"/>
      <c r="L32" s="39"/>
      <c r="M32" s="39"/>
      <c r="N32" s="39"/>
      <c r="O32" s="39"/>
      <c r="P32" s="39"/>
      <c r="Q32" s="39"/>
      <c r="R32" s="39"/>
      <c r="S32" s="39">
        <v>163747</v>
      </c>
      <c r="T32" s="39">
        <v>0</v>
      </c>
      <c r="U32" s="39">
        <v>156115</v>
      </c>
      <c r="V32" s="39">
        <v>2</v>
      </c>
      <c r="W32" s="322">
        <v>54695</v>
      </c>
      <c r="X32" s="322">
        <v>0</v>
      </c>
      <c r="Y32" s="322">
        <v>51145</v>
      </c>
      <c r="Z32" s="322">
        <v>0</v>
      </c>
      <c r="AA32" s="322">
        <v>106456</v>
      </c>
      <c r="AB32" s="322">
        <v>0</v>
      </c>
      <c r="AC32" s="322">
        <v>68280</v>
      </c>
      <c r="AD32" s="322">
        <v>0</v>
      </c>
      <c r="AE32" s="63">
        <v>71059</v>
      </c>
      <c r="AF32" s="63">
        <v>10</v>
      </c>
      <c r="AG32" s="63">
        <v>98714</v>
      </c>
      <c r="AH32" s="63">
        <v>0</v>
      </c>
      <c r="AI32" s="19" t="s">
        <v>150</v>
      </c>
    </row>
    <row r="33" spans="1:35" x14ac:dyDescent="0.45">
      <c r="A33" s="17">
        <f t="shared" si="0"/>
        <v>28</v>
      </c>
      <c r="B33" s="14" t="s">
        <v>151</v>
      </c>
      <c r="C33" s="17">
        <v>2618</v>
      </c>
      <c r="D33" s="17">
        <v>4</v>
      </c>
      <c r="E33" s="17">
        <v>8328</v>
      </c>
      <c r="F33" s="17">
        <v>4</v>
      </c>
      <c r="G33" s="17">
        <v>2025</v>
      </c>
      <c r="H33" s="17">
        <v>1</v>
      </c>
      <c r="I33" s="17">
        <v>2068</v>
      </c>
      <c r="J33" s="17">
        <v>5</v>
      </c>
      <c r="K33" s="39">
        <v>3553</v>
      </c>
      <c r="L33" s="39">
        <v>0</v>
      </c>
      <c r="M33" s="39">
        <v>6198</v>
      </c>
      <c r="N33" s="39">
        <v>3</v>
      </c>
      <c r="O33" s="39">
        <v>12849</v>
      </c>
      <c r="P33" s="39">
        <v>1</v>
      </c>
      <c r="Q33" s="39">
        <v>10553</v>
      </c>
      <c r="R33" s="39">
        <v>0</v>
      </c>
      <c r="S33" s="39">
        <v>4596</v>
      </c>
      <c r="T33" s="39">
        <v>1</v>
      </c>
      <c r="U33" s="39">
        <v>5715</v>
      </c>
      <c r="V33" s="39">
        <v>0</v>
      </c>
      <c r="W33" s="322">
        <v>2836</v>
      </c>
      <c r="X33" s="322">
        <v>4</v>
      </c>
      <c r="Y33" s="322">
        <v>3664</v>
      </c>
      <c r="Z33" s="322">
        <v>2</v>
      </c>
      <c r="AA33" s="322">
        <v>4174</v>
      </c>
      <c r="AB33" s="322">
        <v>2</v>
      </c>
      <c r="AC33" s="322">
        <v>2383</v>
      </c>
      <c r="AD33" s="322">
        <v>0</v>
      </c>
      <c r="AE33" s="63">
        <v>1695</v>
      </c>
      <c r="AF33" s="63">
        <v>0</v>
      </c>
      <c r="AG33" s="63">
        <v>1372</v>
      </c>
      <c r="AH33" s="63">
        <v>1</v>
      </c>
      <c r="AI33" s="19" t="s">
        <v>91</v>
      </c>
    </row>
    <row r="34" spans="1:35" x14ac:dyDescent="0.45">
      <c r="A34" s="17">
        <f t="shared" si="0"/>
        <v>29</v>
      </c>
      <c r="B34" s="14" t="s">
        <v>152</v>
      </c>
      <c r="C34" s="17">
        <v>82387</v>
      </c>
      <c r="D34" s="17">
        <v>53</v>
      </c>
      <c r="E34" s="17">
        <v>48806</v>
      </c>
      <c r="F34" s="17">
        <v>31</v>
      </c>
      <c r="G34" s="17">
        <v>65096</v>
      </c>
      <c r="H34" s="17">
        <v>72</v>
      </c>
      <c r="I34" s="17">
        <v>71037</v>
      </c>
      <c r="J34" s="17">
        <v>158</v>
      </c>
      <c r="K34" s="39">
        <v>117537</v>
      </c>
      <c r="L34" s="39">
        <v>80</v>
      </c>
      <c r="M34" s="39">
        <v>143516</v>
      </c>
      <c r="N34" s="39">
        <v>65</v>
      </c>
      <c r="O34" s="39">
        <v>25956</v>
      </c>
      <c r="P34" s="39">
        <v>0</v>
      </c>
      <c r="Q34" s="39">
        <v>28939</v>
      </c>
      <c r="R34" s="39">
        <v>14</v>
      </c>
      <c r="S34" s="39">
        <v>34120</v>
      </c>
      <c r="T34" s="39">
        <v>10</v>
      </c>
      <c r="U34" s="39">
        <v>33904</v>
      </c>
      <c r="V34" s="39">
        <v>4</v>
      </c>
      <c r="W34" s="322">
        <v>32367</v>
      </c>
      <c r="X34" s="322">
        <v>7</v>
      </c>
      <c r="Y34" s="322">
        <v>33685</v>
      </c>
      <c r="Z34" s="322">
        <v>4</v>
      </c>
      <c r="AA34" s="322">
        <v>37920</v>
      </c>
      <c r="AB34" s="322">
        <v>1</v>
      </c>
      <c r="AC34" s="322">
        <v>24044</v>
      </c>
      <c r="AD34" s="322">
        <v>0</v>
      </c>
      <c r="AE34" s="63">
        <v>12225</v>
      </c>
      <c r="AF34" s="63">
        <v>0</v>
      </c>
      <c r="AG34" s="63">
        <v>25785</v>
      </c>
      <c r="AH34" s="63">
        <v>0</v>
      </c>
      <c r="AI34" s="19" t="s">
        <v>95</v>
      </c>
    </row>
    <row r="35" spans="1:35" x14ac:dyDescent="0.45">
      <c r="A35" s="17">
        <f t="shared" si="0"/>
        <v>30</v>
      </c>
      <c r="B35" s="14" t="s">
        <v>153</v>
      </c>
      <c r="C35" s="17">
        <v>10447</v>
      </c>
      <c r="D35" s="17">
        <v>0</v>
      </c>
      <c r="E35" s="17">
        <v>9649</v>
      </c>
      <c r="F35" s="17">
        <v>0</v>
      </c>
      <c r="G35" s="17">
        <v>23009</v>
      </c>
      <c r="H35" s="17">
        <v>49</v>
      </c>
      <c r="I35" s="17">
        <v>16489</v>
      </c>
      <c r="J35" s="17">
        <v>2</v>
      </c>
      <c r="K35" s="39">
        <v>13760</v>
      </c>
      <c r="L35" s="39">
        <v>1</v>
      </c>
      <c r="M35" s="39">
        <v>28698</v>
      </c>
      <c r="N35" s="39">
        <v>4</v>
      </c>
      <c r="O35" s="39">
        <v>224748</v>
      </c>
      <c r="P35" s="39">
        <v>161</v>
      </c>
      <c r="Q35" s="39">
        <v>225829</v>
      </c>
      <c r="R35" s="39">
        <v>203</v>
      </c>
      <c r="S35" s="39">
        <v>288140</v>
      </c>
      <c r="T35" s="39">
        <v>221</v>
      </c>
      <c r="U35" s="39">
        <v>503497</v>
      </c>
      <c r="V35" s="39">
        <v>312</v>
      </c>
      <c r="W35" s="322">
        <v>650192</v>
      </c>
      <c r="X35" s="322">
        <v>248</v>
      </c>
      <c r="Y35" s="322">
        <v>766003</v>
      </c>
      <c r="Z35" s="322">
        <v>224</v>
      </c>
      <c r="AA35" s="322">
        <v>910731</v>
      </c>
      <c r="AB35" s="322">
        <v>50</v>
      </c>
      <c r="AC35" s="322">
        <v>358076</v>
      </c>
      <c r="AD35" s="322">
        <v>16</v>
      </c>
      <c r="AE35" s="63">
        <v>543151</v>
      </c>
      <c r="AF35" s="63">
        <v>73</v>
      </c>
      <c r="AG35" s="63">
        <v>440695</v>
      </c>
      <c r="AH35" s="63">
        <v>53</v>
      </c>
      <c r="AI35" s="19" t="s">
        <v>93</v>
      </c>
    </row>
    <row r="36" spans="1:35" x14ac:dyDescent="0.45">
      <c r="A36" s="17">
        <f t="shared" si="0"/>
        <v>31</v>
      </c>
      <c r="B36" s="14" t="s">
        <v>154</v>
      </c>
      <c r="C36" s="17">
        <v>118940</v>
      </c>
      <c r="D36" s="17">
        <v>82</v>
      </c>
      <c r="E36" s="17">
        <v>136543</v>
      </c>
      <c r="F36" s="17">
        <v>74</v>
      </c>
      <c r="G36" s="17">
        <v>133095</v>
      </c>
      <c r="H36" s="17">
        <v>78</v>
      </c>
      <c r="I36" s="17">
        <v>146428</v>
      </c>
      <c r="J36" s="17">
        <v>74</v>
      </c>
      <c r="K36" s="39">
        <v>127180</v>
      </c>
      <c r="L36" s="39">
        <v>34</v>
      </c>
      <c r="M36" s="39">
        <v>143179</v>
      </c>
      <c r="N36" s="39">
        <v>29</v>
      </c>
      <c r="O36" s="39">
        <v>108695</v>
      </c>
      <c r="P36" s="39">
        <v>39</v>
      </c>
      <c r="Q36" s="39">
        <v>90086</v>
      </c>
      <c r="R36" s="39">
        <v>42</v>
      </c>
      <c r="S36" s="39">
        <v>112262</v>
      </c>
      <c r="T36" s="39">
        <v>24</v>
      </c>
      <c r="U36" s="39">
        <v>161429</v>
      </c>
      <c r="V36" s="39">
        <v>22</v>
      </c>
      <c r="W36" s="322">
        <v>238569</v>
      </c>
      <c r="X36" s="322">
        <v>8</v>
      </c>
      <c r="Y36" s="322">
        <v>251296</v>
      </c>
      <c r="Z36" s="322">
        <v>17</v>
      </c>
      <c r="AA36" s="322">
        <v>253301</v>
      </c>
      <c r="AB36" s="322">
        <v>14</v>
      </c>
      <c r="AC36" s="322">
        <v>137492</v>
      </c>
      <c r="AD36" s="322">
        <v>9</v>
      </c>
      <c r="AE36" s="322" t="s">
        <v>97</v>
      </c>
      <c r="AF36" s="322" t="s">
        <v>97</v>
      </c>
      <c r="AG36" s="322" t="s">
        <v>97</v>
      </c>
      <c r="AH36" s="322" t="s">
        <v>97</v>
      </c>
      <c r="AI36" s="19" t="s">
        <v>98</v>
      </c>
    </row>
    <row r="37" spans="1:35" ht="29" x14ac:dyDescent="0.45">
      <c r="A37" s="17">
        <f t="shared" si="0"/>
        <v>32</v>
      </c>
      <c r="B37" s="14" t="s">
        <v>99</v>
      </c>
      <c r="C37" s="17">
        <v>689</v>
      </c>
      <c r="D37" s="17">
        <v>1</v>
      </c>
      <c r="E37" s="17">
        <v>1675</v>
      </c>
      <c r="F37" s="17">
        <v>0</v>
      </c>
      <c r="G37" s="17">
        <v>2608</v>
      </c>
      <c r="H37" s="17">
        <v>0</v>
      </c>
      <c r="I37" s="17">
        <v>1266</v>
      </c>
      <c r="J37" s="17">
        <v>1</v>
      </c>
      <c r="K37" s="39">
        <v>1343</v>
      </c>
      <c r="L37" s="39">
        <v>1</v>
      </c>
      <c r="M37" s="39">
        <v>1340</v>
      </c>
      <c r="N37" s="39">
        <v>1</v>
      </c>
      <c r="O37" s="39">
        <v>1501</v>
      </c>
      <c r="P37" s="39">
        <v>3</v>
      </c>
      <c r="Q37" s="39">
        <v>881</v>
      </c>
      <c r="R37" s="39">
        <v>0</v>
      </c>
      <c r="S37" s="39">
        <v>870</v>
      </c>
      <c r="T37" s="39">
        <v>0</v>
      </c>
      <c r="U37" s="39">
        <v>838</v>
      </c>
      <c r="V37" s="39">
        <v>1</v>
      </c>
      <c r="W37" s="322">
        <v>664</v>
      </c>
      <c r="X37" s="322">
        <v>0</v>
      </c>
      <c r="Y37" s="322">
        <v>640</v>
      </c>
      <c r="Z37" s="322">
        <v>0</v>
      </c>
      <c r="AA37" s="322">
        <v>490</v>
      </c>
      <c r="AB37" s="322">
        <v>0</v>
      </c>
      <c r="AC37" s="322">
        <v>265</v>
      </c>
      <c r="AD37" s="322">
        <v>0</v>
      </c>
      <c r="AE37" s="63">
        <v>304</v>
      </c>
      <c r="AF37" s="63">
        <v>0</v>
      </c>
      <c r="AG37" s="63">
        <v>101</v>
      </c>
      <c r="AH37" s="63">
        <v>0</v>
      </c>
      <c r="AI37" s="19" t="s">
        <v>100</v>
      </c>
    </row>
    <row r="38" spans="1:35" s="54" customFormat="1" x14ac:dyDescent="0.35">
      <c r="A38" s="17">
        <f t="shared" si="0"/>
        <v>33</v>
      </c>
      <c r="B38" s="14" t="s">
        <v>155</v>
      </c>
      <c r="C38" s="17">
        <v>422</v>
      </c>
      <c r="D38" s="17">
        <v>3</v>
      </c>
      <c r="E38" s="17" t="s">
        <v>45</v>
      </c>
      <c r="F38" s="17" t="s">
        <v>45</v>
      </c>
      <c r="G38" s="17">
        <v>498</v>
      </c>
      <c r="H38" s="17">
        <v>0</v>
      </c>
      <c r="I38" s="17" t="s">
        <v>45</v>
      </c>
      <c r="J38" s="17" t="s">
        <v>45</v>
      </c>
      <c r="K38" s="39">
        <v>3190</v>
      </c>
      <c r="L38" s="39">
        <v>0</v>
      </c>
      <c r="M38" s="39">
        <v>3023</v>
      </c>
      <c r="N38" s="39">
        <v>0</v>
      </c>
      <c r="O38" s="39">
        <v>3251</v>
      </c>
      <c r="P38" s="39">
        <v>0</v>
      </c>
      <c r="Q38" s="39">
        <v>6021</v>
      </c>
      <c r="R38" s="39">
        <v>0</v>
      </c>
      <c r="S38" s="39">
        <v>12447</v>
      </c>
      <c r="T38" s="39">
        <v>88</v>
      </c>
      <c r="U38" s="39">
        <v>12237</v>
      </c>
      <c r="V38" s="39">
        <v>48</v>
      </c>
      <c r="W38" s="322">
        <v>11531</v>
      </c>
      <c r="X38" s="322">
        <v>1</v>
      </c>
      <c r="Y38" s="322">
        <v>14399</v>
      </c>
      <c r="Z38" s="322">
        <v>0</v>
      </c>
      <c r="AA38" s="322">
        <v>15257</v>
      </c>
      <c r="AB38" s="322">
        <v>31</v>
      </c>
      <c r="AC38" s="322">
        <v>6104</v>
      </c>
      <c r="AD38" s="322">
        <v>1</v>
      </c>
      <c r="AE38" s="63">
        <v>2677</v>
      </c>
      <c r="AF38" s="63">
        <v>3</v>
      </c>
      <c r="AG38" s="63">
        <v>2020</v>
      </c>
      <c r="AH38" s="63">
        <v>1</v>
      </c>
      <c r="AI38" s="19" t="s">
        <v>102</v>
      </c>
    </row>
    <row r="39" spans="1:35" ht="29" x14ac:dyDescent="0.45">
      <c r="A39" s="17">
        <f t="shared" si="0"/>
        <v>34</v>
      </c>
      <c r="B39" s="14" t="s">
        <v>156</v>
      </c>
      <c r="C39" s="17">
        <v>688</v>
      </c>
      <c r="D39" s="17">
        <v>0</v>
      </c>
      <c r="E39" s="17">
        <v>1541</v>
      </c>
      <c r="F39" s="17">
        <v>0</v>
      </c>
      <c r="G39" s="17">
        <v>2653</v>
      </c>
      <c r="H39" s="17">
        <v>0</v>
      </c>
      <c r="I39" s="17">
        <v>2221</v>
      </c>
      <c r="J39" s="17">
        <v>0</v>
      </c>
      <c r="K39" s="39">
        <v>2269</v>
      </c>
      <c r="L39" s="39">
        <v>0</v>
      </c>
      <c r="M39" s="39">
        <v>2559</v>
      </c>
      <c r="N39" s="39">
        <v>0</v>
      </c>
      <c r="O39" s="39">
        <v>4323</v>
      </c>
      <c r="P39" s="39">
        <v>0</v>
      </c>
      <c r="Q39" s="39">
        <v>2439</v>
      </c>
      <c r="R39" s="39">
        <v>0</v>
      </c>
      <c r="S39" s="39">
        <v>1406</v>
      </c>
      <c r="T39" s="39">
        <v>0</v>
      </c>
      <c r="U39" s="39">
        <v>4420</v>
      </c>
      <c r="V39" s="39">
        <v>1</v>
      </c>
      <c r="W39" s="322">
        <v>7820</v>
      </c>
      <c r="X39" s="322">
        <v>1</v>
      </c>
      <c r="Y39" s="322">
        <v>9246</v>
      </c>
      <c r="Z39" s="322">
        <v>0</v>
      </c>
      <c r="AA39" s="322">
        <v>1500</v>
      </c>
      <c r="AB39" s="322">
        <v>0</v>
      </c>
      <c r="AC39" s="322">
        <v>903</v>
      </c>
      <c r="AD39" s="322">
        <v>0</v>
      </c>
      <c r="AE39" s="63">
        <v>105</v>
      </c>
      <c r="AF39" s="63">
        <v>0</v>
      </c>
      <c r="AG39" s="63">
        <v>144</v>
      </c>
      <c r="AH39" s="63">
        <v>0</v>
      </c>
      <c r="AI39" s="19" t="s">
        <v>157</v>
      </c>
    </row>
    <row r="40" spans="1:35" s="54" customFormat="1" x14ac:dyDescent="0.35">
      <c r="A40" s="17">
        <f t="shared" si="0"/>
        <v>35</v>
      </c>
      <c r="B40" s="14" t="s">
        <v>25</v>
      </c>
      <c r="C40" s="17">
        <v>50</v>
      </c>
      <c r="D40" s="17">
        <v>0</v>
      </c>
      <c r="E40" s="17">
        <v>486</v>
      </c>
      <c r="F40" s="17">
        <v>0</v>
      </c>
      <c r="G40" s="17">
        <v>920</v>
      </c>
      <c r="H40" s="17">
        <v>0</v>
      </c>
      <c r="I40" s="17">
        <v>1652</v>
      </c>
      <c r="J40" s="17">
        <v>0</v>
      </c>
      <c r="K40" s="39">
        <v>964</v>
      </c>
      <c r="L40" s="39">
        <v>0</v>
      </c>
      <c r="M40" s="39">
        <v>1265</v>
      </c>
      <c r="N40" s="39">
        <v>0</v>
      </c>
      <c r="O40" s="39">
        <v>888</v>
      </c>
      <c r="P40" s="39">
        <v>0</v>
      </c>
      <c r="Q40" s="39">
        <v>167</v>
      </c>
      <c r="R40" s="39">
        <v>0</v>
      </c>
      <c r="S40" s="39">
        <v>165</v>
      </c>
      <c r="T40" s="39">
        <v>0</v>
      </c>
      <c r="U40" s="39">
        <v>197</v>
      </c>
      <c r="V40" s="39">
        <v>0</v>
      </c>
      <c r="W40" s="322">
        <v>480</v>
      </c>
      <c r="X40" s="322">
        <v>0</v>
      </c>
      <c r="Y40" s="322">
        <v>615</v>
      </c>
      <c r="Z40" s="322">
        <v>0</v>
      </c>
      <c r="AA40" s="322">
        <v>817</v>
      </c>
      <c r="AB40" s="322">
        <v>0</v>
      </c>
      <c r="AC40" s="322">
        <v>493</v>
      </c>
      <c r="AD40" s="322">
        <v>0</v>
      </c>
      <c r="AE40" s="63">
        <v>354</v>
      </c>
      <c r="AF40" s="63">
        <v>0</v>
      </c>
      <c r="AG40" s="63">
        <v>361</v>
      </c>
      <c r="AH40" s="63">
        <v>0</v>
      </c>
      <c r="AI40" s="19" t="s">
        <v>105</v>
      </c>
    </row>
    <row r="41" spans="1:35" s="54" customFormat="1" x14ac:dyDescent="0.35">
      <c r="A41" s="17">
        <f t="shared" si="0"/>
        <v>36</v>
      </c>
      <c r="B41" s="14" t="s">
        <v>158</v>
      </c>
      <c r="C41" s="17">
        <v>2</v>
      </c>
      <c r="D41" s="17">
        <v>0</v>
      </c>
      <c r="E41" s="17">
        <v>11</v>
      </c>
      <c r="F41" s="17">
        <v>0</v>
      </c>
      <c r="G41" s="17">
        <v>4</v>
      </c>
      <c r="H41" s="17">
        <v>0</v>
      </c>
      <c r="I41" s="17">
        <v>13</v>
      </c>
      <c r="J41" s="17">
        <v>0</v>
      </c>
      <c r="K41" s="39">
        <v>14</v>
      </c>
      <c r="L41" s="39">
        <v>0</v>
      </c>
      <c r="M41" s="39">
        <v>5</v>
      </c>
      <c r="N41" s="39">
        <v>0</v>
      </c>
      <c r="O41" s="39">
        <v>3</v>
      </c>
      <c r="P41" s="39">
        <v>0</v>
      </c>
      <c r="Q41" s="39">
        <v>3</v>
      </c>
      <c r="R41" s="39">
        <v>0</v>
      </c>
      <c r="S41" s="39">
        <v>77</v>
      </c>
      <c r="T41" s="39">
        <v>0</v>
      </c>
      <c r="U41" s="39">
        <v>50</v>
      </c>
      <c r="V41" s="39">
        <v>0</v>
      </c>
      <c r="W41" s="322">
        <v>111</v>
      </c>
      <c r="X41" s="322">
        <v>0</v>
      </c>
      <c r="Y41" s="322">
        <v>57</v>
      </c>
      <c r="Z41" s="322">
        <v>0</v>
      </c>
      <c r="AA41" s="322">
        <v>115</v>
      </c>
      <c r="AB41" s="322">
        <v>0</v>
      </c>
      <c r="AC41" s="322">
        <v>74</v>
      </c>
      <c r="AD41" s="322">
        <v>0</v>
      </c>
      <c r="AE41" s="63">
        <v>22</v>
      </c>
      <c r="AF41" s="63">
        <v>0</v>
      </c>
      <c r="AG41" s="63">
        <v>21</v>
      </c>
      <c r="AH41" s="63">
        <v>0</v>
      </c>
      <c r="AI41" s="19" t="s">
        <v>30</v>
      </c>
    </row>
    <row r="42" spans="1:35" s="54" customFormat="1" x14ac:dyDescent="0.35">
      <c r="A42" s="17">
        <v>37</v>
      </c>
      <c r="B42" s="14" t="s">
        <v>108</v>
      </c>
      <c r="C42" s="17"/>
      <c r="D42" s="17"/>
      <c r="E42" s="17"/>
      <c r="F42" s="17"/>
      <c r="G42" s="17"/>
      <c r="H42" s="17"/>
      <c r="I42" s="17"/>
      <c r="J42" s="17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22">
        <v>0</v>
      </c>
      <c r="X42" s="322">
        <v>0</v>
      </c>
      <c r="Y42" s="322">
        <v>0</v>
      </c>
      <c r="Z42" s="322">
        <v>0</v>
      </c>
      <c r="AA42" s="322">
        <v>0</v>
      </c>
      <c r="AB42" s="322">
        <v>0</v>
      </c>
      <c r="AC42" s="322">
        <v>20</v>
      </c>
      <c r="AD42" s="322">
        <v>0</v>
      </c>
      <c r="AE42" s="63">
        <v>106</v>
      </c>
      <c r="AF42" s="63">
        <v>3</v>
      </c>
      <c r="AG42" s="63">
        <v>104</v>
      </c>
      <c r="AH42" s="63">
        <v>4</v>
      </c>
      <c r="AI42" s="19" t="s">
        <v>109</v>
      </c>
    </row>
    <row r="43" spans="1:35" x14ac:dyDescent="0.45">
      <c r="A43" s="17">
        <v>38</v>
      </c>
      <c r="B43" s="14" t="s">
        <v>27</v>
      </c>
      <c r="C43" s="17">
        <v>637</v>
      </c>
      <c r="D43" s="17">
        <v>1</v>
      </c>
      <c r="E43" s="17">
        <v>1038</v>
      </c>
      <c r="F43" s="17">
        <v>2</v>
      </c>
      <c r="G43" s="17">
        <v>1126</v>
      </c>
      <c r="H43" s="17">
        <v>1</v>
      </c>
      <c r="I43" s="17">
        <v>11001</v>
      </c>
      <c r="J43" s="17">
        <v>0</v>
      </c>
      <c r="K43" s="39">
        <v>11077</v>
      </c>
      <c r="L43" s="39">
        <v>0</v>
      </c>
      <c r="M43" s="39">
        <v>2678</v>
      </c>
      <c r="N43" s="39">
        <v>0</v>
      </c>
      <c r="O43" s="39">
        <v>2591</v>
      </c>
      <c r="P43" s="39">
        <v>1</v>
      </c>
      <c r="Q43" s="39">
        <v>1477</v>
      </c>
      <c r="R43" s="39">
        <v>3</v>
      </c>
      <c r="S43" s="39">
        <v>2049</v>
      </c>
      <c r="T43" s="39">
        <v>0</v>
      </c>
      <c r="U43" s="39">
        <v>1943</v>
      </c>
      <c r="V43" s="39">
        <v>0</v>
      </c>
      <c r="W43" s="322">
        <v>1596</v>
      </c>
      <c r="X43" s="322">
        <v>0</v>
      </c>
      <c r="Y43" s="322">
        <v>1307</v>
      </c>
      <c r="Z43" s="322">
        <v>2</v>
      </c>
      <c r="AA43" s="322">
        <v>1553</v>
      </c>
      <c r="AB43" s="322">
        <v>5</v>
      </c>
      <c r="AC43" s="322">
        <v>720</v>
      </c>
      <c r="AD43" s="322">
        <v>5</v>
      </c>
      <c r="AE43" s="63">
        <v>212</v>
      </c>
      <c r="AF43" s="63">
        <v>0</v>
      </c>
      <c r="AG43" s="63">
        <v>869</v>
      </c>
      <c r="AH43" s="63">
        <v>0</v>
      </c>
      <c r="AI43" s="19" t="s">
        <v>28</v>
      </c>
    </row>
    <row r="44" spans="1:35" s="52" customFormat="1" x14ac:dyDescent="0.35">
      <c r="A44" s="17"/>
      <c r="B44" s="21" t="s">
        <v>31</v>
      </c>
      <c r="C44" s="24">
        <v>820360</v>
      </c>
      <c r="D44" s="24">
        <v>452</v>
      </c>
      <c r="E44" s="24">
        <v>934469</v>
      </c>
      <c r="F44" s="24">
        <v>366</v>
      </c>
      <c r="G44" s="24">
        <v>1099331</v>
      </c>
      <c r="H44" s="24">
        <v>436</v>
      </c>
      <c r="I44" s="24">
        <f t="shared" ref="I44:AB44" si="1">SUM(I6:I43)</f>
        <v>1063751</v>
      </c>
      <c r="J44" s="24">
        <f t="shared" si="1"/>
        <v>440</v>
      </c>
      <c r="K44" s="44">
        <f t="shared" si="1"/>
        <v>1039564</v>
      </c>
      <c r="L44" s="44">
        <f t="shared" si="1"/>
        <v>346</v>
      </c>
      <c r="M44" s="44">
        <f t="shared" si="1"/>
        <v>1477699</v>
      </c>
      <c r="N44" s="44">
        <f t="shared" si="1"/>
        <v>428</v>
      </c>
      <c r="O44" s="44">
        <f t="shared" si="1"/>
        <v>1650145</v>
      </c>
      <c r="P44" s="44">
        <f t="shared" si="1"/>
        <v>387</v>
      </c>
      <c r="Q44" s="44">
        <f t="shared" si="1"/>
        <v>1736687</v>
      </c>
      <c r="R44" s="44">
        <f t="shared" si="1"/>
        <v>425</v>
      </c>
      <c r="S44" s="44">
        <f t="shared" si="1"/>
        <v>1937413</v>
      </c>
      <c r="T44" s="44">
        <f t="shared" si="1"/>
        <v>452</v>
      </c>
      <c r="U44" s="44">
        <f t="shared" si="1"/>
        <v>2215805</v>
      </c>
      <c r="V44" s="44">
        <f t="shared" si="1"/>
        <v>511</v>
      </c>
      <c r="W44" s="323">
        <f t="shared" si="1"/>
        <v>2093749</v>
      </c>
      <c r="X44" s="323">
        <f t="shared" si="1"/>
        <v>496</v>
      </c>
      <c r="Y44" s="323">
        <f t="shared" si="1"/>
        <v>2305302</v>
      </c>
      <c r="Z44" s="323">
        <f t="shared" si="1"/>
        <v>345</v>
      </c>
      <c r="AA44" s="323">
        <f t="shared" si="1"/>
        <v>2359866</v>
      </c>
      <c r="AB44" s="323">
        <f t="shared" si="1"/>
        <v>147</v>
      </c>
      <c r="AC44" s="323">
        <v>1197455</v>
      </c>
      <c r="AD44" s="323">
        <v>144</v>
      </c>
      <c r="AE44" s="65">
        <v>1264846</v>
      </c>
      <c r="AF44" s="65">
        <v>201</v>
      </c>
      <c r="AG44" s="65">
        <v>1235591</v>
      </c>
      <c r="AH44" s="65">
        <v>329</v>
      </c>
      <c r="AI44" s="27" t="s">
        <v>159</v>
      </c>
    </row>
    <row r="45" spans="1:35" x14ac:dyDescent="0.45">
      <c r="A45" s="28" t="s">
        <v>171</v>
      </c>
      <c r="B45" s="55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56"/>
    </row>
    <row r="46" spans="1:35" x14ac:dyDescent="0.45">
      <c r="A46" s="57" t="s">
        <v>172</v>
      </c>
      <c r="B46" s="58"/>
      <c r="C46" s="58"/>
      <c r="D46" s="58"/>
      <c r="E46" s="58"/>
      <c r="F46" s="58"/>
      <c r="G46" s="58"/>
      <c r="H46" s="58"/>
      <c r="I46" s="59"/>
      <c r="J46" s="59"/>
      <c r="K46" s="60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29"/>
      <c r="AA46" s="29"/>
      <c r="AB46" s="29"/>
      <c r="AC46" s="29"/>
      <c r="AD46" s="29"/>
      <c r="AE46" s="29"/>
      <c r="AF46" s="29"/>
      <c r="AG46" s="29"/>
      <c r="AH46" s="29"/>
      <c r="AI46" s="56"/>
    </row>
    <row r="47" spans="1:35" x14ac:dyDescent="0.45">
      <c r="A47" s="655" t="s">
        <v>173</v>
      </c>
      <c r="B47" s="656"/>
      <c r="C47" s="656"/>
      <c r="D47" s="656"/>
      <c r="E47" s="656"/>
      <c r="F47" s="656"/>
      <c r="G47" s="656"/>
      <c r="H47" s="656"/>
      <c r="I47" s="656"/>
      <c r="J47" s="656"/>
      <c r="K47" s="656"/>
      <c r="L47" s="656"/>
      <c r="M47" s="656"/>
      <c r="N47" s="656"/>
      <c r="O47" s="656"/>
      <c r="P47" s="656"/>
      <c r="Q47" s="656"/>
      <c r="R47" s="656"/>
      <c r="S47" s="656"/>
      <c r="T47" s="656"/>
      <c r="U47" s="656"/>
      <c r="V47" s="656"/>
      <c r="W47" s="656"/>
      <c r="X47" s="656"/>
      <c r="Y47" s="656"/>
      <c r="Z47" s="656"/>
      <c r="AA47" s="656"/>
      <c r="AB47" s="656"/>
      <c r="AC47" s="656"/>
      <c r="AD47" s="656"/>
      <c r="AE47" s="656"/>
      <c r="AF47" s="656"/>
      <c r="AG47" s="656"/>
      <c r="AH47" s="656"/>
      <c r="AI47" s="657"/>
    </row>
  </sheetData>
  <mergeCells count="22">
    <mergeCell ref="A47:AI47"/>
    <mergeCell ref="O4:P4"/>
    <mergeCell ref="Q4:R4"/>
    <mergeCell ref="S4:T4"/>
    <mergeCell ref="U4:V4"/>
    <mergeCell ref="W4:X4"/>
    <mergeCell ref="Y4:Z4"/>
    <mergeCell ref="A2:AI2"/>
    <mergeCell ref="A3:AI3"/>
    <mergeCell ref="A4:A5"/>
    <mergeCell ref="B4:B5"/>
    <mergeCell ref="C4:D4"/>
    <mergeCell ref="E4:F4"/>
    <mergeCell ref="G4:H4"/>
    <mergeCell ref="I4:J4"/>
    <mergeCell ref="K4:L4"/>
    <mergeCell ref="M4:N4"/>
    <mergeCell ref="AE4:AF4"/>
    <mergeCell ref="AA4:AB4"/>
    <mergeCell ref="AC4:AD4"/>
    <mergeCell ref="AG4:AH4"/>
    <mergeCell ref="AI4:AI5"/>
  </mergeCells>
  <pageMargins left="0.7" right="0.7" top="0.75" bottom="0.75" header="0.3" footer="0.3"/>
  <pageSetup paperSize="9" scale="80" fitToHeight="0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FD1BC2-2A6C-45ED-A3B8-997F1612FAF4}">
  <sheetPr codeName="Sheet21">
    <pageSetUpPr fitToPage="1"/>
  </sheetPr>
  <dimension ref="A1:AC47"/>
  <sheetViews>
    <sheetView topLeftCell="A41" workbookViewId="0">
      <selection activeCell="A47" sqref="A47:XFD1048576"/>
    </sheetView>
  </sheetViews>
  <sheetFormatPr defaultColWidth="0" defaultRowHeight="21" zeroHeight="1" x14ac:dyDescent="0.5"/>
  <cols>
    <col min="1" max="1" width="7.81640625" style="62" customWidth="1"/>
    <col min="2" max="2" width="26.26953125" style="62" customWidth="1"/>
    <col min="3" max="4" width="6.453125" style="62" hidden="1" customWidth="1"/>
    <col min="5" max="5" width="12.7265625" style="62" hidden="1" customWidth="1"/>
    <col min="6" max="6" width="10" style="62" hidden="1" customWidth="1"/>
    <col min="7" max="7" width="12.7265625" style="62" hidden="1" customWidth="1"/>
    <col min="8" max="8" width="10.81640625" style="62" hidden="1" customWidth="1"/>
    <col min="9" max="16" width="9.7265625" style="62" hidden="1" customWidth="1"/>
    <col min="17" max="17" width="10.26953125" style="62" customWidth="1"/>
    <col min="18" max="18" width="9.7265625" style="62" customWidth="1"/>
    <col min="19" max="19" width="10.453125" style="62" customWidth="1"/>
    <col min="20" max="20" width="9.7265625" style="62" customWidth="1"/>
    <col min="21" max="21" width="11" style="62" customWidth="1"/>
    <col min="22" max="22" width="9.7265625" style="62" customWidth="1"/>
    <col min="23" max="23" width="10.81640625" style="62" customWidth="1"/>
    <col min="24" max="28" width="9.7265625" style="62" customWidth="1"/>
    <col min="29" max="29" width="24" style="62" customWidth="1"/>
    <col min="30" max="16384" width="9.1796875" style="62" hidden="1"/>
  </cols>
  <sheetData>
    <row r="1" spans="1:29" x14ac:dyDescent="0.5">
      <c r="A1" s="633" t="s">
        <v>604</v>
      </c>
      <c r="B1" s="634"/>
      <c r="C1" s="634"/>
      <c r="D1" s="634"/>
      <c r="E1" s="634"/>
      <c r="F1" s="634"/>
      <c r="G1" s="634"/>
      <c r="H1" s="634"/>
      <c r="I1" s="634"/>
      <c r="J1" s="634"/>
      <c r="K1" s="634"/>
      <c r="L1" s="634"/>
      <c r="M1" s="634"/>
      <c r="N1" s="634"/>
      <c r="O1" s="634"/>
      <c r="P1" s="634"/>
      <c r="Q1" s="634"/>
      <c r="R1" s="634"/>
      <c r="S1" s="634"/>
      <c r="T1" s="634"/>
      <c r="U1" s="634"/>
      <c r="V1" s="634"/>
      <c r="W1" s="634"/>
      <c r="X1" s="634"/>
      <c r="Y1" s="634"/>
      <c r="Z1" s="634"/>
      <c r="AA1" s="634"/>
      <c r="AB1" s="634"/>
      <c r="AC1" s="635"/>
    </row>
    <row r="2" spans="1:29" x14ac:dyDescent="0.5">
      <c r="A2" s="658" t="s">
        <v>605</v>
      </c>
      <c r="B2" s="659"/>
      <c r="C2" s="659"/>
      <c r="D2" s="659"/>
      <c r="E2" s="659"/>
      <c r="F2" s="659"/>
      <c r="G2" s="659"/>
      <c r="H2" s="659"/>
      <c r="I2" s="659"/>
      <c r="J2" s="659"/>
      <c r="K2" s="659"/>
      <c r="L2" s="659"/>
      <c r="M2" s="659"/>
      <c r="N2" s="659"/>
      <c r="O2" s="659"/>
      <c r="P2" s="659"/>
      <c r="Q2" s="659"/>
      <c r="R2" s="659"/>
      <c r="S2" s="659"/>
      <c r="T2" s="659"/>
      <c r="U2" s="659"/>
      <c r="V2" s="659"/>
      <c r="W2" s="659"/>
      <c r="X2" s="659"/>
      <c r="Y2" s="659"/>
      <c r="Z2" s="659"/>
      <c r="AA2" s="659"/>
      <c r="AB2" s="659"/>
      <c r="AC2" s="660"/>
    </row>
    <row r="3" spans="1:29" x14ac:dyDescent="0.5">
      <c r="A3" s="399" t="s">
        <v>174</v>
      </c>
      <c r="B3" s="661" t="s">
        <v>2</v>
      </c>
      <c r="C3" s="396">
        <v>2010</v>
      </c>
      <c r="D3" s="396"/>
      <c r="E3" s="396">
        <v>2011</v>
      </c>
      <c r="F3" s="396"/>
      <c r="G3" s="396">
        <v>2012</v>
      </c>
      <c r="H3" s="396"/>
      <c r="I3" s="396">
        <v>2013</v>
      </c>
      <c r="J3" s="396"/>
      <c r="K3" s="396">
        <v>2014</v>
      </c>
      <c r="L3" s="396"/>
      <c r="M3" s="396">
        <v>2015</v>
      </c>
      <c r="N3" s="396"/>
      <c r="O3" s="396">
        <v>2016</v>
      </c>
      <c r="P3" s="396"/>
      <c r="Q3" s="396">
        <v>2017</v>
      </c>
      <c r="R3" s="396"/>
      <c r="S3" s="396">
        <v>2018</v>
      </c>
      <c r="T3" s="396"/>
      <c r="U3" s="396">
        <v>2019</v>
      </c>
      <c r="V3" s="396"/>
      <c r="W3" s="396">
        <v>2020</v>
      </c>
      <c r="X3" s="396"/>
      <c r="Y3" s="396">
        <v>2021</v>
      </c>
      <c r="Z3" s="396"/>
      <c r="AA3" s="396">
        <v>2022</v>
      </c>
      <c r="AB3" s="396"/>
      <c r="AC3" s="662" t="s">
        <v>118</v>
      </c>
    </row>
    <row r="4" spans="1:29" ht="39.5" x14ac:dyDescent="0.5">
      <c r="A4" s="365"/>
      <c r="B4" s="653"/>
      <c r="C4" s="37" t="s">
        <v>39</v>
      </c>
      <c r="D4" s="37" t="s">
        <v>40</v>
      </c>
      <c r="E4" s="37" t="s">
        <v>39</v>
      </c>
      <c r="F4" s="37" t="s">
        <v>40</v>
      </c>
      <c r="G4" s="37" t="s">
        <v>39</v>
      </c>
      <c r="H4" s="37" t="s">
        <v>40</v>
      </c>
      <c r="I4" s="37" t="s">
        <v>39</v>
      </c>
      <c r="J4" s="37" t="s">
        <v>40</v>
      </c>
      <c r="K4" s="37" t="s">
        <v>39</v>
      </c>
      <c r="L4" s="37" t="s">
        <v>40</v>
      </c>
      <c r="M4" s="37" t="s">
        <v>39</v>
      </c>
      <c r="N4" s="37" t="s">
        <v>40</v>
      </c>
      <c r="O4" s="37" t="s">
        <v>39</v>
      </c>
      <c r="P4" s="37" t="s">
        <v>40</v>
      </c>
      <c r="Q4" s="37" t="s">
        <v>162</v>
      </c>
      <c r="R4" s="37" t="s">
        <v>175</v>
      </c>
      <c r="S4" s="37" t="s">
        <v>162</v>
      </c>
      <c r="T4" s="37" t="s">
        <v>175</v>
      </c>
      <c r="U4" s="37" t="s">
        <v>162</v>
      </c>
      <c r="V4" s="37" t="s">
        <v>175</v>
      </c>
      <c r="W4" s="37" t="s">
        <v>162</v>
      </c>
      <c r="X4" s="37" t="s">
        <v>175</v>
      </c>
      <c r="Y4" s="37" t="s">
        <v>162</v>
      </c>
      <c r="Z4" s="37" t="s">
        <v>175</v>
      </c>
      <c r="AA4" s="37" t="s">
        <v>162</v>
      </c>
      <c r="AB4" s="37" t="s">
        <v>175</v>
      </c>
      <c r="AC4" s="471"/>
    </row>
    <row r="5" spans="1:29" x14ac:dyDescent="0.5">
      <c r="A5" s="17">
        <v>1</v>
      </c>
      <c r="B5" s="14" t="s">
        <v>4</v>
      </c>
      <c r="C5" s="16">
        <v>9949</v>
      </c>
      <c r="D5" s="16">
        <v>60</v>
      </c>
      <c r="E5" s="39">
        <v>11050</v>
      </c>
      <c r="F5" s="39">
        <v>61</v>
      </c>
      <c r="G5" s="39">
        <v>7955</v>
      </c>
      <c r="H5" s="39">
        <v>84</v>
      </c>
      <c r="I5" s="39">
        <v>8739</v>
      </c>
      <c r="J5" s="39">
        <v>34</v>
      </c>
      <c r="K5" s="39">
        <v>3716</v>
      </c>
      <c r="L5" s="39">
        <v>1</v>
      </c>
      <c r="M5" s="39">
        <v>3358</v>
      </c>
      <c r="N5" s="39">
        <v>12</v>
      </c>
      <c r="O5" s="39">
        <v>2402</v>
      </c>
      <c r="P5" s="39">
        <v>1</v>
      </c>
      <c r="Q5" s="136">
        <v>7382</v>
      </c>
      <c r="R5" s="136">
        <v>82</v>
      </c>
      <c r="S5" s="136">
        <v>8817</v>
      </c>
      <c r="T5" s="136">
        <v>141</v>
      </c>
      <c r="U5" s="136">
        <v>15791</v>
      </c>
      <c r="V5" s="136">
        <v>108</v>
      </c>
      <c r="W5" s="136">
        <v>6342</v>
      </c>
      <c r="X5" s="136">
        <v>199</v>
      </c>
      <c r="Y5" s="136">
        <v>6609</v>
      </c>
      <c r="Z5" s="136">
        <v>85</v>
      </c>
      <c r="AA5" s="136">
        <v>9645</v>
      </c>
      <c r="AB5" s="136">
        <v>48</v>
      </c>
      <c r="AC5" s="19" t="s">
        <v>5</v>
      </c>
    </row>
    <row r="6" spans="1:29" x14ac:dyDescent="0.5">
      <c r="A6" s="17">
        <v>2</v>
      </c>
      <c r="B6" s="14" t="s">
        <v>123</v>
      </c>
      <c r="C6" s="16">
        <v>219</v>
      </c>
      <c r="D6" s="16">
        <v>6</v>
      </c>
      <c r="E6" s="39">
        <v>636</v>
      </c>
      <c r="F6" s="39">
        <v>4</v>
      </c>
      <c r="G6" s="39">
        <v>1520</v>
      </c>
      <c r="H6" s="39">
        <v>4</v>
      </c>
      <c r="I6" s="39">
        <v>588</v>
      </c>
      <c r="J6" s="39">
        <v>0</v>
      </c>
      <c r="K6" s="39">
        <v>378</v>
      </c>
      <c r="L6" s="39">
        <v>6</v>
      </c>
      <c r="M6" s="39">
        <v>292</v>
      </c>
      <c r="N6" s="39">
        <v>1</v>
      </c>
      <c r="O6" s="39">
        <v>273</v>
      </c>
      <c r="P6" s="39">
        <v>4</v>
      </c>
      <c r="Q6" s="136">
        <v>140</v>
      </c>
      <c r="R6" s="136">
        <v>1</v>
      </c>
      <c r="S6" s="136">
        <v>70</v>
      </c>
      <c r="T6" s="136">
        <v>0</v>
      </c>
      <c r="U6" s="136">
        <v>46</v>
      </c>
      <c r="V6" s="136">
        <v>0</v>
      </c>
      <c r="W6" s="136">
        <v>0</v>
      </c>
      <c r="X6" s="136">
        <v>0</v>
      </c>
      <c r="Y6" s="136">
        <v>229</v>
      </c>
      <c r="Z6" s="136">
        <v>0</v>
      </c>
      <c r="AA6" s="136">
        <v>145</v>
      </c>
      <c r="AB6" s="136">
        <v>0</v>
      </c>
      <c r="AC6" s="19" t="s">
        <v>46</v>
      </c>
    </row>
    <row r="7" spans="1:29" x14ac:dyDescent="0.5">
      <c r="A7" s="17">
        <v>3</v>
      </c>
      <c r="B7" s="14" t="s">
        <v>125</v>
      </c>
      <c r="C7" s="16">
        <v>312</v>
      </c>
      <c r="D7" s="16">
        <v>0</v>
      </c>
      <c r="E7" s="39">
        <v>2557</v>
      </c>
      <c r="F7" s="39">
        <v>25</v>
      </c>
      <c r="G7" s="39">
        <v>419</v>
      </c>
      <c r="H7" s="39">
        <v>0</v>
      </c>
      <c r="I7" s="39">
        <v>466</v>
      </c>
      <c r="J7" s="39">
        <v>0</v>
      </c>
      <c r="K7" s="39">
        <v>2033</v>
      </c>
      <c r="L7" s="39">
        <v>13</v>
      </c>
      <c r="M7" s="39">
        <v>809</v>
      </c>
      <c r="N7" s="39">
        <v>9</v>
      </c>
      <c r="O7" s="39">
        <v>2688</v>
      </c>
      <c r="P7" s="39">
        <v>14</v>
      </c>
      <c r="Q7" s="136">
        <v>1387</v>
      </c>
      <c r="R7" s="136">
        <v>0</v>
      </c>
      <c r="S7" s="136">
        <v>4930</v>
      </c>
      <c r="T7" s="136">
        <v>3</v>
      </c>
      <c r="U7" s="136">
        <v>2625</v>
      </c>
      <c r="V7" s="136">
        <v>33</v>
      </c>
      <c r="W7" s="136">
        <v>3023</v>
      </c>
      <c r="X7" s="136">
        <v>29</v>
      </c>
      <c r="Y7" s="136">
        <v>1902</v>
      </c>
      <c r="Z7" s="136">
        <v>11</v>
      </c>
      <c r="AA7" s="136">
        <v>4255</v>
      </c>
      <c r="AB7" s="136">
        <v>9</v>
      </c>
      <c r="AC7" s="19" t="s">
        <v>48</v>
      </c>
    </row>
    <row r="8" spans="1:29" x14ac:dyDescent="0.5">
      <c r="A8" s="17">
        <v>4</v>
      </c>
      <c r="B8" s="14" t="s">
        <v>126</v>
      </c>
      <c r="C8" s="16" t="s">
        <v>176</v>
      </c>
      <c r="D8" s="16" t="s">
        <v>176</v>
      </c>
      <c r="E8" s="39">
        <v>202</v>
      </c>
      <c r="F8" s="39">
        <v>0</v>
      </c>
      <c r="G8" s="39">
        <v>3094</v>
      </c>
      <c r="H8" s="39">
        <v>2</v>
      </c>
      <c r="I8" s="39">
        <v>6736</v>
      </c>
      <c r="J8" s="39">
        <v>2</v>
      </c>
      <c r="K8" s="39">
        <v>20670</v>
      </c>
      <c r="L8" s="39">
        <v>3</v>
      </c>
      <c r="M8" s="39">
        <v>26729</v>
      </c>
      <c r="N8" s="39">
        <v>2</v>
      </c>
      <c r="O8" s="39">
        <v>28401</v>
      </c>
      <c r="P8" s="39">
        <v>0</v>
      </c>
      <c r="Q8" s="136">
        <v>24630</v>
      </c>
      <c r="R8" s="136">
        <v>0</v>
      </c>
      <c r="S8" s="136">
        <v>5610</v>
      </c>
      <c r="T8" s="136">
        <v>1</v>
      </c>
      <c r="U8" s="136">
        <v>5514</v>
      </c>
      <c r="V8" s="136">
        <v>0</v>
      </c>
      <c r="W8" s="136">
        <v>23496</v>
      </c>
      <c r="X8" s="136">
        <v>0</v>
      </c>
      <c r="Y8" s="136">
        <v>2338</v>
      </c>
      <c r="Z8" s="136">
        <v>0</v>
      </c>
      <c r="AA8" s="136">
        <v>27549</v>
      </c>
      <c r="AB8" s="136">
        <v>0</v>
      </c>
      <c r="AC8" s="19" t="s">
        <v>50</v>
      </c>
    </row>
    <row r="9" spans="1:29" x14ac:dyDescent="0.5">
      <c r="A9" s="17">
        <v>5</v>
      </c>
      <c r="B9" s="14" t="s">
        <v>128</v>
      </c>
      <c r="C9" s="16">
        <v>287</v>
      </c>
      <c r="D9" s="16">
        <v>4</v>
      </c>
      <c r="E9" s="39">
        <v>139</v>
      </c>
      <c r="F9" s="39">
        <v>1</v>
      </c>
      <c r="G9" s="39">
        <v>914</v>
      </c>
      <c r="H9" s="39">
        <v>5</v>
      </c>
      <c r="I9" s="39">
        <v>670</v>
      </c>
      <c r="J9" s="39">
        <v>5</v>
      </c>
      <c r="K9" s="39">
        <v>548</v>
      </c>
      <c r="L9" s="39">
        <v>4</v>
      </c>
      <c r="M9" s="39">
        <v>532</v>
      </c>
      <c r="N9" s="39">
        <v>6</v>
      </c>
      <c r="O9" s="39">
        <v>547</v>
      </c>
      <c r="P9" s="39">
        <v>15</v>
      </c>
      <c r="Q9" s="136">
        <v>349</v>
      </c>
      <c r="R9" s="136">
        <v>7</v>
      </c>
      <c r="S9" s="136">
        <v>613</v>
      </c>
      <c r="T9" s="136">
        <v>7</v>
      </c>
      <c r="U9" s="136">
        <v>2274</v>
      </c>
      <c r="V9" s="136">
        <v>14</v>
      </c>
      <c r="W9" s="136">
        <v>10</v>
      </c>
      <c r="X9" s="136">
        <v>0</v>
      </c>
      <c r="Y9" s="136">
        <v>3444</v>
      </c>
      <c r="Z9" s="136">
        <v>71</v>
      </c>
      <c r="AA9" s="136">
        <v>222</v>
      </c>
      <c r="AB9" s="136">
        <v>0</v>
      </c>
      <c r="AC9" s="19" t="s">
        <v>52</v>
      </c>
    </row>
    <row r="10" spans="1:29" s="64" customFormat="1" x14ac:dyDescent="0.5">
      <c r="A10" s="17">
        <v>6</v>
      </c>
      <c r="B10" s="14" t="s">
        <v>130</v>
      </c>
      <c r="C10" s="16">
        <v>6510</v>
      </c>
      <c r="D10" s="16">
        <v>61</v>
      </c>
      <c r="E10" s="39">
        <v>8347</v>
      </c>
      <c r="F10" s="39">
        <v>68</v>
      </c>
      <c r="G10" s="39">
        <v>8184</v>
      </c>
      <c r="H10" s="39">
        <v>66</v>
      </c>
      <c r="I10" s="39">
        <v>8290</v>
      </c>
      <c r="J10" s="39">
        <v>131</v>
      </c>
      <c r="K10" s="39">
        <v>6965</v>
      </c>
      <c r="L10" s="39">
        <v>98</v>
      </c>
      <c r="M10" s="39">
        <v>9145</v>
      </c>
      <c r="N10" s="39">
        <v>87</v>
      </c>
      <c r="O10" s="39">
        <v>10323</v>
      </c>
      <c r="P10" s="39">
        <v>104</v>
      </c>
      <c r="Q10" s="136">
        <v>13323</v>
      </c>
      <c r="R10" s="136">
        <v>190</v>
      </c>
      <c r="S10" s="136">
        <v>12383</v>
      </c>
      <c r="T10" s="136">
        <v>180</v>
      </c>
      <c r="U10" s="136">
        <v>6800</v>
      </c>
      <c r="V10" s="136">
        <v>70</v>
      </c>
      <c r="W10" s="136">
        <v>8931</v>
      </c>
      <c r="X10" s="136">
        <v>40</v>
      </c>
      <c r="Y10" s="136">
        <v>3960</v>
      </c>
      <c r="Z10" s="136">
        <v>46</v>
      </c>
      <c r="AA10" s="136">
        <v>745</v>
      </c>
      <c r="AB10" s="136">
        <v>0</v>
      </c>
      <c r="AC10" s="19" t="s">
        <v>54</v>
      </c>
    </row>
    <row r="11" spans="1:29" x14ac:dyDescent="0.5">
      <c r="A11" s="17">
        <v>7</v>
      </c>
      <c r="B11" s="14" t="s">
        <v>6</v>
      </c>
      <c r="C11" s="16">
        <v>71</v>
      </c>
      <c r="D11" s="16">
        <v>0</v>
      </c>
      <c r="E11" s="39">
        <v>118</v>
      </c>
      <c r="F11" s="39">
        <v>0</v>
      </c>
      <c r="G11" s="39">
        <v>92</v>
      </c>
      <c r="H11" s="39">
        <v>0</v>
      </c>
      <c r="I11" s="39">
        <v>173</v>
      </c>
      <c r="J11" s="39">
        <v>0</v>
      </c>
      <c r="K11" s="39">
        <v>182</v>
      </c>
      <c r="L11" s="39">
        <v>0</v>
      </c>
      <c r="M11" s="39">
        <v>162</v>
      </c>
      <c r="N11" s="39">
        <v>0</v>
      </c>
      <c r="O11" s="39">
        <v>121</v>
      </c>
      <c r="P11" s="39">
        <v>0</v>
      </c>
      <c r="Q11" s="136">
        <v>107</v>
      </c>
      <c r="R11" s="136">
        <v>2</v>
      </c>
      <c r="S11" s="136">
        <v>213</v>
      </c>
      <c r="T11" s="136">
        <v>1</v>
      </c>
      <c r="U11" s="136">
        <v>101</v>
      </c>
      <c r="V11" s="136">
        <v>0</v>
      </c>
      <c r="W11" s="136">
        <v>23</v>
      </c>
      <c r="X11" s="136">
        <v>0</v>
      </c>
      <c r="Y11" s="136">
        <v>248</v>
      </c>
      <c r="Z11" s="136">
        <v>0</v>
      </c>
      <c r="AA11" s="136">
        <v>248</v>
      </c>
      <c r="AB11" s="136">
        <v>0</v>
      </c>
      <c r="AC11" s="19" t="s">
        <v>7</v>
      </c>
    </row>
    <row r="12" spans="1:29" x14ac:dyDescent="0.5">
      <c r="A12" s="17">
        <v>8</v>
      </c>
      <c r="B12" s="14" t="s">
        <v>8</v>
      </c>
      <c r="C12" s="16">
        <v>3190</v>
      </c>
      <c r="D12" s="16">
        <v>0</v>
      </c>
      <c r="E12" s="39">
        <v>4328</v>
      </c>
      <c r="F12" s="39">
        <v>0</v>
      </c>
      <c r="G12" s="39">
        <v>4763</v>
      </c>
      <c r="H12" s="39">
        <v>6</v>
      </c>
      <c r="I12" s="39">
        <v>3676</v>
      </c>
      <c r="J12" s="39">
        <v>6</v>
      </c>
      <c r="K12" s="39">
        <v>4808</v>
      </c>
      <c r="L12" s="39">
        <v>7</v>
      </c>
      <c r="M12" s="39">
        <v>3736</v>
      </c>
      <c r="N12" s="39">
        <v>0</v>
      </c>
      <c r="O12" s="39">
        <v>3573</v>
      </c>
      <c r="P12" s="39">
        <v>2</v>
      </c>
      <c r="Q12" s="136">
        <v>3838</v>
      </c>
      <c r="R12" s="136">
        <v>0</v>
      </c>
      <c r="S12" s="136">
        <v>7325</v>
      </c>
      <c r="T12" s="136">
        <v>0</v>
      </c>
      <c r="U12" s="136">
        <v>6026</v>
      </c>
      <c r="V12" s="136">
        <v>0</v>
      </c>
      <c r="W12" s="136">
        <v>3055</v>
      </c>
      <c r="X12" s="136">
        <v>0</v>
      </c>
      <c r="Y12" s="136">
        <v>4469</v>
      </c>
      <c r="Z12" s="136">
        <v>11</v>
      </c>
      <c r="AA12" s="136">
        <v>2130</v>
      </c>
      <c r="AB12" s="136">
        <v>0</v>
      </c>
      <c r="AC12" s="19" t="s">
        <v>9</v>
      </c>
    </row>
    <row r="13" spans="1:29" x14ac:dyDescent="0.5">
      <c r="A13" s="17">
        <v>9</v>
      </c>
      <c r="B13" s="14" t="s">
        <v>131</v>
      </c>
      <c r="C13" s="16">
        <v>1583</v>
      </c>
      <c r="D13" s="16">
        <v>4</v>
      </c>
      <c r="E13" s="39">
        <v>2557</v>
      </c>
      <c r="F13" s="39">
        <v>2</v>
      </c>
      <c r="G13" s="39">
        <v>2686</v>
      </c>
      <c r="H13" s="39">
        <v>1</v>
      </c>
      <c r="I13" s="39">
        <v>1307</v>
      </c>
      <c r="J13" s="39">
        <v>1</v>
      </c>
      <c r="K13" s="39">
        <v>1934</v>
      </c>
      <c r="L13" s="39">
        <v>13</v>
      </c>
      <c r="M13" s="39">
        <v>5184</v>
      </c>
      <c r="N13" s="39">
        <v>3</v>
      </c>
      <c r="O13" s="39">
        <v>2228</v>
      </c>
      <c r="P13" s="39">
        <v>0</v>
      </c>
      <c r="Q13" s="136">
        <v>9090</v>
      </c>
      <c r="R13" s="136">
        <v>16</v>
      </c>
      <c r="S13" s="136">
        <v>9470</v>
      </c>
      <c r="T13" s="136">
        <v>14</v>
      </c>
      <c r="U13" s="136">
        <v>16247</v>
      </c>
      <c r="V13" s="136">
        <v>10</v>
      </c>
      <c r="W13" s="136">
        <v>12378</v>
      </c>
      <c r="X13" s="136">
        <v>1</v>
      </c>
      <c r="Y13" s="136">
        <v>7684</v>
      </c>
      <c r="Z13" s="136">
        <v>82</v>
      </c>
      <c r="AA13" s="136">
        <v>41594</v>
      </c>
      <c r="AB13" s="136">
        <v>57</v>
      </c>
      <c r="AC13" s="19" t="s">
        <v>58</v>
      </c>
    </row>
    <row r="14" spans="1:29" x14ac:dyDescent="0.5">
      <c r="A14" s="17">
        <v>10</v>
      </c>
      <c r="B14" s="14" t="s">
        <v>132</v>
      </c>
      <c r="C14" s="16">
        <v>2566</v>
      </c>
      <c r="D14" s="16">
        <v>13</v>
      </c>
      <c r="E14" s="39">
        <v>1248</v>
      </c>
      <c r="F14" s="39">
        <v>10</v>
      </c>
      <c r="G14" s="39">
        <v>1310</v>
      </c>
      <c r="H14" s="39">
        <v>17</v>
      </c>
      <c r="I14" s="39">
        <v>2023</v>
      </c>
      <c r="J14" s="39">
        <v>14</v>
      </c>
      <c r="K14" s="39">
        <v>2808</v>
      </c>
      <c r="L14" s="39">
        <v>9</v>
      </c>
      <c r="M14" s="39">
        <v>1739</v>
      </c>
      <c r="N14" s="39">
        <v>1</v>
      </c>
      <c r="O14" s="39">
        <v>2716</v>
      </c>
      <c r="P14" s="39">
        <v>18</v>
      </c>
      <c r="Q14" s="136">
        <v>1001</v>
      </c>
      <c r="R14" s="136">
        <v>2</v>
      </c>
      <c r="S14" s="136">
        <v>1035</v>
      </c>
      <c r="T14" s="136">
        <v>4</v>
      </c>
      <c r="U14" s="136">
        <v>1663</v>
      </c>
      <c r="V14" s="136">
        <v>6</v>
      </c>
      <c r="W14" s="136">
        <v>1076</v>
      </c>
      <c r="X14" s="136">
        <v>0</v>
      </c>
      <c r="Y14" s="136">
        <v>0</v>
      </c>
      <c r="Z14" s="136">
        <v>0</v>
      </c>
      <c r="AA14" s="136">
        <v>947</v>
      </c>
      <c r="AB14" s="136">
        <v>2</v>
      </c>
      <c r="AC14" s="19" t="s">
        <v>60</v>
      </c>
    </row>
    <row r="15" spans="1:29" x14ac:dyDescent="0.5">
      <c r="A15" s="17">
        <v>11</v>
      </c>
      <c r="B15" s="14" t="s">
        <v>133</v>
      </c>
      <c r="C15" s="16">
        <v>3024</v>
      </c>
      <c r="D15" s="16">
        <v>0</v>
      </c>
      <c r="E15" s="39">
        <v>2177</v>
      </c>
      <c r="F15" s="39">
        <v>0</v>
      </c>
      <c r="G15" s="39">
        <v>3080</v>
      </c>
      <c r="H15" s="39">
        <v>0</v>
      </c>
      <c r="I15" s="39">
        <v>3557</v>
      </c>
      <c r="J15" s="39">
        <v>0</v>
      </c>
      <c r="K15" s="39">
        <v>2628</v>
      </c>
      <c r="L15" s="39">
        <v>0</v>
      </c>
      <c r="M15" s="39">
        <v>1528</v>
      </c>
      <c r="N15" s="39">
        <v>0</v>
      </c>
      <c r="O15" s="39">
        <v>1704</v>
      </c>
      <c r="P15" s="39">
        <v>0</v>
      </c>
      <c r="Q15" s="136" t="s">
        <v>177</v>
      </c>
      <c r="R15" s="136">
        <v>0</v>
      </c>
      <c r="S15" s="136" t="s">
        <v>178</v>
      </c>
      <c r="T15" s="136">
        <v>0</v>
      </c>
      <c r="U15" s="136" t="s">
        <v>179</v>
      </c>
      <c r="V15" s="136">
        <v>0</v>
      </c>
      <c r="W15" s="136">
        <v>1705</v>
      </c>
      <c r="X15" s="136">
        <v>0</v>
      </c>
      <c r="Y15" s="136">
        <v>381</v>
      </c>
      <c r="Z15" s="136">
        <v>0</v>
      </c>
      <c r="AA15" s="136">
        <v>499</v>
      </c>
      <c r="AB15" s="136">
        <v>0</v>
      </c>
      <c r="AC15" s="19" t="s">
        <v>134</v>
      </c>
    </row>
    <row r="16" spans="1:29" x14ac:dyDescent="0.5">
      <c r="A16" s="17">
        <v>12</v>
      </c>
      <c r="B16" s="14" t="s">
        <v>135</v>
      </c>
      <c r="C16" s="16">
        <v>966</v>
      </c>
      <c r="D16" s="16">
        <v>0</v>
      </c>
      <c r="E16" s="39">
        <v>2952</v>
      </c>
      <c r="F16" s="39">
        <v>2</v>
      </c>
      <c r="G16" s="39">
        <v>2887</v>
      </c>
      <c r="H16" s="39">
        <v>0</v>
      </c>
      <c r="I16" s="39">
        <v>2750</v>
      </c>
      <c r="J16" s="39">
        <v>0</v>
      </c>
      <c r="K16" s="39">
        <v>2482</v>
      </c>
      <c r="L16" s="39">
        <v>0</v>
      </c>
      <c r="M16" s="39">
        <v>2500</v>
      </c>
      <c r="N16" s="39">
        <v>0</v>
      </c>
      <c r="O16" s="39">
        <v>1877</v>
      </c>
      <c r="P16" s="39">
        <v>0</v>
      </c>
      <c r="Q16" s="136" t="s">
        <v>180</v>
      </c>
      <c r="R16" s="136">
        <v>0</v>
      </c>
      <c r="S16" s="136" t="s">
        <v>181</v>
      </c>
      <c r="T16" s="136">
        <v>0</v>
      </c>
      <c r="U16" s="136" t="s">
        <v>182</v>
      </c>
      <c r="V16" s="136">
        <v>0</v>
      </c>
      <c r="W16" s="136">
        <v>1937</v>
      </c>
      <c r="X16" s="136">
        <v>0</v>
      </c>
      <c r="Y16" s="136">
        <v>398</v>
      </c>
      <c r="Z16" s="136">
        <v>0</v>
      </c>
      <c r="AA16" s="136">
        <v>199</v>
      </c>
      <c r="AB16" s="136">
        <v>0</v>
      </c>
      <c r="AC16" s="19" t="s">
        <v>136</v>
      </c>
    </row>
    <row r="17" spans="1:29" x14ac:dyDescent="0.5">
      <c r="A17" s="17">
        <v>13</v>
      </c>
      <c r="B17" s="14" t="s">
        <v>137</v>
      </c>
      <c r="C17" s="16">
        <v>358</v>
      </c>
      <c r="D17" s="16">
        <v>0</v>
      </c>
      <c r="E17" s="39">
        <v>384</v>
      </c>
      <c r="F17" s="39">
        <v>2</v>
      </c>
      <c r="G17" s="39">
        <v>983</v>
      </c>
      <c r="H17" s="39">
        <v>0</v>
      </c>
      <c r="I17" s="39">
        <v>1444</v>
      </c>
      <c r="J17" s="39">
        <v>65</v>
      </c>
      <c r="K17" s="39">
        <v>1052</v>
      </c>
      <c r="L17" s="39">
        <v>1</v>
      </c>
      <c r="M17" s="39">
        <v>1258</v>
      </c>
      <c r="N17" s="39">
        <v>1</v>
      </c>
      <c r="O17" s="39">
        <v>1406</v>
      </c>
      <c r="P17" s="39">
        <v>0</v>
      </c>
      <c r="Q17" s="136">
        <v>1869</v>
      </c>
      <c r="R17" s="136">
        <v>4</v>
      </c>
      <c r="S17" s="136">
        <v>190</v>
      </c>
      <c r="T17" s="136">
        <v>1</v>
      </c>
      <c r="U17" s="136">
        <v>275</v>
      </c>
      <c r="V17" s="136">
        <v>0</v>
      </c>
      <c r="W17" s="136">
        <v>12</v>
      </c>
      <c r="X17" s="136">
        <v>0</v>
      </c>
      <c r="Y17" s="136">
        <v>1325</v>
      </c>
      <c r="Z17" s="136">
        <v>1</v>
      </c>
      <c r="AA17" s="136">
        <v>8471</v>
      </c>
      <c r="AB17" s="136">
        <v>0</v>
      </c>
      <c r="AC17" s="19" t="s">
        <v>65</v>
      </c>
    </row>
    <row r="18" spans="1:29" x14ac:dyDescent="0.5">
      <c r="A18" s="17">
        <v>14</v>
      </c>
      <c r="B18" s="14" t="s">
        <v>10</v>
      </c>
      <c r="C18" s="16">
        <v>8872</v>
      </c>
      <c r="D18" s="16">
        <v>16</v>
      </c>
      <c r="E18" s="39">
        <v>6049</v>
      </c>
      <c r="F18" s="39">
        <v>8</v>
      </c>
      <c r="G18" s="39">
        <v>10789</v>
      </c>
      <c r="H18" s="39">
        <v>26</v>
      </c>
      <c r="I18" s="39">
        <v>5415</v>
      </c>
      <c r="J18" s="39">
        <v>16</v>
      </c>
      <c r="K18" s="39">
        <v>6402</v>
      </c>
      <c r="L18" s="39">
        <v>8</v>
      </c>
      <c r="M18" s="39">
        <v>6026</v>
      </c>
      <c r="N18" s="39">
        <v>21</v>
      </c>
      <c r="O18" s="39">
        <v>6013</v>
      </c>
      <c r="P18" s="39">
        <v>17</v>
      </c>
      <c r="Q18" s="136">
        <v>5006</v>
      </c>
      <c r="R18" s="136">
        <v>5</v>
      </c>
      <c r="S18" s="136">
        <v>5017</v>
      </c>
      <c r="T18" s="136">
        <v>8</v>
      </c>
      <c r="U18" s="136">
        <v>4948</v>
      </c>
      <c r="V18" s="136">
        <v>4</v>
      </c>
      <c r="W18" s="136">
        <v>40</v>
      </c>
      <c r="X18" s="136">
        <v>0</v>
      </c>
      <c r="Y18" s="136">
        <v>3483</v>
      </c>
      <c r="Z18" s="136">
        <v>1</v>
      </c>
      <c r="AA18" s="136">
        <v>10428</v>
      </c>
      <c r="AB18" s="136">
        <v>0</v>
      </c>
      <c r="AC18" s="19" t="s">
        <v>11</v>
      </c>
    </row>
    <row r="19" spans="1:29" x14ac:dyDescent="0.5">
      <c r="A19" s="17">
        <v>15</v>
      </c>
      <c r="B19" s="14" t="s">
        <v>12</v>
      </c>
      <c r="C19" s="16">
        <v>5353</v>
      </c>
      <c r="D19" s="16">
        <v>6</v>
      </c>
      <c r="E19" s="39">
        <v>5336</v>
      </c>
      <c r="F19" s="39">
        <v>7</v>
      </c>
      <c r="G19" s="39">
        <v>8212</v>
      </c>
      <c r="H19" s="39">
        <v>18</v>
      </c>
      <c r="I19" s="39">
        <v>7034</v>
      </c>
      <c r="J19" s="39">
        <v>8</v>
      </c>
      <c r="K19" s="39">
        <v>5567</v>
      </c>
      <c r="L19" s="39">
        <v>4</v>
      </c>
      <c r="M19" s="39">
        <v>3965</v>
      </c>
      <c r="N19" s="39">
        <v>7</v>
      </c>
      <c r="O19" s="39">
        <v>5330</v>
      </c>
      <c r="P19" s="39">
        <v>18</v>
      </c>
      <c r="Q19" s="136">
        <v>5022</v>
      </c>
      <c r="R19" s="136">
        <v>7</v>
      </c>
      <c r="S19" s="136">
        <v>5583</v>
      </c>
      <c r="T19" s="136">
        <v>7</v>
      </c>
      <c r="U19" s="136">
        <v>8483</v>
      </c>
      <c r="V19" s="136">
        <v>5</v>
      </c>
      <c r="W19" s="136">
        <v>3633</v>
      </c>
      <c r="X19" s="136">
        <v>2</v>
      </c>
      <c r="Y19" s="136">
        <v>872</v>
      </c>
      <c r="Z19" s="136">
        <v>5</v>
      </c>
      <c r="AA19" s="136">
        <v>1724</v>
      </c>
      <c r="AB19" s="136">
        <v>9</v>
      </c>
      <c r="AC19" s="19" t="s">
        <v>13</v>
      </c>
    </row>
    <row r="20" spans="1:29" x14ac:dyDescent="0.5">
      <c r="A20" s="17">
        <v>16</v>
      </c>
      <c r="B20" s="14" t="s">
        <v>138</v>
      </c>
      <c r="C20" s="16">
        <v>5168</v>
      </c>
      <c r="D20" s="16">
        <v>15</v>
      </c>
      <c r="E20" s="39">
        <v>3851</v>
      </c>
      <c r="F20" s="39">
        <v>12</v>
      </c>
      <c r="G20" s="39">
        <v>12325</v>
      </c>
      <c r="H20" s="39">
        <v>4</v>
      </c>
      <c r="I20" s="39">
        <v>14055</v>
      </c>
      <c r="J20" s="39">
        <v>11</v>
      </c>
      <c r="K20" s="39">
        <v>16145</v>
      </c>
      <c r="L20" s="39">
        <v>18</v>
      </c>
      <c r="M20" s="39">
        <v>14030</v>
      </c>
      <c r="N20" s="39">
        <v>25</v>
      </c>
      <c r="O20" s="39">
        <v>14855</v>
      </c>
      <c r="P20" s="39">
        <v>22</v>
      </c>
      <c r="Q20" s="136">
        <v>17907</v>
      </c>
      <c r="R20" s="136">
        <v>8</v>
      </c>
      <c r="S20" s="136">
        <v>7395</v>
      </c>
      <c r="T20" s="136">
        <v>3</v>
      </c>
      <c r="U20" s="136">
        <v>5760</v>
      </c>
      <c r="V20" s="136">
        <v>1</v>
      </c>
      <c r="W20" s="136">
        <v>529</v>
      </c>
      <c r="X20" s="136">
        <v>0</v>
      </c>
      <c r="Y20" s="136">
        <v>277</v>
      </c>
      <c r="Z20" s="136">
        <v>0</v>
      </c>
      <c r="AA20" s="136">
        <v>235</v>
      </c>
      <c r="AB20" s="136">
        <v>0</v>
      </c>
      <c r="AC20" s="19" t="s">
        <v>69</v>
      </c>
    </row>
    <row r="21" spans="1:29" x14ac:dyDescent="0.5">
      <c r="A21" s="17">
        <v>17</v>
      </c>
      <c r="B21" s="14" t="s">
        <v>14</v>
      </c>
      <c r="C21" s="16">
        <v>5446</v>
      </c>
      <c r="D21" s="16">
        <v>36</v>
      </c>
      <c r="E21" s="39">
        <v>5994</v>
      </c>
      <c r="F21" s="39">
        <v>30</v>
      </c>
      <c r="G21" s="39">
        <v>6175</v>
      </c>
      <c r="H21" s="39">
        <v>21</v>
      </c>
      <c r="I21" s="39">
        <v>5851</v>
      </c>
      <c r="J21" s="39">
        <v>13</v>
      </c>
      <c r="K21" s="39">
        <v>6753</v>
      </c>
      <c r="L21" s="39">
        <v>13</v>
      </c>
      <c r="M21" s="39">
        <v>9738</v>
      </c>
      <c r="N21" s="39">
        <v>10</v>
      </c>
      <c r="O21" s="39">
        <v>11762</v>
      </c>
      <c r="P21" s="39">
        <v>6</v>
      </c>
      <c r="Q21" s="136">
        <v>6289</v>
      </c>
      <c r="R21" s="136">
        <v>2</v>
      </c>
      <c r="S21" s="136">
        <v>9229</v>
      </c>
      <c r="T21" s="136">
        <v>2</v>
      </c>
      <c r="U21" s="136">
        <v>114</v>
      </c>
      <c r="V21" s="136">
        <v>0</v>
      </c>
      <c r="W21" s="136">
        <v>717</v>
      </c>
      <c r="X21" s="136">
        <v>0</v>
      </c>
      <c r="Y21" s="136">
        <v>177</v>
      </c>
      <c r="Z21" s="136">
        <v>0</v>
      </c>
      <c r="AA21" s="136">
        <v>83</v>
      </c>
      <c r="AB21" s="136">
        <v>0</v>
      </c>
      <c r="AC21" s="19" t="s">
        <v>15</v>
      </c>
    </row>
    <row r="22" spans="1:29" x14ac:dyDescent="0.5">
      <c r="A22" s="17">
        <v>18</v>
      </c>
      <c r="B22" s="14" t="s">
        <v>139</v>
      </c>
      <c r="C22" s="16">
        <v>320</v>
      </c>
      <c r="D22" s="16">
        <v>0</v>
      </c>
      <c r="E22" s="39">
        <v>229</v>
      </c>
      <c r="F22" s="39">
        <v>0</v>
      </c>
      <c r="G22" s="39">
        <v>229</v>
      </c>
      <c r="H22" s="39">
        <v>4</v>
      </c>
      <c r="I22" s="39">
        <v>258</v>
      </c>
      <c r="J22" s="39">
        <v>0</v>
      </c>
      <c r="K22" s="39">
        <v>443</v>
      </c>
      <c r="L22" s="39">
        <v>0</v>
      </c>
      <c r="M22" s="39">
        <v>88</v>
      </c>
      <c r="N22" s="39">
        <v>0</v>
      </c>
      <c r="O22" s="39">
        <v>182</v>
      </c>
      <c r="P22" s="39">
        <v>1</v>
      </c>
      <c r="Q22" s="136">
        <v>128</v>
      </c>
      <c r="R22" s="136">
        <v>0</v>
      </c>
      <c r="S22" s="136">
        <v>298</v>
      </c>
      <c r="T22" s="136">
        <v>0</v>
      </c>
      <c r="U22" s="136">
        <v>490</v>
      </c>
      <c r="V22" s="136">
        <v>3</v>
      </c>
      <c r="W22" s="136">
        <v>78</v>
      </c>
      <c r="X22" s="136">
        <v>0</v>
      </c>
      <c r="Y22" s="136">
        <v>272</v>
      </c>
      <c r="Z22" s="136">
        <v>0</v>
      </c>
      <c r="AA22" s="136">
        <v>304</v>
      </c>
      <c r="AB22" s="136">
        <v>1</v>
      </c>
      <c r="AC22" s="19" t="s">
        <v>72</v>
      </c>
    </row>
    <row r="23" spans="1:29" x14ac:dyDescent="0.5">
      <c r="A23" s="17">
        <v>19</v>
      </c>
      <c r="B23" s="14" t="s">
        <v>140</v>
      </c>
      <c r="C23" s="16">
        <v>438</v>
      </c>
      <c r="D23" s="16">
        <v>1</v>
      </c>
      <c r="E23" s="39">
        <v>87</v>
      </c>
      <c r="F23" s="39">
        <v>3</v>
      </c>
      <c r="G23" s="39">
        <v>221</v>
      </c>
      <c r="H23" s="39">
        <v>1</v>
      </c>
      <c r="I23" s="39">
        <v>518</v>
      </c>
      <c r="J23" s="39">
        <v>0</v>
      </c>
      <c r="K23" s="39">
        <v>643</v>
      </c>
      <c r="L23" s="39">
        <v>0</v>
      </c>
      <c r="M23" s="39">
        <v>299</v>
      </c>
      <c r="N23" s="39">
        <v>0</v>
      </c>
      <c r="O23" s="39">
        <v>244</v>
      </c>
      <c r="P23" s="39">
        <v>3</v>
      </c>
      <c r="Q23" s="136">
        <v>319</v>
      </c>
      <c r="R23" s="136">
        <v>1</v>
      </c>
      <c r="S23" s="136">
        <v>494</v>
      </c>
      <c r="T23" s="136">
        <v>4</v>
      </c>
      <c r="U23" s="136">
        <v>210</v>
      </c>
      <c r="V23" s="136">
        <v>0</v>
      </c>
      <c r="W23" s="136">
        <v>353</v>
      </c>
      <c r="X23" s="136">
        <v>0</v>
      </c>
      <c r="Y23" s="136">
        <v>156</v>
      </c>
      <c r="Z23" s="136">
        <v>0</v>
      </c>
      <c r="AA23" s="136">
        <v>284</v>
      </c>
      <c r="AB23" s="136">
        <v>0</v>
      </c>
      <c r="AC23" s="19" t="s">
        <v>74</v>
      </c>
    </row>
    <row r="24" spans="1:29" x14ac:dyDescent="0.5">
      <c r="A24" s="17">
        <v>20</v>
      </c>
      <c r="B24" s="14" t="s">
        <v>141</v>
      </c>
      <c r="C24" s="16">
        <v>571</v>
      </c>
      <c r="D24" s="16">
        <v>12</v>
      </c>
      <c r="E24" s="39">
        <v>812</v>
      </c>
      <c r="F24" s="39">
        <v>14</v>
      </c>
      <c r="G24" s="39">
        <v>914</v>
      </c>
      <c r="H24" s="39">
        <v>15</v>
      </c>
      <c r="I24" s="39">
        <v>419</v>
      </c>
      <c r="J24" s="39">
        <v>10</v>
      </c>
      <c r="K24" s="39">
        <v>194</v>
      </c>
      <c r="L24" s="39">
        <v>0</v>
      </c>
      <c r="M24" s="39">
        <v>209</v>
      </c>
      <c r="N24" s="39">
        <v>4</v>
      </c>
      <c r="O24" s="39">
        <v>225</v>
      </c>
      <c r="P24" s="39">
        <v>1</v>
      </c>
      <c r="Q24" s="136">
        <v>229</v>
      </c>
      <c r="R24" s="136">
        <v>2</v>
      </c>
      <c r="S24" s="136">
        <v>299</v>
      </c>
      <c r="T24" s="136">
        <v>2</v>
      </c>
      <c r="U24" s="136">
        <v>281</v>
      </c>
      <c r="V24" s="136">
        <v>0</v>
      </c>
      <c r="W24" s="136">
        <v>228</v>
      </c>
      <c r="X24" s="136">
        <v>1</v>
      </c>
      <c r="Y24" s="136">
        <v>192</v>
      </c>
      <c r="Z24" s="136">
        <v>1</v>
      </c>
      <c r="AA24" s="136">
        <v>211</v>
      </c>
      <c r="AB24" s="136">
        <v>3</v>
      </c>
      <c r="AC24" s="19" t="s">
        <v>76</v>
      </c>
    </row>
    <row r="25" spans="1:29" x14ac:dyDescent="0.5">
      <c r="A25" s="17">
        <v>21</v>
      </c>
      <c r="B25" s="14" t="s">
        <v>142</v>
      </c>
      <c r="C25" s="16">
        <v>119</v>
      </c>
      <c r="D25" s="16">
        <v>0</v>
      </c>
      <c r="E25" s="39">
        <v>64</v>
      </c>
      <c r="F25" s="39">
        <v>0</v>
      </c>
      <c r="G25" s="39">
        <v>284</v>
      </c>
      <c r="H25" s="39">
        <v>0</v>
      </c>
      <c r="I25" s="39">
        <v>119</v>
      </c>
      <c r="J25" s="39">
        <v>0</v>
      </c>
      <c r="K25" s="39">
        <v>113</v>
      </c>
      <c r="L25" s="39">
        <v>0</v>
      </c>
      <c r="M25" s="39">
        <v>76</v>
      </c>
      <c r="N25" s="39">
        <v>0</v>
      </c>
      <c r="O25" s="39">
        <v>87</v>
      </c>
      <c r="P25" s="39">
        <v>0</v>
      </c>
      <c r="Q25" s="136">
        <v>768</v>
      </c>
      <c r="R25" s="136">
        <v>0</v>
      </c>
      <c r="S25" s="136">
        <v>323</v>
      </c>
      <c r="T25" s="136">
        <v>0</v>
      </c>
      <c r="U25" s="136">
        <v>324</v>
      </c>
      <c r="V25" s="136">
        <v>0</v>
      </c>
      <c r="W25" s="136">
        <v>0</v>
      </c>
      <c r="X25" s="136">
        <v>0</v>
      </c>
      <c r="Y25" s="136">
        <v>0</v>
      </c>
      <c r="Z25" s="136">
        <v>0</v>
      </c>
      <c r="AA25" s="136">
        <v>239</v>
      </c>
      <c r="AB25" s="136">
        <v>0</v>
      </c>
      <c r="AC25" s="19" t="s">
        <v>78</v>
      </c>
    </row>
    <row r="26" spans="1:29" x14ac:dyDescent="0.5">
      <c r="A26" s="17">
        <v>22</v>
      </c>
      <c r="B26" s="14" t="s">
        <v>16</v>
      </c>
      <c r="C26" s="16">
        <v>3328</v>
      </c>
      <c r="D26" s="16">
        <v>62</v>
      </c>
      <c r="E26" s="39">
        <v>3272</v>
      </c>
      <c r="F26" s="39">
        <v>89</v>
      </c>
      <c r="G26" s="39">
        <v>5372</v>
      </c>
      <c r="H26" s="39">
        <v>100</v>
      </c>
      <c r="I26" s="39">
        <v>3743</v>
      </c>
      <c r="J26" s="39">
        <v>90</v>
      </c>
      <c r="K26" s="39">
        <v>5069</v>
      </c>
      <c r="L26" s="39">
        <v>39</v>
      </c>
      <c r="M26" s="39">
        <v>5146</v>
      </c>
      <c r="N26" s="39">
        <v>24</v>
      </c>
      <c r="O26" s="39">
        <v>3522</v>
      </c>
      <c r="P26" s="39">
        <v>20</v>
      </c>
      <c r="Q26" s="136">
        <v>3069</v>
      </c>
      <c r="R26" s="136">
        <v>39</v>
      </c>
      <c r="S26" s="136">
        <v>2123</v>
      </c>
      <c r="T26" s="136">
        <v>10</v>
      </c>
      <c r="U26" s="136">
        <v>1966</v>
      </c>
      <c r="V26" s="136">
        <v>6</v>
      </c>
      <c r="W26" s="136">
        <v>1737</v>
      </c>
      <c r="X26" s="136">
        <v>5</v>
      </c>
      <c r="Y26" s="136">
        <v>1352</v>
      </c>
      <c r="Z26" s="136">
        <v>8</v>
      </c>
      <c r="AA26" s="136">
        <v>514</v>
      </c>
      <c r="AB26" s="136">
        <v>0</v>
      </c>
      <c r="AC26" s="19" t="s">
        <v>17</v>
      </c>
    </row>
    <row r="27" spans="1:29" x14ac:dyDescent="0.5">
      <c r="A27" s="17">
        <v>23</v>
      </c>
      <c r="B27" s="14" t="s">
        <v>146</v>
      </c>
      <c r="C27" s="16">
        <v>6546</v>
      </c>
      <c r="D27" s="16">
        <v>21</v>
      </c>
      <c r="E27" s="39">
        <v>5041</v>
      </c>
      <c r="F27" s="39">
        <v>12</v>
      </c>
      <c r="G27" s="39">
        <v>3323</v>
      </c>
      <c r="H27" s="39">
        <v>0</v>
      </c>
      <c r="I27" s="39">
        <v>3099</v>
      </c>
      <c r="J27" s="39">
        <v>6</v>
      </c>
      <c r="K27" s="39">
        <v>4525</v>
      </c>
      <c r="L27" s="39">
        <v>4</v>
      </c>
      <c r="M27" s="39">
        <v>9330</v>
      </c>
      <c r="N27" s="39">
        <v>8</v>
      </c>
      <c r="O27" s="39">
        <v>9831</v>
      </c>
      <c r="P27" s="39">
        <v>7</v>
      </c>
      <c r="Q27" s="136">
        <v>13971</v>
      </c>
      <c r="R27" s="136">
        <v>8</v>
      </c>
      <c r="S27" s="136">
        <v>16909</v>
      </c>
      <c r="T27" s="136">
        <v>25</v>
      </c>
      <c r="U27" s="136">
        <v>15693</v>
      </c>
      <c r="V27" s="136">
        <v>1</v>
      </c>
      <c r="W27" s="136">
        <v>15305</v>
      </c>
      <c r="X27" s="136">
        <v>4</v>
      </c>
      <c r="Y27" s="136">
        <v>20097</v>
      </c>
      <c r="Z27" s="136">
        <v>21</v>
      </c>
      <c r="AA27" s="136">
        <v>33462</v>
      </c>
      <c r="AB27" s="136">
        <v>0</v>
      </c>
      <c r="AC27" s="19" t="s">
        <v>82</v>
      </c>
    </row>
    <row r="28" spans="1:29" x14ac:dyDescent="0.5">
      <c r="A28" s="17">
        <v>24</v>
      </c>
      <c r="B28" s="14" t="s">
        <v>147</v>
      </c>
      <c r="C28" s="16">
        <v>1356</v>
      </c>
      <c r="D28" s="16">
        <v>1</v>
      </c>
      <c r="E28" s="39">
        <v>967</v>
      </c>
      <c r="F28" s="39">
        <v>0</v>
      </c>
      <c r="G28" s="39">
        <v>1595</v>
      </c>
      <c r="H28" s="39">
        <v>7</v>
      </c>
      <c r="I28" s="39">
        <v>2384</v>
      </c>
      <c r="J28" s="39">
        <v>10</v>
      </c>
      <c r="K28" s="39">
        <v>9719</v>
      </c>
      <c r="L28" s="39">
        <v>3</v>
      </c>
      <c r="M28" s="39">
        <v>3247</v>
      </c>
      <c r="N28" s="39">
        <v>0</v>
      </c>
      <c r="O28" s="39">
        <v>2471</v>
      </c>
      <c r="P28" s="39">
        <v>1</v>
      </c>
      <c r="Q28" s="136">
        <v>5321</v>
      </c>
      <c r="R28" s="136">
        <v>0</v>
      </c>
      <c r="S28" s="136">
        <v>1473</v>
      </c>
      <c r="T28" s="136">
        <v>0</v>
      </c>
      <c r="U28" s="136">
        <v>2409</v>
      </c>
      <c r="V28" s="136">
        <v>8</v>
      </c>
      <c r="W28" s="136">
        <v>1367</v>
      </c>
      <c r="X28" s="136">
        <v>0</v>
      </c>
      <c r="Y28" s="136">
        <v>1507</v>
      </c>
      <c r="Z28" s="136">
        <v>0</v>
      </c>
      <c r="AA28" s="136">
        <v>2020</v>
      </c>
      <c r="AB28" s="136">
        <v>2</v>
      </c>
      <c r="AC28" s="19" t="s">
        <v>84</v>
      </c>
    </row>
    <row r="29" spans="1:29" x14ac:dyDescent="0.5">
      <c r="A29" s="17">
        <v>25</v>
      </c>
      <c r="B29" s="14" t="s">
        <v>148</v>
      </c>
      <c r="C29" s="16">
        <v>1180</v>
      </c>
      <c r="D29" s="16">
        <v>2</v>
      </c>
      <c r="E29" s="39">
        <v>484</v>
      </c>
      <c r="F29" s="39">
        <v>0</v>
      </c>
      <c r="G29" s="39">
        <v>667</v>
      </c>
      <c r="H29" s="39">
        <v>6</v>
      </c>
      <c r="I29" s="39">
        <v>692</v>
      </c>
      <c r="J29" s="39">
        <v>1</v>
      </c>
      <c r="K29" s="39">
        <v>556</v>
      </c>
      <c r="L29" s="39">
        <v>0</v>
      </c>
      <c r="M29" s="39">
        <v>1344</v>
      </c>
      <c r="N29" s="39">
        <v>0</v>
      </c>
      <c r="O29" s="39">
        <v>1182</v>
      </c>
      <c r="P29" s="39">
        <v>0</v>
      </c>
      <c r="Q29" s="136">
        <v>300</v>
      </c>
      <c r="R29" s="136"/>
      <c r="S29" s="136">
        <v>206</v>
      </c>
      <c r="T29" s="136">
        <v>0</v>
      </c>
      <c r="U29" s="136">
        <v>43</v>
      </c>
      <c r="V29" s="136">
        <v>1</v>
      </c>
      <c r="W29" s="136">
        <v>6</v>
      </c>
      <c r="X29" s="136">
        <v>0</v>
      </c>
      <c r="Y29" s="136">
        <v>10</v>
      </c>
      <c r="Z29" s="136">
        <v>0</v>
      </c>
      <c r="AA29" s="136">
        <v>768</v>
      </c>
      <c r="AB29" s="136">
        <v>0</v>
      </c>
      <c r="AC29" s="19" t="s">
        <v>86</v>
      </c>
    </row>
    <row r="30" spans="1:29" x14ac:dyDescent="0.5">
      <c r="A30" s="17">
        <v>26</v>
      </c>
      <c r="B30" s="14" t="s">
        <v>18</v>
      </c>
      <c r="C30" s="16">
        <v>5732</v>
      </c>
      <c r="D30" s="16">
        <v>3</v>
      </c>
      <c r="E30" s="39">
        <v>5940</v>
      </c>
      <c r="F30" s="39">
        <v>0</v>
      </c>
      <c r="G30" s="39">
        <v>10628</v>
      </c>
      <c r="H30" s="39">
        <v>0</v>
      </c>
      <c r="I30" s="39">
        <v>1868</v>
      </c>
      <c r="J30" s="39">
        <v>0</v>
      </c>
      <c r="K30" s="39">
        <v>880</v>
      </c>
      <c r="L30" s="39">
        <v>0</v>
      </c>
      <c r="M30" s="39">
        <v>1066</v>
      </c>
      <c r="N30" s="39">
        <v>1</v>
      </c>
      <c r="O30" s="39">
        <v>663</v>
      </c>
      <c r="P30" s="39">
        <v>0</v>
      </c>
      <c r="Q30" s="136">
        <v>733</v>
      </c>
      <c r="R30" s="136">
        <v>1</v>
      </c>
      <c r="S30" s="136">
        <v>1389</v>
      </c>
      <c r="T30" s="136">
        <v>0</v>
      </c>
      <c r="U30" s="136">
        <v>1810</v>
      </c>
      <c r="V30" s="136">
        <v>3</v>
      </c>
      <c r="W30" s="136">
        <v>1326</v>
      </c>
      <c r="X30" s="136">
        <v>9</v>
      </c>
      <c r="Y30" s="136">
        <v>1158</v>
      </c>
      <c r="Z30" s="136">
        <v>41</v>
      </c>
      <c r="AA30" s="136">
        <v>2765</v>
      </c>
      <c r="AB30" s="136">
        <v>8</v>
      </c>
      <c r="AC30" s="19" t="s">
        <v>19</v>
      </c>
    </row>
    <row r="31" spans="1:29" x14ac:dyDescent="0.5">
      <c r="A31" s="17">
        <v>27</v>
      </c>
      <c r="B31" s="14" t="s">
        <v>170</v>
      </c>
      <c r="C31" s="16"/>
      <c r="D31" s="16"/>
      <c r="E31" s="39"/>
      <c r="F31" s="39"/>
      <c r="G31" s="39"/>
      <c r="H31" s="39"/>
      <c r="I31" s="39"/>
      <c r="J31" s="39"/>
      <c r="K31" s="39"/>
      <c r="L31" s="39"/>
      <c r="M31" s="39">
        <v>1735</v>
      </c>
      <c r="N31" s="39">
        <v>1</v>
      </c>
      <c r="O31" s="39">
        <v>2270</v>
      </c>
      <c r="P31" s="39">
        <v>0</v>
      </c>
      <c r="Q31" s="136">
        <v>117</v>
      </c>
      <c r="R31" s="136">
        <v>0</v>
      </c>
      <c r="S31" s="136">
        <v>24</v>
      </c>
      <c r="T31" s="136">
        <v>0</v>
      </c>
      <c r="U31" s="136">
        <v>136</v>
      </c>
      <c r="V31" s="136">
        <v>0</v>
      </c>
      <c r="W31" s="136">
        <v>131</v>
      </c>
      <c r="X31" s="136">
        <v>0</v>
      </c>
      <c r="Y31" s="136">
        <v>0</v>
      </c>
      <c r="Z31" s="136">
        <v>0</v>
      </c>
      <c r="AA31" s="136">
        <v>0</v>
      </c>
      <c r="AB31" s="136">
        <v>0</v>
      </c>
      <c r="AC31" s="19" t="s">
        <v>89</v>
      </c>
    </row>
    <row r="32" spans="1:29" x14ac:dyDescent="0.5">
      <c r="A32" s="17">
        <v>28</v>
      </c>
      <c r="B32" s="14" t="s">
        <v>151</v>
      </c>
      <c r="C32" s="16">
        <v>717</v>
      </c>
      <c r="D32" s="16">
        <v>8</v>
      </c>
      <c r="E32" s="39">
        <v>404</v>
      </c>
      <c r="F32" s="39">
        <v>0</v>
      </c>
      <c r="G32" s="39">
        <v>272</v>
      </c>
      <c r="H32" s="39">
        <v>2</v>
      </c>
      <c r="I32" s="39">
        <v>205</v>
      </c>
      <c r="J32" s="39">
        <v>1</v>
      </c>
      <c r="K32" s="39">
        <v>177</v>
      </c>
      <c r="L32" s="39">
        <v>1</v>
      </c>
      <c r="M32" s="39">
        <v>183</v>
      </c>
      <c r="N32" s="39">
        <v>1</v>
      </c>
      <c r="O32" s="39">
        <v>169</v>
      </c>
      <c r="P32" s="39">
        <v>4</v>
      </c>
      <c r="Q32" s="136">
        <v>88</v>
      </c>
      <c r="R32" s="136">
        <v>0</v>
      </c>
      <c r="S32" s="136">
        <v>78</v>
      </c>
      <c r="T32" s="136">
        <v>0</v>
      </c>
      <c r="U32" s="136">
        <v>116</v>
      </c>
      <c r="V32" s="136">
        <v>0</v>
      </c>
      <c r="W32" s="136">
        <v>0</v>
      </c>
      <c r="X32" s="136">
        <v>0</v>
      </c>
      <c r="Y32" s="136">
        <v>44</v>
      </c>
      <c r="Z32" s="136">
        <v>0</v>
      </c>
      <c r="AA32" s="136">
        <v>426</v>
      </c>
      <c r="AB32" s="136">
        <v>0</v>
      </c>
      <c r="AC32" s="19" t="s">
        <v>91</v>
      </c>
    </row>
    <row r="33" spans="1:29" x14ac:dyDescent="0.5">
      <c r="A33" s="17">
        <v>30</v>
      </c>
      <c r="B33" s="14" t="s">
        <v>152</v>
      </c>
      <c r="C33" s="16">
        <v>6645</v>
      </c>
      <c r="D33" s="16">
        <v>12</v>
      </c>
      <c r="E33" s="39">
        <v>3143</v>
      </c>
      <c r="F33" s="39">
        <v>19</v>
      </c>
      <c r="G33" s="39">
        <v>6499</v>
      </c>
      <c r="H33" s="39">
        <v>16</v>
      </c>
      <c r="I33" s="39">
        <v>8619</v>
      </c>
      <c r="J33" s="39">
        <v>11</v>
      </c>
      <c r="K33" s="39">
        <v>9243</v>
      </c>
      <c r="L33" s="39">
        <v>9</v>
      </c>
      <c r="M33" s="39">
        <v>10242</v>
      </c>
      <c r="N33" s="39">
        <v>15</v>
      </c>
      <c r="O33" s="39">
        <v>10930</v>
      </c>
      <c r="P33" s="39">
        <v>16</v>
      </c>
      <c r="Q33" s="136">
        <v>10900</v>
      </c>
      <c r="R33" s="136">
        <v>14</v>
      </c>
      <c r="S33" s="136">
        <v>8774</v>
      </c>
      <c r="T33" s="136">
        <v>23</v>
      </c>
      <c r="U33" s="136">
        <v>9068</v>
      </c>
      <c r="V33" s="136">
        <v>21</v>
      </c>
      <c r="W33" s="136">
        <v>1934</v>
      </c>
      <c r="X33" s="136">
        <v>8</v>
      </c>
      <c r="Y33" s="136">
        <v>0</v>
      </c>
      <c r="Z33" s="136">
        <v>0</v>
      </c>
      <c r="AA33" s="136">
        <v>2176</v>
      </c>
      <c r="AB33" s="136">
        <v>0</v>
      </c>
      <c r="AC33" s="19" t="s">
        <v>95</v>
      </c>
    </row>
    <row r="34" spans="1:29" x14ac:dyDescent="0.5">
      <c r="A34" s="17">
        <v>29</v>
      </c>
      <c r="B34" s="14" t="s">
        <v>153</v>
      </c>
      <c r="C34" s="16">
        <v>2203</v>
      </c>
      <c r="D34" s="16">
        <v>9</v>
      </c>
      <c r="E34" s="39">
        <v>7749</v>
      </c>
      <c r="F34" s="39">
        <v>28</v>
      </c>
      <c r="G34" s="39">
        <v>6345</v>
      </c>
      <c r="H34" s="39">
        <v>12</v>
      </c>
      <c r="I34" s="39">
        <v>9079</v>
      </c>
      <c r="J34" s="39">
        <v>17</v>
      </c>
      <c r="K34" s="39">
        <v>16037</v>
      </c>
      <c r="L34" s="39">
        <v>50</v>
      </c>
      <c r="M34" s="39">
        <v>11188</v>
      </c>
      <c r="N34" s="39">
        <v>73</v>
      </c>
      <c r="O34" s="39">
        <v>13250</v>
      </c>
      <c r="P34" s="39">
        <v>47</v>
      </c>
      <c r="Q34" s="136">
        <v>20720</v>
      </c>
      <c r="R34" s="136">
        <v>43</v>
      </c>
      <c r="S34" s="136">
        <v>24873</v>
      </c>
      <c r="T34" s="136">
        <v>42</v>
      </c>
      <c r="U34" s="136">
        <v>14625</v>
      </c>
      <c r="V34" s="136">
        <v>44</v>
      </c>
      <c r="W34" s="136">
        <v>12313</v>
      </c>
      <c r="X34" s="136">
        <v>19</v>
      </c>
      <c r="Y34" s="136">
        <v>0</v>
      </c>
      <c r="Z34" s="136">
        <v>0</v>
      </c>
      <c r="AA34" s="136">
        <v>12742</v>
      </c>
      <c r="AB34" s="136">
        <v>1696</v>
      </c>
      <c r="AC34" s="19" t="s">
        <v>93</v>
      </c>
    </row>
    <row r="35" spans="1:29" x14ac:dyDescent="0.5">
      <c r="A35" s="17">
        <v>31</v>
      </c>
      <c r="B35" s="14" t="s">
        <v>154</v>
      </c>
      <c r="C35" s="16">
        <v>4779</v>
      </c>
      <c r="D35" s="16">
        <v>68</v>
      </c>
      <c r="E35" s="39">
        <v>5480</v>
      </c>
      <c r="F35" s="39">
        <v>105</v>
      </c>
      <c r="G35" s="39">
        <v>4097</v>
      </c>
      <c r="H35" s="39">
        <v>102</v>
      </c>
      <c r="I35" s="39">
        <v>4967</v>
      </c>
      <c r="J35" s="39">
        <v>91</v>
      </c>
      <c r="K35" s="39">
        <v>4444</v>
      </c>
      <c r="L35" s="39">
        <v>63</v>
      </c>
      <c r="M35" s="39">
        <v>3948</v>
      </c>
      <c r="N35" s="39">
        <v>83</v>
      </c>
      <c r="O35" s="39">
        <v>2900</v>
      </c>
      <c r="P35" s="39">
        <v>114</v>
      </c>
      <c r="Q35" s="136">
        <v>3429</v>
      </c>
      <c r="R35" s="136">
        <v>75</v>
      </c>
      <c r="S35" s="136">
        <v>3704</v>
      </c>
      <c r="T35" s="136">
        <v>81</v>
      </c>
      <c r="U35" s="136">
        <v>5301</v>
      </c>
      <c r="V35" s="136">
        <v>82</v>
      </c>
      <c r="W35" s="136">
        <v>2328</v>
      </c>
      <c r="X35" s="136">
        <v>47</v>
      </c>
      <c r="Y35" s="136" t="s">
        <v>97</v>
      </c>
      <c r="Z35" s="136" t="s">
        <v>97</v>
      </c>
      <c r="AA35" s="136" t="s">
        <v>97</v>
      </c>
      <c r="AB35" s="136" t="s">
        <v>97</v>
      </c>
      <c r="AC35" s="19" t="s">
        <v>98</v>
      </c>
    </row>
    <row r="36" spans="1:29" ht="29" x14ac:dyDescent="0.5">
      <c r="A36" s="17">
        <v>32</v>
      </c>
      <c r="B36" s="14" t="s">
        <v>99</v>
      </c>
      <c r="C36" s="16">
        <v>255</v>
      </c>
      <c r="D36" s="16">
        <v>6</v>
      </c>
      <c r="E36" s="39">
        <v>208</v>
      </c>
      <c r="F36" s="39">
        <v>5</v>
      </c>
      <c r="G36" s="39">
        <v>172</v>
      </c>
      <c r="H36" s="39">
        <v>9</v>
      </c>
      <c r="I36" s="39">
        <v>231</v>
      </c>
      <c r="J36" s="39">
        <v>11</v>
      </c>
      <c r="K36" s="39">
        <v>262</v>
      </c>
      <c r="L36" s="39">
        <v>9</v>
      </c>
      <c r="M36" s="39">
        <v>123</v>
      </c>
      <c r="N36" s="39">
        <v>1</v>
      </c>
      <c r="O36" s="39">
        <v>182</v>
      </c>
      <c r="P36" s="39">
        <v>0</v>
      </c>
      <c r="Q36" s="136">
        <v>72</v>
      </c>
      <c r="R36" s="136">
        <v>0</v>
      </c>
      <c r="S36" s="136">
        <v>111</v>
      </c>
      <c r="T36" s="136">
        <v>1</v>
      </c>
      <c r="U36" s="136">
        <v>68</v>
      </c>
      <c r="V36" s="136">
        <v>1</v>
      </c>
      <c r="W36" s="136">
        <v>13</v>
      </c>
      <c r="X36" s="136">
        <v>0</v>
      </c>
      <c r="Y36" s="136">
        <v>53</v>
      </c>
      <c r="Z36" s="136">
        <v>2</v>
      </c>
      <c r="AA36" s="136">
        <v>59</v>
      </c>
      <c r="AB36" s="136">
        <v>0</v>
      </c>
      <c r="AC36" s="19" t="s">
        <v>100</v>
      </c>
    </row>
    <row r="37" spans="1:29" x14ac:dyDescent="0.5">
      <c r="A37" s="17">
        <v>33</v>
      </c>
      <c r="B37" s="14" t="s">
        <v>155</v>
      </c>
      <c r="C37" s="16" t="s">
        <v>183</v>
      </c>
      <c r="D37" s="16" t="s">
        <v>183</v>
      </c>
      <c r="E37" s="39">
        <v>1309</v>
      </c>
      <c r="F37" s="39">
        <v>0</v>
      </c>
      <c r="G37" s="39">
        <v>1751</v>
      </c>
      <c r="H37" s="39">
        <v>0</v>
      </c>
      <c r="I37" s="39">
        <v>424</v>
      </c>
      <c r="J37" s="39">
        <v>1</v>
      </c>
      <c r="K37" s="39">
        <v>766</v>
      </c>
      <c r="L37" s="39">
        <v>21</v>
      </c>
      <c r="M37" s="39">
        <v>1249</v>
      </c>
      <c r="N37" s="39">
        <v>27</v>
      </c>
      <c r="O37" s="39">
        <v>1179</v>
      </c>
      <c r="P37" s="39">
        <v>7</v>
      </c>
      <c r="Q37" s="136">
        <v>1240</v>
      </c>
      <c r="R37" s="136">
        <v>21</v>
      </c>
      <c r="S37" s="136">
        <v>1676</v>
      </c>
      <c r="T37" s="136">
        <v>10</v>
      </c>
      <c r="U37" s="136">
        <v>1763</v>
      </c>
      <c r="V37" s="136">
        <v>32</v>
      </c>
      <c r="W37" s="136">
        <v>1053</v>
      </c>
      <c r="X37" s="136">
        <v>31</v>
      </c>
      <c r="Y37" s="136">
        <v>883</v>
      </c>
      <c r="Z37" s="136">
        <v>6</v>
      </c>
      <c r="AA37" s="136">
        <v>1313</v>
      </c>
      <c r="AB37" s="136">
        <v>3</v>
      </c>
      <c r="AC37" s="19" t="s">
        <v>102</v>
      </c>
    </row>
    <row r="38" spans="1:29" x14ac:dyDescent="0.5">
      <c r="A38" s="17">
        <v>34</v>
      </c>
      <c r="B38" s="14" t="s">
        <v>156</v>
      </c>
      <c r="C38" s="16">
        <v>314</v>
      </c>
      <c r="D38" s="16">
        <v>2</v>
      </c>
      <c r="E38" s="39">
        <v>269</v>
      </c>
      <c r="F38" s="39">
        <v>0</v>
      </c>
      <c r="G38" s="39">
        <v>159</v>
      </c>
      <c r="H38" s="39">
        <v>0</v>
      </c>
      <c r="I38" s="39">
        <v>90</v>
      </c>
      <c r="J38" s="39">
        <v>2</v>
      </c>
      <c r="K38" s="39">
        <v>32</v>
      </c>
      <c r="L38" s="39">
        <v>0</v>
      </c>
      <c r="M38" s="39">
        <v>48</v>
      </c>
      <c r="N38" s="39">
        <v>6</v>
      </c>
      <c r="O38" s="39">
        <v>7</v>
      </c>
      <c r="P38" s="39">
        <v>2</v>
      </c>
      <c r="Q38" s="136">
        <v>18</v>
      </c>
      <c r="R38" s="136">
        <v>4</v>
      </c>
      <c r="S38" s="136">
        <v>47</v>
      </c>
      <c r="T38" s="136">
        <v>5</v>
      </c>
      <c r="U38" s="136">
        <v>86</v>
      </c>
      <c r="V38" s="136">
        <v>2</v>
      </c>
      <c r="W38" s="136">
        <v>25</v>
      </c>
      <c r="X38" s="136">
        <v>0</v>
      </c>
      <c r="Y38" s="136">
        <v>332</v>
      </c>
      <c r="Z38" s="136">
        <v>0</v>
      </c>
      <c r="AA38" s="136">
        <v>662</v>
      </c>
      <c r="AB38" s="136">
        <v>0</v>
      </c>
      <c r="AC38" s="19" t="s">
        <v>157</v>
      </c>
    </row>
    <row r="39" spans="1:29" x14ac:dyDescent="0.5">
      <c r="A39" s="17">
        <v>35</v>
      </c>
      <c r="B39" s="14" t="s">
        <v>25</v>
      </c>
      <c r="C39" s="16">
        <v>103</v>
      </c>
      <c r="D39" s="16">
        <v>0</v>
      </c>
      <c r="E39" s="39">
        <v>484</v>
      </c>
      <c r="F39" s="39">
        <v>0</v>
      </c>
      <c r="G39" s="39">
        <v>192</v>
      </c>
      <c r="H39" s="39">
        <v>4</v>
      </c>
      <c r="I39" s="39">
        <v>184</v>
      </c>
      <c r="J39" s="39">
        <v>7</v>
      </c>
      <c r="K39" s="39">
        <v>65</v>
      </c>
      <c r="L39" s="39">
        <v>0</v>
      </c>
      <c r="M39" s="39">
        <v>77</v>
      </c>
      <c r="N39" s="39">
        <v>2</v>
      </c>
      <c r="O39" s="39">
        <v>31</v>
      </c>
      <c r="P39" s="39">
        <v>0</v>
      </c>
      <c r="Q39" s="136">
        <v>63</v>
      </c>
      <c r="R39" s="136">
        <v>0</v>
      </c>
      <c r="S39" s="136">
        <v>160</v>
      </c>
      <c r="T39" s="136">
        <v>0</v>
      </c>
      <c r="U39" s="136">
        <v>132</v>
      </c>
      <c r="V39" s="136">
        <v>0</v>
      </c>
      <c r="W39" s="136">
        <v>93</v>
      </c>
      <c r="X39" s="136">
        <v>0</v>
      </c>
      <c r="Y39" s="136">
        <v>12</v>
      </c>
      <c r="Z39" s="136">
        <v>0</v>
      </c>
      <c r="AA39" s="136">
        <v>1148</v>
      </c>
      <c r="AB39" s="136">
        <v>0</v>
      </c>
      <c r="AC39" s="19" t="s">
        <v>105</v>
      </c>
    </row>
    <row r="40" spans="1:29" x14ac:dyDescent="0.5">
      <c r="A40" s="17">
        <v>36</v>
      </c>
      <c r="B40" s="14" t="s">
        <v>158</v>
      </c>
      <c r="C40" s="16">
        <v>20</v>
      </c>
      <c r="D40" s="16">
        <v>0</v>
      </c>
      <c r="E40" s="39">
        <v>15</v>
      </c>
      <c r="F40" s="39">
        <v>1</v>
      </c>
      <c r="G40" s="39">
        <v>17</v>
      </c>
      <c r="H40" s="39">
        <v>0</v>
      </c>
      <c r="I40" s="39">
        <v>5</v>
      </c>
      <c r="J40" s="39">
        <v>0</v>
      </c>
      <c r="K40" s="39">
        <v>16</v>
      </c>
      <c r="L40" s="39">
        <v>0</v>
      </c>
      <c r="M40" s="39">
        <v>12</v>
      </c>
      <c r="N40" s="39">
        <v>0</v>
      </c>
      <c r="O40" s="39">
        <v>10</v>
      </c>
      <c r="P40" s="39">
        <v>0</v>
      </c>
      <c r="Q40" s="136">
        <v>5</v>
      </c>
      <c r="R40" s="136"/>
      <c r="S40" s="136">
        <v>7</v>
      </c>
      <c r="T40" s="136">
        <v>0</v>
      </c>
      <c r="U40" s="136">
        <v>0</v>
      </c>
      <c r="V40" s="136">
        <v>0</v>
      </c>
      <c r="W40" s="136">
        <v>8</v>
      </c>
      <c r="X40" s="136">
        <v>0</v>
      </c>
      <c r="Y40" s="136">
        <v>14</v>
      </c>
      <c r="Z40" s="136">
        <v>0</v>
      </c>
      <c r="AA40" s="136">
        <v>26</v>
      </c>
      <c r="AB40" s="136">
        <v>0</v>
      </c>
      <c r="AC40" s="19" t="s">
        <v>30</v>
      </c>
    </row>
    <row r="41" spans="1:29" x14ac:dyDescent="0.5">
      <c r="A41" s="17">
        <v>37</v>
      </c>
      <c r="B41" s="14" t="s">
        <v>108</v>
      </c>
      <c r="C41" s="16"/>
      <c r="D41" s="16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136"/>
      <c r="R41" s="136"/>
      <c r="S41" s="136"/>
      <c r="T41" s="136"/>
      <c r="U41" s="136"/>
      <c r="V41" s="136"/>
      <c r="W41" s="136">
        <v>139</v>
      </c>
      <c r="X41" s="136">
        <v>0</v>
      </c>
      <c r="Y41" s="136">
        <v>189</v>
      </c>
      <c r="Z41" s="136">
        <v>0</v>
      </c>
      <c r="AA41" s="136">
        <v>199</v>
      </c>
      <c r="AB41" s="136">
        <v>0</v>
      </c>
      <c r="AC41" s="19" t="s">
        <v>109</v>
      </c>
    </row>
    <row r="42" spans="1:29" x14ac:dyDescent="0.5">
      <c r="A42" s="17">
        <v>38</v>
      </c>
      <c r="B42" s="14" t="s">
        <v>27</v>
      </c>
      <c r="C42" s="16">
        <v>650</v>
      </c>
      <c r="D42" s="16">
        <v>2</v>
      </c>
      <c r="E42" s="39">
        <v>520</v>
      </c>
      <c r="F42" s="39">
        <v>12</v>
      </c>
      <c r="G42" s="39">
        <v>755</v>
      </c>
      <c r="H42" s="39">
        <v>19</v>
      </c>
      <c r="I42" s="39">
        <v>447</v>
      </c>
      <c r="J42" s="39">
        <v>10</v>
      </c>
      <c r="K42" s="39">
        <v>299</v>
      </c>
      <c r="L42" s="39">
        <v>3</v>
      </c>
      <c r="M42" s="39">
        <v>520</v>
      </c>
      <c r="N42" s="39">
        <v>4</v>
      </c>
      <c r="O42" s="39">
        <v>416</v>
      </c>
      <c r="P42" s="39">
        <v>7</v>
      </c>
      <c r="Q42" s="136">
        <v>288</v>
      </c>
      <c r="R42" s="136">
        <v>3</v>
      </c>
      <c r="S42" s="136">
        <v>239</v>
      </c>
      <c r="T42" s="136">
        <v>6</v>
      </c>
      <c r="U42" s="136">
        <v>606</v>
      </c>
      <c r="V42" s="136">
        <v>1</v>
      </c>
      <c r="W42" s="136">
        <v>273</v>
      </c>
      <c r="X42" s="136">
        <v>25</v>
      </c>
      <c r="Y42" s="136">
        <v>0</v>
      </c>
      <c r="Z42" s="136">
        <v>0</v>
      </c>
      <c r="AA42" s="136">
        <v>0</v>
      </c>
      <c r="AB42" s="136">
        <v>0</v>
      </c>
      <c r="AC42" s="19" t="s">
        <v>28</v>
      </c>
    </row>
    <row r="43" spans="1:29" x14ac:dyDescent="0.5">
      <c r="A43" s="17"/>
      <c r="B43" s="21" t="s">
        <v>31</v>
      </c>
      <c r="C43" s="23">
        <f t="shared" ref="C43:V43" si="0">SUM(C5:C42)</f>
        <v>89150</v>
      </c>
      <c r="D43" s="23">
        <f t="shared" si="0"/>
        <v>430</v>
      </c>
      <c r="E43" s="44">
        <f t="shared" si="0"/>
        <v>94402</v>
      </c>
      <c r="F43" s="44">
        <f t="shared" si="0"/>
        <v>520</v>
      </c>
      <c r="G43" s="44">
        <f t="shared" si="0"/>
        <v>118880</v>
      </c>
      <c r="H43" s="44">
        <f t="shared" si="0"/>
        <v>551</v>
      </c>
      <c r="I43" s="44">
        <f t="shared" si="0"/>
        <v>110125</v>
      </c>
      <c r="J43" s="44">
        <f t="shared" si="0"/>
        <v>574</v>
      </c>
      <c r="K43" s="44">
        <f t="shared" si="0"/>
        <v>138554</v>
      </c>
      <c r="L43" s="44">
        <f t="shared" si="0"/>
        <v>400</v>
      </c>
      <c r="M43" s="44">
        <f t="shared" si="0"/>
        <v>140861</v>
      </c>
      <c r="N43" s="44">
        <f t="shared" si="0"/>
        <v>435</v>
      </c>
      <c r="O43" s="44">
        <f t="shared" si="0"/>
        <v>145970</v>
      </c>
      <c r="P43" s="44">
        <f t="shared" si="0"/>
        <v>451</v>
      </c>
      <c r="Q43" s="137">
        <f t="shared" si="0"/>
        <v>159118</v>
      </c>
      <c r="R43" s="137">
        <f t="shared" si="0"/>
        <v>537</v>
      </c>
      <c r="S43" s="137">
        <f t="shared" si="0"/>
        <v>141087</v>
      </c>
      <c r="T43" s="137">
        <f t="shared" si="0"/>
        <v>581</v>
      </c>
      <c r="U43" s="137">
        <f t="shared" si="0"/>
        <v>131794</v>
      </c>
      <c r="V43" s="137">
        <f t="shared" si="0"/>
        <v>456</v>
      </c>
      <c r="W43" s="137">
        <v>105617</v>
      </c>
      <c r="X43" s="137">
        <v>420</v>
      </c>
      <c r="Y43" s="137">
        <v>64067</v>
      </c>
      <c r="Z43" s="136">
        <v>392</v>
      </c>
      <c r="AA43" s="137">
        <v>168437</v>
      </c>
      <c r="AB43" s="137">
        <v>1838</v>
      </c>
      <c r="AC43" s="27" t="s">
        <v>32</v>
      </c>
    </row>
    <row r="44" spans="1:29" x14ac:dyDescent="0.5">
      <c r="A44" s="66" t="s">
        <v>172</v>
      </c>
      <c r="B44" s="67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8"/>
      <c r="U44" s="68"/>
      <c r="V44" s="68"/>
      <c r="W44" s="68"/>
      <c r="X44" s="68"/>
      <c r="Y44" s="68"/>
      <c r="Z44" s="68"/>
      <c r="AA44" s="68"/>
      <c r="AB44" s="68"/>
      <c r="AC44" s="69"/>
    </row>
    <row r="45" spans="1:29" x14ac:dyDescent="0.5">
      <c r="A45" s="70" t="s">
        <v>171</v>
      </c>
      <c r="B45" s="71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72"/>
    </row>
    <row r="46" spans="1:29" x14ac:dyDescent="0.5">
      <c r="A46" s="655" t="s">
        <v>184</v>
      </c>
      <c r="B46" s="656"/>
      <c r="C46" s="656"/>
      <c r="D46" s="656"/>
      <c r="E46" s="656"/>
      <c r="F46" s="656"/>
      <c r="G46" s="656"/>
      <c r="H46" s="656"/>
      <c r="I46" s="656"/>
      <c r="J46" s="656"/>
      <c r="K46" s="656"/>
      <c r="L46" s="656"/>
      <c r="M46" s="656"/>
      <c r="N46" s="656"/>
      <c r="O46" s="656"/>
      <c r="P46" s="656"/>
      <c r="Q46" s="656"/>
      <c r="R46" s="656"/>
      <c r="S46" s="656"/>
      <c r="T46" s="656"/>
      <c r="U46" s="656"/>
      <c r="V46" s="656"/>
      <c r="W46" s="656"/>
      <c r="X46" s="656"/>
      <c r="Y46" s="656"/>
      <c r="Z46" s="656"/>
      <c r="AA46" s="656"/>
      <c r="AB46" s="656"/>
      <c r="AC46" s="657"/>
    </row>
    <row r="47" spans="1:29" hidden="1" x14ac:dyDescent="0.5">
      <c r="A47" s="8"/>
      <c r="B47" s="8"/>
    </row>
  </sheetData>
  <mergeCells count="19">
    <mergeCell ref="A46:AC46"/>
    <mergeCell ref="O3:P3"/>
    <mergeCell ref="Q3:R3"/>
    <mergeCell ref="S3:T3"/>
    <mergeCell ref="U3:V3"/>
    <mergeCell ref="W3:X3"/>
    <mergeCell ref="AA3:AB3"/>
    <mergeCell ref="A1:AC1"/>
    <mergeCell ref="A2:AC2"/>
    <mergeCell ref="A3:A4"/>
    <mergeCell ref="B3:B4"/>
    <mergeCell ref="C3:D3"/>
    <mergeCell ref="E3:F3"/>
    <mergeCell ref="G3:H3"/>
    <mergeCell ref="I3:J3"/>
    <mergeCell ref="K3:L3"/>
    <mergeCell ref="M3:N3"/>
    <mergeCell ref="Y3:Z3"/>
    <mergeCell ref="AC3:AC4"/>
  </mergeCells>
  <pageMargins left="0.7" right="0.7" top="0.75" bottom="0.75" header="0.3" footer="0.3"/>
  <pageSetup paperSize="9" scale="73" fitToHeight="0"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A4B88B-8E80-47F1-9978-89ED505298E7}">
  <sheetPr codeName="Sheet22"/>
  <dimension ref="A1:AC47"/>
  <sheetViews>
    <sheetView zoomScaleNormal="100" workbookViewId="0">
      <selection activeCell="A48" sqref="A48:XFD1048576"/>
    </sheetView>
  </sheetViews>
  <sheetFormatPr defaultColWidth="0" defaultRowHeight="15.5" zeroHeight="1" x14ac:dyDescent="0.35"/>
  <cols>
    <col min="1" max="1" width="6.54296875" style="9" customWidth="1"/>
    <col min="2" max="2" width="16.81640625" style="9" bestFit="1" customWidth="1"/>
    <col min="3" max="3" width="9.54296875" style="9" hidden="1" customWidth="1"/>
    <col min="4" max="4" width="6.1796875" style="9" hidden="1" customWidth="1"/>
    <col min="5" max="5" width="13.453125" style="9" hidden="1" customWidth="1"/>
    <col min="6" max="6" width="8.54296875" style="9" hidden="1" customWidth="1"/>
    <col min="7" max="7" width="12.54296875" style="9" hidden="1" customWidth="1"/>
    <col min="8" max="8" width="8.7265625" style="9" hidden="1" customWidth="1"/>
    <col min="9" max="9" width="13.1796875" style="9" hidden="1" customWidth="1"/>
    <col min="10" max="10" width="8.453125" style="9" hidden="1" customWidth="1"/>
    <col min="11" max="11" width="13" style="9" hidden="1" customWidth="1"/>
    <col min="12" max="12" width="7.7265625" style="9" hidden="1" customWidth="1"/>
    <col min="13" max="13" width="12.54296875" style="9" hidden="1" customWidth="1"/>
    <col min="14" max="14" width="7.81640625" style="9" hidden="1" customWidth="1"/>
    <col min="15" max="15" width="12.54296875" style="9" hidden="1" customWidth="1"/>
    <col min="16" max="16" width="8.453125" style="9" hidden="1" customWidth="1"/>
    <col min="17" max="17" width="12.7265625" style="9" bestFit="1" customWidth="1"/>
    <col min="18" max="18" width="8.1796875" style="9" customWidth="1"/>
    <col min="19" max="19" width="13.81640625" style="9" customWidth="1"/>
    <col min="20" max="20" width="8.54296875" style="9" customWidth="1"/>
    <col min="21" max="21" width="14.54296875" style="9" customWidth="1"/>
    <col min="22" max="22" width="8.54296875" style="9" customWidth="1"/>
    <col min="23" max="23" width="13" style="9" customWidth="1"/>
    <col min="24" max="24" width="8.54296875" style="9" customWidth="1"/>
    <col min="25" max="25" width="14.54296875" style="9" customWidth="1"/>
    <col min="26" max="26" width="8.54296875" style="9" customWidth="1"/>
    <col min="27" max="27" width="13.81640625" style="9" customWidth="1"/>
    <col min="28" max="28" width="8.54296875" style="9" customWidth="1"/>
    <col min="29" max="29" width="19.26953125" style="9" customWidth="1"/>
    <col min="30" max="16384" width="9.1796875" style="9" hidden="1"/>
  </cols>
  <sheetData>
    <row r="1" spans="1:29" x14ac:dyDescent="0.35"/>
    <row r="2" spans="1:29" ht="17" x14ac:dyDescent="0.4">
      <c r="A2" s="633" t="s">
        <v>606</v>
      </c>
      <c r="B2" s="634"/>
      <c r="C2" s="634"/>
      <c r="D2" s="634"/>
      <c r="E2" s="634"/>
      <c r="F2" s="634"/>
      <c r="G2" s="634"/>
      <c r="H2" s="634"/>
      <c r="I2" s="634"/>
      <c r="J2" s="634"/>
      <c r="K2" s="634"/>
      <c r="L2" s="634"/>
      <c r="M2" s="634"/>
      <c r="N2" s="634"/>
      <c r="O2" s="634"/>
      <c r="P2" s="634"/>
      <c r="Q2" s="634"/>
      <c r="R2" s="634"/>
      <c r="S2" s="634"/>
      <c r="T2" s="634"/>
      <c r="U2" s="634"/>
      <c r="V2" s="634"/>
      <c r="W2" s="634"/>
      <c r="X2" s="634"/>
      <c r="Y2" s="634"/>
      <c r="Z2" s="634"/>
      <c r="AA2" s="634"/>
      <c r="AB2" s="634"/>
      <c r="AC2" s="635"/>
    </row>
    <row r="3" spans="1:29" x14ac:dyDescent="0.35">
      <c r="A3" s="663" t="s">
        <v>607</v>
      </c>
      <c r="B3" s="664"/>
      <c r="C3" s="664"/>
      <c r="D3" s="664"/>
      <c r="E3" s="664"/>
      <c r="F3" s="664"/>
      <c r="G3" s="664"/>
      <c r="H3" s="664"/>
      <c r="I3" s="664"/>
      <c r="J3" s="664"/>
      <c r="K3" s="664"/>
      <c r="L3" s="664"/>
      <c r="M3" s="664"/>
      <c r="N3" s="664"/>
      <c r="O3" s="664"/>
      <c r="P3" s="665"/>
      <c r="Q3" s="664"/>
      <c r="R3" s="664"/>
      <c r="S3" s="664"/>
      <c r="T3" s="664"/>
      <c r="U3" s="664"/>
      <c r="V3" s="664"/>
      <c r="W3" s="664"/>
      <c r="X3" s="664"/>
      <c r="Y3" s="664"/>
      <c r="Z3" s="664"/>
      <c r="AA3" s="664"/>
      <c r="AB3" s="664"/>
      <c r="AC3" s="666"/>
    </row>
    <row r="4" spans="1:29" x14ac:dyDescent="0.35">
      <c r="A4" s="365" t="s">
        <v>1</v>
      </c>
      <c r="B4" s="653" t="s">
        <v>2</v>
      </c>
      <c r="C4" s="368">
        <v>2010</v>
      </c>
      <c r="D4" s="368"/>
      <c r="E4" s="368">
        <v>2011</v>
      </c>
      <c r="F4" s="368"/>
      <c r="G4" s="368">
        <v>2012</v>
      </c>
      <c r="H4" s="368"/>
      <c r="I4" s="368">
        <v>2013</v>
      </c>
      <c r="J4" s="368"/>
      <c r="K4" s="368">
        <v>2014</v>
      </c>
      <c r="L4" s="368"/>
      <c r="M4" s="368">
        <v>2015</v>
      </c>
      <c r="N4" s="368"/>
      <c r="O4" s="368">
        <v>2016</v>
      </c>
      <c r="P4" s="368"/>
      <c r="Q4" s="368">
        <v>2017</v>
      </c>
      <c r="R4" s="368"/>
      <c r="S4" s="368">
        <v>2018</v>
      </c>
      <c r="T4" s="368"/>
      <c r="U4" s="368">
        <v>2019</v>
      </c>
      <c r="V4" s="368"/>
      <c r="W4" s="368">
        <v>2020</v>
      </c>
      <c r="X4" s="368"/>
      <c r="Y4" s="368" t="s">
        <v>117</v>
      </c>
      <c r="Z4" s="368"/>
      <c r="AA4" s="368">
        <v>2022</v>
      </c>
      <c r="AB4" s="368"/>
      <c r="AC4" s="465" t="s">
        <v>118</v>
      </c>
    </row>
    <row r="5" spans="1:29" ht="39.5" x14ac:dyDescent="0.35">
      <c r="A5" s="365"/>
      <c r="B5" s="653"/>
      <c r="C5" s="37" t="s">
        <v>39</v>
      </c>
      <c r="D5" s="37" t="s">
        <v>40</v>
      </c>
      <c r="E5" s="37" t="s">
        <v>39</v>
      </c>
      <c r="F5" s="37" t="s">
        <v>40</v>
      </c>
      <c r="G5" s="37" t="s">
        <v>39</v>
      </c>
      <c r="H5" s="37" t="s">
        <v>40</v>
      </c>
      <c r="I5" s="37" t="s">
        <v>39</v>
      </c>
      <c r="J5" s="37" t="s">
        <v>40</v>
      </c>
      <c r="K5" s="37" t="s">
        <v>39</v>
      </c>
      <c r="L5" s="37" t="s">
        <v>40</v>
      </c>
      <c r="M5" s="37" t="s">
        <v>39</v>
      </c>
      <c r="N5" s="37" t="s">
        <v>40</v>
      </c>
      <c r="O5" s="37" t="s">
        <v>39</v>
      </c>
      <c r="P5" s="37" t="s">
        <v>40</v>
      </c>
      <c r="Q5" s="37" t="s">
        <v>162</v>
      </c>
      <c r="R5" s="37" t="s">
        <v>175</v>
      </c>
      <c r="S5" s="37" t="s">
        <v>162</v>
      </c>
      <c r="T5" s="37" t="s">
        <v>175</v>
      </c>
      <c r="U5" s="37" t="s">
        <v>162</v>
      </c>
      <c r="V5" s="37" t="s">
        <v>175</v>
      </c>
      <c r="W5" s="37" t="s">
        <v>162</v>
      </c>
      <c r="X5" s="37" t="s">
        <v>175</v>
      </c>
      <c r="Y5" s="37" t="s">
        <v>162</v>
      </c>
      <c r="Z5" s="37" t="s">
        <v>175</v>
      </c>
      <c r="AA5" s="37" t="s">
        <v>162</v>
      </c>
      <c r="AB5" s="37" t="s">
        <v>175</v>
      </c>
      <c r="AC5" s="465"/>
    </row>
    <row r="6" spans="1:29" x14ac:dyDescent="0.35">
      <c r="A6" s="17">
        <v>1</v>
      </c>
      <c r="B6" s="14" t="s">
        <v>43</v>
      </c>
      <c r="C6" s="16">
        <v>3117568</v>
      </c>
      <c r="D6" s="16">
        <v>275</v>
      </c>
      <c r="E6" s="39">
        <v>3089290</v>
      </c>
      <c r="F6" s="39">
        <v>236</v>
      </c>
      <c r="G6" s="39">
        <v>3077530</v>
      </c>
      <c r="H6" s="39">
        <v>501</v>
      </c>
      <c r="I6" s="39">
        <v>3110536</v>
      </c>
      <c r="J6" s="39">
        <v>372</v>
      </c>
      <c r="K6" s="39">
        <v>2413509</v>
      </c>
      <c r="L6" s="39">
        <v>144</v>
      </c>
      <c r="M6" s="39">
        <v>2311538</v>
      </c>
      <c r="N6" s="39">
        <v>133</v>
      </c>
      <c r="O6" s="39">
        <v>3049810</v>
      </c>
      <c r="P6" s="39">
        <v>95</v>
      </c>
      <c r="Q6" s="138">
        <v>3103021</v>
      </c>
      <c r="R6" s="138">
        <v>338</v>
      </c>
      <c r="S6" s="136">
        <v>3149897</v>
      </c>
      <c r="T6" s="136">
        <v>587</v>
      </c>
      <c r="U6" s="136">
        <v>2986495</v>
      </c>
      <c r="V6" s="136">
        <v>476</v>
      </c>
      <c r="W6" s="136">
        <v>1790718</v>
      </c>
      <c r="X6" s="136">
        <v>2805</v>
      </c>
      <c r="Y6" s="136">
        <v>1922373</v>
      </c>
      <c r="Z6" s="136">
        <v>4494</v>
      </c>
      <c r="AA6" s="136">
        <v>1407213</v>
      </c>
      <c r="AB6" s="136">
        <v>3389</v>
      </c>
      <c r="AC6" s="19" t="s">
        <v>5</v>
      </c>
    </row>
    <row r="7" spans="1:29" x14ac:dyDescent="0.35">
      <c r="A7" s="17">
        <v>2</v>
      </c>
      <c r="B7" s="14" t="s">
        <v>44</v>
      </c>
      <c r="C7" s="16">
        <v>35804</v>
      </c>
      <c r="D7" s="16">
        <v>4</v>
      </c>
      <c r="E7" s="39">
        <v>48602</v>
      </c>
      <c r="F7" s="39">
        <v>9</v>
      </c>
      <c r="G7" s="39">
        <v>57088</v>
      </c>
      <c r="H7" s="39">
        <v>7</v>
      </c>
      <c r="I7" s="39">
        <v>46643</v>
      </c>
      <c r="J7" s="39">
        <v>4</v>
      </c>
      <c r="K7" s="39">
        <v>17887</v>
      </c>
      <c r="L7" s="39">
        <v>3</v>
      </c>
      <c r="M7" s="39">
        <v>15840</v>
      </c>
      <c r="N7" s="39">
        <v>7</v>
      </c>
      <c r="O7" s="39">
        <v>21670</v>
      </c>
      <c r="P7" s="39">
        <v>4</v>
      </c>
      <c r="Q7" s="138">
        <v>36250</v>
      </c>
      <c r="R7" s="138">
        <v>3</v>
      </c>
      <c r="S7" s="136">
        <v>33878</v>
      </c>
      <c r="T7" s="136">
        <v>0</v>
      </c>
      <c r="U7" s="136">
        <v>23161</v>
      </c>
      <c r="V7" s="136">
        <v>0</v>
      </c>
      <c r="W7" s="136">
        <v>43089</v>
      </c>
      <c r="X7" s="136">
        <v>0</v>
      </c>
      <c r="Y7" s="136">
        <v>15964</v>
      </c>
      <c r="Z7" s="136">
        <v>0</v>
      </c>
      <c r="AA7" s="136">
        <v>12705</v>
      </c>
      <c r="AB7" s="136">
        <v>0</v>
      </c>
      <c r="AC7" s="19" t="s">
        <v>46</v>
      </c>
    </row>
    <row r="8" spans="1:29" x14ac:dyDescent="0.35">
      <c r="A8" s="17">
        <v>3</v>
      </c>
      <c r="B8" s="14" t="s">
        <v>47</v>
      </c>
      <c r="C8" s="16">
        <v>56547</v>
      </c>
      <c r="D8" s="16">
        <v>0</v>
      </c>
      <c r="E8" s="39">
        <v>314824</v>
      </c>
      <c r="F8" s="39">
        <v>0</v>
      </c>
      <c r="G8" s="39">
        <v>217805</v>
      </c>
      <c r="H8" s="39">
        <v>481</v>
      </c>
      <c r="I8" s="39">
        <v>145047</v>
      </c>
      <c r="J8" s="39">
        <v>232</v>
      </c>
      <c r="K8" s="39">
        <v>68334</v>
      </c>
      <c r="L8" s="39">
        <v>72</v>
      </c>
      <c r="M8" s="39">
        <v>20456</v>
      </c>
      <c r="N8" s="39">
        <v>81</v>
      </c>
      <c r="O8" s="39">
        <v>20667</v>
      </c>
      <c r="P8" s="39">
        <v>200</v>
      </c>
      <c r="Q8" s="138">
        <v>22834</v>
      </c>
      <c r="R8" s="138">
        <v>225</v>
      </c>
      <c r="S8" s="136">
        <v>24100</v>
      </c>
      <c r="T8" s="136">
        <v>250</v>
      </c>
      <c r="U8" s="136">
        <v>21633</v>
      </c>
      <c r="V8" s="136">
        <v>86</v>
      </c>
      <c r="W8" s="136">
        <v>15228</v>
      </c>
      <c r="X8" s="136">
        <v>1</v>
      </c>
      <c r="Y8" s="136">
        <v>16002</v>
      </c>
      <c r="Z8" s="136">
        <v>6</v>
      </c>
      <c r="AA8" s="136">
        <v>9194</v>
      </c>
      <c r="AB8" s="136">
        <v>0</v>
      </c>
      <c r="AC8" s="19" t="s">
        <v>48</v>
      </c>
    </row>
    <row r="9" spans="1:29" x14ac:dyDescent="0.35">
      <c r="A9" s="17">
        <v>4</v>
      </c>
      <c r="B9" s="14" t="s">
        <v>49</v>
      </c>
      <c r="C9" s="16" t="s">
        <v>183</v>
      </c>
      <c r="D9" s="16" t="s">
        <v>183</v>
      </c>
      <c r="E9" s="39">
        <v>87486</v>
      </c>
      <c r="F9" s="39">
        <v>0</v>
      </c>
      <c r="G9" s="39">
        <v>1558212</v>
      </c>
      <c r="H9" s="39">
        <v>10</v>
      </c>
      <c r="I9" s="39">
        <v>1758655</v>
      </c>
      <c r="J9" s="39">
        <v>20</v>
      </c>
      <c r="K9" s="39">
        <v>1488744</v>
      </c>
      <c r="L9" s="39">
        <v>53</v>
      </c>
      <c r="M9" s="39">
        <v>1223078</v>
      </c>
      <c r="N9" s="39">
        <v>40</v>
      </c>
      <c r="O9" s="39">
        <v>1072172</v>
      </c>
      <c r="P9" s="39">
        <v>17</v>
      </c>
      <c r="Q9" s="138">
        <v>988493</v>
      </c>
      <c r="R9" s="138">
        <v>36</v>
      </c>
      <c r="S9" s="136">
        <v>1073262</v>
      </c>
      <c r="T9" s="136">
        <v>2</v>
      </c>
      <c r="U9" s="136">
        <v>783788</v>
      </c>
      <c r="V9" s="136">
        <v>14</v>
      </c>
      <c r="W9" s="136">
        <v>157868</v>
      </c>
      <c r="X9" s="136">
        <v>0</v>
      </c>
      <c r="Y9" s="136">
        <v>81508</v>
      </c>
      <c r="Z9" s="136">
        <v>0</v>
      </c>
      <c r="AA9" s="136">
        <v>100050</v>
      </c>
      <c r="AB9" s="136">
        <v>9</v>
      </c>
      <c r="AC9" s="19" t="s">
        <v>50</v>
      </c>
    </row>
    <row r="10" spans="1:29" x14ac:dyDescent="0.35">
      <c r="A10" s="17">
        <v>5</v>
      </c>
      <c r="B10" s="14" t="s">
        <v>51</v>
      </c>
      <c r="C10" s="16">
        <v>107827</v>
      </c>
      <c r="D10" s="16">
        <v>7</v>
      </c>
      <c r="E10" s="39">
        <v>155743</v>
      </c>
      <c r="F10" s="39">
        <v>18</v>
      </c>
      <c r="G10" s="39">
        <v>279103</v>
      </c>
      <c r="H10" s="39">
        <v>39</v>
      </c>
      <c r="I10" s="39">
        <v>287771</v>
      </c>
      <c r="J10" s="39">
        <v>30</v>
      </c>
      <c r="K10" s="39">
        <v>363570</v>
      </c>
      <c r="L10" s="39">
        <v>73</v>
      </c>
      <c r="M10" s="39">
        <v>376493</v>
      </c>
      <c r="N10" s="39">
        <v>62</v>
      </c>
      <c r="O10" s="39">
        <v>441269</v>
      </c>
      <c r="P10" s="39">
        <v>19</v>
      </c>
      <c r="Q10" s="138">
        <v>491234</v>
      </c>
      <c r="R10" s="138">
        <v>13</v>
      </c>
      <c r="S10" s="136">
        <v>484418</v>
      </c>
      <c r="T10" s="136">
        <v>16</v>
      </c>
      <c r="U10" s="136">
        <v>540847</v>
      </c>
      <c r="V10" s="136">
        <v>24</v>
      </c>
      <c r="W10" s="136">
        <v>300423</v>
      </c>
      <c r="X10" s="136">
        <v>32</v>
      </c>
      <c r="Y10" s="136">
        <v>280782</v>
      </c>
      <c r="Z10" s="136">
        <v>5</v>
      </c>
      <c r="AA10" s="136">
        <v>15263</v>
      </c>
      <c r="AB10" s="136">
        <v>2</v>
      </c>
      <c r="AC10" s="19" t="s">
        <v>52</v>
      </c>
    </row>
    <row r="11" spans="1:29" s="42" customFormat="1" x14ac:dyDescent="0.35">
      <c r="A11" s="17">
        <v>6</v>
      </c>
      <c r="B11" s="14" t="s">
        <v>53</v>
      </c>
      <c r="C11" s="16">
        <v>249463</v>
      </c>
      <c r="D11" s="16">
        <v>182</v>
      </c>
      <c r="E11" s="39">
        <v>198541</v>
      </c>
      <c r="F11" s="39">
        <v>102</v>
      </c>
      <c r="G11" s="39">
        <v>290841</v>
      </c>
      <c r="H11" s="39">
        <v>232</v>
      </c>
      <c r="I11" s="39">
        <v>390170</v>
      </c>
      <c r="J11" s="39">
        <v>175</v>
      </c>
      <c r="K11" s="39">
        <v>369406</v>
      </c>
      <c r="L11" s="39">
        <v>106</v>
      </c>
      <c r="M11" s="39">
        <v>330643</v>
      </c>
      <c r="N11" s="39">
        <v>133</v>
      </c>
      <c r="O11" s="39">
        <v>355234</v>
      </c>
      <c r="P11" s="39">
        <v>210</v>
      </c>
      <c r="Q11" s="138">
        <v>261963</v>
      </c>
      <c r="R11" s="138">
        <v>357</v>
      </c>
      <c r="S11" s="136">
        <v>423360</v>
      </c>
      <c r="T11" s="136">
        <v>492</v>
      </c>
      <c r="U11" s="136">
        <v>279423</v>
      </c>
      <c r="V11" s="136">
        <v>359</v>
      </c>
      <c r="W11" s="136">
        <v>117579</v>
      </c>
      <c r="X11" s="136">
        <v>490</v>
      </c>
      <c r="Y11" s="136">
        <v>278658</v>
      </c>
      <c r="Z11" s="136">
        <v>0</v>
      </c>
      <c r="AA11" s="136">
        <v>381292</v>
      </c>
      <c r="AB11" s="136">
        <v>0</v>
      </c>
      <c r="AC11" s="19" t="s">
        <v>54</v>
      </c>
    </row>
    <row r="12" spans="1:29" x14ac:dyDescent="0.35">
      <c r="A12" s="17">
        <v>7</v>
      </c>
      <c r="B12" s="14" t="s">
        <v>185</v>
      </c>
      <c r="C12" s="16">
        <v>71344</v>
      </c>
      <c r="D12" s="16">
        <v>8</v>
      </c>
      <c r="E12" s="39">
        <v>61029</v>
      </c>
      <c r="F12" s="39">
        <v>6</v>
      </c>
      <c r="G12" s="39">
        <v>53843</v>
      </c>
      <c r="H12" s="39">
        <v>1</v>
      </c>
      <c r="I12" s="39">
        <v>59590</v>
      </c>
      <c r="J12" s="39">
        <v>0</v>
      </c>
      <c r="K12" s="39">
        <v>67720</v>
      </c>
      <c r="L12" s="39">
        <v>1</v>
      </c>
      <c r="M12" s="39">
        <v>60998</v>
      </c>
      <c r="N12" s="39">
        <v>0</v>
      </c>
      <c r="O12" s="39">
        <v>61300</v>
      </c>
      <c r="P12" s="39">
        <v>4</v>
      </c>
      <c r="Q12" s="138">
        <v>78854</v>
      </c>
      <c r="R12" s="138">
        <v>30</v>
      </c>
      <c r="S12" s="136">
        <v>88564</v>
      </c>
      <c r="T12" s="136">
        <v>53</v>
      </c>
      <c r="U12" s="136">
        <v>97365</v>
      </c>
      <c r="V12" s="136">
        <v>32</v>
      </c>
      <c r="W12" s="136">
        <v>53717</v>
      </c>
      <c r="X12" s="136">
        <v>0</v>
      </c>
      <c r="Y12" s="136">
        <v>24621</v>
      </c>
      <c r="Z12" s="136">
        <v>0</v>
      </c>
      <c r="AA12" s="136">
        <v>43156</v>
      </c>
      <c r="AB12" s="136">
        <v>10</v>
      </c>
      <c r="AC12" s="19" t="s">
        <v>7</v>
      </c>
    </row>
    <row r="13" spans="1:29" x14ac:dyDescent="0.35">
      <c r="A13" s="17">
        <v>8</v>
      </c>
      <c r="B13" s="14" t="s">
        <v>56</v>
      </c>
      <c r="C13" s="16">
        <v>603281</v>
      </c>
      <c r="D13" s="16">
        <v>0</v>
      </c>
      <c r="E13" s="39">
        <v>604076</v>
      </c>
      <c r="F13" s="39">
        <v>0</v>
      </c>
      <c r="G13" s="39">
        <v>832190</v>
      </c>
      <c r="H13" s="39">
        <v>8</v>
      </c>
      <c r="I13" s="39">
        <v>1041042</v>
      </c>
      <c r="J13" s="39">
        <v>40</v>
      </c>
      <c r="K13" s="39">
        <v>1249351</v>
      </c>
      <c r="L13" s="39">
        <v>0</v>
      </c>
      <c r="M13" s="39">
        <v>1578815</v>
      </c>
      <c r="N13" s="39">
        <v>27</v>
      </c>
      <c r="O13" s="39">
        <v>1839032</v>
      </c>
      <c r="P13" s="39">
        <v>16</v>
      </c>
      <c r="Q13" s="138">
        <v>1964767</v>
      </c>
      <c r="R13" s="138">
        <v>0</v>
      </c>
      <c r="S13" s="136">
        <v>2208210</v>
      </c>
      <c r="T13" s="136">
        <v>3</v>
      </c>
      <c r="U13" s="136">
        <v>2315080</v>
      </c>
      <c r="V13" s="136">
        <v>0</v>
      </c>
      <c r="W13" s="136">
        <v>1449802</v>
      </c>
      <c r="X13" s="136">
        <v>1338</v>
      </c>
      <c r="Y13" s="136">
        <v>625662</v>
      </c>
      <c r="Z13" s="136">
        <v>382</v>
      </c>
      <c r="AA13" s="136">
        <v>634872</v>
      </c>
      <c r="AB13" s="136">
        <v>366</v>
      </c>
      <c r="AC13" s="19" t="s">
        <v>9</v>
      </c>
    </row>
    <row r="14" spans="1:29" x14ac:dyDescent="0.35">
      <c r="A14" s="17">
        <v>9</v>
      </c>
      <c r="B14" s="14" t="s">
        <v>57</v>
      </c>
      <c r="C14" s="16">
        <v>1043021</v>
      </c>
      <c r="D14" s="16">
        <v>65</v>
      </c>
      <c r="E14" s="39">
        <v>1275035</v>
      </c>
      <c r="F14" s="39">
        <v>48</v>
      </c>
      <c r="G14" s="39">
        <v>1212678</v>
      </c>
      <c r="H14" s="39">
        <v>36</v>
      </c>
      <c r="I14" s="39">
        <v>1003454</v>
      </c>
      <c r="J14" s="39">
        <v>35</v>
      </c>
      <c r="K14" s="39">
        <v>1123370</v>
      </c>
      <c r="L14" s="39">
        <v>18</v>
      </c>
      <c r="M14" s="39">
        <v>1173106</v>
      </c>
      <c r="N14" s="39">
        <v>36</v>
      </c>
      <c r="O14" s="39">
        <v>1162451</v>
      </c>
      <c r="P14" s="39">
        <v>34</v>
      </c>
      <c r="Q14" s="138">
        <v>1025546</v>
      </c>
      <c r="R14" s="138">
        <v>27</v>
      </c>
      <c r="S14" s="136">
        <v>1059216</v>
      </c>
      <c r="T14" s="136">
        <v>38</v>
      </c>
      <c r="U14" s="136">
        <v>957831</v>
      </c>
      <c r="V14" s="136">
        <v>68</v>
      </c>
      <c r="W14" s="136">
        <v>592745</v>
      </c>
      <c r="X14" s="136">
        <v>23</v>
      </c>
      <c r="Y14" s="136">
        <v>342763</v>
      </c>
      <c r="Z14" s="136">
        <v>570</v>
      </c>
      <c r="AA14" s="136">
        <v>321820</v>
      </c>
      <c r="AB14" s="136">
        <v>10</v>
      </c>
      <c r="AC14" s="19" t="s">
        <v>58</v>
      </c>
    </row>
    <row r="15" spans="1:29" x14ac:dyDescent="0.35">
      <c r="A15" s="17">
        <v>10</v>
      </c>
      <c r="B15" s="14" t="s">
        <v>59</v>
      </c>
      <c r="C15" s="16">
        <v>1364166</v>
      </c>
      <c r="D15" s="16">
        <v>188</v>
      </c>
      <c r="E15" s="39">
        <v>1484149</v>
      </c>
      <c r="F15" s="39">
        <v>154</v>
      </c>
      <c r="G15" s="39">
        <v>1484315</v>
      </c>
      <c r="H15" s="39">
        <v>136</v>
      </c>
      <c r="I15" s="39">
        <v>1631779</v>
      </c>
      <c r="J15" s="39">
        <v>164</v>
      </c>
      <c r="K15" s="39">
        <v>1523572</v>
      </c>
      <c r="L15" s="39">
        <v>226</v>
      </c>
      <c r="M15" s="39">
        <v>1591505</v>
      </c>
      <c r="N15" s="39">
        <v>205</v>
      </c>
      <c r="O15" s="39">
        <v>1649023</v>
      </c>
      <c r="P15" s="39">
        <v>166</v>
      </c>
      <c r="Q15" s="138">
        <v>1551213</v>
      </c>
      <c r="R15" s="138">
        <v>182</v>
      </c>
      <c r="S15" s="136">
        <v>1594743</v>
      </c>
      <c r="T15" s="136">
        <v>145</v>
      </c>
      <c r="U15" s="136">
        <v>1730783</v>
      </c>
      <c r="V15" s="136">
        <v>123</v>
      </c>
      <c r="W15" s="136">
        <v>963644</v>
      </c>
      <c r="X15" s="136">
        <v>73</v>
      </c>
      <c r="Y15" s="136">
        <v>597973</v>
      </c>
      <c r="Z15" s="136">
        <v>100</v>
      </c>
      <c r="AA15" s="136">
        <v>799131</v>
      </c>
      <c r="AB15" s="136">
        <v>80</v>
      </c>
      <c r="AC15" s="19" t="s">
        <v>60</v>
      </c>
    </row>
    <row r="16" spans="1:29" x14ac:dyDescent="0.35">
      <c r="A16" s="17">
        <v>11</v>
      </c>
      <c r="B16" s="14" t="s">
        <v>61</v>
      </c>
      <c r="C16" s="16">
        <v>162290</v>
      </c>
      <c r="D16" s="16">
        <v>1</v>
      </c>
      <c r="E16" s="39">
        <v>185551</v>
      </c>
      <c r="F16" s="39">
        <v>6</v>
      </c>
      <c r="G16" s="39">
        <v>208813</v>
      </c>
      <c r="H16" s="39">
        <v>3</v>
      </c>
      <c r="I16" s="39">
        <v>236452</v>
      </c>
      <c r="J16" s="39">
        <v>0</v>
      </c>
      <c r="K16" s="39">
        <v>222649</v>
      </c>
      <c r="L16" s="39">
        <v>0</v>
      </c>
      <c r="M16" s="39">
        <v>225817</v>
      </c>
      <c r="N16" s="39">
        <v>5</v>
      </c>
      <c r="O16" s="39">
        <v>275525</v>
      </c>
      <c r="P16" s="39">
        <v>3</v>
      </c>
      <c r="Q16" s="138" t="s">
        <v>186</v>
      </c>
      <c r="R16" s="138" t="s">
        <v>187</v>
      </c>
      <c r="S16" s="136" t="s">
        <v>188</v>
      </c>
      <c r="T16" s="136">
        <v>0</v>
      </c>
      <c r="U16" s="136" t="s">
        <v>189</v>
      </c>
      <c r="V16" s="136">
        <v>0</v>
      </c>
      <c r="W16" s="136">
        <v>456004</v>
      </c>
      <c r="X16" s="136">
        <v>0</v>
      </c>
      <c r="Y16" s="136">
        <v>128608</v>
      </c>
      <c r="Z16" s="136">
        <v>0</v>
      </c>
      <c r="AA16" s="136">
        <v>135992</v>
      </c>
      <c r="AB16" s="136">
        <v>0</v>
      </c>
      <c r="AC16" s="19" t="s">
        <v>134</v>
      </c>
    </row>
    <row r="17" spans="1:29" x14ac:dyDescent="0.35">
      <c r="A17" s="17">
        <v>12</v>
      </c>
      <c r="B17" s="14" t="s">
        <v>63</v>
      </c>
      <c r="C17" s="16">
        <v>315383</v>
      </c>
      <c r="D17" s="16">
        <v>0</v>
      </c>
      <c r="E17" s="39">
        <v>342858</v>
      </c>
      <c r="F17" s="39">
        <v>0</v>
      </c>
      <c r="G17" s="39">
        <v>425565</v>
      </c>
      <c r="H17" s="39">
        <v>0</v>
      </c>
      <c r="I17" s="39">
        <v>553262</v>
      </c>
      <c r="J17" s="39">
        <v>0</v>
      </c>
      <c r="K17" s="39">
        <v>523573</v>
      </c>
      <c r="L17" s="39">
        <v>0</v>
      </c>
      <c r="M17" s="39">
        <v>536208</v>
      </c>
      <c r="N17" s="39">
        <v>0</v>
      </c>
      <c r="O17" s="39">
        <v>487651</v>
      </c>
      <c r="P17" s="39">
        <v>0</v>
      </c>
      <c r="Q17" s="138" t="s">
        <v>190</v>
      </c>
      <c r="R17" s="138" t="s">
        <v>191</v>
      </c>
      <c r="S17" s="136" t="s">
        <v>192</v>
      </c>
      <c r="T17" s="136">
        <v>0</v>
      </c>
      <c r="U17" s="136" t="s">
        <v>193</v>
      </c>
      <c r="V17" s="136">
        <v>0</v>
      </c>
      <c r="W17" s="136">
        <v>519148</v>
      </c>
      <c r="X17" s="136">
        <v>0</v>
      </c>
      <c r="Y17" s="136">
        <v>270871</v>
      </c>
      <c r="Z17" s="136">
        <v>0</v>
      </c>
      <c r="AA17" s="136">
        <v>290075</v>
      </c>
      <c r="AB17" s="136">
        <v>0</v>
      </c>
      <c r="AC17" s="19" t="s">
        <v>136</v>
      </c>
    </row>
    <row r="18" spans="1:29" x14ac:dyDescent="0.35">
      <c r="A18" s="17">
        <v>13</v>
      </c>
      <c r="B18" s="14" t="s">
        <v>194</v>
      </c>
      <c r="C18" s="16">
        <v>96775</v>
      </c>
      <c r="D18" s="16">
        <v>0</v>
      </c>
      <c r="E18" s="39">
        <v>205496</v>
      </c>
      <c r="F18" s="39">
        <v>5</v>
      </c>
      <c r="G18" s="39">
        <v>235447</v>
      </c>
      <c r="H18" s="39">
        <v>63</v>
      </c>
      <c r="I18" s="39">
        <v>238206</v>
      </c>
      <c r="J18" s="39">
        <v>113</v>
      </c>
      <c r="K18" s="39">
        <v>224576</v>
      </c>
      <c r="L18" s="39">
        <v>3</v>
      </c>
      <c r="M18" s="39">
        <v>206843</v>
      </c>
      <c r="N18" s="39">
        <v>1</v>
      </c>
      <c r="O18" s="39">
        <v>277475</v>
      </c>
      <c r="P18" s="39">
        <v>0</v>
      </c>
      <c r="Q18" s="138">
        <v>338154</v>
      </c>
      <c r="R18" s="138">
        <v>0</v>
      </c>
      <c r="S18" s="136">
        <v>279441</v>
      </c>
      <c r="T18" s="136">
        <v>10</v>
      </c>
      <c r="U18" s="136">
        <v>351572</v>
      </c>
      <c r="V18" s="136">
        <v>0</v>
      </c>
      <c r="W18" s="136">
        <v>170480</v>
      </c>
      <c r="X18" s="136">
        <v>4</v>
      </c>
      <c r="Y18" s="136">
        <v>185804</v>
      </c>
      <c r="Z18" s="136">
        <v>4</v>
      </c>
      <c r="AA18" s="136">
        <v>179107</v>
      </c>
      <c r="AB18" s="136">
        <v>0</v>
      </c>
      <c r="AC18" s="19" t="s">
        <v>65</v>
      </c>
    </row>
    <row r="19" spans="1:29" x14ac:dyDescent="0.35">
      <c r="A19" s="17">
        <v>14</v>
      </c>
      <c r="B19" s="14" t="s">
        <v>66</v>
      </c>
      <c r="C19" s="16">
        <v>1593903</v>
      </c>
      <c r="D19" s="16">
        <v>200</v>
      </c>
      <c r="E19" s="39">
        <v>1629997</v>
      </c>
      <c r="F19" s="39">
        <v>182</v>
      </c>
      <c r="G19" s="39">
        <v>1501726</v>
      </c>
      <c r="H19" s="39">
        <v>329</v>
      </c>
      <c r="I19" s="39">
        <v>1577354</v>
      </c>
      <c r="J19" s="39">
        <v>256</v>
      </c>
      <c r="K19" s="39">
        <v>2213159</v>
      </c>
      <c r="L19" s="39">
        <v>39</v>
      </c>
      <c r="M19" s="39">
        <v>2128318</v>
      </c>
      <c r="N19" s="39">
        <v>16</v>
      </c>
      <c r="O19" s="39">
        <v>2072421</v>
      </c>
      <c r="P19" s="39">
        <v>99</v>
      </c>
      <c r="Q19" s="138">
        <v>2245121</v>
      </c>
      <c r="R19" s="138">
        <v>73</v>
      </c>
      <c r="S19" s="136">
        <v>2423278</v>
      </c>
      <c r="T19" s="136">
        <v>109</v>
      </c>
      <c r="U19" s="136">
        <v>2453026</v>
      </c>
      <c r="V19" s="136">
        <v>104</v>
      </c>
      <c r="W19" s="136">
        <v>119674</v>
      </c>
      <c r="X19" s="136">
        <v>10</v>
      </c>
      <c r="Y19" s="136">
        <v>1467403</v>
      </c>
      <c r="Z19" s="136">
        <v>332</v>
      </c>
      <c r="AA19" s="136">
        <v>1049870</v>
      </c>
      <c r="AB19" s="136">
        <v>86</v>
      </c>
      <c r="AC19" s="19" t="s">
        <v>11</v>
      </c>
    </row>
    <row r="20" spans="1:29" x14ac:dyDescent="0.35">
      <c r="A20" s="17">
        <v>15</v>
      </c>
      <c r="B20" s="14" t="s">
        <v>67</v>
      </c>
      <c r="C20" s="16">
        <v>6035129</v>
      </c>
      <c r="D20" s="16">
        <v>122</v>
      </c>
      <c r="E20" s="39">
        <v>5034506</v>
      </c>
      <c r="F20" s="39">
        <v>128</v>
      </c>
      <c r="G20" s="39">
        <v>5685603</v>
      </c>
      <c r="H20" s="39">
        <v>47</v>
      </c>
      <c r="I20" s="39">
        <v>6233391</v>
      </c>
      <c r="J20" s="39">
        <v>62</v>
      </c>
      <c r="K20" s="39">
        <v>6042825</v>
      </c>
      <c r="L20" s="39">
        <v>27</v>
      </c>
      <c r="M20" s="39">
        <v>5879901</v>
      </c>
      <c r="N20" s="39">
        <v>38</v>
      </c>
      <c r="O20" s="39">
        <v>5600975</v>
      </c>
      <c r="P20" s="39">
        <v>14</v>
      </c>
      <c r="Q20" s="138">
        <v>5887367</v>
      </c>
      <c r="R20" s="138">
        <v>13</v>
      </c>
      <c r="S20" s="136">
        <v>5857820</v>
      </c>
      <c r="T20" s="136">
        <v>35</v>
      </c>
      <c r="U20" s="136">
        <v>5617300</v>
      </c>
      <c r="V20" s="136">
        <v>68</v>
      </c>
      <c r="W20" s="136">
        <v>2359077</v>
      </c>
      <c r="X20" s="136">
        <v>27</v>
      </c>
      <c r="Y20" s="136">
        <v>1690360</v>
      </c>
      <c r="Z20" s="136">
        <v>10</v>
      </c>
      <c r="AA20" s="136">
        <v>4440479</v>
      </c>
      <c r="AB20" s="136">
        <v>16</v>
      </c>
      <c r="AC20" s="19" t="s">
        <v>13</v>
      </c>
    </row>
    <row r="21" spans="1:29" x14ac:dyDescent="0.35">
      <c r="A21" s="17">
        <v>16</v>
      </c>
      <c r="B21" s="14" t="s">
        <v>68</v>
      </c>
      <c r="C21" s="16">
        <v>578177</v>
      </c>
      <c r="D21" s="16">
        <v>238</v>
      </c>
      <c r="E21" s="39">
        <v>578783</v>
      </c>
      <c r="F21" s="39">
        <v>182</v>
      </c>
      <c r="G21" s="39">
        <v>902708</v>
      </c>
      <c r="H21" s="39">
        <v>313</v>
      </c>
      <c r="I21" s="39">
        <v>1276515</v>
      </c>
      <c r="J21" s="39">
        <v>213</v>
      </c>
      <c r="K21" s="39">
        <v>1529711</v>
      </c>
      <c r="L21" s="39">
        <v>195</v>
      </c>
      <c r="M21" s="39">
        <v>1733489</v>
      </c>
      <c r="N21" s="39">
        <v>161</v>
      </c>
      <c r="O21" s="39">
        <v>1782675</v>
      </c>
      <c r="P21" s="39">
        <v>185</v>
      </c>
      <c r="Q21" s="138">
        <v>1735465</v>
      </c>
      <c r="R21" s="138">
        <v>109</v>
      </c>
      <c r="S21" s="136">
        <v>1166099</v>
      </c>
      <c r="T21" s="136">
        <v>87</v>
      </c>
      <c r="U21" s="136">
        <v>766937</v>
      </c>
      <c r="V21" s="136">
        <v>54</v>
      </c>
      <c r="W21" s="136">
        <v>336185</v>
      </c>
      <c r="X21" s="136">
        <v>0</v>
      </c>
      <c r="Y21" s="136">
        <v>257056</v>
      </c>
      <c r="Z21" s="136">
        <v>0</v>
      </c>
      <c r="AA21" s="136">
        <v>276375</v>
      </c>
      <c r="AB21" s="136">
        <v>0</v>
      </c>
      <c r="AC21" s="19" t="s">
        <v>69</v>
      </c>
    </row>
    <row r="22" spans="1:29" x14ac:dyDescent="0.35">
      <c r="A22" s="17">
        <v>17</v>
      </c>
      <c r="B22" s="14" t="s">
        <v>70</v>
      </c>
      <c r="C22" s="16">
        <v>796617</v>
      </c>
      <c r="D22" s="16">
        <v>88</v>
      </c>
      <c r="E22" s="39">
        <v>571947</v>
      </c>
      <c r="F22" s="39">
        <v>28</v>
      </c>
      <c r="G22" s="39">
        <v>690695</v>
      </c>
      <c r="H22" s="39">
        <v>5</v>
      </c>
      <c r="I22" s="39">
        <v>896949</v>
      </c>
      <c r="J22" s="39">
        <v>1</v>
      </c>
      <c r="K22" s="39">
        <v>1146185</v>
      </c>
      <c r="L22" s="39">
        <v>1</v>
      </c>
      <c r="M22" s="39">
        <v>1568270</v>
      </c>
      <c r="N22" s="39">
        <v>18</v>
      </c>
      <c r="O22" s="39">
        <v>1967432</v>
      </c>
      <c r="P22" s="39">
        <v>20</v>
      </c>
      <c r="Q22" s="138">
        <v>1847300</v>
      </c>
      <c r="R22" s="138">
        <v>4</v>
      </c>
      <c r="S22" s="136">
        <v>1805282</v>
      </c>
      <c r="T22" s="136">
        <v>10</v>
      </c>
      <c r="U22" s="136">
        <v>143897</v>
      </c>
      <c r="V22" s="136">
        <v>0</v>
      </c>
      <c r="W22" s="136">
        <v>780127</v>
      </c>
      <c r="X22" s="136">
        <v>0</v>
      </c>
      <c r="Y22" s="136">
        <v>314302</v>
      </c>
      <c r="Z22" s="136">
        <v>0</v>
      </c>
      <c r="AA22" s="136">
        <v>325888</v>
      </c>
      <c r="AB22" s="136">
        <v>0</v>
      </c>
      <c r="AC22" s="19" t="s">
        <v>15</v>
      </c>
    </row>
    <row r="23" spans="1:29" x14ac:dyDescent="0.35">
      <c r="A23" s="17">
        <v>18</v>
      </c>
      <c r="B23" s="14" t="s">
        <v>71</v>
      </c>
      <c r="C23" s="16">
        <v>19172</v>
      </c>
      <c r="D23" s="16">
        <v>15</v>
      </c>
      <c r="E23" s="39">
        <v>25441</v>
      </c>
      <c r="F23" s="39">
        <v>55</v>
      </c>
      <c r="G23" s="39">
        <v>39479</v>
      </c>
      <c r="H23" s="39">
        <v>51</v>
      </c>
      <c r="I23" s="39">
        <v>31468</v>
      </c>
      <c r="J23" s="39">
        <v>36</v>
      </c>
      <c r="K23" s="39">
        <v>33470</v>
      </c>
      <c r="L23" s="39">
        <v>24</v>
      </c>
      <c r="M23" s="39">
        <v>37477</v>
      </c>
      <c r="N23" s="39">
        <v>22</v>
      </c>
      <c r="O23" s="39">
        <v>46272</v>
      </c>
      <c r="P23" s="39">
        <v>21</v>
      </c>
      <c r="Q23" s="138">
        <v>51205</v>
      </c>
      <c r="R23" s="138">
        <v>23</v>
      </c>
      <c r="S23" s="136">
        <v>54108</v>
      </c>
      <c r="T23" s="136">
        <v>28</v>
      </c>
      <c r="U23" s="136">
        <v>54818</v>
      </c>
      <c r="V23" s="136">
        <v>28</v>
      </c>
      <c r="W23" s="136">
        <v>19696</v>
      </c>
      <c r="X23" s="136">
        <v>52</v>
      </c>
      <c r="Y23" s="136">
        <v>11182</v>
      </c>
      <c r="Z23" s="136">
        <v>7</v>
      </c>
      <c r="AA23" s="136">
        <v>19227</v>
      </c>
      <c r="AB23" s="136">
        <v>1</v>
      </c>
      <c r="AC23" s="19" t="s">
        <v>72</v>
      </c>
    </row>
    <row r="24" spans="1:29" x14ac:dyDescent="0.35">
      <c r="A24" s="17">
        <v>19</v>
      </c>
      <c r="B24" s="14" t="s">
        <v>73</v>
      </c>
      <c r="C24" s="16">
        <v>318124</v>
      </c>
      <c r="D24" s="16">
        <v>0</v>
      </c>
      <c r="E24" s="39">
        <v>295146</v>
      </c>
      <c r="F24" s="39">
        <v>5</v>
      </c>
      <c r="G24" s="39">
        <v>310278</v>
      </c>
      <c r="H24" s="39">
        <v>4</v>
      </c>
      <c r="I24" s="39">
        <v>329019</v>
      </c>
      <c r="J24" s="39">
        <v>2</v>
      </c>
      <c r="K24" s="39">
        <v>375220</v>
      </c>
      <c r="L24" s="39">
        <v>5</v>
      </c>
      <c r="M24" s="39">
        <v>408938</v>
      </c>
      <c r="N24" s="39">
        <v>7</v>
      </c>
      <c r="O24" s="39">
        <v>443764</v>
      </c>
      <c r="P24" s="39">
        <v>2</v>
      </c>
      <c r="Q24" s="138">
        <v>375727</v>
      </c>
      <c r="R24" s="138">
        <v>8</v>
      </c>
      <c r="S24" s="136">
        <v>352443</v>
      </c>
      <c r="T24" s="136">
        <v>6</v>
      </c>
      <c r="U24" s="136">
        <v>415058</v>
      </c>
      <c r="V24" s="136">
        <v>175</v>
      </c>
      <c r="W24" s="136">
        <v>164960</v>
      </c>
      <c r="X24" s="136">
        <v>0</v>
      </c>
      <c r="Y24" s="136">
        <v>119707</v>
      </c>
      <c r="Z24" s="136">
        <v>0</v>
      </c>
      <c r="AA24" s="136">
        <v>144000</v>
      </c>
      <c r="AB24" s="136">
        <v>9</v>
      </c>
      <c r="AC24" s="19" t="s">
        <v>74</v>
      </c>
    </row>
    <row r="25" spans="1:29" x14ac:dyDescent="0.35">
      <c r="A25" s="17">
        <v>20</v>
      </c>
      <c r="B25" s="14" t="s">
        <v>75</v>
      </c>
      <c r="C25" s="16">
        <v>25665</v>
      </c>
      <c r="D25" s="16">
        <v>18</v>
      </c>
      <c r="E25" s="39">
        <v>26817</v>
      </c>
      <c r="F25" s="39">
        <v>33</v>
      </c>
      <c r="G25" s="39">
        <v>26789</v>
      </c>
      <c r="H25" s="39">
        <v>40</v>
      </c>
      <c r="I25" s="39">
        <v>33807</v>
      </c>
      <c r="J25" s="39">
        <v>23</v>
      </c>
      <c r="K25" s="39">
        <v>28790</v>
      </c>
      <c r="L25" s="39">
        <v>43</v>
      </c>
      <c r="M25" s="39">
        <v>33169</v>
      </c>
      <c r="N25" s="39">
        <v>59</v>
      </c>
      <c r="O25" s="39">
        <v>45640</v>
      </c>
      <c r="P25" s="39">
        <v>68</v>
      </c>
      <c r="Q25" s="138">
        <v>30949</v>
      </c>
      <c r="R25" s="138">
        <v>36</v>
      </c>
      <c r="S25" s="136">
        <v>35831</v>
      </c>
      <c r="T25" s="136">
        <v>45</v>
      </c>
      <c r="U25" s="136">
        <v>32032</v>
      </c>
      <c r="V25" s="136">
        <v>5</v>
      </c>
      <c r="W25" s="136">
        <v>16584</v>
      </c>
      <c r="X25" s="136">
        <v>1</v>
      </c>
      <c r="Y25" s="136">
        <v>10441</v>
      </c>
      <c r="Z25" s="136">
        <v>5</v>
      </c>
      <c r="AA25" s="136">
        <v>15789</v>
      </c>
      <c r="AB25" s="136">
        <v>0</v>
      </c>
      <c r="AC25" s="19" t="s">
        <v>76</v>
      </c>
    </row>
    <row r="26" spans="1:29" x14ac:dyDescent="0.35">
      <c r="A26" s="17">
        <v>21</v>
      </c>
      <c r="B26" s="14" t="s">
        <v>77</v>
      </c>
      <c r="C26" s="16">
        <v>64220</v>
      </c>
      <c r="D26" s="16">
        <v>0</v>
      </c>
      <c r="E26" s="39">
        <v>48566</v>
      </c>
      <c r="F26" s="39">
        <v>0</v>
      </c>
      <c r="G26" s="39">
        <v>36344</v>
      </c>
      <c r="H26" s="39">
        <v>7</v>
      </c>
      <c r="I26" s="39">
        <v>37664</v>
      </c>
      <c r="J26" s="39">
        <v>3</v>
      </c>
      <c r="K26" s="39">
        <v>38312</v>
      </c>
      <c r="L26" s="39">
        <v>0</v>
      </c>
      <c r="M26" s="39">
        <v>29289</v>
      </c>
      <c r="N26" s="39">
        <v>1</v>
      </c>
      <c r="O26" s="39">
        <v>34771</v>
      </c>
      <c r="P26" s="39">
        <v>0</v>
      </c>
      <c r="Q26" s="138">
        <v>33193</v>
      </c>
      <c r="R26" s="138">
        <v>23</v>
      </c>
      <c r="S26" s="136">
        <v>36032</v>
      </c>
      <c r="T26" s="136">
        <v>6</v>
      </c>
      <c r="U26" s="136">
        <v>22654</v>
      </c>
      <c r="V26" s="136">
        <v>0</v>
      </c>
      <c r="W26" s="136">
        <v>15324</v>
      </c>
      <c r="X26" s="136">
        <v>0</v>
      </c>
      <c r="Y26" s="136">
        <v>9356</v>
      </c>
      <c r="Z26" s="136">
        <v>0</v>
      </c>
      <c r="AA26" s="136">
        <v>8549</v>
      </c>
      <c r="AB26" s="136">
        <v>0</v>
      </c>
      <c r="AC26" s="19" t="s">
        <v>78</v>
      </c>
    </row>
    <row r="27" spans="1:29" x14ac:dyDescent="0.35">
      <c r="A27" s="17">
        <v>22</v>
      </c>
      <c r="B27" s="14" t="s">
        <v>79</v>
      </c>
      <c r="C27" s="16">
        <v>1354442</v>
      </c>
      <c r="D27" s="16">
        <v>188</v>
      </c>
      <c r="E27" s="39">
        <v>1372208</v>
      </c>
      <c r="F27" s="39">
        <v>269</v>
      </c>
      <c r="G27" s="39">
        <v>1598711</v>
      </c>
      <c r="H27" s="39">
        <v>293</v>
      </c>
      <c r="I27" s="39">
        <v>1599506</v>
      </c>
      <c r="J27" s="39">
        <v>235</v>
      </c>
      <c r="K27" s="39">
        <v>2125240</v>
      </c>
      <c r="L27" s="39">
        <v>131</v>
      </c>
      <c r="M27" s="39">
        <v>2384544</v>
      </c>
      <c r="N27" s="39">
        <v>127</v>
      </c>
      <c r="O27" s="39">
        <v>2512502</v>
      </c>
      <c r="P27" s="39">
        <v>95</v>
      </c>
      <c r="Q27" s="138">
        <v>2344668</v>
      </c>
      <c r="R27" s="138">
        <v>111</v>
      </c>
      <c r="S27" s="136">
        <v>2361539</v>
      </c>
      <c r="T27" s="136">
        <v>58</v>
      </c>
      <c r="U27" s="136">
        <v>2878827</v>
      </c>
      <c r="V27" s="136">
        <v>75</v>
      </c>
      <c r="W27" s="136">
        <v>1525032</v>
      </c>
      <c r="X27" s="136">
        <v>12</v>
      </c>
      <c r="Y27" s="136">
        <v>1179234</v>
      </c>
      <c r="Z27" s="136">
        <v>151</v>
      </c>
      <c r="AA27" s="136">
        <v>685559</v>
      </c>
      <c r="AB27" s="136">
        <v>69</v>
      </c>
      <c r="AC27" s="19" t="s">
        <v>17</v>
      </c>
    </row>
    <row r="28" spans="1:29" x14ac:dyDescent="0.35">
      <c r="A28" s="17">
        <v>23</v>
      </c>
      <c r="B28" s="14" t="s">
        <v>81</v>
      </c>
      <c r="C28" s="16">
        <v>642862</v>
      </c>
      <c r="D28" s="16">
        <v>15</v>
      </c>
      <c r="E28" s="39">
        <v>656544</v>
      </c>
      <c r="F28" s="39">
        <v>10</v>
      </c>
      <c r="G28" s="39">
        <v>645612</v>
      </c>
      <c r="H28" s="39">
        <v>11</v>
      </c>
      <c r="I28" s="39">
        <v>692618</v>
      </c>
      <c r="J28" s="39">
        <v>9</v>
      </c>
      <c r="K28" s="39">
        <v>638908</v>
      </c>
      <c r="L28" s="39">
        <v>35</v>
      </c>
      <c r="M28" s="39">
        <v>612122</v>
      </c>
      <c r="N28" s="39">
        <v>71</v>
      </c>
      <c r="O28" s="39">
        <v>639631</v>
      </c>
      <c r="P28" s="39">
        <v>24</v>
      </c>
      <c r="Q28" s="138">
        <v>649023</v>
      </c>
      <c r="R28" s="138">
        <v>24</v>
      </c>
      <c r="S28" s="136">
        <v>564528</v>
      </c>
      <c r="T28" s="136">
        <v>24</v>
      </c>
      <c r="U28" s="136">
        <v>482968</v>
      </c>
      <c r="V28" s="136">
        <v>16</v>
      </c>
      <c r="W28" s="136">
        <v>338193</v>
      </c>
      <c r="X28" s="136">
        <v>26</v>
      </c>
      <c r="Y28" s="136">
        <v>281307</v>
      </c>
      <c r="Z28" s="136">
        <v>85</v>
      </c>
      <c r="AA28" s="136">
        <v>1784767</v>
      </c>
      <c r="AB28" s="136">
        <v>45</v>
      </c>
      <c r="AC28" s="19" t="s">
        <v>82</v>
      </c>
    </row>
    <row r="29" spans="1:29" x14ac:dyDescent="0.35">
      <c r="A29" s="17">
        <v>24</v>
      </c>
      <c r="B29" s="14" t="s">
        <v>83</v>
      </c>
      <c r="C29" s="16">
        <v>823014</v>
      </c>
      <c r="D29" s="16">
        <v>32</v>
      </c>
      <c r="E29" s="39">
        <v>1089640</v>
      </c>
      <c r="F29" s="39">
        <v>62</v>
      </c>
      <c r="G29" s="39">
        <v>2001465</v>
      </c>
      <c r="H29" s="39">
        <v>208</v>
      </c>
      <c r="I29" s="39">
        <v>2515972</v>
      </c>
      <c r="J29" s="39">
        <v>77</v>
      </c>
      <c r="K29" s="39">
        <v>3038583</v>
      </c>
      <c r="L29" s="39">
        <v>108</v>
      </c>
      <c r="M29" s="39">
        <v>3153098</v>
      </c>
      <c r="N29" s="39">
        <v>96</v>
      </c>
      <c r="O29" s="39">
        <v>3793357</v>
      </c>
      <c r="P29" s="39">
        <v>63</v>
      </c>
      <c r="Q29" s="138">
        <v>4479438</v>
      </c>
      <c r="R29" s="138">
        <v>19</v>
      </c>
      <c r="S29" s="136">
        <v>4764805</v>
      </c>
      <c r="T29" s="136">
        <v>25</v>
      </c>
      <c r="U29" s="136">
        <v>5346060</v>
      </c>
      <c r="V29" s="136">
        <v>48</v>
      </c>
      <c r="W29" s="136">
        <v>3643201</v>
      </c>
      <c r="X29" s="136">
        <v>20</v>
      </c>
      <c r="Y29" s="136">
        <v>4099618</v>
      </c>
      <c r="Z29" s="136">
        <v>32</v>
      </c>
      <c r="AA29" s="136">
        <v>3784333</v>
      </c>
      <c r="AB29" s="136">
        <v>28</v>
      </c>
      <c r="AC29" s="19" t="s">
        <v>84</v>
      </c>
    </row>
    <row r="30" spans="1:29" x14ac:dyDescent="0.35">
      <c r="A30" s="17">
        <v>25</v>
      </c>
      <c r="B30" s="14" t="s">
        <v>85</v>
      </c>
      <c r="C30" s="16">
        <v>106815</v>
      </c>
      <c r="D30" s="16">
        <v>9</v>
      </c>
      <c r="E30" s="39">
        <v>92736</v>
      </c>
      <c r="F30" s="39">
        <v>12</v>
      </c>
      <c r="G30" s="39">
        <v>111771</v>
      </c>
      <c r="H30" s="39">
        <v>7</v>
      </c>
      <c r="I30" s="39">
        <v>93726</v>
      </c>
      <c r="J30" s="39">
        <v>14</v>
      </c>
      <c r="K30" s="39">
        <v>83893</v>
      </c>
      <c r="L30" s="39">
        <v>7</v>
      </c>
      <c r="M30" s="39">
        <v>104346</v>
      </c>
      <c r="N30" s="39">
        <v>36</v>
      </c>
      <c r="O30" s="39">
        <v>109541</v>
      </c>
      <c r="P30" s="39">
        <v>43</v>
      </c>
      <c r="Q30" s="138">
        <v>99310</v>
      </c>
      <c r="R30" s="138">
        <v>8</v>
      </c>
      <c r="S30" s="136">
        <v>99748</v>
      </c>
      <c r="T30" s="136">
        <v>16</v>
      </c>
      <c r="U30" s="136">
        <v>97781</v>
      </c>
      <c r="V30" s="136">
        <v>8</v>
      </c>
      <c r="W30" s="136">
        <v>33327</v>
      </c>
      <c r="X30" s="136">
        <v>0</v>
      </c>
      <c r="Y30" s="136">
        <v>34952</v>
      </c>
      <c r="Z30" s="136">
        <v>15</v>
      </c>
      <c r="AA30" s="136">
        <v>36208</v>
      </c>
      <c r="AB30" s="136">
        <v>0</v>
      </c>
      <c r="AC30" s="19" t="s">
        <v>86</v>
      </c>
    </row>
    <row r="31" spans="1:29" x14ac:dyDescent="0.35">
      <c r="A31" s="17">
        <v>26</v>
      </c>
      <c r="B31" s="14" t="s">
        <v>87</v>
      </c>
      <c r="C31" s="16">
        <v>2430169</v>
      </c>
      <c r="D31" s="16">
        <v>242</v>
      </c>
      <c r="E31" s="39">
        <v>2410214</v>
      </c>
      <c r="F31" s="39">
        <v>22</v>
      </c>
      <c r="G31" s="39">
        <v>2737294</v>
      </c>
      <c r="H31" s="39">
        <v>21</v>
      </c>
      <c r="I31" s="39">
        <v>1944280</v>
      </c>
      <c r="J31" s="39">
        <v>4</v>
      </c>
      <c r="K31" s="39">
        <v>1904592</v>
      </c>
      <c r="L31" s="39">
        <v>14</v>
      </c>
      <c r="M31" s="39">
        <v>1956864</v>
      </c>
      <c r="N31" s="39">
        <v>2</v>
      </c>
      <c r="O31" s="39">
        <v>2211247</v>
      </c>
      <c r="P31" s="39">
        <v>1</v>
      </c>
      <c r="Q31" s="138">
        <v>2219661</v>
      </c>
      <c r="R31" s="138">
        <v>38</v>
      </c>
      <c r="S31" s="136">
        <v>2079590</v>
      </c>
      <c r="T31" s="136">
        <v>65</v>
      </c>
      <c r="U31" s="136">
        <v>1998158</v>
      </c>
      <c r="V31" s="136">
        <v>61</v>
      </c>
      <c r="W31" s="136">
        <v>1458461</v>
      </c>
      <c r="X31" s="136">
        <v>132</v>
      </c>
      <c r="Y31" s="136">
        <v>896018</v>
      </c>
      <c r="Z31" s="136">
        <v>542</v>
      </c>
      <c r="AA31" s="136">
        <v>510306</v>
      </c>
      <c r="AB31" s="136">
        <v>329</v>
      </c>
      <c r="AC31" s="19" t="s">
        <v>19</v>
      </c>
    </row>
    <row r="32" spans="1:29" x14ac:dyDescent="0.35">
      <c r="A32" s="17">
        <v>27</v>
      </c>
      <c r="B32" s="14" t="s">
        <v>88</v>
      </c>
      <c r="C32" s="16"/>
      <c r="D32" s="16"/>
      <c r="E32" s="39"/>
      <c r="F32" s="39"/>
      <c r="G32" s="39"/>
      <c r="H32" s="39"/>
      <c r="I32" s="39"/>
      <c r="J32" s="39"/>
      <c r="K32" s="39"/>
      <c r="L32" s="39"/>
      <c r="M32" s="39">
        <v>1137894</v>
      </c>
      <c r="N32" s="39">
        <v>123</v>
      </c>
      <c r="O32" s="39">
        <v>1189102</v>
      </c>
      <c r="P32" s="39">
        <v>110</v>
      </c>
      <c r="Q32" s="138">
        <v>769370</v>
      </c>
      <c r="R32" s="138">
        <v>26</v>
      </c>
      <c r="S32" s="136">
        <v>740009</v>
      </c>
      <c r="T32" s="136">
        <v>0</v>
      </c>
      <c r="U32" s="136">
        <v>679097</v>
      </c>
      <c r="V32" s="136">
        <v>3</v>
      </c>
      <c r="W32" s="136">
        <v>626878</v>
      </c>
      <c r="X32" s="136">
        <v>8</v>
      </c>
      <c r="Y32" s="136">
        <v>569620</v>
      </c>
      <c r="Z32" s="136">
        <v>17</v>
      </c>
      <c r="AA32" s="136">
        <v>526693</v>
      </c>
      <c r="AB32" s="136">
        <v>0</v>
      </c>
      <c r="AC32" s="19" t="s">
        <v>89</v>
      </c>
    </row>
    <row r="33" spans="1:29" x14ac:dyDescent="0.35">
      <c r="A33" s="17">
        <v>28</v>
      </c>
      <c r="B33" s="14" t="s">
        <v>90</v>
      </c>
      <c r="C33" s="16">
        <v>177411</v>
      </c>
      <c r="D33" s="16">
        <v>188</v>
      </c>
      <c r="E33" s="39">
        <v>160438</v>
      </c>
      <c r="F33" s="39">
        <v>135</v>
      </c>
      <c r="G33" s="39">
        <v>159949</v>
      </c>
      <c r="H33" s="39">
        <v>131</v>
      </c>
      <c r="I33" s="39">
        <v>158988</v>
      </c>
      <c r="J33" s="39">
        <v>131</v>
      </c>
      <c r="K33" s="39">
        <v>154227</v>
      </c>
      <c r="L33" s="39">
        <v>51</v>
      </c>
      <c r="M33" s="39">
        <v>167058</v>
      </c>
      <c r="N33" s="39">
        <v>4</v>
      </c>
      <c r="O33" s="39">
        <v>178634</v>
      </c>
      <c r="P33" s="39">
        <v>7</v>
      </c>
      <c r="Q33" s="138">
        <v>181932</v>
      </c>
      <c r="R33" s="138">
        <v>21</v>
      </c>
      <c r="S33" s="136">
        <v>235925</v>
      </c>
      <c r="T33" s="136">
        <v>18</v>
      </c>
      <c r="U33" s="136">
        <v>242109</v>
      </c>
      <c r="V33" s="136">
        <v>70</v>
      </c>
      <c r="W33" s="136">
        <v>91157</v>
      </c>
      <c r="X33" s="136">
        <v>42</v>
      </c>
      <c r="Y33" s="136">
        <v>44642</v>
      </c>
      <c r="Z33" s="136">
        <v>27</v>
      </c>
      <c r="AA33" s="136">
        <v>36883</v>
      </c>
      <c r="AB33" s="136">
        <v>36</v>
      </c>
      <c r="AC33" s="19" t="s">
        <v>91</v>
      </c>
    </row>
    <row r="34" spans="1:29" x14ac:dyDescent="0.35">
      <c r="A34" s="17">
        <v>30</v>
      </c>
      <c r="B34" s="14" t="s">
        <v>195</v>
      </c>
      <c r="C34" s="16">
        <v>132998</v>
      </c>
      <c r="D34" s="16">
        <v>92</v>
      </c>
      <c r="E34" s="39">
        <v>130283</v>
      </c>
      <c r="F34" s="39">
        <v>56</v>
      </c>
      <c r="G34" s="39">
        <v>205681</v>
      </c>
      <c r="H34" s="39">
        <v>94</v>
      </c>
      <c r="I34" s="39">
        <v>185034</v>
      </c>
      <c r="J34" s="39">
        <v>113</v>
      </c>
      <c r="K34" s="39">
        <v>211385</v>
      </c>
      <c r="L34" s="39">
        <v>89</v>
      </c>
      <c r="M34" s="39">
        <v>253292</v>
      </c>
      <c r="N34" s="39">
        <v>77</v>
      </c>
      <c r="O34" s="39">
        <v>237115</v>
      </c>
      <c r="P34" s="39">
        <v>79</v>
      </c>
      <c r="Q34" s="138">
        <v>228397</v>
      </c>
      <c r="R34" s="138">
        <v>71</v>
      </c>
      <c r="S34" s="136">
        <v>190705</v>
      </c>
      <c r="T34" s="136">
        <v>86</v>
      </c>
      <c r="U34" s="136">
        <v>205779</v>
      </c>
      <c r="V34" s="136">
        <v>63</v>
      </c>
      <c r="W34" s="136">
        <v>99400</v>
      </c>
      <c r="X34" s="136">
        <v>10</v>
      </c>
      <c r="Y34" s="136">
        <v>65076</v>
      </c>
      <c r="Z34" s="136">
        <v>0</v>
      </c>
      <c r="AA34" s="136">
        <v>182360</v>
      </c>
      <c r="AB34" s="136">
        <v>0</v>
      </c>
      <c r="AC34" s="19" t="s">
        <v>95</v>
      </c>
    </row>
    <row r="35" spans="1:29" x14ac:dyDescent="0.35">
      <c r="A35" s="17">
        <v>29</v>
      </c>
      <c r="B35" s="14" t="s">
        <v>92</v>
      </c>
      <c r="C35" s="16">
        <v>963261</v>
      </c>
      <c r="D35" s="16">
        <v>166</v>
      </c>
      <c r="E35" s="39">
        <v>1183992</v>
      </c>
      <c r="F35" s="39">
        <v>196</v>
      </c>
      <c r="G35" s="39">
        <v>1552436</v>
      </c>
      <c r="H35" s="39">
        <v>226</v>
      </c>
      <c r="I35" s="39">
        <v>1720714</v>
      </c>
      <c r="J35" s="39">
        <v>377</v>
      </c>
      <c r="K35" s="39">
        <v>1627509</v>
      </c>
      <c r="L35" s="39">
        <v>619</v>
      </c>
      <c r="M35" s="39">
        <v>1811808</v>
      </c>
      <c r="N35" s="39">
        <v>665</v>
      </c>
      <c r="O35" s="39">
        <v>2364820</v>
      </c>
      <c r="P35" s="39">
        <v>868</v>
      </c>
      <c r="Q35" s="138">
        <v>2833171</v>
      </c>
      <c r="R35" s="138">
        <v>897</v>
      </c>
      <c r="S35" s="136">
        <v>2999014</v>
      </c>
      <c r="T35" s="136">
        <v>699</v>
      </c>
      <c r="U35" s="136">
        <v>2942215</v>
      </c>
      <c r="V35" s="136">
        <v>575</v>
      </c>
      <c r="W35" s="136">
        <v>1358290</v>
      </c>
      <c r="X35" s="136">
        <v>241</v>
      </c>
      <c r="Y35" s="136">
        <v>1212534</v>
      </c>
      <c r="Z35" s="136">
        <v>1531</v>
      </c>
      <c r="AA35" s="136">
        <v>996223</v>
      </c>
      <c r="AB35" s="136">
        <v>554</v>
      </c>
      <c r="AC35" s="19" t="s">
        <v>93</v>
      </c>
    </row>
    <row r="36" spans="1:29" x14ac:dyDescent="0.35">
      <c r="A36" s="17">
        <v>31</v>
      </c>
      <c r="B36" s="14" t="s">
        <v>96</v>
      </c>
      <c r="C36" s="16">
        <v>1980448</v>
      </c>
      <c r="D36" s="16">
        <v>451</v>
      </c>
      <c r="E36" s="39">
        <v>1991660</v>
      </c>
      <c r="F36" s="39">
        <v>528</v>
      </c>
      <c r="G36" s="39">
        <v>2550319</v>
      </c>
      <c r="H36" s="39">
        <v>755</v>
      </c>
      <c r="I36" s="39">
        <v>2514606</v>
      </c>
      <c r="J36" s="39">
        <v>753</v>
      </c>
      <c r="K36" s="39">
        <v>2831623</v>
      </c>
      <c r="L36" s="39">
        <v>625</v>
      </c>
      <c r="M36" s="39">
        <v>3193209</v>
      </c>
      <c r="N36" s="39">
        <v>554</v>
      </c>
      <c r="O36" s="39">
        <v>3545019</v>
      </c>
      <c r="P36" s="39">
        <v>638</v>
      </c>
      <c r="Q36" s="138">
        <v>3941640</v>
      </c>
      <c r="R36" s="138">
        <v>451</v>
      </c>
      <c r="S36" s="136">
        <v>4377093</v>
      </c>
      <c r="T36" s="136">
        <v>702</v>
      </c>
      <c r="U36" s="136">
        <v>4149377</v>
      </c>
      <c r="V36" s="136">
        <v>884</v>
      </c>
      <c r="W36" s="136">
        <v>2742576</v>
      </c>
      <c r="X36" s="136">
        <v>710</v>
      </c>
      <c r="Y36" s="136" t="s">
        <v>97</v>
      </c>
      <c r="Z36" s="136" t="s">
        <v>97</v>
      </c>
      <c r="AA36" s="136" t="s">
        <v>97</v>
      </c>
      <c r="AB36" s="136" t="s">
        <v>97</v>
      </c>
      <c r="AC36" s="19" t="s">
        <v>98</v>
      </c>
    </row>
    <row r="37" spans="1:29" ht="31" x14ac:dyDescent="0.35">
      <c r="A37" s="17">
        <v>32</v>
      </c>
      <c r="B37" s="14" t="s">
        <v>99</v>
      </c>
      <c r="C37" s="16">
        <v>66991</v>
      </c>
      <c r="D37" s="16">
        <v>3</v>
      </c>
      <c r="E37" s="39">
        <v>69151</v>
      </c>
      <c r="F37" s="39">
        <v>3</v>
      </c>
      <c r="G37" s="39">
        <v>77320</v>
      </c>
      <c r="H37" s="39">
        <v>5</v>
      </c>
      <c r="I37" s="39">
        <v>58307</v>
      </c>
      <c r="J37" s="39">
        <v>0</v>
      </c>
      <c r="K37" s="39">
        <v>61716</v>
      </c>
      <c r="L37" s="39">
        <v>0</v>
      </c>
      <c r="M37" s="39">
        <v>48254</v>
      </c>
      <c r="N37" s="39">
        <v>4</v>
      </c>
      <c r="O37" s="39">
        <v>57220</v>
      </c>
      <c r="P37" s="39">
        <v>4</v>
      </c>
      <c r="Q37" s="138">
        <v>39553</v>
      </c>
      <c r="R37" s="138">
        <v>2</v>
      </c>
      <c r="S37" s="136">
        <v>36705</v>
      </c>
      <c r="T37" s="136">
        <v>7</v>
      </c>
      <c r="U37" s="136">
        <v>35937</v>
      </c>
      <c r="V37" s="136">
        <v>17</v>
      </c>
      <c r="W37" s="136">
        <v>16337</v>
      </c>
      <c r="X37" s="136">
        <v>2</v>
      </c>
      <c r="Y37" s="136">
        <v>30022</v>
      </c>
      <c r="Z37" s="136">
        <v>21</v>
      </c>
      <c r="AA37" s="136">
        <v>37254</v>
      </c>
      <c r="AB37" s="136">
        <v>13</v>
      </c>
      <c r="AC37" s="19" t="s">
        <v>100</v>
      </c>
    </row>
    <row r="38" spans="1:29" s="35" customFormat="1" x14ac:dyDescent="0.35">
      <c r="A38" s="17">
        <v>33</v>
      </c>
      <c r="B38" s="14" t="s">
        <v>101</v>
      </c>
      <c r="C38" s="16" t="s">
        <v>183</v>
      </c>
      <c r="D38" s="16" t="s">
        <v>183</v>
      </c>
      <c r="E38" s="39">
        <v>49649</v>
      </c>
      <c r="F38" s="39">
        <v>0</v>
      </c>
      <c r="G38" s="39">
        <v>35346</v>
      </c>
      <c r="H38" s="39">
        <v>0</v>
      </c>
      <c r="I38" s="39">
        <v>100541</v>
      </c>
      <c r="J38" s="39">
        <v>0</v>
      </c>
      <c r="K38" s="39">
        <v>109081</v>
      </c>
      <c r="L38" s="39">
        <v>8</v>
      </c>
      <c r="M38" s="39">
        <v>127479</v>
      </c>
      <c r="N38" s="39">
        <v>36</v>
      </c>
      <c r="O38" s="39">
        <v>171977</v>
      </c>
      <c r="P38" s="39">
        <v>27</v>
      </c>
      <c r="Q38" s="138">
        <v>152454</v>
      </c>
      <c r="R38" s="138">
        <v>37</v>
      </c>
      <c r="S38" s="136">
        <v>156832</v>
      </c>
      <c r="T38" s="136">
        <v>35</v>
      </c>
      <c r="U38" s="136">
        <v>189886</v>
      </c>
      <c r="V38" s="136">
        <v>70</v>
      </c>
      <c r="W38" s="136">
        <v>128855</v>
      </c>
      <c r="X38" s="136">
        <v>21</v>
      </c>
      <c r="Y38" s="136">
        <v>70358</v>
      </c>
      <c r="Z38" s="136">
        <v>4</v>
      </c>
      <c r="AA38" s="136">
        <v>54362</v>
      </c>
      <c r="AB38" s="136">
        <v>71</v>
      </c>
      <c r="AC38" s="19" t="s">
        <v>102</v>
      </c>
    </row>
    <row r="39" spans="1:29" ht="29" x14ac:dyDescent="0.35">
      <c r="A39" s="17">
        <v>34</v>
      </c>
      <c r="B39" s="14" t="s">
        <v>196</v>
      </c>
      <c r="C39" s="16">
        <v>112471</v>
      </c>
      <c r="D39" s="16">
        <v>0</v>
      </c>
      <c r="E39" s="39">
        <v>104447</v>
      </c>
      <c r="F39" s="39">
        <v>0</v>
      </c>
      <c r="G39" s="39">
        <v>92668</v>
      </c>
      <c r="H39" s="39">
        <v>0</v>
      </c>
      <c r="I39" s="39">
        <v>96346</v>
      </c>
      <c r="J39" s="39">
        <v>0</v>
      </c>
      <c r="K39" s="39">
        <v>102487</v>
      </c>
      <c r="L39" s="39">
        <v>3</v>
      </c>
      <c r="M39" s="39">
        <v>61639</v>
      </c>
      <c r="N39" s="39">
        <v>12</v>
      </c>
      <c r="O39" s="39">
        <v>84301</v>
      </c>
      <c r="P39" s="39">
        <v>13</v>
      </c>
      <c r="Q39" s="138">
        <v>73411</v>
      </c>
      <c r="R39" s="138">
        <v>16</v>
      </c>
      <c r="S39" s="136">
        <v>74485</v>
      </c>
      <c r="T39" s="136">
        <v>8</v>
      </c>
      <c r="U39" s="136">
        <v>78477</v>
      </c>
      <c r="V39" s="136">
        <v>7</v>
      </c>
      <c r="W39" s="136">
        <v>49089</v>
      </c>
      <c r="X39" s="136">
        <v>0</v>
      </c>
      <c r="Y39" s="136">
        <v>37942</v>
      </c>
      <c r="Z39" s="136">
        <v>0</v>
      </c>
      <c r="AA39" s="136">
        <v>53895</v>
      </c>
      <c r="AB39" s="136">
        <v>0</v>
      </c>
      <c r="AC39" s="19" t="s">
        <v>157</v>
      </c>
    </row>
    <row r="40" spans="1:29" x14ac:dyDescent="0.35">
      <c r="A40" s="17">
        <v>35</v>
      </c>
      <c r="B40" s="14" t="s">
        <v>104</v>
      </c>
      <c r="C40" s="16">
        <v>48839</v>
      </c>
      <c r="D40" s="16">
        <v>0</v>
      </c>
      <c r="E40" s="39">
        <v>42350</v>
      </c>
      <c r="F40" s="39">
        <v>0</v>
      </c>
      <c r="G40" s="39">
        <v>39872</v>
      </c>
      <c r="H40" s="39">
        <v>4</v>
      </c>
      <c r="I40" s="39">
        <v>48603</v>
      </c>
      <c r="J40" s="39">
        <v>8</v>
      </c>
      <c r="K40" s="39">
        <v>60571</v>
      </c>
      <c r="L40" s="39">
        <v>4</v>
      </c>
      <c r="M40" s="39">
        <v>66031</v>
      </c>
      <c r="N40" s="39">
        <v>8</v>
      </c>
      <c r="O40" s="39">
        <v>73171</v>
      </c>
      <c r="P40" s="39">
        <v>0</v>
      </c>
      <c r="Q40" s="138">
        <v>81235</v>
      </c>
      <c r="R40" s="138">
        <v>0</v>
      </c>
      <c r="S40" s="136">
        <v>78917</v>
      </c>
      <c r="T40" s="136">
        <v>0</v>
      </c>
      <c r="U40" s="136">
        <v>37562</v>
      </c>
      <c r="V40" s="136">
        <v>0</v>
      </c>
      <c r="W40" s="136">
        <v>23212</v>
      </c>
      <c r="X40" s="136">
        <v>0</v>
      </c>
      <c r="Y40" s="136">
        <v>8821</v>
      </c>
      <c r="Z40" s="136">
        <v>0</v>
      </c>
      <c r="AA40" s="136">
        <v>11947</v>
      </c>
      <c r="AB40" s="136">
        <v>1</v>
      </c>
      <c r="AC40" s="19" t="s">
        <v>26</v>
      </c>
    </row>
    <row r="41" spans="1:29" x14ac:dyDescent="0.35">
      <c r="A41" s="17">
        <v>36</v>
      </c>
      <c r="B41" s="14" t="s">
        <v>197</v>
      </c>
      <c r="C41" s="16">
        <v>17263</v>
      </c>
      <c r="D41" s="16">
        <v>0</v>
      </c>
      <c r="E41" s="39">
        <v>28129</v>
      </c>
      <c r="F41" s="39">
        <v>0</v>
      </c>
      <c r="G41" s="39">
        <v>45656</v>
      </c>
      <c r="H41" s="39">
        <v>0</v>
      </c>
      <c r="I41" s="39">
        <v>43944</v>
      </c>
      <c r="J41" s="39">
        <v>0</v>
      </c>
      <c r="K41" s="39">
        <v>49807</v>
      </c>
      <c r="L41" s="39">
        <v>0</v>
      </c>
      <c r="M41" s="39">
        <v>42274</v>
      </c>
      <c r="N41" s="39">
        <v>0</v>
      </c>
      <c r="O41" s="39">
        <v>35198</v>
      </c>
      <c r="P41" s="39">
        <v>0</v>
      </c>
      <c r="Q41" s="138">
        <v>43908</v>
      </c>
      <c r="R41" s="138">
        <v>0</v>
      </c>
      <c r="S41" s="136">
        <v>33374</v>
      </c>
      <c r="T41" s="136">
        <v>0</v>
      </c>
      <c r="U41" s="136">
        <v>34790</v>
      </c>
      <c r="V41" s="136">
        <v>0</v>
      </c>
      <c r="W41" s="136">
        <v>15887</v>
      </c>
      <c r="X41" s="136">
        <v>0</v>
      </c>
      <c r="Y41" s="136">
        <v>5494</v>
      </c>
      <c r="Z41" s="136">
        <v>1</v>
      </c>
      <c r="AA41" s="136">
        <v>17740</v>
      </c>
      <c r="AB41" s="136">
        <v>0</v>
      </c>
      <c r="AC41" s="19" t="s">
        <v>30</v>
      </c>
    </row>
    <row r="42" spans="1:29" x14ac:dyDescent="0.35">
      <c r="A42" s="17">
        <v>37</v>
      </c>
      <c r="B42" s="14" t="s">
        <v>108</v>
      </c>
      <c r="C42" s="16"/>
      <c r="D42" s="16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138"/>
      <c r="R42" s="138"/>
      <c r="S42" s="136"/>
      <c r="T42" s="136"/>
      <c r="U42" s="136"/>
      <c r="V42" s="136"/>
      <c r="W42" s="136">
        <v>22449</v>
      </c>
      <c r="X42" s="136">
        <v>0</v>
      </c>
      <c r="Y42" s="136">
        <v>22353</v>
      </c>
      <c r="Z42" s="136">
        <v>7</v>
      </c>
      <c r="AA42" s="136">
        <v>20468</v>
      </c>
      <c r="AB42" s="136">
        <v>8</v>
      </c>
      <c r="AC42" s="19" t="s">
        <v>109</v>
      </c>
    </row>
    <row r="43" spans="1:29" x14ac:dyDescent="0.35">
      <c r="A43" s="17">
        <v>38</v>
      </c>
      <c r="B43" s="14" t="s">
        <v>110</v>
      </c>
      <c r="C43" s="16">
        <v>628586</v>
      </c>
      <c r="D43" s="16">
        <v>0</v>
      </c>
      <c r="E43" s="39">
        <v>654884</v>
      </c>
      <c r="F43" s="39">
        <v>2</v>
      </c>
      <c r="G43" s="39">
        <v>703476</v>
      </c>
      <c r="H43" s="39">
        <v>87</v>
      </c>
      <c r="I43" s="39">
        <v>731148</v>
      </c>
      <c r="J43" s="39">
        <v>11</v>
      </c>
      <c r="K43" s="39">
        <v>772188</v>
      </c>
      <c r="L43" s="39">
        <v>2</v>
      </c>
      <c r="M43" s="39">
        <v>895610</v>
      </c>
      <c r="N43" s="39">
        <v>26</v>
      </c>
      <c r="O43" s="39">
        <v>900460</v>
      </c>
      <c r="P43" s="39">
        <v>15</v>
      </c>
      <c r="Q43" s="138">
        <v>1005900</v>
      </c>
      <c r="R43" s="138">
        <v>29</v>
      </c>
      <c r="S43" s="136">
        <v>985963</v>
      </c>
      <c r="T43" s="136">
        <v>33</v>
      </c>
      <c r="U43" s="136">
        <v>780826</v>
      </c>
      <c r="V43" s="136">
        <v>152</v>
      </c>
      <c r="W43" s="136">
        <v>759104</v>
      </c>
      <c r="X43" s="136">
        <v>149</v>
      </c>
      <c r="Y43" s="136">
        <v>19778</v>
      </c>
      <c r="Z43" s="136">
        <v>0</v>
      </c>
      <c r="AA43" s="136">
        <v>43881</v>
      </c>
      <c r="AB43" s="136">
        <v>0</v>
      </c>
      <c r="AC43" s="19" t="s">
        <v>28</v>
      </c>
    </row>
    <row r="44" spans="1:29" x14ac:dyDescent="0.35">
      <c r="A44" s="17"/>
      <c r="B44" s="21" t="s">
        <v>111</v>
      </c>
      <c r="C44" s="23">
        <f t="shared" ref="C44:P44" si="0">SUM(C6:C43)</f>
        <v>26140046</v>
      </c>
      <c r="D44" s="23">
        <f t="shared" si="0"/>
        <v>2797</v>
      </c>
      <c r="E44" s="44">
        <f t="shared" si="0"/>
        <v>26300208</v>
      </c>
      <c r="F44" s="44">
        <f t="shared" si="0"/>
        <v>2492</v>
      </c>
      <c r="G44" s="44">
        <f t="shared" si="0"/>
        <v>31684628</v>
      </c>
      <c r="H44" s="44">
        <f t="shared" si="0"/>
        <v>4155</v>
      </c>
      <c r="I44" s="44">
        <f t="shared" si="0"/>
        <v>33423107</v>
      </c>
      <c r="J44" s="44">
        <f t="shared" si="0"/>
        <v>3513</v>
      </c>
      <c r="K44" s="44">
        <f t="shared" si="0"/>
        <v>34835743</v>
      </c>
      <c r="L44" s="44">
        <f t="shared" si="0"/>
        <v>2729</v>
      </c>
      <c r="M44" s="44">
        <f t="shared" si="0"/>
        <v>37485713</v>
      </c>
      <c r="N44" s="44">
        <f t="shared" si="0"/>
        <v>2893</v>
      </c>
      <c r="O44" s="44">
        <f t="shared" si="0"/>
        <v>40810524</v>
      </c>
      <c r="P44" s="44">
        <f t="shared" si="0"/>
        <v>3164</v>
      </c>
      <c r="Q44" s="139">
        <v>42199633</v>
      </c>
      <c r="R44" s="139">
        <v>3254</v>
      </c>
      <c r="S44" s="137">
        <v>42836971</v>
      </c>
      <c r="T44" s="137">
        <v>3698</v>
      </c>
      <c r="U44" s="137">
        <v>40719879</v>
      </c>
      <c r="V44" s="137">
        <v>3665</v>
      </c>
      <c r="W44" s="137">
        <v>23373520</v>
      </c>
      <c r="X44" s="137">
        <v>6229</v>
      </c>
      <c r="Y44" s="137">
        <v>17229165</v>
      </c>
      <c r="Z44" s="137">
        <v>8348</v>
      </c>
      <c r="AA44" s="137">
        <v>19392926</v>
      </c>
      <c r="AB44" s="137">
        <v>5132</v>
      </c>
      <c r="AC44" s="27" t="s">
        <v>32</v>
      </c>
    </row>
    <row r="45" spans="1:29" x14ac:dyDescent="0.35">
      <c r="A45" s="73" t="s">
        <v>172</v>
      </c>
      <c r="B45" s="59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59"/>
      <c r="R45" s="59"/>
      <c r="S45" s="59"/>
      <c r="T45" s="29"/>
      <c r="U45" s="29"/>
      <c r="V45" s="29"/>
      <c r="W45" s="29"/>
      <c r="X45" s="29"/>
      <c r="Y45" s="29"/>
      <c r="Z45" s="29"/>
      <c r="AA45" s="29"/>
      <c r="AB45" s="29"/>
      <c r="AC45" s="72"/>
    </row>
    <row r="46" spans="1:29" x14ac:dyDescent="0.35">
      <c r="A46" s="70" t="s">
        <v>171</v>
      </c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72"/>
    </row>
    <row r="47" spans="1:29" x14ac:dyDescent="0.35">
      <c r="A47" s="452" t="s">
        <v>198</v>
      </c>
      <c r="B47" s="453"/>
      <c r="C47" s="453"/>
      <c r="D47" s="453"/>
      <c r="E47" s="453"/>
      <c r="F47" s="453"/>
      <c r="G47" s="453"/>
      <c r="H47" s="453"/>
      <c r="I47" s="453"/>
      <c r="J47" s="453"/>
      <c r="K47" s="453"/>
      <c r="L47" s="453"/>
      <c r="M47" s="453"/>
      <c r="N47" s="453"/>
      <c r="O47" s="453"/>
      <c r="P47" s="453"/>
      <c r="Q47" s="453"/>
      <c r="R47" s="453"/>
      <c r="S47" s="453"/>
      <c r="T47" s="453"/>
      <c r="U47" s="453"/>
      <c r="V47" s="453"/>
      <c r="W47" s="453"/>
      <c r="X47" s="453"/>
      <c r="Y47" s="453"/>
      <c r="Z47" s="453"/>
      <c r="AA47" s="453"/>
      <c r="AB47" s="453"/>
      <c r="AC47" s="454"/>
    </row>
  </sheetData>
  <mergeCells count="19">
    <mergeCell ref="A47:AC47"/>
    <mergeCell ref="O4:P4"/>
    <mergeCell ref="Q4:R4"/>
    <mergeCell ref="S4:T4"/>
    <mergeCell ref="U4:V4"/>
    <mergeCell ref="W4:X4"/>
    <mergeCell ref="AA4:AB4"/>
    <mergeCell ref="A2:AC2"/>
    <mergeCell ref="A3:AC3"/>
    <mergeCell ref="A4:A5"/>
    <mergeCell ref="B4:B5"/>
    <mergeCell ref="C4:D4"/>
    <mergeCell ref="E4:F4"/>
    <mergeCell ref="G4:H4"/>
    <mergeCell ref="I4:J4"/>
    <mergeCell ref="K4:L4"/>
    <mergeCell ref="M4:N4"/>
    <mergeCell ref="Y4:Z4"/>
    <mergeCell ref="AC4:AC5"/>
  </mergeCells>
  <pageMargins left="0.7" right="0.7" top="0.75" bottom="0.75" header="0.3" footer="0.3"/>
  <pageSetup paperSize="9" scale="60" fitToHeight="0" orientation="landscape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A9CD79-65A7-4D6F-970D-CEC02588D78B}">
  <sheetPr codeName="Sheet23">
    <pageSetUpPr fitToPage="1"/>
  </sheetPr>
  <dimension ref="A1:AE51"/>
  <sheetViews>
    <sheetView topLeftCell="A35" workbookViewId="0">
      <selection activeCell="A46" sqref="A46:XFD1048576"/>
    </sheetView>
  </sheetViews>
  <sheetFormatPr defaultColWidth="0" defaultRowHeight="14.5" zeroHeight="1" x14ac:dyDescent="0.35"/>
  <cols>
    <col min="1" max="1" width="7.54296875" style="8" customWidth="1"/>
    <col min="2" max="2" width="20.54296875" style="112" customWidth="1"/>
    <col min="3" max="3" width="11" style="8" hidden="1" customWidth="1"/>
    <col min="4" max="11" width="9.7265625" style="8" hidden="1" customWidth="1"/>
    <col min="12" max="12" width="7.1796875" style="8" hidden="1" customWidth="1"/>
    <col min="13" max="13" width="8.7265625" style="8" hidden="1" customWidth="1"/>
    <col min="14" max="14" width="9.7265625" style="8" hidden="1" customWidth="1"/>
    <col min="15" max="29" width="9.7265625" style="8" customWidth="1"/>
    <col min="30" max="30" width="23.26953125" style="112" customWidth="1"/>
    <col min="31" max="31" width="18.81640625" style="8" hidden="1" customWidth="1"/>
    <col min="32" max="16384" width="12.453125" style="8" hidden="1"/>
  </cols>
  <sheetData>
    <row r="1" spans="1:30" x14ac:dyDescent="0.35"/>
    <row r="2" spans="1:30" ht="17" x14ac:dyDescent="0.35">
      <c r="A2" s="667" t="s">
        <v>608</v>
      </c>
      <c r="B2" s="668"/>
      <c r="C2" s="668"/>
      <c r="D2" s="668"/>
      <c r="E2" s="668"/>
      <c r="F2" s="668"/>
      <c r="G2" s="668"/>
      <c r="H2" s="668"/>
      <c r="I2" s="668"/>
      <c r="J2" s="668"/>
      <c r="K2" s="668"/>
      <c r="L2" s="668"/>
      <c r="M2" s="668"/>
      <c r="N2" s="668"/>
      <c r="O2" s="668"/>
      <c r="P2" s="668"/>
      <c r="Q2" s="668"/>
      <c r="R2" s="668"/>
      <c r="S2" s="668"/>
      <c r="T2" s="668"/>
      <c r="U2" s="668"/>
      <c r="V2" s="668"/>
      <c r="W2" s="668"/>
      <c r="X2" s="668"/>
      <c r="Y2" s="668"/>
      <c r="Z2" s="668"/>
      <c r="AA2" s="668"/>
      <c r="AB2" s="668"/>
      <c r="AC2" s="668"/>
      <c r="AD2" s="669"/>
    </row>
    <row r="3" spans="1:30" ht="15.5" x14ac:dyDescent="0.35">
      <c r="A3" s="650" t="s">
        <v>609</v>
      </c>
      <c r="B3" s="670"/>
      <c r="C3" s="670"/>
      <c r="D3" s="670"/>
      <c r="E3" s="670"/>
      <c r="F3" s="670"/>
      <c r="G3" s="670"/>
      <c r="H3" s="670"/>
      <c r="I3" s="670"/>
      <c r="J3" s="670"/>
      <c r="K3" s="670"/>
      <c r="L3" s="670"/>
      <c r="M3" s="670"/>
      <c r="N3" s="670"/>
      <c r="O3" s="670"/>
      <c r="P3" s="670"/>
      <c r="Q3" s="670"/>
      <c r="R3" s="670"/>
      <c r="S3" s="670"/>
      <c r="T3" s="670"/>
      <c r="U3" s="670"/>
      <c r="V3" s="670"/>
      <c r="W3" s="670"/>
      <c r="X3" s="670"/>
      <c r="Y3" s="670"/>
      <c r="Z3" s="670"/>
      <c r="AA3" s="670"/>
      <c r="AB3" s="670"/>
      <c r="AC3" s="670"/>
      <c r="AD3" s="671"/>
    </row>
    <row r="4" spans="1:30" s="9" customFormat="1" ht="15.5" x14ac:dyDescent="0.35">
      <c r="A4" s="365" t="s">
        <v>199</v>
      </c>
      <c r="B4" s="653" t="s">
        <v>2</v>
      </c>
      <c r="C4" s="365">
        <v>2016</v>
      </c>
      <c r="D4" s="365"/>
      <c r="E4" s="365"/>
      <c r="F4" s="365">
        <v>2017</v>
      </c>
      <c r="G4" s="365"/>
      <c r="H4" s="365"/>
      <c r="I4" s="365">
        <v>2018</v>
      </c>
      <c r="J4" s="365"/>
      <c r="K4" s="365"/>
      <c r="L4" s="365">
        <v>2019</v>
      </c>
      <c r="M4" s="365"/>
      <c r="N4" s="365"/>
      <c r="O4" s="365">
        <v>2020</v>
      </c>
      <c r="P4" s="365"/>
      <c r="Q4" s="365"/>
      <c r="R4" s="365">
        <v>2021</v>
      </c>
      <c r="S4" s="365"/>
      <c r="T4" s="365"/>
      <c r="U4" s="365">
        <v>2022</v>
      </c>
      <c r="V4" s="365"/>
      <c r="W4" s="365"/>
      <c r="X4" s="365" t="s">
        <v>200</v>
      </c>
      <c r="Y4" s="365"/>
      <c r="Z4" s="365"/>
      <c r="AA4" s="406" t="s">
        <v>201</v>
      </c>
      <c r="AB4" s="407"/>
      <c r="AC4" s="408"/>
      <c r="AD4" s="465" t="s">
        <v>118</v>
      </c>
    </row>
    <row r="5" spans="1:30" s="9" customFormat="1" ht="87" x14ac:dyDescent="0.35">
      <c r="A5" s="365"/>
      <c r="B5" s="653"/>
      <c r="C5" s="36" t="s">
        <v>202</v>
      </c>
      <c r="D5" s="36" t="s">
        <v>203</v>
      </c>
      <c r="E5" s="36" t="s">
        <v>204</v>
      </c>
      <c r="F5" s="36" t="s">
        <v>202</v>
      </c>
      <c r="G5" s="36" t="s">
        <v>203</v>
      </c>
      <c r="H5" s="36" t="s">
        <v>204</v>
      </c>
      <c r="I5" s="36" t="s">
        <v>202</v>
      </c>
      <c r="J5" s="36" t="s">
        <v>203</v>
      </c>
      <c r="K5" s="36" t="s">
        <v>204</v>
      </c>
      <c r="L5" s="36" t="s">
        <v>205</v>
      </c>
      <c r="M5" s="36" t="s">
        <v>206</v>
      </c>
      <c r="N5" s="36" t="s">
        <v>207</v>
      </c>
      <c r="O5" s="36" t="s">
        <v>208</v>
      </c>
      <c r="P5" s="36" t="s">
        <v>209</v>
      </c>
      <c r="Q5" s="36" t="s">
        <v>210</v>
      </c>
      <c r="R5" s="36" t="s">
        <v>208</v>
      </c>
      <c r="S5" s="36" t="s">
        <v>209</v>
      </c>
      <c r="T5" s="36" t="s">
        <v>210</v>
      </c>
      <c r="U5" s="36" t="s">
        <v>208</v>
      </c>
      <c r="V5" s="36" t="s">
        <v>209</v>
      </c>
      <c r="W5" s="36" t="s">
        <v>210</v>
      </c>
      <c r="X5" s="36" t="s">
        <v>208</v>
      </c>
      <c r="Y5" s="36" t="s">
        <v>209</v>
      </c>
      <c r="Z5" s="36" t="s">
        <v>210</v>
      </c>
      <c r="AA5" s="36" t="s">
        <v>208</v>
      </c>
      <c r="AB5" s="36" t="s">
        <v>209</v>
      </c>
      <c r="AC5" s="36" t="s">
        <v>210</v>
      </c>
      <c r="AD5" s="465"/>
    </row>
    <row r="6" spans="1:30" s="9" customFormat="1" ht="15.5" x14ac:dyDescent="0.35">
      <c r="A6" s="17">
        <v>1</v>
      </c>
      <c r="B6" s="103" t="s">
        <v>43</v>
      </c>
      <c r="C6" s="39">
        <v>23613</v>
      </c>
      <c r="D6" s="39">
        <v>17443</v>
      </c>
      <c r="E6" s="39">
        <v>0</v>
      </c>
      <c r="F6" s="39">
        <v>16972</v>
      </c>
      <c r="G6" s="39">
        <v>12003</v>
      </c>
      <c r="H6" s="39">
        <v>0</v>
      </c>
      <c r="I6" s="39">
        <v>6040</v>
      </c>
      <c r="J6" s="39">
        <v>4202</v>
      </c>
      <c r="K6" s="39">
        <v>0</v>
      </c>
      <c r="L6" s="39">
        <v>3104</v>
      </c>
      <c r="M6" s="39">
        <v>1990</v>
      </c>
      <c r="N6" s="39">
        <v>0</v>
      </c>
      <c r="O6" s="138">
        <v>2027</v>
      </c>
      <c r="P6" s="138">
        <v>1767</v>
      </c>
      <c r="Q6" s="136">
        <v>0</v>
      </c>
      <c r="R6" s="136">
        <v>1315</v>
      </c>
      <c r="S6" s="136">
        <v>1081</v>
      </c>
      <c r="T6" s="136">
        <v>0</v>
      </c>
      <c r="U6" s="136">
        <v>2022</v>
      </c>
      <c r="V6" s="136">
        <v>1457</v>
      </c>
      <c r="W6" s="136">
        <v>0</v>
      </c>
      <c r="X6" s="136">
        <v>5272</v>
      </c>
      <c r="Y6" s="136">
        <v>4448</v>
      </c>
      <c r="Z6" s="136">
        <v>0</v>
      </c>
      <c r="AA6" s="138">
        <v>87</v>
      </c>
      <c r="AB6" s="138">
        <v>66</v>
      </c>
      <c r="AC6" s="136">
        <v>0</v>
      </c>
      <c r="AD6" s="87" t="s">
        <v>5</v>
      </c>
    </row>
    <row r="7" spans="1:30" s="9" customFormat="1" ht="15.5" x14ac:dyDescent="0.35">
      <c r="A7" s="17">
        <v>2</v>
      </c>
      <c r="B7" s="103" t="s">
        <v>44</v>
      </c>
      <c r="C7" s="39">
        <v>3144</v>
      </c>
      <c r="D7" s="39">
        <v>911</v>
      </c>
      <c r="E7" s="39">
        <v>2</v>
      </c>
      <c r="F7" s="39">
        <v>1546</v>
      </c>
      <c r="G7" s="39">
        <v>488</v>
      </c>
      <c r="H7" s="39">
        <v>0</v>
      </c>
      <c r="I7" s="39">
        <v>625</v>
      </c>
      <c r="J7" s="39">
        <v>154</v>
      </c>
      <c r="K7" s="39">
        <v>0</v>
      </c>
      <c r="L7" s="39">
        <v>139</v>
      </c>
      <c r="M7" s="39">
        <v>27</v>
      </c>
      <c r="N7" s="39">
        <v>0</v>
      </c>
      <c r="O7" s="138">
        <v>33</v>
      </c>
      <c r="P7" s="138">
        <v>7</v>
      </c>
      <c r="Q7" s="136">
        <v>0</v>
      </c>
      <c r="R7" s="136">
        <v>8</v>
      </c>
      <c r="S7" s="136">
        <v>2</v>
      </c>
      <c r="T7" s="136">
        <v>0</v>
      </c>
      <c r="U7" s="136">
        <v>18</v>
      </c>
      <c r="V7" s="136">
        <v>3</v>
      </c>
      <c r="W7" s="136">
        <v>0</v>
      </c>
      <c r="X7" s="136">
        <v>11</v>
      </c>
      <c r="Y7" s="136">
        <v>5</v>
      </c>
      <c r="Z7" s="136">
        <v>0</v>
      </c>
      <c r="AA7" s="138">
        <v>1</v>
      </c>
      <c r="AB7" s="138">
        <v>0</v>
      </c>
      <c r="AC7" s="136">
        <v>0</v>
      </c>
      <c r="AD7" s="87" t="s">
        <v>46</v>
      </c>
    </row>
    <row r="8" spans="1:30" s="9" customFormat="1" ht="15.5" x14ac:dyDescent="0.35">
      <c r="A8" s="17">
        <v>3</v>
      </c>
      <c r="B8" s="103" t="s">
        <v>47</v>
      </c>
      <c r="C8" s="39">
        <v>7826</v>
      </c>
      <c r="D8" s="39">
        <v>5686</v>
      </c>
      <c r="E8" s="39">
        <v>6</v>
      </c>
      <c r="F8" s="39">
        <v>5281</v>
      </c>
      <c r="G8" s="39">
        <v>3494</v>
      </c>
      <c r="H8" s="39">
        <v>0</v>
      </c>
      <c r="I8" s="39">
        <v>3816</v>
      </c>
      <c r="J8" s="39">
        <v>2859</v>
      </c>
      <c r="K8" s="39">
        <v>2</v>
      </c>
      <c r="L8" s="39">
        <v>1459</v>
      </c>
      <c r="M8" s="39">
        <v>872</v>
      </c>
      <c r="N8" s="39">
        <v>4</v>
      </c>
      <c r="O8" s="138">
        <v>484</v>
      </c>
      <c r="P8" s="138">
        <v>266</v>
      </c>
      <c r="Q8" s="136">
        <v>2</v>
      </c>
      <c r="R8" s="136">
        <v>162</v>
      </c>
      <c r="S8" s="136">
        <v>67</v>
      </c>
      <c r="T8" s="136">
        <v>0</v>
      </c>
      <c r="U8" s="136">
        <v>280</v>
      </c>
      <c r="V8" s="136">
        <v>118</v>
      </c>
      <c r="W8" s="136">
        <v>0</v>
      </c>
      <c r="X8" s="136">
        <v>567</v>
      </c>
      <c r="Y8" s="136">
        <v>283</v>
      </c>
      <c r="Z8" s="136">
        <v>0</v>
      </c>
      <c r="AA8" s="138">
        <v>37</v>
      </c>
      <c r="AB8" s="138">
        <v>16</v>
      </c>
      <c r="AC8" s="136">
        <v>0</v>
      </c>
      <c r="AD8" s="87" t="s">
        <v>48</v>
      </c>
    </row>
    <row r="9" spans="1:30" s="9" customFormat="1" ht="15.5" x14ac:dyDescent="0.35">
      <c r="A9" s="17">
        <v>4</v>
      </c>
      <c r="B9" s="103" t="s">
        <v>49</v>
      </c>
      <c r="C9" s="39">
        <v>5205</v>
      </c>
      <c r="D9" s="39">
        <v>895</v>
      </c>
      <c r="E9" s="39">
        <v>0</v>
      </c>
      <c r="F9" s="39">
        <v>4020</v>
      </c>
      <c r="G9" s="39">
        <v>436</v>
      </c>
      <c r="H9" s="39">
        <v>2</v>
      </c>
      <c r="I9" s="39">
        <v>1536</v>
      </c>
      <c r="J9" s="39">
        <v>353</v>
      </c>
      <c r="K9" s="39">
        <v>0</v>
      </c>
      <c r="L9" s="39">
        <v>1608</v>
      </c>
      <c r="M9" s="39">
        <v>285</v>
      </c>
      <c r="N9" s="39">
        <v>0</v>
      </c>
      <c r="O9" s="138">
        <v>518</v>
      </c>
      <c r="P9" s="138">
        <v>272</v>
      </c>
      <c r="Q9" s="136">
        <v>0</v>
      </c>
      <c r="R9" s="136">
        <v>647</v>
      </c>
      <c r="S9" s="136">
        <v>154</v>
      </c>
      <c r="T9" s="136">
        <v>0</v>
      </c>
      <c r="U9" s="136">
        <v>578</v>
      </c>
      <c r="V9" s="136">
        <v>208</v>
      </c>
      <c r="W9" s="136">
        <v>0</v>
      </c>
      <c r="X9" s="136">
        <v>967</v>
      </c>
      <c r="Y9" s="136">
        <v>269</v>
      </c>
      <c r="Z9" s="136">
        <v>0</v>
      </c>
      <c r="AA9" s="138">
        <v>21</v>
      </c>
      <c r="AB9" s="138">
        <v>5</v>
      </c>
      <c r="AC9" s="136">
        <v>0</v>
      </c>
      <c r="AD9" s="87" t="s">
        <v>50</v>
      </c>
    </row>
    <row r="10" spans="1:30" s="9" customFormat="1" ht="15.5" x14ac:dyDescent="0.35">
      <c r="A10" s="17">
        <v>5</v>
      </c>
      <c r="B10" s="103" t="s">
        <v>51</v>
      </c>
      <c r="C10" s="39">
        <v>148220</v>
      </c>
      <c r="D10" s="39">
        <v>121503</v>
      </c>
      <c r="E10" s="39">
        <v>61</v>
      </c>
      <c r="F10" s="39">
        <v>140727</v>
      </c>
      <c r="G10" s="39">
        <v>114512</v>
      </c>
      <c r="H10" s="39">
        <v>81</v>
      </c>
      <c r="I10" s="39">
        <v>78717</v>
      </c>
      <c r="J10" s="39">
        <v>62486</v>
      </c>
      <c r="K10" s="39">
        <v>39</v>
      </c>
      <c r="L10" s="39">
        <v>60458</v>
      </c>
      <c r="M10" s="39">
        <v>49390</v>
      </c>
      <c r="N10" s="39">
        <v>31</v>
      </c>
      <c r="O10" s="138">
        <v>36667</v>
      </c>
      <c r="P10" s="138">
        <v>32120</v>
      </c>
      <c r="Q10" s="136">
        <v>34</v>
      </c>
      <c r="R10" s="136">
        <v>29733</v>
      </c>
      <c r="S10" s="136">
        <v>25827</v>
      </c>
      <c r="T10" s="136">
        <v>38</v>
      </c>
      <c r="U10" s="136">
        <v>30029</v>
      </c>
      <c r="V10" s="136">
        <v>25902</v>
      </c>
      <c r="W10" s="136">
        <v>20</v>
      </c>
      <c r="X10" s="136">
        <v>31713</v>
      </c>
      <c r="Y10" s="136">
        <v>28174</v>
      </c>
      <c r="Z10" s="136">
        <v>15</v>
      </c>
      <c r="AA10" s="138">
        <v>2301</v>
      </c>
      <c r="AB10" s="138">
        <v>2055</v>
      </c>
      <c r="AC10" s="136">
        <v>0</v>
      </c>
      <c r="AD10" s="87" t="s">
        <v>52</v>
      </c>
    </row>
    <row r="11" spans="1:30" s="9" customFormat="1" ht="15.5" x14ac:dyDescent="0.35">
      <c r="A11" s="17">
        <v>6</v>
      </c>
      <c r="B11" s="103" t="s">
        <v>55</v>
      </c>
      <c r="C11" s="39">
        <v>742</v>
      </c>
      <c r="D11" s="39">
        <v>130</v>
      </c>
      <c r="E11" s="39">
        <v>0</v>
      </c>
      <c r="F11" s="39">
        <v>653</v>
      </c>
      <c r="G11" s="39">
        <v>75</v>
      </c>
      <c r="H11" s="39">
        <v>1</v>
      </c>
      <c r="I11" s="39">
        <v>377</v>
      </c>
      <c r="J11" s="39">
        <v>50</v>
      </c>
      <c r="K11" s="39">
        <v>0</v>
      </c>
      <c r="L11" s="39">
        <v>272</v>
      </c>
      <c r="M11" s="39">
        <v>54</v>
      </c>
      <c r="N11" s="39">
        <v>0</v>
      </c>
      <c r="O11" s="138">
        <v>102</v>
      </c>
      <c r="P11" s="138">
        <v>32</v>
      </c>
      <c r="Q11" s="136">
        <v>0</v>
      </c>
      <c r="R11" s="136">
        <v>90</v>
      </c>
      <c r="S11" s="136">
        <v>48</v>
      </c>
      <c r="T11" s="136">
        <v>0</v>
      </c>
      <c r="U11" s="136">
        <v>587</v>
      </c>
      <c r="V11" s="136">
        <v>244</v>
      </c>
      <c r="W11" s="136">
        <v>0</v>
      </c>
      <c r="X11" s="136">
        <v>1207</v>
      </c>
      <c r="Y11" s="136">
        <v>443</v>
      </c>
      <c r="Z11" s="136">
        <v>0</v>
      </c>
      <c r="AA11" s="138">
        <v>0</v>
      </c>
      <c r="AB11" s="138">
        <v>0</v>
      </c>
      <c r="AC11" s="136">
        <v>0</v>
      </c>
      <c r="AD11" s="87" t="s">
        <v>7</v>
      </c>
    </row>
    <row r="12" spans="1:30" s="9" customFormat="1" ht="15.5" x14ac:dyDescent="0.35">
      <c r="A12" s="17">
        <v>7</v>
      </c>
      <c r="B12" s="103" t="s">
        <v>56</v>
      </c>
      <c r="C12" s="39">
        <v>44783</v>
      </c>
      <c r="D12" s="39">
        <v>6298</v>
      </c>
      <c r="E12" s="39">
        <v>6</v>
      </c>
      <c r="F12" s="39">
        <v>38588</v>
      </c>
      <c r="G12" s="39">
        <v>3581</v>
      </c>
      <c r="H12" s="39">
        <v>7</v>
      </c>
      <c r="I12" s="39">
        <v>22114</v>
      </c>
      <c r="J12" s="39">
        <v>1762</v>
      </c>
      <c r="K12" s="39">
        <v>2</v>
      </c>
      <c r="L12" s="39">
        <v>13883</v>
      </c>
      <c r="M12" s="39">
        <v>1054</v>
      </c>
      <c r="N12" s="39">
        <v>1</v>
      </c>
      <c r="O12" s="138">
        <v>4771</v>
      </c>
      <c r="P12" s="138">
        <v>329</v>
      </c>
      <c r="Q12" s="136">
        <v>1</v>
      </c>
      <c r="R12" s="136">
        <v>4921</v>
      </c>
      <c r="S12" s="136">
        <v>465</v>
      </c>
      <c r="T12" s="136">
        <v>0</v>
      </c>
      <c r="U12" s="136">
        <v>4785</v>
      </c>
      <c r="V12" s="136">
        <v>518</v>
      </c>
      <c r="W12" s="136">
        <v>0</v>
      </c>
      <c r="X12" s="136">
        <v>4300</v>
      </c>
      <c r="Y12" s="136">
        <v>660</v>
      </c>
      <c r="Z12" s="136">
        <v>0</v>
      </c>
      <c r="AA12" s="138">
        <v>80</v>
      </c>
      <c r="AB12" s="138">
        <v>30</v>
      </c>
      <c r="AC12" s="136">
        <v>0</v>
      </c>
      <c r="AD12" s="87" t="s">
        <v>9</v>
      </c>
    </row>
    <row r="13" spans="1:30" s="9" customFormat="1" ht="15.5" x14ac:dyDescent="0.35">
      <c r="A13" s="17">
        <v>8</v>
      </c>
      <c r="B13" s="103" t="s">
        <v>57</v>
      </c>
      <c r="C13" s="39">
        <v>7866</v>
      </c>
      <c r="D13" s="39">
        <v>552</v>
      </c>
      <c r="E13" s="39">
        <v>0</v>
      </c>
      <c r="F13" s="39">
        <v>5696</v>
      </c>
      <c r="G13" s="39">
        <v>574</v>
      </c>
      <c r="H13" s="39">
        <v>0</v>
      </c>
      <c r="I13" s="39">
        <v>3149</v>
      </c>
      <c r="J13" s="39">
        <v>506</v>
      </c>
      <c r="K13" s="39">
        <v>0</v>
      </c>
      <c r="L13" s="39">
        <v>1497</v>
      </c>
      <c r="M13" s="39">
        <v>289</v>
      </c>
      <c r="N13" s="39">
        <v>0</v>
      </c>
      <c r="O13" s="138">
        <v>111</v>
      </c>
      <c r="P13" s="138">
        <v>6</v>
      </c>
      <c r="Q13" s="136">
        <v>0</v>
      </c>
      <c r="R13" s="136">
        <v>54</v>
      </c>
      <c r="S13" s="136">
        <v>1</v>
      </c>
      <c r="T13" s="136">
        <v>0</v>
      </c>
      <c r="U13" s="136">
        <v>52</v>
      </c>
      <c r="V13" s="136">
        <v>1</v>
      </c>
      <c r="W13" s="136">
        <v>0</v>
      </c>
      <c r="X13" s="136">
        <v>76</v>
      </c>
      <c r="Y13" s="136">
        <v>4</v>
      </c>
      <c r="Z13" s="136">
        <v>0</v>
      </c>
      <c r="AA13" s="138">
        <v>0</v>
      </c>
      <c r="AB13" s="138">
        <v>0</v>
      </c>
      <c r="AC13" s="136">
        <v>0</v>
      </c>
      <c r="AD13" s="87" t="s">
        <v>58</v>
      </c>
    </row>
    <row r="14" spans="1:30" s="9" customFormat="1" ht="15.5" x14ac:dyDescent="0.35">
      <c r="A14" s="17">
        <v>9</v>
      </c>
      <c r="B14" s="103" t="s">
        <v>59</v>
      </c>
      <c r="C14" s="39">
        <v>121</v>
      </c>
      <c r="D14" s="39">
        <v>19</v>
      </c>
      <c r="E14" s="39">
        <v>0</v>
      </c>
      <c r="F14" s="39">
        <v>96</v>
      </c>
      <c r="G14" s="39">
        <v>9</v>
      </c>
      <c r="H14" s="39">
        <v>0</v>
      </c>
      <c r="I14" s="39">
        <v>98</v>
      </c>
      <c r="J14" s="39">
        <v>11</v>
      </c>
      <c r="K14" s="39">
        <v>0</v>
      </c>
      <c r="L14" s="39">
        <v>109</v>
      </c>
      <c r="M14" s="39">
        <v>11</v>
      </c>
      <c r="N14" s="39">
        <v>0</v>
      </c>
      <c r="O14" s="138">
        <v>34</v>
      </c>
      <c r="P14" s="138">
        <v>0</v>
      </c>
      <c r="Q14" s="136">
        <v>0</v>
      </c>
      <c r="R14" s="136">
        <v>15</v>
      </c>
      <c r="S14" s="136">
        <v>3</v>
      </c>
      <c r="T14" s="136">
        <v>0</v>
      </c>
      <c r="U14" s="136">
        <v>12</v>
      </c>
      <c r="V14" s="136">
        <v>2</v>
      </c>
      <c r="W14" s="136">
        <v>0</v>
      </c>
      <c r="X14" s="136">
        <v>38</v>
      </c>
      <c r="Y14" s="136">
        <v>1</v>
      </c>
      <c r="Z14" s="136">
        <v>0</v>
      </c>
      <c r="AA14" s="138">
        <v>0</v>
      </c>
      <c r="AB14" s="138">
        <v>0</v>
      </c>
      <c r="AC14" s="136">
        <v>0</v>
      </c>
      <c r="AD14" s="87" t="s">
        <v>60</v>
      </c>
    </row>
    <row r="15" spans="1:30" s="9" customFormat="1" ht="15.5" x14ac:dyDescent="0.35">
      <c r="A15" s="17">
        <v>10</v>
      </c>
      <c r="B15" s="103" t="s">
        <v>194</v>
      </c>
      <c r="C15" s="39">
        <v>141414</v>
      </c>
      <c r="D15" s="39">
        <v>83232</v>
      </c>
      <c r="E15" s="39">
        <v>15</v>
      </c>
      <c r="F15" s="39">
        <v>94114</v>
      </c>
      <c r="G15" s="39">
        <v>42982</v>
      </c>
      <c r="H15" s="39">
        <v>0</v>
      </c>
      <c r="I15" s="39">
        <v>57095</v>
      </c>
      <c r="J15" s="39">
        <v>20711</v>
      </c>
      <c r="K15" s="39">
        <v>4</v>
      </c>
      <c r="L15" s="39">
        <v>37133</v>
      </c>
      <c r="M15" s="39">
        <v>19555</v>
      </c>
      <c r="N15" s="39">
        <v>2</v>
      </c>
      <c r="O15" s="138">
        <v>16653</v>
      </c>
      <c r="P15" s="138">
        <v>11961</v>
      </c>
      <c r="Q15" s="136">
        <v>8</v>
      </c>
      <c r="R15" s="136">
        <v>14198</v>
      </c>
      <c r="S15" s="136">
        <v>9689</v>
      </c>
      <c r="T15" s="136">
        <v>0</v>
      </c>
      <c r="U15" s="136">
        <v>19167</v>
      </c>
      <c r="V15" s="136">
        <v>14963</v>
      </c>
      <c r="W15" s="136">
        <v>4</v>
      </c>
      <c r="X15" s="136">
        <v>31140</v>
      </c>
      <c r="Y15" s="136">
        <v>26293</v>
      </c>
      <c r="Z15" s="136">
        <v>2</v>
      </c>
      <c r="AA15" s="138">
        <v>2251</v>
      </c>
      <c r="AB15" s="138">
        <v>1827</v>
      </c>
      <c r="AC15" s="136">
        <v>0</v>
      </c>
      <c r="AD15" s="87" t="s">
        <v>65</v>
      </c>
    </row>
    <row r="16" spans="1:30" s="9" customFormat="1" ht="15.5" x14ac:dyDescent="0.35">
      <c r="A16" s="17">
        <v>11</v>
      </c>
      <c r="B16" s="103" t="s">
        <v>66</v>
      </c>
      <c r="C16" s="39">
        <v>11078</v>
      </c>
      <c r="D16" s="39">
        <v>1746</v>
      </c>
      <c r="E16" s="39">
        <v>0</v>
      </c>
      <c r="F16" s="39">
        <v>7381</v>
      </c>
      <c r="G16" s="39">
        <v>1170</v>
      </c>
      <c r="H16" s="39">
        <v>0</v>
      </c>
      <c r="I16" s="39">
        <v>5721</v>
      </c>
      <c r="J16" s="39">
        <v>837</v>
      </c>
      <c r="K16" s="39">
        <v>0</v>
      </c>
      <c r="L16" s="39">
        <v>3499</v>
      </c>
      <c r="M16" s="39">
        <v>566</v>
      </c>
      <c r="N16" s="39">
        <v>0</v>
      </c>
      <c r="O16" s="138">
        <v>1701</v>
      </c>
      <c r="P16" s="138">
        <v>235</v>
      </c>
      <c r="Q16" s="136">
        <v>1</v>
      </c>
      <c r="R16" s="136">
        <v>913</v>
      </c>
      <c r="S16" s="136">
        <v>182</v>
      </c>
      <c r="T16" s="136">
        <v>2</v>
      </c>
      <c r="U16" s="136">
        <v>289</v>
      </c>
      <c r="V16" s="136">
        <v>34</v>
      </c>
      <c r="W16" s="136">
        <v>0</v>
      </c>
      <c r="X16" s="136">
        <v>270</v>
      </c>
      <c r="Y16" s="136">
        <v>54</v>
      </c>
      <c r="Z16" s="136">
        <v>0</v>
      </c>
      <c r="AA16" s="138">
        <v>18</v>
      </c>
      <c r="AB16" s="138">
        <v>6</v>
      </c>
      <c r="AC16" s="136">
        <v>0</v>
      </c>
      <c r="AD16" s="87" t="s">
        <v>11</v>
      </c>
    </row>
    <row r="17" spans="1:30" s="9" customFormat="1" ht="15.5" x14ac:dyDescent="0.35">
      <c r="A17" s="17">
        <v>12</v>
      </c>
      <c r="B17" s="103" t="s">
        <v>67</v>
      </c>
      <c r="C17" s="39">
        <v>1547</v>
      </c>
      <c r="D17" s="39">
        <v>419</v>
      </c>
      <c r="E17" s="39">
        <v>2</v>
      </c>
      <c r="F17" s="39">
        <v>1192</v>
      </c>
      <c r="G17" s="39">
        <v>317</v>
      </c>
      <c r="H17" s="39">
        <v>2</v>
      </c>
      <c r="I17" s="39">
        <v>908</v>
      </c>
      <c r="J17" s="39">
        <v>209</v>
      </c>
      <c r="K17" s="39">
        <v>0</v>
      </c>
      <c r="L17" s="39">
        <v>656</v>
      </c>
      <c r="M17" s="39">
        <v>211</v>
      </c>
      <c r="N17" s="39">
        <v>0</v>
      </c>
      <c r="O17" s="138">
        <v>268</v>
      </c>
      <c r="P17" s="138">
        <v>78</v>
      </c>
      <c r="Q17" s="136">
        <v>1</v>
      </c>
      <c r="R17" s="136">
        <v>309</v>
      </c>
      <c r="S17" s="136">
        <v>115</v>
      </c>
      <c r="T17" s="136">
        <v>1</v>
      </c>
      <c r="U17" s="136">
        <v>439</v>
      </c>
      <c r="V17" s="136">
        <v>204</v>
      </c>
      <c r="W17" s="136">
        <v>0</v>
      </c>
      <c r="X17" s="136">
        <v>565</v>
      </c>
      <c r="Y17" s="136">
        <v>299</v>
      </c>
      <c r="Z17" s="136">
        <v>7</v>
      </c>
      <c r="AA17" s="138">
        <v>33</v>
      </c>
      <c r="AB17" s="138">
        <v>20</v>
      </c>
      <c r="AC17" s="136">
        <v>0</v>
      </c>
      <c r="AD17" s="87" t="s">
        <v>13</v>
      </c>
    </row>
    <row r="18" spans="1:30" s="9" customFormat="1" ht="15.5" x14ac:dyDescent="0.35">
      <c r="A18" s="17">
        <v>13</v>
      </c>
      <c r="B18" s="103" t="s">
        <v>68</v>
      </c>
      <c r="C18" s="39">
        <v>69106</v>
      </c>
      <c r="D18" s="39">
        <v>22304</v>
      </c>
      <c r="E18" s="39">
        <v>3</v>
      </c>
      <c r="F18" s="39">
        <v>47541</v>
      </c>
      <c r="G18" s="39">
        <v>16169</v>
      </c>
      <c r="H18" s="39">
        <v>5</v>
      </c>
      <c r="I18" s="39">
        <v>22279</v>
      </c>
      <c r="J18" s="39">
        <v>6332</v>
      </c>
      <c r="K18" s="39">
        <v>1</v>
      </c>
      <c r="L18" s="39">
        <v>14147</v>
      </c>
      <c r="M18" s="39">
        <v>3627</v>
      </c>
      <c r="N18" s="39">
        <v>3</v>
      </c>
      <c r="O18" s="138">
        <v>6760</v>
      </c>
      <c r="P18" s="138">
        <v>3971</v>
      </c>
      <c r="Q18" s="136">
        <v>1</v>
      </c>
      <c r="R18" s="136">
        <v>3181</v>
      </c>
      <c r="S18" s="136">
        <v>1688</v>
      </c>
      <c r="T18" s="136">
        <v>2</v>
      </c>
      <c r="U18" s="136">
        <v>3826</v>
      </c>
      <c r="V18" s="136">
        <v>2452</v>
      </c>
      <c r="W18" s="136">
        <v>0</v>
      </c>
      <c r="X18" s="136">
        <v>3793</v>
      </c>
      <c r="Y18" s="136">
        <v>2625</v>
      </c>
      <c r="Z18" s="136">
        <v>0</v>
      </c>
      <c r="AA18" s="138">
        <v>47</v>
      </c>
      <c r="AB18" s="138">
        <v>34</v>
      </c>
      <c r="AC18" s="136">
        <v>0</v>
      </c>
      <c r="AD18" s="87" t="s">
        <v>69</v>
      </c>
    </row>
    <row r="19" spans="1:30" s="9" customFormat="1" ht="15.5" x14ac:dyDescent="0.35">
      <c r="A19" s="17">
        <v>14</v>
      </c>
      <c r="B19" s="103" t="s">
        <v>70</v>
      </c>
      <c r="C19" s="39">
        <v>23983</v>
      </c>
      <c r="D19" s="39">
        <v>7815</v>
      </c>
      <c r="E19" s="39">
        <v>26</v>
      </c>
      <c r="F19" s="39">
        <v>17710</v>
      </c>
      <c r="G19" s="39">
        <v>5629</v>
      </c>
      <c r="H19" s="39">
        <v>20</v>
      </c>
      <c r="I19" s="39">
        <v>10757</v>
      </c>
      <c r="J19" s="39">
        <v>2697</v>
      </c>
      <c r="K19" s="39">
        <v>13</v>
      </c>
      <c r="L19" s="39">
        <v>8866</v>
      </c>
      <c r="M19" s="39">
        <v>2567</v>
      </c>
      <c r="N19" s="39">
        <v>7</v>
      </c>
      <c r="O19" s="138">
        <v>15215</v>
      </c>
      <c r="P19" s="138">
        <v>8675</v>
      </c>
      <c r="Q19" s="136">
        <v>12</v>
      </c>
      <c r="R19" s="136">
        <v>19303</v>
      </c>
      <c r="S19" s="136">
        <v>11858</v>
      </c>
      <c r="T19" s="136">
        <v>14</v>
      </c>
      <c r="U19" s="136">
        <v>15451</v>
      </c>
      <c r="V19" s="136">
        <v>8983</v>
      </c>
      <c r="W19" s="136">
        <v>26</v>
      </c>
      <c r="X19" s="136">
        <v>16164</v>
      </c>
      <c r="Y19" s="136">
        <v>6304</v>
      </c>
      <c r="Z19" s="136">
        <v>14</v>
      </c>
      <c r="AA19" s="138">
        <v>890</v>
      </c>
      <c r="AB19" s="138">
        <v>492</v>
      </c>
      <c r="AC19" s="136">
        <v>1</v>
      </c>
      <c r="AD19" s="87" t="s">
        <v>15</v>
      </c>
    </row>
    <row r="20" spans="1:30" s="9" customFormat="1" ht="15.5" x14ac:dyDescent="0.35">
      <c r="A20" s="17">
        <v>15</v>
      </c>
      <c r="B20" s="103" t="s">
        <v>71</v>
      </c>
      <c r="C20" s="39">
        <v>122</v>
      </c>
      <c r="D20" s="39">
        <v>58</v>
      </c>
      <c r="E20" s="39">
        <v>0</v>
      </c>
      <c r="F20" s="39">
        <v>80</v>
      </c>
      <c r="G20" s="39">
        <v>22</v>
      </c>
      <c r="H20" s="39">
        <v>0</v>
      </c>
      <c r="I20" s="39">
        <v>12</v>
      </c>
      <c r="J20" s="39">
        <v>3</v>
      </c>
      <c r="K20" s="39">
        <v>0</v>
      </c>
      <c r="L20" s="39">
        <v>16</v>
      </c>
      <c r="M20" s="39">
        <v>5</v>
      </c>
      <c r="N20" s="39">
        <v>0</v>
      </c>
      <c r="O20" s="138">
        <v>36</v>
      </c>
      <c r="P20" s="138">
        <v>21</v>
      </c>
      <c r="Q20" s="136">
        <v>2</v>
      </c>
      <c r="R20" s="136">
        <v>19</v>
      </c>
      <c r="S20" s="136">
        <v>8</v>
      </c>
      <c r="T20" s="136">
        <v>0</v>
      </c>
      <c r="U20" s="136">
        <v>30</v>
      </c>
      <c r="V20" s="136">
        <v>10</v>
      </c>
      <c r="W20" s="136">
        <v>0</v>
      </c>
      <c r="X20" s="136">
        <v>34</v>
      </c>
      <c r="Y20" s="136">
        <v>12</v>
      </c>
      <c r="Z20" s="136">
        <v>0</v>
      </c>
      <c r="AA20" s="138">
        <v>8</v>
      </c>
      <c r="AB20" s="138">
        <v>2</v>
      </c>
      <c r="AC20" s="136">
        <v>0</v>
      </c>
      <c r="AD20" s="87" t="s">
        <v>72</v>
      </c>
    </row>
    <row r="21" spans="1:30" s="9" customFormat="1" ht="15.5" x14ac:dyDescent="0.35">
      <c r="A21" s="17">
        <v>16</v>
      </c>
      <c r="B21" s="103" t="s">
        <v>73</v>
      </c>
      <c r="C21" s="39">
        <v>35147</v>
      </c>
      <c r="D21" s="39">
        <v>31867</v>
      </c>
      <c r="E21" s="39">
        <v>45</v>
      </c>
      <c r="F21" s="39">
        <v>16454</v>
      </c>
      <c r="G21" s="39">
        <v>14418</v>
      </c>
      <c r="H21" s="39">
        <v>12</v>
      </c>
      <c r="I21" s="39">
        <v>6394</v>
      </c>
      <c r="J21" s="39">
        <v>6065</v>
      </c>
      <c r="K21" s="39">
        <v>6</v>
      </c>
      <c r="L21" s="39">
        <v>2615</v>
      </c>
      <c r="M21" s="39">
        <v>2364</v>
      </c>
      <c r="N21" s="39">
        <v>4</v>
      </c>
      <c r="O21" s="138">
        <v>2018</v>
      </c>
      <c r="P21" s="138">
        <v>1766</v>
      </c>
      <c r="Q21" s="136">
        <v>4</v>
      </c>
      <c r="R21" s="136">
        <v>491</v>
      </c>
      <c r="S21" s="136">
        <v>437</v>
      </c>
      <c r="T21" s="136">
        <v>3</v>
      </c>
      <c r="U21" s="136">
        <v>479</v>
      </c>
      <c r="V21" s="136">
        <v>446</v>
      </c>
      <c r="W21" s="136">
        <v>8</v>
      </c>
      <c r="X21" s="136">
        <v>1734</v>
      </c>
      <c r="Y21" s="136">
        <v>1658</v>
      </c>
      <c r="Z21" s="136">
        <v>14</v>
      </c>
      <c r="AA21" s="138">
        <v>61</v>
      </c>
      <c r="AB21" s="138">
        <v>56</v>
      </c>
      <c r="AC21" s="136">
        <v>0</v>
      </c>
      <c r="AD21" s="87" t="s">
        <v>74</v>
      </c>
    </row>
    <row r="22" spans="1:30" s="9" customFormat="1" ht="15.5" x14ac:dyDescent="0.35">
      <c r="A22" s="17">
        <v>17</v>
      </c>
      <c r="B22" s="103" t="s">
        <v>75</v>
      </c>
      <c r="C22" s="39">
        <v>7583</v>
      </c>
      <c r="D22" s="39">
        <v>5907</v>
      </c>
      <c r="E22" s="39">
        <v>9</v>
      </c>
      <c r="F22" s="39">
        <v>5715</v>
      </c>
      <c r="G22" s="39">
        <v>4974</v>
      </c>
      <c r="H22" s="39">
        <v>4</v>
      </c>
      <c r="I22" s="39">
        <v>4296</v>
      </c>
      <c r="J22" s="39">
        <v>3937</v>
      </c>
      <c r="K22" s="39">
        <v>3</v>
      </c>
      <c r="L22" s="39">
        <v>8543</v>
      </c>
      <c r="M22" s="39">
        <v>8010</v>
      </c>
      <c r="N22" s="39">
        <v>8</v>
      </c>
      <c r="O22" s="138">
        <v>7781</v>
      </c>
      <c r="P22" s="138">
        <v>6492</v>
      </c>
      <c r="Q22" s="136">
        <v>6</v>
      </c>
      <c r="R22" s="136">
        <v>8018</v>
      </c>
      <c r="S22" s="136">
        <v>6146</v>
      </c>
      <c r="T22" s="136">
        <v>10</v>
      </c>
      <c r="U22" s="136">
        <v>11156</v>
      </c>
      <c r="V22" s="136">
        <v>8252</v>
      </c>
      <c r="W22" s="136">
        <v>10</v>
      </c>
      <c r="X22" s="136">
        <v>17991</v>
      </c>
      <c r="Y22" s="136">
        <v>11584</v>
      </c>
      <c r="Z22" s="136">
        <v>9</v>
      </c>
      <c r="AA22" s="138">
        <v>1053</v>
      </c>
      <c r="AB22" s="138">
        <v>646</v>
      </c>
      <c r="AC22" s="136">
        <v>0</v>
      </c>
      <c r="AD22" s="87" t="s">
        <v>76</v>
      </c>
    </row>
    <row r="23" spans="1:30" s="9" customFormat="1" ht="15.5" x14ac:dyDescent="0.35">
      <c r="A23" s="17">
        <v>18</v>
      </c>
      <c r="B23" s="103" t="s">
        <v>77</v>
      </c>
      <c r="C23" s="39">
        <v>828</v>
      </c>
      <c r="D23" s="39">
        <v>316</v>
      </c>
      <c r="E23" s="39">
        <v>0</v>
      </c>
      <c r="F23" s="39">
        <v>394</v>
      </c>
      <c r="G23" s="39">
        <v>188</v>
      </c>
      <c r="H23" s="39">
        <v>1</v>
      </c>
      <c r="I23" s="39">
        <v>113</v>
      </c>
      <c r="J23" s="39">
        <v>24</v>
      </c>
      <c r="K23" s="39">
        <v>0</v>
      </c>
      <c r="L23" s="39">
        <v>20</v>
      </c>
      <c r="M23" s="39">
        <v>4</v>
      </c>
      <c r="N23" s="39">
        <v>0</v>
      </c>
      <c r="O23" s="138">
        <v>12</v>
      </c>
      <c r="P23" s="138">
        <v>10</v>
      </c>
      <c r="Q23" s="136">
        <v>0</v>
      </c>
      <c r="R23" s="136">
        <v>8</v>
      </c>
      <c r="S23" s="136">
        <v>3</v>
      </c>
      <c r="T23" s="136">
        <v>0</v>
      </c>
      <c r="U23" s="136">
        <v>9</v>
      </c>
      <c r="V23" s="136">
        <v>4</v>
      </c>
      <c r="W23" s="136">
        <v>0</v>
      </c>
      <c r="X23" s="136">
        <v>10</v>
      </c>
      <c r="Y23" s="136">
        <v>5</v>
      </c>
      <c r="Z23" s="136">
        <v>0</v>
      </c>
      <c r="AA23" s="138">
        <v>0</v>
      </c>
      <c r="AB23" s="138">
        <v>0</v>
      </c>
      <c r="AC23" s="136">
        <v>0</v>
      </c>
      <c r="AD23" s="87" t="s">
        <v>78</v>
      </c>
    </row>
    <row r="24" spans="1:30" s="9" customFormat="1" ht="15.5" x14ac:dyDescent="0.35">
      <c r="A24" s="17">
        <v>19</v>
      </c>
      <c r="B24" s="103" t="s">
        <v>79</v>
      </c>
      <c r="C24" s="39">
        <v>449697</v>
      </c>
      <c r="D24" s="39">
        <v>389332</v>
      </c>
      <c r="E24" s="39">
        <v>77</v>
      </c>
      <c r="F24" s="39">
        <v>347860</v>
      </c>
      <c r="G24" s="39">
        <v>293718</v>
      </c>
      <c r="H24" s="39">
        <v>24</v>
      </c>
      <c r="I24" s="39">
        <v>66311</v>
      </c>
      <c r="J24" s="39">
        <v>54042</v>
      </c>
      <c r="K24" s="39">
        <v>3</v>
      </c>
      <c r="L24" s="39">
        <v>39556</v>
      </c>
      <c r="M24" s="39">
        <v>35772</v>
      </c>
      <c r="N24" s="39">
        <v>9</v>
      </c>
      <c r="O24" s="138">
        <v>41739</v>
      </c>
      <c r="P24" s="138">
        <v>38140</v>
      </c>
      <c r="Q24" s="136">
        <v>9</v>
      </c>
      <c r="R24" s="136">
        <v>25503</v>
      </c>
      <c r="S24" s="136">
        <v>22594</v>
      </c>
      <c r="T24" s="136">
        <v>13</v>
      </c>
      <c r="U24" s="136">
        <v>23770</v>
      </c>
      <c r="V24" s="136">
        <v>19295</v>
      </c>
      <c r="W24" s="136">
        <v>5</v>
      </c>
      <c r="X24" s="136">
        <v>41971</v>
      </c>
      <c r="Y24" s="136">
        <v>33683</v>
      </c>
      <c r="Z24" s="136">
        <v>4</v>
      </c>
      <c r="AA24" s="138">
        <v>1724</v>
      </c>
      <c r="AB24" s="138">
        <v>1308</v>
      </c>
      <c r="AC24" s="136">
        <v>0</v>
      </c>
      <c r="AD24" s="87" t="s">
        <v>17</v>
      </c>
    </row>
    <row r="25" spans="1:30" s="9" customFormat="1" ht="15.5" x14ac:dyDescent="0.35">
      <c r="A25" s="17">
        <v>20</v>
      </c>
      <c r="B25" s="103" t="s">
        <v>81</v>
      </c>
      <c r="C25" s="39">
        <v>693</v>
      </c>
      <c r="D25" s="39">
        <v>8</v>
      </c>
      <c r="E25" s="39">
        <v>0</v>
      </c>
      <c r="F25" s="39">
        <v>805</v>
      </c>
      <c r="G25" s="39">
        <v>12</v>
      </c>
      <c r="H25" s="39">
        <v>0</v>
      </c>
      <c r="I25" s="39">
        <v>624</v>
      </c>
      <c r="J25" s="39">
        <v>12</v>
      </c>
      <c r="K25" s="39">
        <v>0</v>
      </c>
      <c r="L25" s="39">
        <v>1139</v>
      </c>
      <c r="M25" s="39">
        <v>24</v>
      </c>
      <c r="N25" s="39">
        <v>0</v>
      </c>
      <c r="O25" s="138">
        <v>109</v>
      </c>
      <c r="P25" s="138">
        <v>6</v>
      </c>
      <c r="Q25" s="136">
        <v>0</v>
      </c>
      <c r="R25" s="136">
        <v>71</v>
      </c>
      <c r="S25" s="136">
        <v>5</v>
      </c>
      <c r="T25" s="136">
        <v>0</v>
      </c>
      <c r="U25" s="136">
        <v>119</v>
      </c>
      <c r="V25" s="136">
        <v>8</v>
      </c>
      <c r="W25" s="136">
        <v>2</v>
      </c>
      <c r="X25" s="136">
        <v>65</v>
      </c>
      <c r="Y25" s="136">
        <v>4</v>
      </c>
      <c r="Z25" s="136">
        <v>0</v>
      </c>
      <c r="AA25" s="138">
        <v>0</v>
      </c>
      <c r="AB25" s="138">
        <v>0</v>
      </c>
      <c r="AC25" s="136">
        <v>0</v>
      </c>
      <c r="AD25" s="87" t="s">
        <v>82</v>
      </c>
    </row>
    <row r="26" spans="1:30" s="9" customFormat="1" ht="15.5" x14ac:dyDescent="0.35">
      <c r="A26" s="17">
        <v>21</v>
      </c>
      <c r="B26" s="103" t="s">
        <v>83</v>
      </c>
      <c r="C26" s="39">
        <v>12741</v>
      </c>
      <c r="D26" s="39">
        <v>1031</v>
      </c>
      <c r="E26" s="39">
        <v>5</v>
      </c>
      <c r="F26" s="39">
        <v>10607</v>
      </c>
      <c r="G26" s="39">
        <v>520</v>
      </c>
      <c r="H26" s="39">
        <v>0</v>
      </c>
      <c r="I26" s="39">
        <v>5728</v>
      </c>
      <c r="J26" s="39">
        <v>378</v>
      </c>
      <c r="K26" s="39">
        <v>0</v>
      </c>
      <c r="L26" s="39">
        <v>3421</v>
      </c>
      <c r="M26" s="39">
        <v>420</v>
      </c>
      <c r="N26" s="39">
        <v>1</v>
      </c>
      <c r="O26" s="138">
        <v>1276</v>
      </c>
      <c r="P26" s="138">
        <v>119</v>
      </c>
      <c r="Q26" s="136">
        <v>0</v>
      </c>
      <c r="R26" s="136">
        <v>925</v>
      </c>
      <c r="S26" s="136">
        <v>119</v>
      </c>
      <c r="T26" s="136">
        <v>0</v>
      </c>
      <c r="U26" s="136">
        <v>1565</v>
      </c>
      <c r="V26" s="136">
        <v>112</v>
      </c>
      <c r="W26" s="136">
        <v>1</v>
      </c>
      <c r="X26" s="136">
        <v>2176</v>
      </c>
      <c r="Y26" s="136">
        <v>229</v>
      </c>
      <c r="Z26" s="136">
        <v>0</v>
      </c>
      <c r="AA26" s="138">
        <v>27</v>
      </c>
      <c r="AB26" s="138">
        <v>8</v>
      </c>
      <c r="AC26" s="136">
        <v>0</v>
      </c>
      <c r="AD26" s="87" t="s">
        <v>84</v>
      </c>
    </row>
    <row r="27" spans="1:30" s="9" customFormat="1" ht="15.5" x14ac:dyDescent="0.35">
      <c r="A27" s="17">
        <v>22</v>
      </c>
      <c r="B27" s="103" t="s">
        <v>85</v>
      </c>
      <c r="C27" s="39">
        <v>15</v>
      </c>
      <c r="D27" s="39">
        <v>5</v>
      </c>
      <c r="E27" s="39">
        <v>0</v>
      </c>
      <c r="F27" s="39">
        <v>14</v>
      </c>
      <c r="G27" s="39">
        <v>3</v>
      </c>
      <c r="H27" s="39">
        <v>0</v>
      </c>
      <c r="I27" s="39">
        <v>6</v>
      </c>
      <c r="J27" s="39">
        <v>2</v>
      </c>
      <c r="K27" s="39">
        <v>0</v>
      </c>
      <c r="L27" s="39">
        <v>7</v>
      </c>
      <c r="M27" s="39">
        <v>0</v>
      </c>
      <c r="N27" s="39">
        <v>0</v>
      </c>
      <c r="O27" s="138">
        <v>4</v>
      </c>
      <c r="P27" s="138">
        <v>0</v>
      </c>
      <c r="Q27" s="136">
        <v>0</v>
      </c>
      <c r="R27" s="136">
        <v>4</v>
      </c>
      <c r="S27" s="136">
        <v>2</v>
      </c>
      <c r="T27" s="136">
        <v>0</v>
      </c>
      <c r="U27" s="136">
        <v>8</v>
      </c>
      <c r="V27" s="136">
        <v>3</v>
      </c>
      <c r="W27" s="136">
        <v>0</v>
      </c>
      <c r="X27" s="136">
        <v>6</v>
      </c>
      <c r="Y27" s="136">
        <v>1</v>
      </c>
      <c r="Z27" s="136">
        <v>0</v>
      </c>
      <c r="AA27" s="138">
        <v>0</v>
      </c>
      <c r="AB27" s="138">
        <v>0</v>
      </c>
      <c r="AC27" s="136">
        <v>0</v>
      </c>
      <c r="AD27" s="87" t="s">
        <v>86</v>
      </c>
    </row>
    <row r="28" spans="1:30" s="9" customFormat="1" ht="15.5" x14ac:dyDescent="0.35">
      <c r="A28" s="17">
        <v>23</v>
      </c>
      <c r="B28" s="103" t="s">
        <v>87</v>
      </c>
      <c r="C28" s="39">
        <v>4341</v>
      </c>
      <c r="D28" s="39">
        <v>242</v>
      </c>
      <c r="E28" s="39">
        <v>0</v>
      </c>
      <c r="F28" s="39">
        <v>5444</v>
      </c>
      <c r="G28" s="39">
        <v>211</v>
      </c>
      <c r="H28" s="39">
        <v>0</v>
      </c>
      <c r="I28" s="39">
        <v>3758</v>
      </c>
      <c r="J28" s="39">
        <v>177</v>
      </c>
      <c r="K28" s="39">
        <v>0</v>
      </c>
      <c r="L28" s="39">
        <v>2088</v>
      </c>
      <c r="M28" s="39">
        <v>84</v>
      </c>
      <c r="N28" s="39">
        <v>0</v>
      </c>
      <c r="O28" s="138">
        <v>891</v>
      </c>
      <c r="P28" s="138">
        <v>58</v>
      </c>
      <c r="Q28" s="136">
        <v>0</v>
      </c>
      <c r="R28" s="136">
        <v>772</v>
      </c>
      <c r="S28" s="136">
        <v>67</v>
      </c>
      <c r="T28" s="136">
        <v>0</v>
      </c>
      <c r="U28" s="136">
        <v>354</v>
      </c>
      <c r="V28" s="136">
        <v>71</v>
      </c>
      <c r="W28" s="136">
        <v>0</v>
      </c>
      <c r="X28" s="136">
        <v>361</v>
      </c>
      <c r="Y28" s="136">
        <v>74</v>
      </c>
      <c r="Z28" s="136">
        <v>0</v>
      </c>
      <c r="AA28" s="138">
        <v>8</v>
      </c>
      <c r="AB28" s="138">
        <v>5</v>
      </c>
      <c r="AC28" s="136">
        <v>0</v>
      </c>
      <c r="AD28" s="87" t="s">
        <v>19</v>
      </c>
    </row>
    <row r="29" spans="1:30" s="9" customFormat="1" ht="15.5" x14ac:dyDescent="0.35">
      <c r="A29" s="17">
        <v>24</v>
      </c>
      <c r="B29" s="103" t="s">
        <v>88</v>
      </c>
      <c r="C29" s="39">
        <v>3512</v>
      </c>
      <c r="D29" s="39">
        <v>2617</v>
      </c>
      <c r="E29" s="39">
        <v>1</v>
      </c>
      <c r="F29" s="39">
        <v>2688</v>
      </c>
      <c r="G29" s="39">
        <v>2147</v>
      </c>
      <c r="H29" s="39">
        <v>0</v>
      </c>
      <c r="I29" s="39">
        <v>1792</v>
      </c>
      <c r="J29" s="39">
        <v>1434</v>
      </c>
      <c r="K29" s="39">
        <v>0</v>
      </c>
      <c r="L29" s="39">
        <v>1711</v>
      </c>
      <c r="M29" s="39">
        <v>1406</v>
      </c>
      <c r="N29" s="39">
        <v>0</v>
      </c>
      <c r="O29" s="138">
        <v>870</v>
      </c>
      <c r="P29" s="138">
        <v>735</v>
      </c>
      <c r="Q29" s="136">
        <v>0</v>
      </c>
      <c r="R29" s="136">
        <v>874</v>
      </c>
      <c r="S29" s="136">
        <v>766</v>
      </c>
      <c r="T29" s="136">
        <v>0</v>
      </c>
      <c r="U29" s="136">
        <v>611</v>
      </c>
      <c r="V29" s="136">
        <v>540</v>
      </c>
      <c r="W29" s="136">
        <v>0</v>
      </c>
      <c r="X29" s="136">
        <v>426</v>
      </c>
      <c r="Y29" s="136">
        <v>375</v>
      </c>
      <c r="Z29" s="136">
        <v>0</v>
      </c>
      <c r="AA29" s="138">
        <v>14</v>
      </c>
      <c r="AB29" s="138">
        <v>12</v>
      </c>
      <c r="AC29" s="136">
        <v>0</v>
      </c>
      <c r="AD29" s="87" t="s">
        <v>89</v>
      </c>
    </row>
    <row r="30" spans="1:30" s="9" customFormat="1" ht="15.5" x14ac:dyDescent="0.35">
      <c r="A30" s="17">
        <v>25</v>
      </c>
      <c r="B30" s="103" t="s">
        <v>90</v>
      </c>
      <c r="C30" s="39">
        <v>10546</v>
      </c>
      <c r="D30" s="39">
        <v>9545</v>
      </c>
      <c r="E30" s="39">
        <v>14</v>
      </c>
      <c r="F30" s="39">
        <v>7051</v>
      </c>
      <c r="G30" s="39">
        <v>6571</v>
      </c>
      <c r="H30" s="39">
        <v>6</v>
      </c>
      <c r="I30" s="39">
        <v>13079</v>
      </c>
      <c r="J30" s="39">
        <v>12600</v>
      </c>
      <c r="K30" s="39">
        <v>13</v>
      </c>
      <c r="L30" s="39">
        <v>12437</v>
      </c>
      <c r="M30" s="39">
        <v>11636</v>
      </c>
      <c r="N30" s="39">
        <v>1</v>
      </c>
      <c r="O30" s="138">
        <v>3395</v>
      </c>
      <c r="P30" s="138">
        <v>3100</v>
      </c>
      <c r="Q30" s="136">
        <v>2</v>
      </c>
      <c r="R30" s="136">
        <v>10136</v>
      </c>
      <c r="S30" s="136">
        <v>9028</v>
      </c>
      <c r="T30" s="136">
        <v>4</v>
      </c>
      <c r="U30" s="136">
        <v>12771</v>
      </c>
      <c r="V30" s="136">
        <v>9374</v>
      </c>
      <c r="W30" s="136">
        <v>3</v>
      </c>
      <c r="X30" s="136">
        <v>22412</v>
      </c>
      <c r="Y30" s="136">
        <v>12418</v>
      </c>
      <c r="Z30" s="136">
        <v>1</v>
      </c>
      <c r="AA30" s="138">
        <v>403</v>
      </c>
      <c r="AB30" s="138">
        <v>230</v>
      </c>
      <c r="AC30" s="136">
        <v>0</v>
      </c>
      <c r="AD30" s="87" t="s">
        <v>91</v>
      </c>
    </row>
    <row r="31" spans="1:30" s="9" customFormat="1" ht="15.5" x14ac:dyDescent="0.35">
      <c r="A31" s="17">
        <v>26</v>
      </c>
      <c r="B31" s="103" t="s">
        <v>92</v>
      </c>
      <c r="C31" s="39">
        <v>961</v>
      </c>
      <c r="D31" s="39">
        <v>47</v>
      </c>
      <c r="E31" s="39">
        <v>0</v>
      </c>
      <c r="F31" s="39">
        <v>508</v>
      </c>
      <c r="G31" s="39">
        <v>13</v>
      </c>
      <c r="H31" s="39">
        <v>0</v>
      </c>
      <c r="I31" s="39">
        <v>409</v>
      </c>
      <c r="J31" s="39">
        <v>13</v>
      </c>
      <c r="K31" s="39">
        <v>0</v>
      </c>
      <c r="L31" s="39">
        <v>296</v>
      </c>
      <c r="M31" s="39">
        <v>6</v>
      </c>
      <c r="N31" s="39">
        <v>0</v>
      </c>
      <c r="O31" s="138">
        <v>28668</v>
      </c>
      <c r="P31" s="138">
        <v>6485</v>
      </c>
      <c r="Q31" s="136">
        <v>0</v>
      </c>
      <c r="R31" s="136">
        <v>10792</v>
      </c>
      <c r="S31" s="136">
        <v>1464</v>
      </c>
      <c r="T31" s="136">
        <v>0</v>
      </c>
      <c r="U31" s="136">
        <v>7039</v>
      </c>
      <c r="V31" s="136">
        <v>503</v>
      </c>
      <c r="W31" s="136">
        <v>0</v>
      </c>
      <c r="X31" s="136">
        <v>13585</v>
      </c>
      <c r="Y31" s="136">
        <v>1297</v>
      </c>
      <c r="Z31" s="136">
        <v>0</v>
      </c>
      <c r="AA31" s="138">
        <v>26</v>
      </c>
      <c r="AB31" s="138">
        <v>2</v>
      </c>
      <c r="AC31" s="136">
        <v>0</v>
      </c>
      <c r="AD31" s="87" t="s">
        <v>93</v>
      </c>
    </row>
    <row r="32" spans="1:30" s="104" customFormat="1" ht="15.5" x14ac:dyDescent="0.35">
      <c r="A32" s="17">
        <v>27</v>
      </c>
      <c r="B32" s="103" t="s">
        <v>211</v>
      </c>
      <c r="C32" s="39">
        <v>39238</v>
      </c>
      <c r="D32" s="39">
        <v>158</v>
      </c>
      <c r="E32" s="39">
        <v>0</v>
      </c>
      <c r="F32" s="39">
        <v>32345</v>
      </c>
      <c r="G32" s="39">
        <v>159</v>
      </c>
      <c r="H32" s="39">
        <v>0</v>
      </c>
      <c r="I32" s="39">
        <v>86486</v>
      </c>
      <c r="J32" s="39">
        <v>22134</v>
      </c>
      <c r="K32" s="39">
        <v>0</v>
      </c>
      <c r="L32" s="39">
        <v>92732</v>
      </c>
      <c r="M32" s="39">
        <v>14457</v>
      </c>
      <c r="N32" s="39">
        <v>0</v>
      </c>
      <c r="O32" s="138">
        <v>15</v>
      </c>
      <c r="P32" s="138">
        <v>0</v>
      </c>
      <c r="Q32" s="136">
        <v>0</v>
      </c>
      <c r="R32" s="136">
        <v>13</v>
      </c>
      <c r="S32" s="136">
        <v>6</v>
      </c>
      <c r="T32" s="136">
        <v>0</v>
      </c>
      <c r="U32" s="136">
        <v>19</v>
      </c>
      <c r="V32" s="136">
        <v>4</v>
      </c>
      <c r="W32" s="136">
        <v>0</v>
      </c>
      <c r="X32" s="136">
        <v>24</v>
      </c>
      <c r="Y32" s="136">
        <v>3</v>
      </c>
      <c r="Z32" s="136">
        <v>0</v>
      </c>
      <c r="AA32" s="138">
        <v>0</v>
      </c>
      <c r="AB32" s="138">
        <v>0</v>
      </c>
      <c r="AC32" s="136">
        <v>0</v>
      </c>
      <c r="AD32" s="87" t="s">
        <v>95</v>
      </c>
    </row>
    <row r="33" spans="1:30" s="9" customFormat="1" ht="15.5" x14ac:dyDescent="0.35">
      <c r="A33" s="17">
        <v>28</v>
      </c>
      <c r="B33" s="103" t="s">
        <v>96</v>
      </c>
      <c r="C33" s="39">
        <v>35236</v>
      </c>
      <c r="D33" s="39">
        <v>5928</v>
      </c>
      <c r="E33" s="39">
        <v>59</v>
      </c>
      <c r="F33" s="39">
        <v>31265</v>
      </c>
      <c r="G33" s="39">
        <v>4952</v>
      </c>
      <c r="H33" s="39">
        <v>29</v>
      </c>
      <c r="I33" s="39">
        <v>26440</v>
      </c>
      <c r="J33" s="39">
        <v>3162</v>
      </c>
      <c r="K33" s="39">
        <v>8</v>
      </c>
      <c r="L33" s="39">
        <v>25928</v>
      </c>
      <c r="M33" s="39">
        <v>2179</v>
      </c>
      <c r="N33" s="39">
        <v>6</v>
      </c>
      <c r="O33" s="138">
        <v>14049</v>
      </c>
      <c r="P33" s="138">
        <v>2399</v>
      </c>
      <c r="Q33" s="136">
        <v>7</v>
      </c>
      <c r="R33" s="136">
        <v>28987</v>
      </c>
      <c r="S33" s="136">
        <v>9694</v>
      </c>
      <c r="T33" s="136">
        <v>3</v>
      </c>
      <c r="U33" s="136">
        <v>40594</v>
      </c>
      <c r="V33" s="136">
        <v>7277</v>
      </c>
      <c r="W33" s="136">
        <v>3</v>
      </c>
      <c r="X33" s="136">
        <v>26493</v>
      </c>
      <c r="Y33" s="136">
        <v>3565</v>
      </c>
      <c r="Z33" s="136">
        <v>3</v>
      </c>
      <c r="AA33" s="138">
        <v>0</v>
      </c>
      <c r="AB33" s="138">
        <v>0</v>
      </c>
      <c r="AC33" s="136">
        <v>0</v>
      </c>
      <c r="AD33" s="87" t="s">
        <v>98</v>
      </c>
    </row>
    <row r="34" spans="1:30" s="9" customFormat="1" ht="31" x14ac:dyDescent="0.35">
      <c r="A34" s="17">
        <v>29</v>
      </c>
      <c r="B34" s="103" t="s">
        <v>212</v>
      </c>
      <c r="C34" s="39">
        <v>485</v>
      </c>
      <c r="D34" s="39">
        <v>140</v>
      </c>
      <c r="E34" s="39">
        <v>0</v>
      </c>
      <c r="F34" s="39">
        <v>505</v>
      </c>
      <c r="G34" s="39">
        <v>141</v>
      </c>
      <c r="H34" s="39">
        <v>0</v>
      </c>
      <c r="I34" s="39">
        <v>259</v>
      </c>
      <c r="J34" s="39">
        <v>29</v>
      </c>
      <c r="K34" s="39">
        <v>0</v>
      </c>
      <c r="L34" s="39">
        <v>202</v>
      </c>
      <c r="M34" s="39">
        <v>50</v>
      </c>
      <c r="N34" s="39">
        <v>0</v>
      </c>
      <c r="O34" s="138">
        <v>85</v>
      </c>
      <c r="P34" s="138">
        <v>28</v>
      </c>
      <c r="Q34" s="136">
        <v>2</v>
      </c>
      <c r="R34" s="136">
        <v>27</v>
      </c>
      <c r="S34" s="136">
        <v>11</v>
      </c>
      <c r="T34" s="136">
        <v>0</v>
      </c>
      <c r="U34" s="136">
        <v>50</v>
      </c>
      <c r="V34" s="136">
        <v>20</v>
      </c>
      <c r="W34" s="136">
        <v>0</v>
      </c>
      <c r="X34" s="136">
        <v>95</v>
      </c>
      <c r="Y34" s="136">
        <v>39</v>
      </c>
      <c r="Z34" s="136">
        <v>0</v>
      </c>
      <c r="AA34" s="138">
        <v>0</v>
      </c>
      <c r="AB34" s="138">
        <v>0</v>
      </c>
      <c r="AC34" s="136">
        <v>0</v>
      </c>
      <c r="AD34" s="87" t="s">
        <v>213</v>
      </c>
    </row>
    <row r="35" spans="1:30" s="9" customFormat="1" ht="15.5" x14ac:dyDescent="0.35">
      <c r="A35" s="17">
        <v>30</v>
      </c>
      <c r="B35" s="103" t="s">
        <v>101</v>
      </c>
      <c r="C35" s="39">
        <v>157</v>
      </c>
      <c r="D35" s="39">
        <v>0</v>
      </c>
      <c r="E35" s="39">
        <v>0</v>
      </c>
      <c r="F35" s="39">
        <v>114</v>
      </c>
      <c r="G35" s="39">
        <v>3</v>
      </c>
      <c r="H35" s="39">
        <v>0</v>
      </c>
      <c r="I35" s="39">
        <v>44</v>
      </c>
      <c r="J35" s="39">
        <v>0</v>
      </c>
      <c r="K35" s="39">
        <v>0</v>
      </c>
      <c r="L35" s="39">
        <v>22</v>
      </c>
      <c r="M35" s="39">
        <v>0</v>
      </c>
      <c r="N35" s="39">
        <v>0</v>
      </c>
      <c r="O35" s="138">
        <v>7</v>
      </c>
      <c r="P35" s="138">
        <v>0</v>
      </c>
      <c r="Q35" s="136">
        <v>0</v>
      </c>
      <c r="R35" s="136">
        <v>6</v>
      </c>
      <c r="S35" s="136">
        <v>0</v>
      </c>
      <c r="T35" s="136">
        <v>0</v>
      </c>
      <c r="U35" s="136">
        <v>2</v>
      </c>
      <c r="V35" s="136">
        <v>0</v>
      </c>
      <c r="W35" s="136">
        <v>0</v>
      </c>
      <c r="X35" s="136">
        <v>2</v>
      </c>
      <c r="Y35" s="136">
        <v>0</v>
      </c>
      <c r="Z35" s="136">
        <v>0</v>
      </c>
      <c r="AA35" s="138">
        <v>0</v>
      </c>
      <c r="AB35" s="138">
        <v>0</v>
      </c>
      <c r="AC35" s="136">
        <v>0</v>
      </c>
      <c r="AD35" s="87" t="s">
        <v>102</v>
      </c>
    </row>
    <row r="36" spans="1:30" s="9" customFormat="1" ht="43.5" x14ac:dyDescent="0.35">
      <c r="A36" s="17">
        <v>31</v>
      </c>
      <c r="B36" s="103" t="s">
        <v>214</v>
      </c>
      <c r="C36" s="39">
        <v>375</v>
      </c>
      <c r="D36" s="39">
        <v>30</v>
      </c>
      <c r="E36" s="39">
        <v>0</v>
      </c>
      <c r="F36" s="39">
        <v>290</v>
      </c>
      <c r="G36" s="39">
        <v>17</v>
      </c>
      <c r="H36" s="39">
        <v>0</v>
      </c>
      <c r="I36" s="39">
        <v>221</v>
      </c>
      <c r="J36" s="39">
        <v>9</v>
      </c>
      <c r="K36" s="39">
        <v>1</v>
      </c>
      <c r="L36" s="39">
        <v>81</v>
      </c>
      <c r="M36" s="39">
        <v>4</v>
      </c>
      <c r="N36" s="39">
        <v>0</v>
      </c>
      <c r="O36" s="138">
        <v>40</v>
      </c>
      <c r="P36" s="138">
        <v>2</v>
      </c>
      <c r="Q36" s="136">
        <v>0</v>
      </c>
      <c r="R36" s="136">
        <v>54</v>
      </c>
      <c r="S36" s="136">
        <v>5</v>
      </c>
      <c r="T36" s="136">
        <v>0</v>
      </c>
      <c r="U36" s="136">
        <v>111</v>
      </c>
      <c r="V36" s="136">
        <v>16</v>
      </c>
      <c r="W36" s="136">
        <v>0</v>
      </c>
      <c r="X36" s="136">
        <v>125</v>
      </c>
      <c r="Y36" s="136">
        <v>34</v>
      </c>
      <c r="Z36" s="136">
        <v>1</v>
      </c>
      <c r="AA36" s="138">
        <v>0</v>
      </c>
      <c r="AB36" s="138">
        <v>0</v>
      </c>
      <c r="AC36" s="136">
        <v>0</v>
      </c>
      <c r="AD36" s="87" t="s">
        <v>215</v>
      </c>
    </row>
    <row r="37" spans="1:30" s="9" customFormat="1" ht="15.5" x14ac:dyDescent="0.35">
      <c r="A37" s="17">
        <v>32</v>
      </c>
      <c r="B37" s="103" t="s">
        <v>53</v>
      </c>
      <c r="C37" s="39">
        <v>48</v>
      </c>
      <c r="D37" s="39">
        <v>7</v>
      </c>
      <c r="E37" s="39">
        <v>0</v>
      </c>
      <c r="F37" s="39">
        <v>38</v>
      </c>
      <c r="G37" s="39">
        <v>4</v>
      </c>
      <c r="H37" s="39">
        <v>0</v>
      </c>
      <c r="I37" s="39">
        <v>24</v>
      </c>
      <c r="J37" s="39">
        <v>1</v>
      </c>
      <c r="K37" s="39">
        <v>0</v>
      </c>
      <c r="L37" s="39"/>
      <c r="M37" s="39">
        <v>0</v>
      </c>
      <c r="N37" s="39">
        <v>0</v>
      </c>
      <c r="O37" s="138">
        <v>135</v>
      </c>
      <c r="P37" s="138">
        <v>7</v>
      </c>
      <c r="Q37" s="136">
        <v>1</v>
      </c>
      <c r="R37" s="136">
        <v>167</v>
      </c>
      <c r="S37" s="136">
        <v>29</v>
      </c>
      <c r="T37" s="136">
        <v>0</v>
      </c>
      <c r="U37" s="136">
        <v>263</v>
      </c>
      <c r="V37" s="136">
        <v>43</v>
      </c>
      <c r="W37" s="136">
        <v>1</v>
      </c>
      <c r="X37" s="136">
        <v>329</v>
      </c>
      <c r="Y37" s="136">
        <v>40</v>
      </c>
      <c r="Z37" s="136">
        <v>1</v>
      </c>
      <c r="AA37" s="138">
        <v>5</v>
      </c>
      <c r="AB37" s="138">
        <v>3</v>
      </c>
      <c r="AC37" s="136">
        <v>0</v>
      </c>
      <c r="AD37" s="87" t="s">
        <v>54</v>
      </c>
    </row>
    <row r="38" spans="1:30" s="104" customFormat="1" ht="15.5" x14ac:dyDescent="0.35">
      <c r="A38" s="17">
        <v>33</v>
      </c>
      <c r="B38" s="103" t="s">
        <v>216</v>
      </c>
      <c r="C38" s="39">
        <v>31</v>
      </c>
      <c r="D38" s="39">
        <v>0</v>
      </c>
      <c r="E38" s="39">
        <v>0</v>
      </c>
      <c r="F38" s="39">
        <v>577</v>
      </c>
      <c r="G38" s="39">
        <v>3</v>
      </c>
      <c r="H38" s="39">
        <v>0</v>
      </c>
      <c r="I38" s="39">
        <v>473</v>
      </c>
      <c r="J38" s="39">
        <v>1</v>
      </c>
      <c r="K38" s="39">
        <v>0</v>
      </c>
      <c r="L38" s="39">
        <v>713</v>
      </c>
      <c r="M38" s="39">
        <v>19</v>
      </c>
      <c r="N38" s="39">
        <v>0</v>
      </c>
      <c r="O38" s="138">
        <v>37</v>
      </c>
      <c r="P38" s="138">
        <v>1</v>
      </c>
      <c r="Q38" s="136">
        <v>0</v>
      </c>
      <c r="R38" s="136">
        <v>31</v>
      </c>
      <c r="S38" s="136">
        <v>2</v>
      </c>
      <c r="T38" s="136">
        <v>0</v>
      </c>
      <c r="U38" s="136">
        <v>35</v>
      </c>
      <c r="V38" s="136">
        <v>1</v>
      </c>
      <c r="W38" s="136">
        <v>0</v>
      </c>
      <c r="X38" s="136">
        <v>25</v>
      </c>
      <c r="Y38" s="136">
        <v>5</v>
      </c>
      <c r="Z38" s="136">
        <v>0</v>
      </c>
      <c r="AA38" s="138">
        <v>0</v>
      </c>
      <c r="AB38" s="138">
        <v>0</v>
      </c>
      <c r="AC38" s="136">
        <v>0</v>
      </c>
      <c r="AD38" s="87" t="s">
        <v>217</v>
      </c>
    </row>
    <row r="39" spans="1:30" s="104" customFormat="1" ht="15.5" x14ac:dyDescent="0.35">
      <c r="A39" s="17">
        <v>34</v>
      </c>
      <c r="B39" s="103" t="s">
        <v>108</v>
      </c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138">
        <v>0</v>
      </c>
      <c r="P39" s="138">
        <v>0</v>
      </c>
      <c r="Q39" s="136">
        <v>0</v>
      </c>
      <c r="R39" s="136">
        <v>0</v>
      </c>
      <c r="S39" s="136">
        <v>0</v>
      </c>
      <c r="T39" s="136">
        <v>0</v>
      </c>
      <c r="U39" s="136">
        <v>2</v>
      </c>
      <c r="V39" s="136">
        <v>0</v>
      </c>
      <c r="W39" s="136">
        <v>0</v>
      </c>
      <c r="X39" s="136">
        <v>9</v>
      </c>
      <c r="Y39" s="136">
        <v>1</v>
      </c>
      <c r="Z39" s="136">
        <v>1</v>
      </c>
      <c r="AA39" s="138">
        <v>0</v>
      </c>
      <c r="AB39" s="138">
        <v>0</v>
      </c>
      <c r="AC39" s="136">
        <v>0</v>
      </c>
      <c r="AD39" s="87" t="s">
        <v>109</v>
      </c>
    </row>
    <row r="40" spans="1:30" s="104" customFormat="1" ht="15.5" x14ac:dyDescent="0.35">
      <c r="A40" s="17">
        <v>35</v>
      </c>
      <c r="B40" s="103" t="s">
        <v>197</v>
      </c>
      <c r="C40" s="39"/>
      <c r="D40" s="39"/>
      <c r="E40" s="39"/>
      <c r="F40" s="39"/>
      <c r="G40" s="39"/>
      <c r="H40" s="39"/>
      <c r="I40" s="39"/>
      <c r="J40" s="39"/>
      <c r="K40" s="39"/>
      <c r="L40" s="39">
        <v>0</v>
      </c>
      <c r="M40" s="39"/>
      <c r="N40" s="39"/>
      <c r="O40" s="138">
        <v>6</v>
      </c>
      <c r="P40" s="138">
        <v>0</v>
      </c>
      <c r="Q40" s="136">
        <v>0</v>
      </c>
      <c r="R40" s="136">
        <v>1</v>
      </c>
      <c r="S40" s="136">
        <v>0</v>
      </c>
      <c r="T40" s="136">
        <v>0</v>
      </c>
      <c r="U40" s="136">
        <v>0</v>
      </c>
      <c r="V40" s="136">
        <v>0</v>
      </c>
      <c r="W40" s="136">
        <v>0</v>
      </c>
      <c r="X40" s="136">
        <v>0</v>
      </c>
      <c r="Y40" s="136">
        <v>0</v>
      </c>
      <c r="Z40" s="136">
        <v>0</v>
      </c>
      <c r="AA40" s="138">
        <v>0</v>
      </c>
      <c r="AB40" s="138">
        <v>0</v>
      </c>
      <c r="AC40" s="136">
        <v>0</v>
      </c>
      <c r="AD40" s="87" t="s">
        <v>30</v>
      </c>
    </row>
    <row r="41" spans="1:30" s="9" customFormat="1" ht="15.5" x14ac:dyDescent="0.35">
      <c r="A41" s="17">
        <v>36</v>
      </c>
      <c r="B41" s="103" t="s">
        <v>110</v>
      </c>
      <c r="C41" s="39">
        <v>2</v>
      </c>
      <c r="D41" s="39">
        <v>0</v>
      </c>
      <c r="E41" s="39">
        <v>0</v>
      </c>
      <c r="F41" s="39">
        <v>1</v>
      </c>
      <c r="G41" s="39">
        <v>0</v>
      </c>
      <c r="H41" s="39">
        <v>0</v>
      </c>
      <c r="I41" s="39">
        <v>5</v>
      </c>
      <c r="J41" s="39">
        <v>0</v>
      </c>
      <c r="K41" s="39">
        <v>0</v>
      </c>
      <c r="L41" s="39">
        <v>11</v>
      </c>
      <c r="M41" s="39">
        <v>0</v>
      </c>
      <c r="N41" s="39">
        <v>0</v>
      </c>
      <c r="O41" s="138">
        <v>15</v>
      </c>
      <c r="P41" s="138">
        <v>0</v>
      </c>
      <c r="Q41" s="136">
        <v>0</v>
      </c>
      <c r="R41" s="136">
        <v>5</v>
      </c>
      <c r="S41" s="136">
        <v>0</v>
      </c>
      <c r="T41" s="136">
        <v>0</v>
      </c>
      <c r="U41" s="136">
        <v>0</v>
      </c>
      <c r="V41" s="136">
        <v>0</v>
      </c>
      <c r="W41" s="136">
        <v>0</v>
      </c>
      <c r="X41" s="136">
        <v>5</v>
      </c>
      <c r="Y41" s="136">
        <v>0</v>
      </c>
      <c r="Z41" s="136">
        <v>0</v>
      </c>
      <c r="AA41" s="138">
        <v>0</v>
      </c>
      <c r="AB41" s="138">
        <v>0</v>
      </c>
      <c r="AC41" s="136">
        <v>0</v>
      </c>
      <c r="AD41" s="87" t="s">
        <v>28</v>
      </c>
    </row>
    <row r="42" spans="1:30" s="9" customFormat="1" ht="15.5" x14ac:dyDescent="0.35">
      <c r="A42" s="17"/>
      <c r="B42" s="105" t="s">
        <v>218</v>
      </c>
      <c r="C42" s="44">
        <v>1087285</v>
      </c>
      <c r="D42" s="44">
        <v>711502</v>
      </c>
      <c r="E42" s="44">
        <f>SUM(E6:E41)</f>
        <v>331</v>
      </c>
      <c r="F42" s="44">
        <f>SUM(F6:F41)</f>
        <v>844272</v>
      </c>
      <c r="G42" s="44">
        <f>SUM(G6:G41)</f>
        <v>529515</v>
      </c>
      <c r="H42" s="44">
        <f>SUM(H6:H41)</f>
        <v>194</v>
      </c>
      <c r="I42" s="44">
        <v>429928</v>
      </c>
      <c r="J42" s="44">
        <v>207198</v>
      </c>
      <c r="K42" s="44">
        <v>96</v>
      </c>
      <c r="L42" s="44">
        <f>SUM(L6:L41)</f>
        <v>338368</v>
      </c>
      <c r="M42" s="44">
        <f>SUM(M6:M41)</f>
        <v>156938</v>
      </c>
      <c r="N42" s="44">
        <f>SUM(N6:N41)</f>
        <v>77</v>
      </c>
      <c r="O42" s="138">
        <f>SUM(O6:O41)</f>
        <v>186532</v>
      </c>
      <c r="P42" s="138">
        <f t="shared" ref="P42:T42" si="0">SUM(P6:P41)</f>
        <v>119088</v>
      </c>
      <c r="Q42" s="136">
        <f t="shared" si="0"/>
        <v>93</v>
      </c>
      <c r="R42" s="136">
        <f t="shared" si="0"/>
        <v>161753</v>
      </c>
      <c r="S42" s="136">
        <f t="shared" si="0"/>
        <v>101566</v>
      </c>
      <c r="T42" s="136">
        <f t="shared" si="0"/>
        <v>90</v>
      </c>
      <c r="U42" s="136">
        <f>SUM(U6:U41)</f>
        <v>176522</v>
      </c>
      <c r="V42" s="136">
        <f t="shared" ref="V42:AC42" si="1">SUM(V6:V41)</f>
        <v>101068</v>
      </c>
      <c r="W42" s="136">
        <f t="shared" si="1"/>
        <v>83</v>
      </c>
      <c r="X42" s="136">
        <f t="shared" si="1"/>
        <v>223961</v>
      </c>
      <c r="Y42" s="136">
        <f t="shared" si="1"/>
        <v>134889</v>
      </c>
      <c r="Z42" s="136">
        <f t="shared" si="1"/>
        <v>72</v>
      </c>
      <c r="AA42" s="138">
        <f t="shared" si="1"/>
        <v>9095</v>
      </c>
      <c r="AB42" s="138">
        <f t="shared" si="1"/>
        <v>6823</v>
      </c>
      <c r="AC42" s="136">
        <f t="shared" si="1"/>
        <v>1</v>
      </c>
      <c r="AD42" s="106" t="s">
        <v>32</v>
      </c>
    </row>
    <row r="43" spans="1:30" x14ac:dyDescent="0.35">
      <c r="A43" s="107" t="s">
        <v>219</v>
      </c>
      <c r="B43" s="108"/>
      <c r="C43" s="109"/>
      <c r="D43" s="109"/>
      <c r="E43" s="109"/>
      <c r="F43" s="109"/>
      <c r="G43" s="109"/>
      <c r="H43" s="109"/>
      <c r="I43" s="109"/>
      <c r="J43" s="109"/>
      <c r="K43" s="109"/>
      <c r="L43" s="110"/>
      <c r="M43" s="109"/>
      <c r="N43" s="109"/>
      <c r="O43" s="59"/>
      <c r="P43" s="59"/>
      <c r="Q43" s="59"/>
      <c r="R43" s="59"/>
      <c r="S43" s="5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111"/>
    </row>
    <row r="44" spans="1:30" x14ac:dyDescent="0.35">
      <c r="A44" s="449" t="s">
        <v>220</v>
      </c>
      <c r="B44" s="450"/>
      <c r="C44" s="450"/>
      <c r="D44" s="450"/>
      <c r="E44" s="450"/>
      <c r="F44" s="450"/>
      <c r="G44" s="450"/>
      <c r="H44" s="450"/>
      <c r="I44" s="450"/>
      <c r="J44" s="450"/>
      <c r="K44" s="450"/>
      <c r="L44" s="450"/>
      <c r="M44" s="450"/>
      <c r="N44" s="450"/>
      <c r="O44" s="450"/>
      <c r="P44" s="450"/>
      <c r="Q44" s="450"/>
      <c r="R44" s="450"/>
      <c r="S44" s="450"/>
      <c r="T44" s="450"/>
      <c r="U44" s="450"/>
      <c r="V44" s="450"/>
      <c r="W44" s="450"/>
      <c r="X44" s="450"/>
      <c r="Y44" s="450"/>
      <c r="Z44" s="450"/>
      <c r="AA44" s="450"/>
      <c r="AB44" s="450"/>
      <c r="AC44" s="450"/>
      <c r="AD44" s="451"/>
    </row>
    <row r="45" spans="1:30" x14ac:dyDescent="0.35">
      <c r="A45" s="452" t="s">
        <v>221</v>
      </c>
      <c r="B45" s="453"/>
      <c r="C45" s="453"/>
      <c r="D45" s="453"/>
      <c r="E45" s="453"/>
      <c r="F45" s="453"/>
      <c r="G45" s="453"/>
      <c r="H45" s="453"/>
      <c r="I45" s="453"/>
      <c r="J45" s="453"/>
      <c r="K45" s="453"/>
      <c r="L45" s="453"/>
      <c r="M45" s="453"/>
      <c r="N45" s="453"/>
      <c r="O45" s="453"/>
      <c r="P45" s="453"/>
      <c r="Q45" s="453"/>
      <c r="R45" s="453"/>
      <c r="S45" s="453"/>
      <c r="T45" s="453"/>
      <c r="U45" s="453"/>
      <c r="V45" s="453"/>
      <c r="W45" s="453"/>
      <c r="X45" s="453"/>
      <c r="Y45" s="453"/>
      <c r="Z45" s="453"/>
      <c r="AA45" s="453"/>
      <c r="AB45" s="453"/>
      <c r="AC45" s="453"/>
      <c r="AD45" s="454"/>
    </row>
    <row r="50" spans="4:5" hidden="1" x14ac:dyDescent="0.35">
      <c r="E50" s="113"/>
    </row>
    <row r="51" spans="4:5" hidden="1" x14ac:dyDescent="0.35">
      <c r="D51" s="8" t="s">
        <v>222</v>
      </c>
    </row>
  </sheetData>
  <mergeCells count="16">
    <mergeCell ref="A45:AD45"/>
    <mergeCell ref="A2:AD2"/>
    <mergeCell ref="A3:AD3"/>
    <mergeCell ref="A4:A5"/>
    <mergeCell ref="B4:B5"/>
    <mergeCell ref="C4:E4"/>
    <mergeCell ref="F4:H4"/>
    <mergeCell ref="I4:K4"/>
    <mergeCell ref="L4:N4"/>
    <mergeCell ref="O4:Q4"/>
    <mergeCell ref="R4:T4"/>
    <mergeCell ref="U4:W4"/>
    <mergeCell ref="X4:Z4"/>
    <mergeCell ref="AA4:AC4"/>
    <mergeCell ref="AD4:AD5"/>
    <mergeCell ref="A44:AD44"/>
  </mergeCells>
  <pageMargins left="0.7" right="0.7" top="0.75" bottom="0.75" header="0.3" footer="0.3"/>
  <pageSetup paperSize="9" scale="66" fitToHeight="0"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C516BE-4EC1-483E-8F44-CA67AC8E35C0}">
  <sheetPr codeName="Sheet24">
    <pageSetUpPr fitToPage="1"/>
  </sheetPr>
  <dimension ref="A1:AK56"/>
  <sheetViews>
    <sheetView workbookViewId="0">
      <selection activeCell="AF46" sqref="A46:XFD1048576"/>
    </sheetView>
  </sheetViews>
  <sheetFormatPr defaultColWidth="0" defaultRowHeight="14.5" zeroHeight="1" x14ac:dyDescent="0.35"/>
  <cols>
    <col min="1" max="1" width="6.54296875" style="100" customWidth="1"/>
    <col min="2" max="2" width="20.453125" style="101" customWidth="1"/>
    <col min="3" max="3" width="6.7265625" style="94" hidden="1" customWidth="1"/>
    <col min="4" max="4" width="7.7265625" style="94" hidden="1" customWidth="1"/>
    <col min="5" max="5" width="6.7265625" style="94" hidden="1" customWidth="1"/>
    <col min="6" max="6" width="8.1796875" style="94" hidden="1" customWidth="1"/>
    <col min="7" max="7" width="6.7265625" style="94" hidden="1" customWidth="1"/>
    <col min="8" max="8" width="7" style="94" hidden="1" customWidth="1"/>
    <col min="9" max="9" width="13.54296875" style="94" hidden="1" customWidth="1"/>
    <col min="10" max="10" width="10.54296875" style="94" hidden="1" customWidth="1"/>
    <col min="11" max="11" width="9.7265625" style="94" hidden="1" customWidth="1"/>
    <col min="12" max="12" width="10.54296875" style="94" hidden="1" customWidth="1"/>
    <col min="13" max="13" width="9.7265625" style="94" hidden="1" customWidth="1"/>
    <col min="14" max="14" width="10.54296875" style="94" hidden="1" customWidth="1"/>
    <col min="15" max="20" width="8.7265625" style="94" hidden="1" customWidth="1"/>
    <col min="21" max="21" width="9.81640625" style="94" hidden="1" customWidth="1"/>
    <col min="22" max="22" width="8.7265625" style="94" hidden="1" customWidth="1"/>
    <col min="23" max="23" width="10" style="94" hidden="1" customWidth="1"/>
    <col min="24" max="24" width="8.7265625" style="94" hidden="1" customWidth="1"/>
    <col min="25" max="29" width="11.7265625" style="94" customWidth="1"/>
    <col min="30" max="30" width="13.54296875" style="94" customWidth="1"/>
    <col min="31" max="36" width="11.7265625" style="94" customWidth="1"/>
    <col min="37" max="37" width="19.54296875" style="94" customWidth="1"/>
    <col min="38" max="16384" width="9.1796875" style="94" hidden="1"/>
  </cols>
  <sheetData>
    <row r="1" spans="1:37" x14ac:dyDescent="0.35"/>
    <row r="2" spans="1:37" ht="17" x14ac:dyDescent="0.35">
      <c r="A2" s="672" t="s">
        <v>614</v>
      </c>
      <c r="B2" s="673"/>
      <c r="C2" s="673"/>
      <c r="D2" s="673"/>
      <c r="E2" s="673"/>
      <c r="F2" s="673"/>
      <c r="G2" s="673"/>
      <c r="H2" s="673"/>
      <c r="I2" s="673"/>
      <c r="J2" s="673"/>
      <c r="K2" s="673"/>
      <c r="L2" s="673"/>
      <c r="M2" s="673"/>
      <c r="N2" s="673"/>
      <c r="O2" s="673"/>
      <c r="P2" s="673"/>
      <c r="Q2" s="673"/>
      <c r="R2" s="673"/>
      <c r="S2" s="673"/>
      <c r="T2" s="673"/>
      <c r="U2" s="673"/>
      <c r="V2" s="673"/>
      <c r="W2" s="673"/>
      <c r="X2" s="673"/>
      <c r="Y2" s="673"/>
      <c r="Z2" s="673"/>
      <c r="AA2" s="673"/>
      <c r="AB2" s="673"/>
      <c r="AC2" s="673"/>
      <c r="AD2" s="673"/>
      <c r="AE2" s="673"/>
      <c r="AF2" s="673"/>
      <c r="AG2" s="673"/>
      <c r="AH2" s="673"/>
      <c r="AI2" s="673"/>
      <c r="AJ2" s="673"/>
      <c r="AK2" s="674"/>
    </row>
    <row r="3" spans="1:37" ht="22.5" customHeight="1" x14ac:dyDescent="0.35">
      <c r="A3" s="636" t="s">
        <v>615</v>
      </c>
      <c r="B3" s="637"/>
      <c r="C3" s="637"/>
      <c r="D3" s="637"/>
      <c r="E3" s="637"/>
      <c r="F3" s="637"/>
      <c r="G3" s="637"/>
      <c r="H3" s="637"/>
      <c r="I3" s="637"/>
      <c r="J3" s="637"/>
      <c r="K3" s="637"/>
      <c r="L3" s="637"/>
      <c r="M3" s="637"/>
      <c r="N3" s="637"/>
      <c r="O3" s="637"/>
      <c r="P3" s="637"/>
      <c r="Q3" s="637"/>
      <c r="R3" s="637"/>
      <c r="S3" s="637"/>
      <c r="T3" s="637"/>
      <c r="U3" s="637"/>
      <c r="V3" s="637"/>
      <c r="W3" s="637"/>
      <c r="X3" s="637"/>
      <c r="Y3" s="637"/>
      <c r="Z3" s="637"/>
      <c r="AA3" s="637"/>
      <c r="AB3" s="637"/>
      <c r="AC3" s="637"/>
      <c r="AD3" s="637"/>
      <c r="AE3" s="637"/>
      <c r="AF3" s="637"/>
      <c r="AG3" s="637"/>
      <c r="AH3" s="637"/>
      <c r="AI3" s="637"/>
      <c r="AJ3" s="637"/>
      <c r="AK3" s="638"/>
    </row>
    <row r="4" spans="1:37" ht="27.75" customHeight="1" x14ac:dyDescent="0.35">
      <c r="A4" s="397" t="s">
        <v>116</v>
      </c>
      <c r="B4" s="675" t="s">
        <v>223</v>
      </c>
      <c r="C4" s="406">
        <v>2007</v>
      </c>
      <c r="D4" s="408"/>
      <c r="E4" s="406">
        <v>2008</v>
      </c>
      <c r="F4" s="408"/>
      <c r="G4" s="406">
        <v>2009</v>
      </c>
      <c r="H4" s="408"/>
      <c r="I4" s="406">
        <v>2010</v>
      </c>
      <c r="J4" s="408"/>
      <c r="K4" s="406">
        <v>2011</v>
      </c>
      <c r="L4" s="408"/>
      <c r="M4" s="406">
        <v>2012</v>
      </c>
      <c r="N4" s="408"/>
      <c r="O4" s="406">
        <v>2013</v>
      </c>
      <c r="P4" s="408"/>
      <c r="Q4" s="406">
        <v>2014</v>
      </c>
      <c r="R4" s="408"/>
      <c r="S4" s="406">
        <v>2015</v>
      </c>
      <c r="T4" s="408"/>
      <c r="U4" s="406">
        <v>2016</v>
      </c>
      <c r="V4" s="408"/>
      <c r="W4" s="641">
        <v>2017</v>
      </c>
      <c r="X4" s="642"/>
      <c r="Y4" s="406">
        <v>2018</v>
      </c>
      <c r="Z4" s="408"/>
      <c r="AA4" s="406">
        <v>2019</v>
      </c>
      <c r="AB4" s="408"/>
      <c r="AC4" s="406">
        <v>2020</v>
      </c>
      <c r="AD4" s="408"/>
      <c r="AE4" s="406">
        <v>2021</v>
      </c>
      <c r="AF4" s="408"/>
      <c r="AG4" s="406">
        <v>2022</v>
      </c>
      <c r="AH4" s="408"/>
      <c r="AI4" s="406" t="s">
        <v>224</v>
      </c>
      <c r="AJ4" s="408"/>
      <c r="AK4" s="645" t="s">
        <v>225</v>
      </c>
    </row>
    <row r="5" spans="1:37" ht="50.25" customHeight="1" x14ac:dyDescent="0.35">
      <c r="A5" s="399"/>
      <c r="B5" s="661"/>
      <c r="C5" s="37" t="s">
        <v>39</v>
      </c>
      <c r="D5" s="37" t="s">
        <v>40</v>
      </c>
      <c r="E5" s="37" t="s">
        <v>39</v>
      </c>
      <c r="F5" s="37" t="s">
        <v>40</v>
      </c>
      <c r="G5" s="37" t="s">
        <v>39</v>
      </c>
      <c r="H5" s="37" t="s">
        <v>40</v>
      </c>
      <c r="I5" s="37" t="s">
        <v>39</v>
      </c>
      <c r="J5" s="37" t="s">
        <v>40</v>
      </c>
      <c r="K5" s="37" t="s">
        <v>39</v>
      </c>
      <c r="L5" s="37" t="s">
        <v>40</v>
      </c>
      <c r="M5" s="37" t="s">
        <v>39</v>
      </c>
      <c r="N5" s="37" t="s">
        <v>40</v>
      </c>
      <c r="O5" s="37" t="s">
        <v>39</v>
      </c>
      <c r="P5" s="37" t="s">
        <v>40</v>
      </c>
      <c r="Q5" s="37" t="s">
        <v>39</v>
      </c>
      <c r="R5" s="37" t="s">
        <v>40</v>
      </c>
      <c r="S5" s="37" t="s">
        <v>39</v>
      </c>
      <c r="T5" s="37" t="s">
        <v>40</v>
      </c>
      <c r="U5" s="37" t="s">
        <v>39</v>
      </c>
      <c r="V5" s="37" t="s">
        <v>40</v>
      </c>
      <c r="W5" s="37" t="s">
        <v>39</v>
      </c>
      <c r="X5" s="37" t="s">
        <v>40</v>
      </c>
      <c r="Y5" s="37" t="s">
        <v>226</v>
      </c>
      <c r="Z5" s="37" t="s">
        <v>227</v>
      </c>
      <c r="AA5" s="37" t="s">
        <v>226</v>
      </c>
      <c r="AB5" s="37" t="s">
        <v>227</v>
      </c>
      <c r="AC5" s="37" t="s">
        <v>226</v>
      </c>
      <c r="AD5" s="37" t="s">
        <v>227</v>
      </c>
      <c r="AE5" s="37" t="s">
        <v>226</v>
      </c>
      <c r="AF5" s="37" t="s">
        <v>227</v>
      </c>
      <c r="AG5" s="37" t="s">
        <v>226</v>
      </c>
      <c r="AH5" s="37" t="s">
        <v>227</v>
      </c>
      <c r="AI5" s="37" t="s">
        <v>226</v>
      </c>
      <c r="AJ5" s="37" t="s">
        <v>227</v>
      </c>
      <c r="AK5" s="646"/>
    </row>
    <row r="6" spans="1:37" ht="25" customHeight="1" x14ac:dyDescent="0.35">
      <c r="A6" s="95">
        <v>1</v>
      </c>
      <c r="B6" s="96" t="s">
        <v>43</v>
      </c>
      <c r="C6" s="19">
        <v>587</v>
      </c>
      <c r="D6" s="19">
        <v>2</v>
      </c>
      <c r="E6" s="19">
        <v>313</v>
      </c>
      <c r="F6" s="19">
        <v>2</v>
      </c>
      <c r="G6" s="19">
        <v>1190</v>
      </c>
      <c r="H6" s="19">
        <v>11</v>
      </c>
      <c r="I6" s="19">
        <v>776</v>
      </c>
      <c r="J6" s="19">
        <v>3</v>
      </c>
      <c r="K6" s="19">
        <v>1209</v>
      </c>
      <c r="L6" s="19">
        <v>6</v>
      </c>
      <c r="M6" s="19">
        <v>2299</v>
      </c>
      <c r="N6" s="19">
        <v>2</v>
      </c>
      <c r="O6" s="39">
        <v>910</v>
      </c>
      <c r="P6" s="39">
        <v>1</v>
      </c>
      <c r="Q6" s="39">
        <v>1262</v>
      </c>
      <c r="R6" s="39">
        <v>5</v>
      </c>
      <c r="S6" s="39">
        <v>3159</v>
      </c>
      <c r="T6" s="39">
        <v>2</v>
      </c>
      <c r="U6" s="39">
        <v>3417</v>
      </c>
      <c r="V6" s="39">
        <v>2</v>
      </c>
      <c r="W6" s="39">
        <v>4925</v>
      </c>
      <c r="X6" s="39">
        <v>0</v>
      </c>
      <c r="Y6" s="138">
        <v>4011</v>
      </c>
      <c r="Z6" s="138">
        <v>0</v>
      </c>
      <c r="AA6" s="136">
        <v>5286</v>
      </c>
      <c r="AB6" s="136">
        <v>0</v>
      </c>
      <c r="AC6" s="136">
        <v>925</v>
      </c>
      <c r="AD6" s="136">
        <v>0</v>
      </c>
      <c r="AE6" s="136">
        <v>4760</v>
      </c>
      <c r="AF6" s="136">
        <v>0</v>
      </c>
      <c r="AG6" s="136">
        <v>6391</v>
      </c>
      <c r="AH6" s="136">
        <v>0</v>
      </c>
      <c r="AI6" s="136">
        <v>3926</v>
      </c>
      <c r="AJ6" s="136">
        <v>0</v>
      </c>
      <c r="AK6" s="19" t="s">
        <v>5</v>
      </c>
    </row>
    <row r="7" spans="1:37" ht="25" customHeight="1" x14ac:dyDescent="0.35">
      <c r="A7" s="95">
        <v>2</v>
      </c>
      <c r="B7" s="96" t="s">
        <v>44</v>
      </c>
      <c r="C7" s="19">
        <v>0</v>
      </c>
      <c r="D7" s="19">
        <v>0</v>
      </c>
      <c r="E7" s="19">
        <v>0</v>
      </c>
      <c r="F7" s="19">
        <v>0</v>
      </c>
      <c r="G7" s="19">
        <v>0</v>
      </c>
      <c r="H7" s="19">
        <v>0</v>
      </c>
      <c r="I7" s="19">
        <v>0</v>
      </c>
      <c r="J7" s="19">
        <v>0</v>
      </c>
      <c r="K7" s="19">
        <v>0</v>
      </c>
      <c r="L7" s="19">
        <v>0</v>
      </c>
      <c r="M7" s="19">
        <v>346</v>
      </c>
      <c r="N7" s="19">
        <v>0</v>
      </c>
      <c r="O7" s="39">
        <v>0</v>
      </c>
      <c r="P7" s="39">
        <v>0</v>
      </c>
      <c r="Q7" s="39">
        <v>27</v>
      </c>
      <c r="R7" s="39">
        <v>0</v>
      </c>
      <c r="S7" s="39">
        <v>1933</v>
      </c>
      <c r="T7" s="39">
        <v>1</v>
      </c>
      <c r="U7" s="39">
        <v>13</v>
      </c>
      <c r="V7" s="39">
        <v>0</v>
      </c>
      <c r="W7" s="39">
        <v>18</v>
      </c>
      <c r="X7" s="39">
        <v>0</v>
      </c>
      <c r="Y7" s="138">
        <v>1</v>
      </c>
      <c r="Z7" s="138">
        <v>0</v>
      </c>
      <c r="AA7" s="136" t="s">
        <v>228</v>
      </c>
      <c r="AB7" s="136">
        <v>0</v>
      </c>
      <c r="AC7" s="136">
        <v>1</v>
      </c>
      <c r="AD7" s="136">
        <v>0</v>
      </c>
      <c r="AE7" s="136">
        <v>7</v>
      </c>
      <c r="AF7" s="136">
        <v>0</v>
      </c>
      <c r="AG7" s="136">
        <v>114</v>
      </c>
      <c r="AH7" s="136">
        <v>0</v>
      </c>
      <c r="AI7" s="136">
        <v>17</v>
      </c>
      <c r="AJ7" s="136">
        <v>0</v>
      </c>
      <c r="AK7" s="19" t="s">
        <v>46</v>
      </c>
    </row>
    <row r="8" spans="1:37" ht="25" customHeight="1" x14ac:dyDescent="0.35">
      <c r="A8" s="95">
        <v>3</v>
      </c>
      <c r="B8" s="96" t="s">
        <v>47</v>
      </c>
      <c r="C8" s="19">
        <v>0</v>
      </c>
      <c r="D8" s="19">
        <v>0</v>
      </c>
      <c r="E8" s="19">
        <v>0</v>
      </c>
      <c r="F8" s="19">
        <v>0</v>
      </c>
      <c r="G8" s="19">
        <v>0</v>
      </c>
      <c r="H8" s="19">
        <v>0</v>
      </c>
      <c r="I8" s="19">
        <v>237</v>
      </c>
      <c r="J8" s="19">
        <v>2</v>
      </c>
      <c r="K8" s="19">
        <v>0</v>
      </c>
      <c r="L8" s="19">
        <v>0</v>
      </c>
      <c r="M8" s="19">
        <v>1058</v>
      </c>
      <c r="N8" s="19">
        <v>5</v>
      </c>
      <c r="O8" s="39">
        <v>4526</v>
      </c>
      <c r="P8" s="39">
        <v>2</v>
      </c>
      <c r="Q8" s="39">
        <v>85</v>
      </c>
      <c r="R8" s="39">
        <v>0</v>
      </c>
      <c r="S8" s="39">
        <v>1076</v>
      </c>
      <c r="T8" s="39">
        <v>1</v>
      </c>
      <c r="U8" s="39">
        <v>6157</v>
      </c>
      <c r="V8" s="39">
        <v>4</v>
      </c>
      <c r="W8" s="39">
        <v>5024</v>
      </c>
      <c r="X8" s="39">
        <v>1</v>
      </c>
      <c r="Y8" s="138">
        <v>166</v>
      </c>
      <c r="Z8" s="138">
        <v>0</v>
      </c>
      <c r="AA8" s="136">
        <v>196</v>
      </c>
      <c r="AB8" s="136">
        <v>0</v>
      </c>
      <c r="AC8" s="136">
        <v>33</v>
      </c>
      <c r="AD8" s="136">
        <v>0</v>
      </c>
      <c r="AE8" s="136">
        <v>103</v>
      </c>
      <c r="AF8" s="136">
        <v>0</v>
      </c>
      <c r="AG8" s="136">
        <v>1826</v>
      </c>
      <c r="AH8" s="136">
        <v>2</v>
      </c>
      <c r="AI8" s="136">
        <v>5604</v>
      </c>
      <c r="AJ8" s="136">
        <v>6</v>
      </c>
      <c r="AK8" s="19" t="s">
        <v>48</v>
      </c>
    </row>
    <row r="9" spans="1:37" ht="25" customHeight="1" x14ac:dyDescent="0.35">
      <c r="A9" s="95">
        <v>4</v>
      </c>
      <c r="B9" s="96" t="s">
        <v>49</v>
      </c>
      <c r="C9" s="19">
        <v>0</v>
      </c>
      <c r="D9" s="19">
        <v>0</v>
      </c>
      <c r="E9" s="19">
        <v>1</v>
      </c>
      <c r="F9" s="19">
        <v>0</v>
      </c>
      <c r="G9" s="19">
        <v>1</v>
      </c>
      <c r="H9" s="19">
        <v>0</v>
      </c>
      <c r="I9" s="19">
        <v>510</v>
      </c>
      <c r="J9" s="19">
        <v>0</v>
      </c>
      <c r="K9" s="19">
        <v>21</v>
      </c>
      <c r="L9" s="19">
        <v>0</v>
      </c>
      <c r="M9" s="19">
        <v>872</v>
      </c>
      <c r="N9" s="19">
        <v>3</v>
      </c>
      <c r="O9" s="39">
        <v>1246</v>
      </c>
      <c r="P9" s="39">
        <v>5</v>
      </c>
      <c r="Q9" s="39">
        <v>297</v>
      </c>
      <c r="R9" s="39">
        <v>0</v>
      </c>
      <c r="S9" s="39">
        <v>1771</v>
      </c>
      <c r="T9" s="39">
        <v>0</v>
      </c>
      <c r="U9" s="39">
        <v>1912</v>
      </c>
      <c r="V9" s="39">
        <v>0</v>
      </c>
      <c r="W9" s="39">
        <v>1854</v>
      </c>
      <c r="X9" s="39">
        <v>0</v>
      </c>
      <c r="Y9" s="138">
        <v>2142</v>
      </c>
      <c r="Z9" s="138">
        <v>0</v>
      </c>
      <c r="AA9" s="136">
        <v>6712</v>
      </c>
      <c r="AB9" s="136">
        <v>0</v>
      </c>
      <c r="AC9" s="136">
        <v>493</v>
      </c>
      <c r="AD9" s="136">
        <v>2</v>
      </c>
      <c r="AE9" s="136">
        <v>633</v>
      </c>
      <c r="AF9" s="136">
        <v>2</v>
      </c>
      <c r="AG9" s="136">
        <v>13972</v>
      </c>
      <c r="AH9" s="136">
        <v>32</v>
      </c>
      <c r="AI9" s="136">
        <v>2515</v>
      </c>
      <c r="AJ9" s="136">
        <v>7</v>
      </c>
      <c r="AK9" s="19" t="s">
        <v>50</v>
      </c>
    </row>
    <row r="10" spans="1:37" ht="25" customHeight="1" x14ac:dyDescent="0.35">
      <c r="A10" s="95">
        <v>5</v>
      </c>
      <c r="B10" s="96" t="s">
        <v>51</v>
      </c>
      <c r="C10" s="19">
        <v>0</v>
      </c>
      <c r="D10" s="19">
        <v>0</v>
      </c>
      <c r="E10" s="19">
        <v>0</v>
      </c>
      <c r="F10" s="19">
        <v>0</v>
      </c>
      <c r="G10" s="19">
        <v>26</v>
      </c>
      <c r="H10" s="19">
        <v>7</v>
      </c>
      <c r="I10" s="19">
        <v>4</v>
      </c>
      <c r="J10" s="19">
        <v>0</v>
      </c>
      <c r="K10" s="19">
        <v>313</v>
      </c>
      <c r="L10" s="19">
        <v>11</v>
      </c>
      <c r="M10" s="19">
        <v>45</v>
      </c>
      <c r="N10" s="19">
        <v>0</v>
      </c>
      <c r="O10" s="39">
        <v>83</v>
      </c>
      <c r="P10" s="39">
        <v>2</v>
      </c>
      <c r="Q10" s="39">
        <v>440</v>
      </c>
      <c r="R10" s="39">
        <v>9</v>
      </c>
      <c r="S10" s="39">
        <v>384</v>
      </c>
      <c r="T10" s="39">
        <v>1</v>
      </c>
      <c r="U10" s="39">
        <v>356</v>
      </c>
      <c r="V10" s="39">
        <v>0</v>
      </c>
      <c r="W10" s="39">
        <v>444</v>
      </c>
      <c r="X10" s="39">
        <v>0</v>
      </c>
      <c r="Y10" s="138">
        <v>2674</v>
      </c>
      <c r="Z10" s="138">
        <v>10</v>
      </c>
      <c r="AA10" s="136">
        <v>722</v>
      </c>
      <c r="AB10" s="136">
        <v>0</v>
      </c>
      <c r="AC10" s="136">
        <v>57</v>
      </c>
      <c r="AD10" s="136">
        <v>0</v>
      </c>
      <c r="AE10" s="136">
        <v>1086</v>
      </c>
      <c r="AF10" s="136">
        <v>0</v>
      </c>
      <c r="AG10" s="136">
        <v>2679</v>
      </c>
      <c r="AH10" s="136">
        <v>10</v>
      </c>
      <c r="AI10" s="136">
        <v>733</v>
      </c>
      <c r="AJ10" s="136">
        <v>0</v>
      </c>
      <c r="AK10" s="19" t="s">
        <v>52</v>
      </c>
    </row>
    <row r="11" spans="1:37" ht="25" customHeight="1" x14ac:dyDescent="0.35">
      <c r="A11" s="95">
        <v>6</v>
      </c>
      <c r="B11" s="96" t="s">
        <v>53</v>
      </c>
      <c r="C11" s="19">
        <v>548</v>
      </c>
      <c r="D11" s="19">
        <v>1</v>
      </c>
      <c r="E11" s="19">
        <v>1312</v>
      </c>
      <c r="F11" s="19">
        <v>2</v>
      </c>
      <c r="G11" s="19">
        <v>1153</v>
      </c>
      <c r="H11" s="19">
        <v>3</v>
      </c>
      <c r="I11" s="19">
        <v>6259</v>
      </c>
      <c r="J11" s="19">
        <v>8</v>
      </c>
      <c r="K11" s="19">
        <v>1131</v>
      </c>
      <c r="L11" s="19">
        <v>8</v>
      </c>
      <c r="M11" s="19">
        <v>2093</v>
      </c>
      <c r="N11" s="19">
        <v>4</v>
      </c>
      <c r="O11" s="39">
        <v>5574</v>
      </c>
      <c r="P11" s="39">
        <v>6</v>
      </c>
      <c r="Q11" s="39">
        <v>995</v>
      </c>
      <c r="R11" s="39">
        <v>3</v>
      </c>
      <c r="S11" s="39">
        <v>15867</v>
      </c>
      <c r="T11" s="39">
        <v>60</v>
      </c>
      <c r="U11" s="39">
        <v>4431</v>
      </c>
      <c r="V11" s="39">
        <v>10</v>
      </c>
      <c r="W11" s="39">
        <v>9271</v>
      </c>
      <c r="X11" s="39">
        <v>10</v>
      </c>
      <c r="Y11" s="138">
        <v>7136</v>
      </c>
      <c r="Z11" s="138">
        <v>4</v>
      </c>
      <c r="AA11" s="136">
        <v>5077</v>
      </c>
      <c r="AB11" s="136">
        <v>0</v>
      </c>
      <c r="AC11" s="136">
        <v>1269</v>
      </c>
      <c r="AD11" s="136">
        <v>0</v>
      </c>
      <c r="AE11" s="136">
        <v>13089</v>
      </c>
      <c r="AF11" s="136">
        <v>23</v>
      </c>
      <c r="AG11" s="136">
        <v>10183</v>
      </c>
      <c r="AH11" s="136">
        <v>9</v>
      </c>
      <c r="AI11" s="136">
        <v>5221</v>
      </c>
      <c r="AJ11" s="136">
        <v>1</v>
      </c>
      <c r="AK11" s="19" t="s">
        <v>54</v>
      </c>
    </row>
    <row r="12" spans="1:37" ht="25" customHeight="1" x14ac:dyDescent="0.35">
      <c r="A12" s="95">
        <v>7</v>
      </c>
      <c r="B12" s="96" t="s">
        <v>55</v>
      </c>
      <c r="C12" s="19">
        <v>36</v>
      </c>
      <c r="D12" s="19">
        <v>0</v>
      </c>
      <c r="E12" s="19">
        <v>43</v>
      </c>
      <c r="F12" s="19">
        <v>0</v>
      </c>
      <c r="G12" s="19">
        <v>277</v>
      </c>
      <c r="H12" s="19">
        <v>5</v>
      </c>
      <c r="I12" s="19">
        <v>242</v>
      </c>
      <c r="J12" s="19">
        <v>0</v>
      </c>
      <c r="K12" s="19">
        <v>26</v>
      </c>
      <c r="L12" s="19">
        <v>0</v>
      </c>
      <c r="M12" s="19">
        <v>39</v>
      </c>
      <c r="N12" s="19">
        <v>0</v>
      </c>
      <c r="O12" s="39">
        <v>198</v>
      </c>
      <c r="P12" s="39">
        <v>2</v>
      </c>
      <c r="Q12" s="39">
        <v>168</v>
      </c>
      <c r="R12" s="39">
        <v>1</v>
      </c>
      <c r="S12" s="39">
        <v>293</v>
      </c>
      <c r="T12" s="39">
        <v>0</v>
      </c>
      <c r="U12" s="39">
        <v>150</v>
      </c>
      <c r="V12" s="39">
        <v>0</v>
      </c>
      <c r="W12" s="39">
        <v>235</v>
      </c>
      <c r="X12" s="39">
        <v>0</v>
      </c>
      <c r="Y12" s="138">
        <v>335</v>
      </c>
      <c r="Z12" s="138">
        <v>1</v>
      </c>
      <c r="AA12" s="136">
        <v>992</v>
      </c>
      <c r="AB12" s="136">
        <v>0</v>
      </c>
      <c r="AC12" s="136">
        <v>376</v>
      </c>
      <c r="AD12" s="136">
        <v>0</v>
      </c>
      <c r="AE12" s="136">
        <v>649</v>
      </c>
      <c r="AF12" s="136">
        <v>0</v>
      </c>
      <c r="AG12" s="136">
        <v>443</v>
      </c>
      <c r="AH12" s="136">
        <v>1</v>
      </c>
      <c r="AI12" s="136">
        <v>264</v>
      </c>
      <c r="AJ12" s="136">
        <v>0</v>
      </c>
      <c r="AK12" s="19" t="s">
        <v>7</v>
      </c>
    </row>
    <row r="13" spans="1:37" ht="25" customHeight="1" x14ac:dyDescent="0.35">
      <c r="A13" s="95">
        <v>8</v>
      </c>
      <c r="B13" s="96" t="s">
        <v>56</v>
      </c>
      <c r="C13" s="19">
        <v>570</v>
      </c>
      <c r="D13" s="19">
        <v>2</v>
      </c>
      <c r="E13" s="19">
        <v>1065</v>
      </c>
      <c r="F13" s="19">
        <v>2</v>
      </c>
      <c r="G13" s="19">
        <v>2461</v>
      </c>
      <c r="H13" s="19">
        <v>2</v>
      </c>
      <c r="I13" s="19">
        <v>2568</v>
      </c>
      <c r="J13" s="19">
        <v>1</v>
      </c>
      <c r="K13" s="19">
        <v>1693</v>
      </c>
      <c r="L13" s="19">
        <v>9</v>
      </c>
      <c r="M13" s="19">
        <v>3067</v>
      </c>
      <c r="N13" s="19">
        <v>6</v>
      </c>
      <c r="O13" s="39">
        <v>6272</v>
      </c>
      <c r="P13" s="39">
        <v>15</v>
      </c>
      <c r="Q13" s="39">
        <v>2320</v>
      </c>
      <c r="R13" s="39">
        <v>3</v>
      </c>
      <c r="S13" s="39">
        <v>5590</v>
      </c>
      <c r="T13" s="39">
        <v>9</v>
      </c>
      <c r="U13" s="39">
        <v>8028</v>
      </c>
      <c r="V13" s="39">
        <v>14</v>
      </c>
      <c r="W13" s="39">
        <v>4753</v>
      </c>
      <c r="X13" s="39">
        <v>6</v>
      </c>
      <c r="Y13" s="138">
        <v>7579</v>
      </c>
      <c r="Z13" s="138">
        <v>5</v>
      </c>
      <c r="AA13" s="136">
        <v>18219</v>
      </c>
      <c r="AB13" s="136">
        <v>17</v>
      </c>
      <c r="AC13" s="136">
        <v>1564</v>
      </c>
      <c r="AD13" s="136">
        <v>2</v>
      </c>
      <c r="AE13" s="136">
        <v>10983</v>
      </c>
      <c r="AF13" s="136">
        <v>14</v>
      </c>
      <c r="AG13" s="136">
        <v>6682</v>
      </c>
      <c r="AH13" s="136">
        <v>7</v>
      </c>
      <c r="AI13" s="136">
        <v>3334</v>
      </c>
      <c r="AJ13" s="136">
        <v>1</v>
      </c>
      <c r="AK13" s="19" t="s">
        <v>9</v>
      </c>
    </row>
    <row r="14" spans="1:37" ht="25" customHeight="1" x14ac:dyDescent="0.35">
      <c r="A14" s="95">
        <v>9</v>
      </c>
      <c r="B14" s="96" t="s">
        <v>57</v>
      </c>
      <c r="C14" s="19">
        <v>365</v>
      </c>
      <c r="D14" s="19">
        <v>11</v>
      </c>
      <c r="E14" s="19">
        <v>1137</v>
      </c>
      <c r="F14" s="19">
        <v>9</v>
      </c>
      <c r="G14" s="19">
        <v>125</v>
      </c>
      <c r="H14" s="19">
        <v>1</v>
      </c>
      <c r="I14" s="19">
        <v>866</v>
      </c>
      <c r="J14" s="19">
        <v>20</v>
      </c>
      <c r="K14" s="19">
        <v>267</v>
      </c>
      <c r="L14" s="19">
        <v>3</v>
      </c>
      <c r="M14" s="19">
        <v>768</v>
      </c>
      <c r="N14" s="19">
        <v>2</v>
      </c>
      <c r="O14" s="39">
        <v>1784</v>
      </c>
      <c r="P14" s="39">
        <v>5</v>
      </c>
      <c r="Q14" s="39">
        <v>214</v>
      </c>
      <c r="R14" s="39">
        <v>2</v>
      </c>
      <c r="S14" s="39">
        <v>9921</v>
      </c>
      <c r="T14" s="39">
        <v>13</v>
      </c>
      <c r="U14" s="39">
        <v>2493</v>
      </c>
      <c r="V14" s="39">
        <v>0</v>
      </c>
      <c r="W14" s="39">
        <v>4550</v>
      </c>
      <c r="X14" s="39">
        <v>0</v>
      </c>
      <c r="Y14" s="138">
        <v>1898</v>
      </c>
      <c r="Z14" s="138">
        <v>0</v>
      </c>
      <c r="AA14" s="136">
        <v>1207</v>
      </c>
      <c r="AB14" s="136">
        <v>0</v>
      </c>
      <c r="AC14" s="136">
        <v>1377</v>
      </c>
      <c r="AD14" s="136">
        <v>0</v>
      </c>
      <c r="AE14" s="136">
        <v>11835</v>
      </c>
      <c r="AF14" s="136">
        <v>13</v>
      </c>
      <c r="AG14" s="136">
        <v>8996</v>
      </c>
      <c r="AH14" s="136">
        <v>18</v>
      </c>
      <c r="AI14" s="136">
        <v>2892</v>
      </c>
      <c r="AJ14" s="136">
        <v>4</v>
      </c>
      <c r="AK14" s="19" t="s">
        <v>58</v>
      </c>
    </row>
    <row r="15" spans="1:37" ht="25" customHeight="1" x14ac:dyDescent="0.35">
      <c r="A15" s="95">
        <v>10</v>
      </c>
      <c r="B15" s="96" t="s">
        <v>59</v>
      </c>
      <c r="C15" s="19">
        <v>0</v>
      </c>
      <c r="D15" s="19">
        <v>0</v>
      </c>
      <c r="E15" s="19">
        <v>0</v>
      </c>
      <c r="F15" s="19">
        <v>0</v>
      </c>
      <c r="G15" s="19">
        <v>0</v>
      </c>
      <c r="H15" s="19">
        <v>0</v>
      </c>
      <c r="I15" s="19">
        <v>3</v>
      </c>
      <c r="J15" s="19">
        <v>0</v>
      </c>
      <c r="K15" s="19">
        <v>0</v>
      </c>
      <c r="L15" s="19">
        <v>0</v>
      </c>
      <c r="M15" s="19">
        <v>73</v>
      </c>
      <c r="N15" s="19">
        <v>0</v>
      </c>
      <c r="O15" s="39">
        <v>89</v>
      </c>
      <c r="P15" s="39">
        <v>2</v>
      </c>
      <c r="Q15" s="39">
        <v>2</v>
      </c>
      <c r="R15" s="39">
        <v>0</v>
      </c>
      <c r="S15" s="39">
        <v>19</v>
      </c>
      <c r="T15" s="39">
        <v>1</v>
      </c>
      <c r="U15" s="39">
        <v>322</v>
      </c>
      <c r="V15" s="39">
        <v>0</v>
      </c>
      <c r="W15" s="39">
        <v>452</v>
      </c>
      <c r="X15" s="39">
        <v>0</v>
      </c>
      <c r="Y15" s="138">
        <v>4672</v>
      </c>
      <c r="Z15" s="138">
        <v>7</v>
      </c>
      <c r="AA15" s="136">
        <v>344</v>
      </c>
      <c r="AB15" s="136">
        <v>2</v>
      </c>
      <c r="AC15" s="136">
        <v>21</v>
      </c>
      <c r="AD15" s="136">
        <v>0</v>
      </c>
      <c r="AE15" s="136">
        <v>349</v>
      </c>
      <c r="AF15" s="136">
        <v>0</v>
      </c>
      <c r="AG15" s="136">
        <v>3326</v>
      </c>
      <c r="AH15" s="136">
        <v>1</v>
      </c>
      <c r="AI15" s="136">
        <v>596</v>
      </c>
      <c r="AJ15" s="136">
        <v>0</v>
      </c>
      <c r="AK15" s="19" t="s">
        <v>60</v>
      </c>
    </row>
    <row r="16" spans="1:37" ht="25" customHeight="1" x14ac:dyDescent="0.35">
      <c r="A16" s="95">
        <v>11</v>
      </c>
      <c r="B16" s="96" t="s">
        <v>216</v>
      </c>
      <c r="C16" s="19">
        <v>0</v>
      </c>
      <c r="D16" s="19">
        <v>0</v>
      </c>
      <c r="E16" s="19">
        <v>0</v>
      </c>
      <c r="F16" s="19">
        <v>0</v>
      </c>
      <c r="G16" s="19">
        <v>2</v>
      </c>
      <c r="H16" s="19">
        <v>0</v>
      </c>
      <c r="I16" s="19">
        <v>0</v>
      </c>
      <c r="J16" s="19">
        <v>0</v>
      </c>
      <c r="K16" s="19">
        <v>3</v>
      </c>
      <c r="L16" s="19">
        <v>0</v>
      </c>
      <c r="M16" s="19">
        <v>17</v>
      </c>
      <c r="N16" s="19">
        <v>1</v>
      </c>
      <c r="O16" s="39">
        <v>1837</v>
      </c>
      <c r="P16" s="39">
        <v>3</v>
      </c>
      <c r="Q16" s="39">
        <v>1</v>
      </c>
      <c r="R16" s="39">
        <v>0</v>
      </c>
      <c r="S16" s="39">
        <v>153</v>
      </c>
      <c r="T16" s="39">
        <v>0</v>
      </c>
      <c r="U16" s="39">
        <v>79</v>
      </c>
      <c r="V16" s="39">
        <v>1</v>
      </c>
      <c r="W16" s="39">
        <v>488</v>
      </c>
      <c r="X16" s="39">
        <v>0</v>
      </c>
      <c r="Y16" s="138">
        <v>214</v>
      </c>
      <c r="Z16" s="138">
        <v>0</v>
      </c>
      <c r="AA16" s="136">
        <v>439</v>
      </c>
      <c r="AB16" s="136">
        <v>0</v>
      </c>
      <c r="AC16" s="136">
        <v>53</v>
      </c>
      <c r="AD16" s="136">
        <v>0</v>
      </c>
      <c r="AE16" s="136">
        <v>1709</v>
      </c>
      <c r="AF16" s="136">
        <v>4</v>
      </c>
      <c r="AG16" s="136">
        <v>8269</v>
      </c>
      <c r="AH16" s="136">
        <v>18</v>
      </c>
      <c r="AI16" s="136">
        <v>1192</v>
      </c>
      <c r="AJ16" s="136">
        <v>0</v>
      </c>
      <c r="AK16" s="19" t="s">
        <v>229</v>
      </c>
    </row>
    <row r="17" spans="1:37" ht="25" customHeight="1" x14ac:dyDescent="0.35">
      <c r="A17" s="95">
        <v>12</v>
      </c>
      <c r="B17" s="96" t="s">
        <v>194</v>
      </c>
      <c r="C17" s="19">
        <v>0</v>
      </c>
      <c r="D17" s="19">
        <v>0</v>
      </c>
      <c r="E17" s="19">
        <v>0</v>
      </c>
      <c r="F17" s="19">
        <v>0</v>
      </c>
      <c r="G17" s="19">
        <v>0</v>
      </c>
      <c r="H17" s="19">
        <v>0</v>
      </c>
      <c r="I17" s="19">
        <v>27</v>
      </c>
      <c r="J17" s="19">
        <v>0</v>
      </c>
      <c r="K17" s="19">
        <v>36</v>
      </c>
      <c r="L17" s="19">
        <v>0</v>
      </c>
      <c r="M17" s="19">
        <v>42</v>
      </c>
      <c r="N17" s="19">
        <v>0</v>
      </c>
      <c r="O17" s="39">
        <v>161</v>
      </c>
      <c r="P17" s="39">
        <v>0</v>
      </c>
      <c r="Q17" s="39">
        <v>36</v>
      </c>
      <c r="R17" s="39">
        <v>0</v>
      </c>
      <c r="S17" s="39">
        <v>102</v>
      </c>
      <c r="T17" s="39">
        <v>0</v>
      </c>
      <c r="U17" s="39">
        <v>414</v>
      </c>
      <c r="V17" s="39">
        <v>1</v>
      </c>
      <c r="W17" s="39" t="s">
        <v>230</v>
      </c>
      <c r="X17" s="39">
        <v>5</v>
      </c>
      <c r="Y17" s="138">
        <v>463</v>
      </c>
      <c r="Z17" s="138">
        <v>1</v>
      </c>
      <c r="AA17" s="136">
        <v>825</v>
      </c>
      <c r="AB17" s="136">
        <v>0</v>
      </c>
      <c r="AC17" s="136">
        <v>79</v>
      </c>
      <c r="AD17" s="136">
        <v>0</v>
      </c>
      <c r="AE17" s="136">
        <v>220</v>
      </c>
      <c r="AF17" s="136">
        <v>1</v>
      </c>
      <c r="AG17" s="136">
        <v>290</v>
      </c>
      <c r="AH17" s="136">
        <v>0</v>
      </c>
      <c r="AI17" s="136">
        <v>958</v>
      </c>
      <c r="AJ17" s="136">
        <v>2</v>
      </c>
      <c r="AK17" s="19" t="s">
        <v>65</v>
      </c>
    </row>
    <row r="18" spans="1:37" ht="25" customHeight="1" x14ac:dyDescent="0.35">
      <c r="A18" s="95">
        <v>13</v>
      </c>
      <c r="B18" s="96" t="s">
        <v>66</v>
      </c>
      <c r="C18" s="19">
        <v>230</v>
      </c>
      <c r="D18" s="19">
        <v>0</v>
      </c>
      <c r="E18" s="19">
        <v>339</v>
      </c>
      <c r="F18" s="19">
        <v>3</v>
      </c>
      <c r="G18" s="19">
        <v>1764</v>
      </c>
      <c r="H18" s="19">
        <v>8</v>
      </c>
      <c r="I18" s="19">
        <v>2285</v>
      </c>
      <c r="J18" s="19">
        <v>7</v>
      </c>
      <c r="K18" s="19">
        <v>405</v>
      </c>
      <c r="L18" s="19">
        <v>5</v>
      </c>
      <c r="M18" s="19">
        <v>3924</v>
      </c>
      <c r="N18" s="19">
        <v>21</v>
      </c>
      <c r="O18" s="39">
        <v>6408</v>
      </c>
      <c r="P18" s="39">
        <v>12</v>
      </c>
      <c r="Q18" s="39">
        <v>3358</v>
      </c>
      <c r="R18" s="39">
        <v>2</v>
      </c>
      <c r="S18" s="39">
        <v>5077</v>
      </c>
      <c r="T18" s="39">
        <v>9</v>
      </c>
      <c r="U18" s="39">
        <v>6083</v>
      </c>
      <c r="V18" s="39">
        <v>8</v>
      </c>
      <c r="W18" s="39">
        <v>17844</v>
      </c>
      <c r="X18" s="39">
        <v>10</v>
      </c>
      <c r="Y18" s="138">
        <v>4427</v>
      </c>
      <c r="Z18" s="138">
        <v>4</v>
      </c>
      <c r="AA18" s="136">
        <v>16986</v>
      </c>
      <c r="AB18" s="136">
        <v>13</v>
      </c>
      <c r="AC18" s="136">
        <v>3823</v>
      </c>
      <c r="AD18" s="136">
        <v>0</v>
      </c>
      <c r="AE18" s="136">
        <v>7393</v>
      </c>
      <c r="AF18" s="136">
        <v>7</v>
      </c>
      <c r="AG18" s="136">
        <v>9889</v>
      </c>
      <c r="AH18" s="136">
        <v>9</v>
      </c>
      <c r="AI18" s="136">
        <v>9185</v>
      </c>
      <c r="AJ18" s="136">
        <v>0</v>
      </c>
      <c r="AK18" s="19" t="s">
        <v>11</v>
      </c>
    </row>
    <row r="19" spans="1:37" ht="25" customHeight="1" x14ac:dyDescent="0.35">
      <c r="A19" s="95">
        <v>14</v>
      </c>
      <c r="B19" s="96" t="s">
        <v>67</v>
      </c>
      <c r="C19" s="19">
        <v>603</v>
      </c>
      <c r="D19" s="19">
        <v>11</v>
      </c>
      <c r="E19" s="19">
        <v>733</v>
      </c>
      <c r="F19" s="19">
        <v>3</v>
      </c>
      <c r="G19" s="19">
        <v>1425</v>
      </c>
      <c r="H19" s="19">
        <v>6</v>
      </c>
      <c r="I19" s="19">
        <v>2597</v>
      </c>
      <c r="J19" s="19">
        <v>17</v>
      </c>
      <c r="K19" s="19">
        <v>1304</v>
      </c>
      <c r="L19" s="19">
        <v>10</v>
      </c>
      <c r="M19" s="19">
        <v>4172</v>
      </c>
      <c r="N19" s="19">
        <v>15</v>
      </c>
      <c r="O19" s="39">
        <v>7938</v>
      </c>
      <c r="P19" s="39">
        <v>29</v>
      </c>
      <c r="Q19" s="39">
        <v>2575</v>
      </c>
      <c r="R19" s="39">
        <v>11</v>
      </c>
      <c r="S19" s="39">
        <v>4075</v>
      </c>
      <c r="T19" s="39">
        <v>25</v>
      </c>
      <c r="U19" s="39">
        <v>7439</v>
      </c>
      <c r="V19" s="39">
        <v>13</v>
      </c>
      <c r="W19" s="39">
        <v>19994</v>
      </c>
      <c r="X19" s="39">
        <v>37</v>
      </c>
      <c r="Y19" s="138">
        <v>4083</v>
      </c>
      <c r="Z19" s="138">
        <v>32</v>
      </c>
      <c r="AA19" s="136">
        <v>4652</v>
      </c>
      <c r="AB19" s="136">
        <v>16</v>
      </c>
      <c r="AC19" s="136">
        <v>4399</v>
      </c>
      <c r="AD19" s="136">
        <v>5</v>
      </c>
      <c r="AE19" s="136">
        <v>3251</v>
      </c>
      <c r="AF19" s="136">
        <v>27</v>
      </c>
      <c r="AG19" s="136">
        <v>4432</v>
      </c>
      <c r="AH19" s="136">
        <v>29</v>
      </c>
      <c r="AI19" s="136">
        <v>9770</v>
      </c>
      <c r="AJ19" s="136">
        <v>37</v>
      </c>
      <c r="AK19" s="19" t="s">
        <v>13</v>
      </c>
    </row>
    <row r="20" spans="1:37" ht="25" customHeight="1" x14ac:dyDescent="0.35">
      <c r="A20" s="95">
        <v>15</v>
      </c>
      <c r="B20" s="96" t="s">
        <v>68</v>
      </c>
      <c r="C20" s="19">
        <v>51</v>
      </c>
      <c r="D20" s="19">
        <v>2</v>
      </c>
      <c r="E20" s="19">
        <v>3</v>
      </c>
      <c r="F20" s="19">
        <v>0</v>
      </c>
      <c r="G20" s="19">
        <v>1467</v>
      </c>
      <c r="H20" s="19">
        <v>5</v>
      </c>
      <c r="I20" s="19">
        <v>175</v>
      </c>
      <c r="J20" s="19">
        <v>1</v>
      </c>
      <c r="K20" s="19">
        <v>50</v>
      </c>
      <c r="L20" s="19">
        <v>0</v>
      </c>
      <c r="M20" s="19">
        <v>239</v>
      </c>
      <c r="N20" s="19">
        <v>6</v>
      </c>
      <c r="O20" s="39">
        <v>1255</v>
      </c>
      <c r="P20" s="39">
        <v>9</v>
      </c>
      <c r="Q20" s="39">
        <v>2131</v>
      </c>
      <c r="R20" s="39">
        <v>13</v>
      </c>
      <c r="S20" s="39">
        <v>2108</v>
      </c>
      <c r="T20" s="39">
        <v>8</v>
      </c>
      <c r="U20" s="39">
        <v>3150</v>
      </c>
      <c r="V20" s="39">
        <v>12</v>
      </c>
      <c r="W20" s="39">
        <v>2666</v>
      </c>
      <c r="X20" s="39">
        <v>6</v>
      </c>
      <c r="Y20" s="138">
        <v>4506</v>
      </c>
      <c r="Z20" s="138">
        <v>5</v>
      </c>
      <c r="AA20" s="136">
        <v>4189</v>
      </c>
      <c r="AB20" s="136">
        <v>2</v>
      </c>
      <c r="AC20" s="136">
        <v>806</v>
      </c>
      <c r="AD20" s="136">
        <v>0</v>
      </c>
      <c r="AE20" s="136">
        <v>15592</v>
      </c>
      <c r="AF20" s="136">
        <v>11</v>
      </c>
      <c r="AG20" s="136">
        <v>3318</v>
      </c>
      <c r="AH20" s="136">
        <v>2</v>
      </c>
      <c r="AI20" s="136">
        <v>1544</v>
      </c>
      <c r="AJ20" s="136">
        <v>0</v>
      </c>
      <c r="AK20" s="19" t="s">
        <v>69</v>
      </c>
    </row>
    <row r="21" spans="1:37" ht="25" customHeight="1" x14ac:dyDescent="0.35">
      <c r="A21" s="95">
        <v>16</v>
      </c>
      <c r="B21" s="96" t="s">
        <v>70</v>
      </c>
      <c r="C21" s="19">
        <v>614</v>
      </c>
      <c r="D21" s="19">
        <v>21</v>
      </c>
      <c r="E21" s="19">
        <v>743</v>
      </c>
      <c r="F21" s="19">
        <v>22</v>
      </c>
      <c r="G21" s="19">
        <v>2255</v>
      </c>
      <c r="H21" s="19">
        <v>20</v>
      </c>
      <c r="I21" s="19">
        <v>1489</v>
      </c>
      <c r="J21" s="19">
        <v>5</v>
      </c>
      <c r="K21" s="19">
        <v>1138</v>
      </c>
      <c r="L21" s="19">
        <v>25</v>
      </c>
      <c r="M21" s="19">
        <v>2931</v>
      </c>
      <c r="N21" s="19">
        <v>59</v>
      </c>
      <c r="O21" s="39">
        <v>5610</v>
      </c>
      <c r="P21" s="39">
        <v>48</v>
      </c>
      <c r="Q21" s="39">
        <v>8573</v>
      </c>
      <c r="R21" s="39">
        <v>54</v>
      </c>
      <c r="S21" s="39">
        <v>4936</v>
      </c>
      <c r="T21" s="39">
        <v>23</v>
      </c>
      <c r="U21" s="39">
        <v>6792</v>
      </c>
      <c r="V21" s="39">
        <v>33</v>
      </c>
      <c r="W21" s="39">
        <v>7829</v>
      </c>
      <c r="X21" s="39">
        <v>65</v>
      </c>
      <c r="Y21" s="138">
        <v>11011</v>
      </c>
      <c r="Z21" s="138">
        <v>55</v>
      </c>
      <c r="AA21" s="136">
        <v>14907</v>
      </c>
      <c r="AB21" s="136">
        <v>29</v>
      </c>
      <c r="AC21" s="136">
        <v>3356</v>
      </c>
      <c r="AD21" s="136">
        <v>10</v>
      </c>
      <c r="AE21" s="136">
        <v>12720</v>
      </c>
      <c r="AF21" s="136">
        <v>42</v>
      </c>
      <c r="AG21" s="136">
        <v>8578</v>
      </c>
      <c r="AH21" s="136">
        <v>27</v>
      </c>
      <c r="AI21" s="136">
        <v>8496</v>
      </c>
      <c r="AJ21" s="136">
        <v>2</v>
      </c>
      <c r="AK21" s="19" t="s">
        <v>15</v>
      </c>
    </row>
    <row r="22" spans="1:37" ht="25" customHeight="1" x14ac:dyDescent="0.35">
      <c r="A22" s="95">
        <v>17</v>
      </c>
      <c r="B22" s="96" t="s">
        <v>71</v>
      </c>
      <c r="C22" s="19">
        <v>51</v>
      </c>
      <c r="D22" s="19">
        <v>1</v>
      </c>
      <c r="E22" s="19">
        <v>0</v>
      </c>
      <c r="F22" s="19">
        <v>0</v>
      </c>
      <c r="G22" s="19">
        <v>0</v>
      </c>
      <c r="H22" s="19">
        <v>0</v>
      </c>
      <c r="I22" s="19">
        <v>7</v>
      </c>
      <c r="J22" s="19">
        <v>0</v>
      </c>
      <c r="K22" s="19">
        <v>220</v>
      </c>
      <c r="L22" s="19">
        <v>0</v>
      </c>
      <c r="M22" s="19">
        <v>6</v>
      </c>
      <c r="N22" s="19">
        <v>0</v>
      </c>
      <c r="O22" s="39">
        <v>9</v>
      </c>
      <c r="P22" s="39">
        <v>0</v>
      </c>
      <c r="Q22" s="39">
        <v>0</v>
      </c>
      <c r="R22" s="39">
        <v>0</v>
      </c>
      <c r="S22" s="39">
        <v>52</v>
      </c>
      <c r="T22" s="39">
        <v>0</v>
      </c>
      <c r="U22" s="39">
        <v>51</v>
      </c>
      <c r="V22" s="39">
        <v>1</v>
      </c>
      <c r="W22" s="39">
        <v>193</v>
      </c>
      <c r="X22" s="39">
        <v>1</v>
      </c>
      <c r="Y22" s="138">
        <v>14</v>
      </c>
      <c r="Z22" s="138">
        <v>0</v>
      </c>
      <c r="AA22" s="136">
        <v>359</v>
      </c>
      <c r="AB22" s="136">
        <v>0</v>
      </c>
      <c r="AC22" s="136">
        <v>37</v>
      </c>
      <c r="AD22" s="136">
        <v>0</v>
      </c>
      <c r="AE22" s="136">
        <v>203</v>
      </c>
      <c r="AF22" s="136">
        <v>0</v>
      </c>
      <c r="AG22" s="136">
        <v>503</v>
      </c>
      <c r="AH22" s="136">
        <v>4</v>
      </c>
      <c r="AI22" s="136">
        <v>521</v>
      </c>
      <c r="AJ22" s="136">
        <v>0</v>
      </c>
      <c r="AK22" s="19" t="s">
        <v>72</v>
      </c>
    </row>
    <row r="23" spans="1:37" ht="25" customHeight="1" x14ac:dyDescent="0.35">
      <c r="A23" s="95">
        <v>18</v>
      </c>
      <c r="B23" s="96" t="s">
        <v>73</v>
      </c>
      <c r="C23" s="19">
        <v>0</v>
      </c>
      <c r="D23" s="19">
        <v>0</v>
      </c>
      <c r="E23" s="19">
        <v>0</v>
      </c>
      <c r="F23" s="19">
        <v>0</v>
      </c>
      <c r="G23" s="19">
        <v>0</v>
      </c>
      <c r="H23" s="19">
        <v>0</v>
      </c>
      <c r="I23" s="19">
        <v>1</v>
      </c>
      <c r="J23" s="19">
        <v>0</v>
      </c>
      <c r="K23" s="19">
        <v>0</v>
      </c>
      <c r="L23" s="19">
        <v>0</v>
      </c>
      <c r="M23" s="19">
        <v>27</v>
      </c>
      <c r="N23" s="19">
        <v>2</v>
      </c>
      <c r="O23" s="39">
        <v>43</v>
      </c>
      <c r="P23" s="39">
        <v>0</v>
      </c>
      <c r="Q23" s="39">
        <v>0</v>
      </c>
      <c r="R23" s="39">
        <v>0</v>
      </c>
      <c r="S23" s="39">
        <v>13</v>
      </c>
      <c r="T23" s="39">
        <v>0</v>
      </c>
      <c r="U23" s="39">
        <v>172</v>
      </c>
      <c r="V23" s="39">
        <v>0</v>
      </c>
      <c r="W23" s="39">
        <v>52</v>
      </c>
      <c r="X23" s="39">
        <v>0</v>
      </c>
      <c r="Y23" s="138">
        <v>44</v>
      </c>
      <c r="Z23" s="138">
        <v>0</v>
      </c>
      <c r="AA23" s="136">
        <v>82</v>
      </c>
      <c r="AB23" s="136">
        <v>0</v>
      </c>
      <c r="AC23" s="136">
        <v>4</v>
      </c>
      <c r="AD23" s="136">
        <v>0</v>
      </c>
      <c r="AE23" s="136">
        <v>129</v>
      </c>
      <c r="AF23" s="136">
        <v>0</v>
      </c>
      <c r="AG23" s="136">
        <v>26</v>
      </c>
      <c r="AH23" s="136">
        <v>0</v>
      </c>
      <c r="AI23" s="136">
        <v>59</v>
      </c>
      <c r="AJ23" s="136">
        <v>0</v>
      </c>
      <c r="AK23" s="19" t="s">
        <v>74</v>
      </c>
    </row>
    <row r="24" spans="1:37" ht="25" customHeight="1" x14ac:dyDescent="0.35">
      <c r="A24" s="95">
        <v>19</v>
      </c>
      <c r="B24" s="96" t="s">
        <v>75</v>
      </c>
      <c r="C24" s="19">
        <v>0</v>
      </c>
      <c r="D24" s="19">
        <v>0</v>
      </c>
      <c r="E24" s="19">
        <v>0</v>
      </c>
      <c r="F24" s="19">
        <v>0</v>
      </c>
      <c r="G24" s="19">
        <v>0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19">
        <v>6</v>
      </c>
      <c r="N24" s="19">
        <v>0</v>
      </c>
      <c r="O24" s="39">
        <v>7</v>
      </c>
      <c r="P24" s="39">
        <v>0</v>
      </c>
      <c r="Q24" s="39">
        <v>19</v>
      </c>
      <c r="R24" s="39">
        <v>0</v>
      </c>
      <c r="S24" s="39">
        <v>43</v>
      </c>
      <c r="T24" s="39">
        <v>0</v>
      </c>
      <c r="U24" s="39">
        <v>580</v>
      </c>
      <c r="V24" s="39">
        <v>0</v>
      </c>
      <c r="W24" s="39">
        <v>136</v>
      </c>
      <c r="X24" s="39">
        <v>0</v>
      </c>
      <c r="Y24" s="138">
        <v>68</v>
      </c>
      <c r="Z24" s="138">
        <v>0</v>
      </c>
      <c r="AA24" s="136">
        <v>42</v>
      </c>
      <c r="AB24" s="136">
        <v>0</v>
      </c>
      <c r="AC24" s="136">
        <v>67</v>
      </c>
      <c r="AD24" s="136">
        <v>0</v>
      </c>
      <c r="AE24" s="136">
        <v>83</v>
      </c>
      <c r="AF24" s="136">
        <v>0</v>
      </c>
      <c r="AG24" s="136">
        <v>1868</v>
      </c>
      <c r="AH24" s="136">
        <v>5</v>
      </c>
      <c r="AI24" s="136">
        <v>821</v>
      </c>
      <c r="AJ24" s="136">
        <v>1</v>
      </c>
      <c r="AK24" s="19" t="s">
        <v>76</v>
      </c>
    </row>
    <row r="25" spans="1:37" ht="25" customHeight="1" x14ac:dyDescent="0.35">
      <c r="A25" s="95">
        <v>20</v>
      </c>
      <c r="B25" s="96" t="s">
        <v>77</v>
      </c>
      <c r="C25" s="19">
        <v>0</v>
      </c>
      <c r="D25" s="19">
        <v>0</v>
      </c>
      <c r="E25" s="19">
        <v>0</v>
      </c>
      <c r="F25" s="19">
        <v>0</v>
      </c>
      <c r="G25" s="19">
        <v>25</v>
      </c>
      <c r="H25" s="19">
        <v>0</v>
      </c>
      <c r="I25" s="19">
        <v>0</v>
      </c>
      <c r="J25" s="19">
        <v>0</v>
      </c>
      <c r="K25" s="19">
        <v>3</v>
      </c>
      <c r="L25" s="19">
        <v>0</v>
      </c>
      <c r="M25" s="19">
        <v>0</v>
      </c>
      <c r="N25" s="19">
        <v>0</v>
      </c>
      <c r="O25" s="39">
        <v>0</v>
      </c>
      <c r="P25" s="39">
        <v>0</v>
      </c>
      <c r="Q25" s="39">
        <v>0</v>
      </c>
      <c r="R25" s="39">
        <v>0</v>
      </c>
      <c r="S25" s="39">
        <v>21</v>
      </c>
      <c r="T25" s="39">
        <v>1</v>
      </c>
      <c r="U25" s="39">
        <v>142</v>
      </c>
      <c r="V25" s="39">
        <v>0</v>
      </c>
      <c r="W25" s="39">
        <v>357</v>
      </c>
      <c r="X25" s="39">
        <v>0</v>
      </c>
      <c r="Y25" s="138">
        <v>369</v>
      </c>
      <c r="Z25" s="138">
        <v>0</v>
      </c>
      <c r="AA25" s="136">
        <v>8</v>
      </c>
      <c r="AB25" s="136">
        <v>0</v>
      </c>
      <c r="AC25" s="136">
        <v>1</v>
      </c>
      <c r="AD25" s="136">
        <v>0</v>
      </c>
      <c r="AE25" s="136">
        <v>24</v>
      </c>
      <c r="AF25" s="136">
        <v>0</v>
      </c>
      <c r="AG25" s="136">
        <v>154</v>
      </c>
      <c r="AH25" s="136">
        <v>0</v>
      </c>
      <c r="AI25" s="136">
        <v>400</v>
      </c>
      <c r="AJ25" s="136">
        <v>0</v>
      </c>
      <c r="AK25" s="19" t="s">
        <v>78</v>
      </c>
    </row>
    <row r="26" spans="1:37" ht="25" customHeight="1" x14ac:dyDescent="0.35">
      <c r="A26" s="95">
        <v>21</v>
      </c>
      <c r="B26" s="96" t="s">
        <v>79</v>
      </c>
      <c r="C26" s="19">
        <v>4</v>
      </c>
      <c r="D26" s="19">
        <v>0</v>
      </c>
      <c r="E26" s="19">
        <v>0</v>
      </c>
      <c r="F26" s="19">
        <v>0</v>
      </c>
      <c r="G26" s="19">
        <v>0</v>
      </c>
      <c r="H26" s="19">
        <v>0</v>
      </c>
      <c r="I26" s="19">
        <v>29</v>
      </c>
      <c r="J26" s="19">
        <v>5</v>
      </c>
      <c r="K26" s="19">
        <v>1816</v>
      </c>
      <c r="L26" s="19">
        <v>33</v>
      </c>
      <c r="M26" s="19">
        <v>2255</v>
      </c>
      <c r="N26" s="19">
        <v>6</v>
      </c>
      <c r="O26" s="39">
        <v>7132</v>
      </c>
      <c r="P26" s="39">
        <v>6</v>
      </c>
      <c r="Q26" s="39">
        <v>6433</v>
      </c>
      <c r="R26" s="39">
        <v>9</v>
      </c>
      <c r="S26" s="39">
        <v>2450</v>
      </c>
      <c r="T26" s="39">
        <v>2</v>
      </c>
      <c r="U26" s="39">
        <v>8380</v>
      </c>
      <c r="V26" s="39">
        <v>11</v>
      </c>
      <c r="W26" s="39">
        <v>4158</v>
      </c>
      <c r="X26" s="39">
        <v>6</v>
      </c>
      <c r="Y26" s="138">
        <v>5198</v>
      </c>
      <c r="Z26" s="138">
        <v>5</v>
      </c>
      <c r="AA26" s="136">
        <v>3758</v>
      </c>
      <c r="AB26" s="136">
        <v>4</v>
      </c>
      <c r="AC26" s="136">
        <v>496</v>
      </c>
      <c r="AD26" s="136">
        <v>0</v>
      </c>
      <c r="AE26" s="136">
        <v>7548</v>
      </c>
      <c r="AF26" s="136">
        <v>0</v>
      </c>
      <c r="AG26" s="136">
        <v>7063</v>
      </c>
      <c r="AH26" s="136">
        <v>0</v>
      </c>
      <c r="AI26" s="136">
        <v>6563</v>
      </c>
      <c r="AJ26" s="136">
        <v>0</v>
      </c>
      <c r="AK26" s="19" t="s">
        <v>17</v>
      </c>
    </row>
    <row r="27" spans="1:37" ht="25" customHeight="1" x14ac:dyDescent="0.35">
      <c r="A27" s="95">
        <v>22</v>
      </c>
      <c r="B27" s="96" t="s">
        <v>81</v>
      </c>
      <c r="C27" s="19">
        <v>28</v>
      </c>
      <c r="D27" s="19">
        <v>0</v>
      </c>
      <c r="E27" s="19">
        <v>4349</v>
      </c>
      <c r="F27" s="19">
        <v>21</v>
      </c>
      <c r="G27" s="19">
        <v>245</v>
      </c>
      <c r="H27" s="19">
        <v>1</v>
      </c>
      <c r="I27" s="19">
        <v>4012</v>
      </c>
      <c r="J27" s="19">
        <v>15</v>
      </c>
      <c r="K27" s="19">
        <v>3921</v>
      </c>
      <c r="L27" s="19">
        <v>33</v>
      </c>
      <c r="M27" s="19">
        <v>770</v>
      </c>
      <c r="N27" s="19">
        <v>9</v>
      </c>
      <c r="O27" s="39">
        <v>4117</v>
      </c>
      <c r="P27" s="39">
        <v>25</v>
      </c>
      <c r="Q27" s="39">
        <v>472</v>
      </c>
      <c r="R27" s="39">
        <v>8</v>
      </c>
      <c r="S27" s="39">
        <v>14128</v>
      </c>
      <c r="T27" s="39">
        <v>18</v>
      </c>
      <c r="U27" s="39">
        <v>10439</v>
      </c>
      <c r="V27" s="39">
        <v>15</v>
      </c>
      <c r="W27" s="39">
        <v>15398</v>
      </c>
      <c r="X27" s="39">
        <v>18</v>
      </c>
      <c r="Y27" s="138">
        <v>14980</v>
      </c>
      <c r="Z27" s="138">
        <v>9</v>
      </c>
      <c r="AA27" s="136">
        <v>10289</v>
      </c>
      <c r="AB27" s="136">
        <v>14</v>
      </c>
      <c r="AC27" s="136">
        <v>8435</v>
      </c>
      <c r="AD27" s="136">
        <v>22</v>
      </c>
      <c r="AE27" s="136">
        <v>23389</v>
      </c>
      <c r="AF27" s="136">
        <v>55</v>
      </c>
      <c r="AG27" s="136">
        <v>11030</v>
      </c>
      <c r="AH27" s="136">
        <v>41</v>
      </c>
      <c r="AI27" s="136">
        <v>4246</v>
      </c>
      <c r="AJ27" s="136">
        <v>0</v>
      </c>
      <c r="AK27" s="19" t="s">
        <v>82</v>
      </c>
    </row>
    <row r="28" spans="1:37" ht="25" customHeight="1" x14ac:dyDescent="0.35">
      <c r="A28" s="95">
        <v>23</v>
      </c>
      <c r="B28" s="96" t="s">
        <v>83</v>
      </c>
      <c r="C28" s="19">
        <v>540</v>
      </c>
      <c r="D28" s="19">
        <v>10</v>
      </c>
      <c r="E28" s="19">
        <v>682</v>
      </c>
      <c r="F28" s="19">
        <v>4</v>
      </c>
      <c r="G28" s="19">
        <v>1389</v>
      </c>
      <c r="H28" s="19">
        <v>18</v>
      </c>
      <c r="I28" s="19">
        <v>1823</v>
      </c>
      <c r="J28" s="19">
        <v>9</v>
      </c>
      <c r="K28" s="19">
        <v>1072</v>
      </c>
      <c r="L28" s="19">
        <v>4</v>
      </c>
      <c r="M28" s="19">
        <v>1295</v>
      </c>
      <c r="N28" s="19">
        <v>10</v>
      </c>
      <c r="O28" s="39">
        <v>4413</v>
      </c>
      <c r="P28" s="39">
        <v>10</v>
      </c>
      <c r="Q28" s="39">
        <v>1243</v>
      </c>
      <c r="R28" s="39">
        <v>7</v>
      </c>
      <c r="S28" s="39">
        <v>4043</v>
      </c>
      <c r="T28" s="39">
        <v>7</v>
      </c>
      <c r="U28" s="39">
        <v>5292</v>
      </c>
      <c r="V28" s="39">
        <v>16</v>
      </c>
      <c r="W28" s="39">
        <v>8427</v>
      </c>
      <c r="X28" s="39">
        <v>14</v>
      </c>
      <c r="Y28" s="138">
        <v>9587</v>
      </c>
      <c r="Z28" s="138">
        <v>10</v>
      </c>
      <c r="AA28" s="136">
        <v>13706</v>
      </c>
      <c r="AB28" s="136">
        <v>17</v>
      </c>
      <c r="AC28" s="136">
        <v>2023</v>
      </c>
      <c r="AD28" s="136">
        <v>7</v>
      </c>
      <c r="AE28" s="136">
        <v>20749</v>
      </c>
      <c r="AF28" s="136">
        <v>96</v>
      </c>
      <c r="AG28" s="136">
        <v>13491</v>
      </c>
      <c r="AH28" s="136">
        <v>10</v>
      </c>
      <c r="AI28" s="136">
        <v>5094</v>
      </c>
      <c r="AJ28" s="136">
        <v>6</v>
      </c>
      <c r="AK28" s="19" t="s">
        <v>84</v>
      </c>
    </row>
    <row r="29" spans="1:37" ht="25" customHeight="1" x14ac:dyDescent="0.35">
      <c r="A29" s="95">
        <v>24</v>
      </c>
      <c r="B29" s="96" t="s">
        <v>85</v>
      </c>
      <c r="C29" s="19">
        <v>0</v>
      </c>
      <c r="D29" s="19">
        <v>0</v>
      </c>
      <c r="E29" s="19">
        <v>0</v>
      </c>
      <c r="F29" s="19">
        <v>0</v>
      </c>
      <c r="G29" s="19">
        <v>0</v>
      </c>
      <c r="H29" s="19">
        <v>0</v>
      </c>
      <c r="I29" s="19">
        <v>0</v>
      </c>
      <c r="J29" s="19">
        <v>0</v>
      </c>
      <c r="K29" s="19">
        <v>2</v>
      </c>
      <c r="L29" s="19">
        <v>0</v>
      </c>
      <c r="M29" s="19">
        <v>2</v>
      </c>
      <c r="N29" s="19">
        <v>0</v>
      </c>
      <c r="O29" s="39">
        <v>38</v>
      </c>
      <c r="P29" s="39">
        <v>0</v>
      </c>
      <c r="Q29" s="39">
        <v>5</v>
      </c>
      <c r="R29" s="39">
        <v>0</v>
      </c>
      <c r="S29" s="39">
        <v>21</v>
      </c>
      <c r="T29" s="39">
        <v>0</v>
      </c>
      <c r="U29" s="39">
        <v>82</v>
      </c>
      <c r="V29" s="39">
        <v>0</v>
      </c>
      <c r="W29" s="39">
        <v>312</v>
      </c>
      <c r="X29" s="39">
        <v>0</v>
      </c>
      <c r="Y29" s="138">
        <v>320</v>
      </c>
      <c r="Z29" s="138">
        <v>0</v>
      </c>
      <c r="AA29" s="136">
        <v>444</v>
      </c>
      <c r="AB29" s="136">
        <v>0</v>
      </c>
      <c r="AC29" s="136">
        <v>11</v>
      </c>
      <c r="AD29" s="136">
        <v>0</v>
      </c>
      <c r="AE29" s="136">
        <v>243</v>
      </c>
      <c r="AF29" s="136">
        <v>1</v>
      </c>
      <c r="AG29" s="136">
        <v>264</v>
      </c>
      <c r="AH29" s="136">
        <v>0</v>
      </c>
      <c r="AI29" s="136">
        <v>163</v>
      </c>
      <c r="AJ29" s="136">
        <v>0</v>
      </c>
      <c r="AK29" s="19" t="s">
        <v>86</v>
      </c>
    </row>
    <row r="30" spans="1:37" ht="25" customHeight="1" x14ac:dyDescent="0.35">
      <c r="A30" s="95">
        <v>25</v>
      </c>
      <c r="B30" s="96" t="s">
        <v>87</v>
      </c>
      <c r="C30" s="19">
        <v>707</v>
      </c>
      <c r="D30" s="19">
        <v>2</v>
      </c>
      <c r="E30" s="19">
        <v>530</v>
      </c>
      <c r="F30" s="19">
        <v>3</v>
      </c>
      <c r="G30" s="19">
        <v>1072</v>
      </c>
      <c r="H30" s="19">
        <v>7</v>
      </c>
      <c r="I30" s="19">
        <v>2051</v>
      </c>
      <c r="J30" s="19">
        <v>8</v>
      </c>
      <c r="K30" s="19">
        <v>2501</v>
      </c>
      <c r="L30" s="19">
        <v>9</v>
      </c>
      <c r="M30" s="19">
        <v>12826</v>
      </c>
      <c r="N30" s="19">
        <v>66</v>
      </c>
      <c r="O30" s="39">
        <v>6122</v>
      </c>
      <c r="P30" s="39">
        <v>0</v>
      </c>
      <c r="Q30" s="39">
        <v>2804</v>
      </c>
      <c r="R30" s="39">
        <v>3</v>
      </c>
      <c r="S30" s="39">
        <v>4535</v>
      </c>
      <c r="T30" s="39">
        <v>12</v>
      </c>
      <c r="U30" s="39">
        <v>2531</v>
      </c>
      <c r="V30" s="39">
        <v>5</v>
      </c>
      <c r="W30" s="39">
        <v>23294</v>
      </c>
      <c r="X30" s="39">
        <v>65</v>
      </c>
      <c r="Y30" s="138">
        <v>4486</v>
      </c>
      <c r="Z30" s="138">
        <v>13</v>
      </c>
      <c r="AA30" s="136">
        <v>8527</v>
      </c>
      <c r="AB30" s="136">
        <v>5</v>
      </c>
      <c r="AC30" s="136">
        <v>2410</v>
      </c>
      <c r="AD30" s="136">
        <v>0</v>
      </c>
      <c r="AE30" s="136">
        <v>6039</v>
      </c>
      <c r="AF30" s="136">
        <v>8</v>
      </c>
      <c r="AG30" s="136">
        <v>6430</v>
      </c>
      <c r="AH30" s="136">
        <v>8</v>
      </c>
      <c r="AI30" s="136">
        <v>4148</v>
      </c>
      <c r="AJ30" s="136">
        <v>3</v>
      </c>
      <c r="AK30" s="19" t="s">
        <v>19</v>
      </c>
    </row>
    <row r="31" spans="1:37" ht="25" customHeight="1" x14ac:dyDescent="0.35">
      <c r="A31" s="95">
        <v>26</v>
      </c>
      <c r="B31" s="96" t="s">
        <v>88</v>
      </c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39">
        <v>0</v>
      </c>
      <c r="P31" s="39">
        <v>0</v>
      </c>
      <c r="Q31" s="39">
        <v>704</v>
      </c>
      <c r="R31" s="39">
        <v>1</v>
      </c>
      <c r="S31" s="39">
        <v>1831</v>
      </c>
      <c r="T31" s="39">
        <v>2</v>
      </c>
      <c r="U31" s="39">
        <v>4037</v>
      </c>
      <c r="V31" s="39">
        <v>4</v>
      </c>
      <c r="W31" s="39">
        <v>5369</v>
      </c>
      <c r="X31" s="39">
        <v>0</v>
      </c>
      <c r="Y31" s="138">
        <v>4592</v>
      </c>
      <c r="Z31" s="138">
        <v>2</v>
      </c>
      <c r="AA31" s="136">
        <v>13331</v>
      </c>
      <c r="AB31" s="136">
        <v>7</v>
      </c>
      <c r="AC31" s="136">
        <v>2173</v>
      </c>
      <c r="AD31" s="136">
        <v>0</v>
      </c>
      <c r="AE31" s="136">
        <v>7135</v>
      </c>
      <c r="AF31" s="136">
        <v>0</v>
      </c>
      <c r="AG31" s="136">
        <v>8972</v>
      </c>
      <c r="AH31" s="136">
        <v>0</v>
      </c>
      <c r="AI31" s="136">
        <v>5138</v>
      </c>
      <c r="AJ31" s="136">
        <v>0</v>
      </c>
      <c r="AK31" s="19" t="s">
        <v>89</v>
      </c>
    </row>
    <row r="32" spans="1:37" ht="25" customHeight="1" x14ac:dyDescent="0.35">
      <c r="A32" s="95">
        <v>27</v>
      </c>
      <c r="B32" s="96" t="s">
        <v>90</v>
      </c>
      <c r="C32" s="19">
        <v>0</v>
      </c>
      <c r="D32" s="19">
        <v>0</v>
      </c>
      <c r="E32" s="19">
        <v>0</v>
      </c>
      <c r="F32" s="19">
        <v>0</v>
      </c>
      <c r="G32" s="19">
        <v>0</v>
      </c>
      <c r="H32" s="19">
        <v>0</v>
      </c>
      <c r="I32" s="19">
        <v>0</v>
      </c>
      <c r="J32" s="19">
        <v>0</v>
      </c>
      <c r="K32" s="19">
        <v>0</v>
      </c>
      <c r="L32" s="19">
        <v>0</v>
      </c>
      <c r="M32" s="19">
        <v>9</v>
      </c>
      <c r="N32" s="19">
        <v>0</v>
      </c>
      <c r="O32" s="39">
        <v>8</v>
      </c>
      <c r="P32" s="39">
        <v>0</v>
      </c>
      <c r="Q32" s="39">
        <v>6</v>
      </c>
      <c r="R32" s="39">
        <v>0</v>
      </c>
      <c r="S32" s="39">
        <v>40</v>
      </c>
      <c r="T32" s="39">
        <v>0</v>
      </c>
      <c r="U32" s="39">
        <v>102</v>
      </c>
      <c r="V32" s="39">
        <v>0</v>
      </c>
      <c r="W32" s="39">
        <v>127</v>
      </c>
      <c r="X32" s="39">
        <v>0</v>
      </c>
      <c r="Y32" s="138">
        <v>100</v>
      </c>
      <c r="Z32" s="138">
        <v>0</v>
      </c>
      <c r="AA32" s="136">
        <v>114</v>
      </c>
      <c r="AB32" s="136">
        <v>0</v>
      </c>
      <c r="AC32" s="136">
        <v>24</v>
      </c>
      <c r="AD32" s="136">
        <v>0</v>
      </c>
      <c r="AE32" s="136">
        <v>349</v>
      </c>
      <c r="AF32" s="136">
        <v>0</v>
      </c>
      <c r="AG32" s="136">
        <v>56</v>
      </c>
      <c r="AH32" s="136">
        <v>0</v>
      </c>
      <c r="AI32" s="136">
        <v>744</v>
      </c>
      <c r="AJ32" s="136">
        <v>0</v>
      </c>
      <c r="AK32" s="19" t="s">
        <v>91</v>
      </c>
    </row>
    <row r="33" spans="1:37" ht="25" customHeight="1" x14ac:dyDescent="0.35">
      <c r="A33" s="95">
        <v>28</v>
      </c>
      <c r="B33" s="96" t="s">
        <v>92</v>
      </c>
      <c r="C33" s="19">
        <v>132</v>
      </c>
      <c r="D33" s="19">
        <v>2</v>
      </c>
      <c r="E33" s="19">
        <v>51</v>
      </c>
      <c r="F33" s="19">
        <v>2</v>
      </c>
      <c r="G33" s="19">
        <v>168</v>
      </c>
      <c r="H33" s="19">
        <v>2</v>
      </c>
      <c r="I33" s="19">
        <v>960</v>
      </c>
      <c r="J33" s="19">
        <v>8</v>
      </c>
      <c r="K33" s="19">
        <v>155</v>
      </c>
      <c r="L33" s="19">
        <v>5</v>
      </c>
      <c r="M33" s="19">
        <v>342</v>
      </c>
      <c r="N33" s="19">
        <v>4</v>
      </c>
      <c r="O33" s="39">
        <v>1414</v>
      </c>
      <c r="P33" s="39">
        <v>5</v>
      </c>
      <c r="Q33" s="39">
        <v>200</v>
      </c>
      <c r="R33" s="39">
        <v>0</v>
      </c>
      <c r="S33" s="39">
        <v>2892</v>
      </c>
      <c r="T33" s="39">
        <v>9</v>
      </c>
      <c r="U33" s="39">
        <v>15033</v>
      </c>
      <c r="V33" s="39">
        <v>42</v>
      </c>
      <c r="W33" s="39">
        <v>3092</v>
      </c>
      <c r="X33" s="39">
        <v>28</v>
      </c>
      <c r="Y33" s="138">
        <v>3829</v>
      </c>
      <c r="Z33" s="138">
        <v>4</v>
      </c>
      <c r="AA33" s="136">
        <v>10557</v>
      </c>
      <c r="AB33" s="136">
        <v>26</v>
      </c>
      <c r="AC33" s="136">
        <v>3715</v>
      </c>
      <c r="AD33" s="136">
        <v>6</v>
      </c>
      <c r="AE33" s="136">
        <v>29750</v>
      </c>
      <c r="AF33" s="136">
        <v>29</v>
      </c>
      <c r="AG33" s="136">
        <v>19821</v>
      </c>
      <c r="AH33" s="136">
        <v>33</v>
      </c>
      <c r="AI33" s="136">
        <v>5742</v>
      </c>
      <c r="AJ33" s="136">
        <v>5</v>
      </c>
      <c r="AK33" s="19" t="s">
        <v>93</v>
      </c>
    </row>
    <row r="34" spans="1:37" ht="25" customHeight="1" x14ac:dyDescent="0.35">
      <c r="A34" s="95">
        <v>29</v>
      </c>
      <c r="B34" s="96" t="s">
        <v>195</v>
      </c>
      <c r="C34" s="19">
        <v>0</v>
      </c>
      <c r="D34" s="19">
        <v>0</v>
      </c>
      <c r="E34" s="19">
        <v>20</v>
      </c>
      <c r="F34" s="19">
        <v>0</v>
      </c>
      <c r="G34" s="19">
        <v>0</v>
      </c>
      <c r="H34" s="19">
        <v>0</v>
      </c>
      <c r="I34" s="19">
        <v>178</v>
      </c>
      <c r="J34" s="19">
        <v>0</v>
      </c>
      <c r="K34" s="19">
        <v>454</v>
      </c>
      <c r="L34" s="19">
        <v>5</v>
      </c>
      <c r="M34" s="19">
        <v>110</v>
      </c>
      <c r="N34" s="19">
        <v>2</v>
      </c>
      <c r="O34" s="39">
        <v>54</v>
      </c>
      <c r="P34" s="39">
        <v>0</v>
      </c>
      <c r="Q34" s="39">
        <v>106</v>
      </c>
      <c r="R34" s="39">
        <v>0</v>
      </c>
      <c r="S34" s="39">
        <v>1655</v>
      </c>
      <c r="T34" s="39">
        <v>1</v>
      </c>
      <c r="U34" s="39">
        <v>2146</v>
      </c>
      <c r="V34" s="39">
        <v>4</v>
      </c>
      <c r="W34" s="39">
        <v>849</v>
      </c>
      <c r="X34" s="39">
        <v>0</v>
      </c>
      <c r="Y34" s="138">
        <v>689</v>
      </c>
      <c r="Z34" s="138">
        <v>3</v>
      </c>
      <c r="AA34" s="136">
        <v>10622</v>
      </c>
      <c r="AB34" s="136">
        <v>8</v>
      </c>
      <c r="AC34" s="136">
        <v>76</v>
      </c>
      <c r="AD34" s="136">
        <v>1</v>
      </c>
      <c r="AE34" s="136">
        <v>738</v>
      </c>
      <c r="AF34" s="136">
        <v>2</v>
      </c>
      <c r="AG34" s="136">
        <v>2337</v>
      </c>
      <c r="AH34" s="136">
        <v>0</v>
      </c>
      <c r="AI34" s="136">
        <v>1588</v>
      </c>
      <c r="AJ34" s="136">
        <v>14</v>
      </c>
      <c r="AK34" s="19" t="s">
        <v>95</v>
      </c>
    </row>
    <row r="35" spans="1:37" ht="25" customHeight="1" x14ac:dyDescent="0.35">
      <c r="A35" s="95">
        <v>30</v>
      </c>
      <c r="B35" s="96" t="s">
        <v>96</v>
      </c>
      <c r="C35" s="19">
        <v>95</v>
      </c>
      <c r="D35" s="19">
        <v>4</v>
      </c>
      <c r="E35" s="19">
        <v>1038</v>
      </c>
      <c r="F35" s="19">
        <v>7</v>
      </c>
      <c r="G35" s="19">
        <v>399</v>
      </c>
      <c r="H35" s="19">
        <v>0</v>
      </c>
      <c r="I35" s="19">
        <v>805</v>
      </c>
      <c r="J35" s="19">
        <v>1</v>
      </c>
      <c r="K35" s="19">
        <v>510</v>
      </c>
      <c r="L35" s="19">
        <v>0</v>
      </c>
      <c r="M35" s="19">
        <v>6456</v>
      </c>
      <c r="N35" s="19">
        <v>11</v>
      </c>
      <c r="O35" s="39">
        <v>5920</v>
      </c>
      <c r="P35" s="39">
        <v>6</v>
      </c>
      <c r="Q35" s="39">
        <v>3934</v>
      </c>
      <c r="R35" s="39">
        <v>4</v>
      </c>
      <c r="S35" s="39">
        <v>8516</v>
      </c>
      <c r="T35" s="39">
        <v>14</v>
      </c>
      <c r="U35" s="39">
        <v>22865</v>
      </c>
      <c r="V35" s="39">
        <v>45</v>
      </c>
      <c r="W35" s="39">
        <v>37746</v>
      </c>
      <c r="X35" s="39">
        <v>46</v>
      </c>
      <c r="Y35" s="138"/>
      <c r="Z35" s="138"/>
      <c r="AA35" s="136">
        <v>0</v>
      </c>
      <c r="AB35" s="136">
        <v>0</v>
      </c>
      <c r="AC35" s="136">
        <v>5166</v>
      </c>
      <c r="AD35" s="136">
        <v>0</v>
      </c>
      <c r="AE35" s="136">
        <v>8264</v>
      </c>
      <c r="AF35" s="136">
        <v>7</v>
      </c>
      <c r="AG35" s="136">
        <v>67271</v>
      </c>
      <c r="AH35" s="136">
        <v>30</v>
      </c>
      <c r="AI35" s="136">
        <v>0</v>
      </c>
      <c r="AJ35" s="136">
        <v>0</v>
      </c>
      <c r="AK35" s="19" t="s">
        <v>98</v>
      </c>
    </row>
    <row r="36" spans="1:37" ht="33.75" customHeight="1" x14ac:dyDescent="0.35">
      <c r="A36" s="95">
        <v>31</v>
      </c>
      <c r="B36" s="96" t="s">
        <v>231</v>
      </c>
      <c r="C36" s="19">
        <v>0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25</v>
      </c>
      <c r="J36" s="19">
        <v>0</v>
      </c>
      <c r="K36" s="19">
        <v>6</v>
      </c>
      <c r="L36" s="19">
        <v>0</v>
      </c>
      <c r="M36" s="19">
        <v>24</v>
      </c>
      <c r="N36" s="19">
        <v>0</v>
      </c>
      <c r="O36" s="39">
        <v>67</v>
      </c>
      <c r="P36" s="39">
        <v>0</v>
      </c>
      <c r="Q36" s="39">
        <v>139</v>
      </c>
      <c r="R36" s="39">
        <v>0</v>
      </c>
      <c r="S36" s="39">
        <v>153</v>
      </c>
      <c r="T36" s="39">
        <v>0</v>
      </c>
      <c r="U36" s="39">
        <v>92</v>
      </c>
      <c r="V36" s="39">
        <v>0</v>
      </c>
      <c r="W36" s="39">
        <v>18</v>
      </c>
      <c r="X36" s="39">
        <v>0</v>
      </c>
      <c r="Y36" s="138">
        <v>49</v>
      </c>
      <c r="Z36" s="138">
        <v>0</v>
      </c>
      <c r="AA36" s="136" t="s">
        <v>232</v>
      </c>
      <c r="AB36" s="136">
        <v>0</v>
      </c>
      <c r="AC36" s="136">
        <v>98</v>
      </c>
      <c r="AD36" s="136">
        <v>0</v>
      </c>
      <c r="AE36" s="136">
        <v>175</v>
      </c>
      <c r="AF36" s="136">
        <v>0</v>
      </c>
      <c r="AG36" s="136">
        <v>1014</v>
      </c>
      <c r="AH36" s="136">
        <v>3</v>
      </c>
      <c r="AI36" s="136">
        <v>540</v>
      </c>
      <c r="AJ36" s="136">
        <v>0</v>
      </c>
      <c r="AK36" s="19" t="s">
        <v>100</v>
      </c>
    </row>
    <row r="37" spans="1:37" s="97" customFormat="1" ht="25" customHeight="1" x14ac:dyDescent="0.35">
      <c r="A37" s="95">
        <v>32</v>
      </c>
      <c r="B37" s="96" t="s">
        <v>101</v>
      </c>
      <c r="C37" s="19">
        <v>99</v>
      </c>
      <c r="D37" s="19">
        <v>0</v>
      </c>
      <c r="E37" s="19">
        <v>167</v>
      </c>
      <c r="F37" s="19">
        <v>0</v>
      </c>
      <c r="G37" s="19">
        <v>25</v>
      </c>
      <c r="H37" s="19">
        <v>0</v>
      </c>
      <c r="I37" s="19">
        <v>221</v>
      </c>
      <c r="J37" s="19">
        <v>0</v>
      </c>
      <c r="K37" s="19">
        <v>73</v>
      </c>
      <c r="L37" s="19">
        <v>0</v>
      </c>
      <c r="M37" s="19">
        <v>351</v>
      </c>
      <c r="N37" s="19">
        <v>2</v>
      </c>
      <c r="O37" s="39">
        <v>107</v>
      </c>
      <c r="P37" s="39">
        <v>0</v>
      </c>
      <c r="Q37" s="39">
        <v>13</v>
      </c>
      <c r="R37" s="39">
        <v>0</v>
      </c>
      <c r="S37" s="39">
        <v>966</v>
      </c>
      <c r="T37" s="39">
        <v>1</v>
      </c>
      <c r="U37" s="39">
        <v>1246</v>
      </c>
      <c r="V37" s="39">
        <v>0</v>
      </c>
      <c r="W37" s="39">
        <v>1125</v>
      </c>
      <c r="X37" s="39">
        <v>0</v>
      </c>
      <c r="Y37" s="138">
        <v>301</v>
      </c>
      <c r="Z37" s="138">
        <v>0</v>
      </c>
      <c r="AA37" s="136">
        <v>286</v>
      </c>
      <c r="AB37" s="136">
        <v>0</v>
      </c>
      <c r="AC37" s="136">
        <v>265</v>
      </c>
      <c r="AD37" s="136">
        <v>0</v>
      </c>
      <c r="AE37" s="136">
        <v>1596</v>
      </c>
      <c r="AF37" s="136">
        <v>3</v>
      </c>
      <c r="AG37" s="136">
        <v>910</v>
      </c>
      <c r="AH37" s="136">
        <v>1</v>
      </c>
      <c r="AI37" s="136">
        <v>93</v>
      </c>
      <c r="AJ37" s="136">
        <v>0</v>
      </c>
      <c r="AK37" s="19" t="s">
        <v>102</v>
      </c>
    </row>
    <row r="38" spans="1:37" ht="33" customHeight="1" x14ac:dyDescent="0.35">
      <c r="A38" s="95">
        <v>33</v>
      </c>
      <c r="B38" s="96" t="s">
        <v>233</v>
      </c>
      <c r="C38" s="19">
        <v>0</v>
      </c>
      <c r="D38" s="19">
        <v>0</v>
      </c>
      <c r="E38" s="19">
        <v>0</v>
      </c>
      <c r="F38" s="19">
        <v>0</v>
      </c>
      <c r="G38" s="19">
        <v>0</v>
      </c>
      <c r="H38" s="19">
        <v>0</v>
      </c>
      <c r="I38" s="19">
        <v>46</v>
      </c>
      <c r="J38" s="19">
        <v>0</v>
      </c>
      <c r="K38" s="19">
        <v>68</v>
      </c>
      <c r="L38" s="19">
        <v>0</v>
      </c>
      <c r="M38" s="19">
        <v>156</v>
      </c>
      <c r="N38" s="19">
        <v>1</v>
      </c>
      <c r="O38" s="39">
        <v>190</v>
      </c>
      <c r="P38" s="39">
        <v>0</v>
      </c>
      <c r="Q38" s="39">
        <v>641</v>
      </c>
      <c r="R38" s="39">
        <v>1</v>
      </c>
      <c r="S38" s="39">
        <v>1154</v>
      </c>
      <c r="T38" s="39">
        <v>0</v>
      </c>
      <c r="U38" s="39">
        <v>4161</v>
      </c>
      <c r="V38" s="39">
        <v>2</v>
      </c>
      <c r="W38" s="39">
        <v>2064</v>
      </c>
      <c r="X38" s="39">
        <v>0</v>
      </c>
      <c r="Y38" s="138">
        <v>493</v>
      </c>
      <c r="Z38" s="138">
        <v>0</v>
      </c>
      <c r="AA38" s="136">
        <v>1491</v>
      </c>
      <c r="AB38" s="136">
        <v>2</v>
      </c>
      <c r="AC38" s="136">
        <v>248</v>
      </c>
      <c r="AD38" s="136">
        <v>0</v>
      </c>
      <c r="AE38" s="136">
        <v>547</v>
      </c>
      <c r="AF38" s="136">
        <v>0</v>
      </c>
      <c r="AG38" s="136">
        <v>685</v>
      </c>
      <c r="AH38" s="136">
        <v>0</v>
      </c>
      <c r="AI38" s="136">
        <v>478</v>
      </c>
      <c r="AJ38" s="136">
        <v>0</v>
      </c>
      <c r="AK38" s="19" t="s">
        <v>234</v>
      </c>
    </row>
    <row r="39" spans="1:37" ht="25" customHeight="1" x14ac:dyDescent="0.35">
      <c r="A39" s="95">
        <v>34</v>
      </c>
      <c r="B39" s="96" t="s">
        <v>104</v>
      </c>
      <c r="C39" s="19">
        <v>0</v>
      </c>
      <c r="D39" s="19">
        <v>0</v>
      </c>
      <c r="E39" s="19">
        <v>0</v>
      </c>
      <c r="F39" s="19">
        <v>0</v>
      </c>
      <c r="G39" s="19">
        <v>0</v>
      </c>
      <c r="H39" s="19">
        <v>0</v>
      </c>
      <c r="I39" s="19">
        <v>0</v>
      </c>
      <c r="J39" s="19">
        <v>0</v>
      </c>
      <c r="K39" s="19">
        <v>0</v>
      </c>
      <c r="L39" s="19">
        <v>0</v>
      </c>
      <c r="M39" s="19">
        <v>96</v>
      </c>
      <c r="N39" s="19">
        <v>0</v>
      </c>
      <c r="O39" s="39">
        <v>61</v>
      </c>
      <c r="P39" s="39">
        <v>0</v>
      </c>
      <c r="Q39" s="39">
        <v>46</v>
      </c>
      <c r="R39" s="39">
        <v>0</v>
      </c>
      <c r="S39" s="39">
        <v>165</v>
      </c>
      <c r="T39" s="39">
        <v>0</v>
      </c>
      <c r="U39" s="39">
        <v>89</v>
      </c>
      <c r="V39" s="39">
        <v>0</v>
      </c>
      <c r="W39" s="39">
        <v>59</v>
      </c>
      <c r="X39" s="39">
        <v>0</v>
      </c>
      <c r="Y39" s="138">
        <v>163</v>
      </c>
      <c r="Z39" s="138">
        <v>0</v>
      </c>
      <c r="AA39" s="136" t="s">
        <v>235</v>
      </c>
      <c r="AB39" s="136">
        <v>2</v>
      </c>
      <c r="AC39" s="136">
        <v>71</v>
      </c>
      <c r="AD39" s="136">
        <v>0</v>
      </c>
      <c r="AE39" s="136">
        <v>279</v>
      </c>
      <c r="AF39" s="136">
        <v>0</v>
      </c>
      <c r="AG39" s="136">
        <v>228</v>
      </c>
      <c r="AH39" s="136">
        <v>0</v>
      </c>
      <c r="AI39" s="136">
        <v>94</v>
      </c>
      <c r="AJ39" s="136">
        <v>0</v>
      </c>
      <c r="AK39" s="19" t="s">
        <v>26</v>
      </c>
    </row>
    <row r="40" spans="1:37" ht="25" customHeight="1" x14ac:dyDescent="0.35">
      <c r="A40" s="95">
        <v>35</v>
      </c>
      <c r="B40" s="96" t="s">
        <v>236</v>
      </c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138"/>
      <c r="Z40" s="138"/>
      <c r="AA40" s="136"/>
      <c r="AB40" s="136"/>
      <c r="AC40" s="136"/>
      <c r="AD40" s="136"/>
      <c r="AE40" s="136">
        <v>1</v>
      </c>
      <c r="AF40" s="136">
        <v>0</v>
      </c>
      <c r="AG40" s="136">
        <v>67</v>
      </c>
      <c r="AH40" s="136">
        <v>0</v>
      </c>
      <c r="AI40" s="136">
        <v>286</v>
      </c>
      <c r="AJ40" s="136">
        <v>0</v>
      </c>
      <c r="AK40" s="19" t="s">
        <v>30</v>
      </c>
    </row>
    <row r="41" spans="1:37" ht="25" customHeight="1" x14ac:dyDescent="0.35">
      <c r="A41" s="95">
        <v>36</v>
      </c>
      <c r="B41" s="96" t="s">
        <v>110</v>
      </c>
      <c r="C41" s="19">
        <v>274</v>
      </c>
      <c r="D41" s="19">
        <v>0</v>
      </c>
      <c r="E41" s="19">
        <v>35</v>
      </c>
      <c r="F41" s="19">
        <v>0</v>
      </c>
      <c r="G41" s="19">
        <v>66</v>
      </c>
      <c r="H41" s="19">
        <v>0</v>
      </c>
      <c r="I41" s="19">
        <v>96</v>
      </c>
      <c r="J41" s="19">
        <v>0</v>
      </c>
      <c r="K41" s="19">
        <v>463</v>
      </c>
      <c r="L41" s="19">
        <v>3</v>
      </c>
      <c r="M41" s="19">
        <v>3506</v>
      </c>
      <c r="N41" s="19">
        <v>5</v>
      </c>
      <c r="O41" s="39">
        <v>2215</v>
      </c>
      <c r="P41" s="39">
        <v>0</v>
      </c>
      <c r="Q41" s="39">
        <v>1322</v>
      </c>
      <c r="R41" s="39">
        <v>1</v>
      </c>
      <c r="S41" s="39">
        <v>771</v>
      </c>
      <c r="T41" s="39">
        <v>0</v>
      </c>
      <c r="U41" s="39">
        <v>490</v>
      </c>
      <c r="V41" s="39">
        <v>2</v>
      </c>
      <c r="W41" s="39">
        <v>4568</v>
      </c>
      <c r="X41" s="39">
        <v>7</v>
      </c>
      <c r="Y41" s="138">
        <v>592</v>
      </c>
      <c r="Z41" s="138">
        <v>2</v>
      </c>
      <c r="AA41" s="136">
        <v>2030</v>
      </c>
      <c r="AB41" s="136">
        <v>2</v>
      </c>
      <c r="AC41" s="136">
        <v>633</v>
      </c>
      <c r="AD41" s="136">
        <v>1</v>
      </c>
      <c r="AE41" s="136">
        <v>1625</v>
      </c>
      <c r="AF41" s="136">
        <v>1</v>
      </c>
      <c r="AG41" s="136">
        <v>1673</v>
      </c>
      <c r="AH41" s="136">
        <v>3</v>
      </c>
      <c r="AI41" s="136">
        <v>1233</v>
      </c>
      <c r="AJ41" s="136">
        <v>2</v>
      </c>
      <c r="AK41" s="19" t="s">
        <v>28</v>
      </c>
    </row>
    <row r="42" spans="1:37" ht="25" customHeight="1" x14ac:dyDescent="0.35">
      <c r="A42" s="95"/>
      <c r="B42" s="98" t="s">
        <v>111</v>
      </c>
      <c r="C42" s="27">
        <v>5534</v>
      </c>
      <c r="D42" s="27">
        <v>69</v>
      </c>
      <c r="E42" s="27">
        <v>12561</v>
      </c>
      <c r="F42" s="27">
        <v>80</v>
      </c>
      <c r="G42" s="27">
        <v>15535</v>
      </c>
      <c r="H42" s="27">
        <v>96</v>
      </c>
      <c r="I42" s="27">
        <f t="shared" ref="I42:R42" si="0">SUM(I6:I41)</f>
        <v>28292</v>
      </c>
      <c r="J42" s="27">
        <f t="shared" si="0"/>
        <v>110</v>
      </c>
      <c r="K42" s="27">
        <f t="shared" si="0"/>
        <v>18860</v>
      </c>
      <c r="L42" s="27">
        <f t="shared" si="0"/>
        <v>169</v>
      </c>
      <c r="M42" s="27">
        <f t="shared" si="0"/>
        <v>50222</v>
      </c>
      <c r="N42" s="27">
        <f t="shared" si="0"/>
        <v>242</v>
      </c>
      <c r="O42" s="44">
        <f t="shared" si="0"/>
        <v>75808</v>
      </c>
      <c r="P42" s="44">
        <f t="shared" si="0"/>
        <v>193</v>
      </c>
      <c r="Q42" s="44">
        <f t="shared" si="0"/>
        <v>40571</v>
      </c>
      <c r="R42" s="44">
        <f t="shared" si="0"/>
        <v>137</v>
      </c>
      <c r="S42" s="44">
        <v>99913</v>
      </c>
      <c r="T42" s="44">
        <v>220</v>
      </c>
      <c r="U42" s="44">
        <v>129166</v>
      </c>
      <c r="V42" s="44">
        <v>245</v>
      </c>
      <c r="W42" s="44">
        <v>188401</v>
      </c>
      <c r="X42" s="44">
        <v>325</v>
      </c>
      <c r="Y42" s="138">
        <f t="shared" ref="Y42:AJ42" si="1">SUM(Y6:Y41)</f>
        <v>101192</v>
      </c>
      <c r="Z42" s="138">
        <f t="shared" si="1"/>
        <v>172</v>
      </c>
      <c r="AA42" s="136">
        <f t="shared" si="1"/>
        <v>156399</v>
      </c>
      <c r="AB42" s="136">
        <f t="shared" si="1"/>
        <v>166</v>
      </c>
      <c r="AC42" s="136">
        <f t="shared" si="1"/>
        <v>44585</v>
      </c>
      <c r="AD42" s="136">
        <f t="shared" si="1"/>
        <v>56</v>
      </c>
      <c r="AE42" s="136">
        <f t="shared" si="1"/>
        <v>193245</v>
      </c>
      <c r="AF42" s="136">
        <f t="shared" si="1"/>
        <v>346</v>
      </c>
      <c r="AG42" s="136">
        <f t="shared" si="1"/>
        <v>233251</v>
      </c>
      <c r="AH42" s="136">
        <f t="shared" si="1"/>
        <v>303</v>
      </c>
      <c r="AI42" s="136">
        <f t="shared" si="1"/>
        <v>94198</v>
      </c>
      <c r="AJ42" s="136">
        <f t="shared" si="1"/>
        <v>91</v>
      </c>
      <c r="AK42" s="27" t="s">
        <v>159</v>
      </c>
    </row>
    <row r="43" spans="1:37" ht="15" customHeight="1" x14ac:dyDescent="0.35">
      <c r="A43" s="676" t="s">
        <v>237</v>
      </c>
      <c r="B43" s="677"/>
      <c r="C43" s="677"/>
      <c r="D43" s="677"/>
      <c r="E43" s="677"/>
      <c r="F43" s="677"/>
      <c r="G43" s="677"/>
      <c r="H43" s="677"/>
      <c r="I43" s="677"/>
      <c r="J43" s="677"/>
      <c r="K43" s="677"/>
      <c r="L43" s="677"/>
      <c r="M43" s="677"/>
      <c r="N43" s="677"/>
      <c r="O43" s="677"/>
      <c r="P43" s="677"/>
      <c r="Q43" s="677"/>
      <c r="R43" s="677"/>
      <c r="S43" s="677"/>
      <c r="T43" s="677"/>
      <c r="U43" s="677"/>
      <c r="V43" s="677"/>
      <c r="W43" s="677"/>
      <c r="X43" s="677"/>
      <c r="Y43" s="677"/>
      <c r="Z43" s="677"/>
      <c r="AA43" s="677"/>
      <c r="AB43" s="677"/>
      <c r="AC43" s="677"/>
      <c r="AD43" s="677"/>
      <c r="AE43" s="677"/>
      <c r="AF43" s="677"/>
      <c r="AG43" s="677"/>
      <c r="AH43" s="677"/>
      <c r="AI43" s="677"/>
      <c r="AJ43" s="677"/>
      <c r="AK43" s="678"/>
    </row>
    <row r="44" spans="1:37" s="97" customFormat="1" ht="15" customHeight="1" x14ac:dyDescent="0.35">
      <c r="A44" s="679" t="s">
        <v>238</v>
      </c>
      <c r="B44" s="680"/>
      <c r="C44" s="680"/>
      <c r="D44" s="680"/>
      <c r="E44" s="680"/>
      <c r="F44" s="680"/>
      <c r="G44" s="680"/>
      <c r="H44" s="680"/>
      <c r="I44" s="680"/>
      <c r="J44" s="680"/>
      <c r="K44" s="680"/>
      <c r="L44" s="680"/>
      <c r="M44" s="680"/>
      <c r="N44" s="680"/>
      <c r="O44" s="680"/>
      <c r="P44" s="680"/>
      <c r="Q44" s="680"/>
      <c r="R44" s="680"/>
      <c r="S44" s="680"/>
      <c r="T44" s="680"/>
      <c r="U44" s="680"/>
      <c r="V44" s="680"/>
      <c r="W44" s="680"/>
      <c r="X44" s="680"/>
      <c r="Y44" s="680"/>
      <c r="Z44" s="680"/>
      <c r="AA44" s="680"/>
      <c r="AB44" s="680"/>
      <c r="AC44" s="680"/>
      <c r="AD44" s="680"/>
      <c r="AE44" s="680"/>
      <c r="AF44" s="680"/>
      <c r="AG44" s="680"/>
      <c r="AH44" s="680"/>
      <c r="AI44" s="680"/>
      <c r="AJ44" s="680"/>
      <c r="AK44" s="681"/>
    </row>
    <row r="45" spans="1:37" s="97" customFormat="1" ht="15" customHeight="1" x14ac:dyDescent="0.35">
      <c r="A45" s="682" t="s">
        <v>239</v>
      </c>
      <c r="B45" s="683"/>
      <c r="C45" s="683"/>
      <c r="D45" s="683"/>
      <c r="E45" s="683"/>
      <c r="F45" s="683"/>
      <c r="G45" s="683"/>
      <c r="H45" s="683"/>
      <c r="I45" s="683"/>
      <c r="J45" s="683"/>
      <c r="K45" s="683"/>
      <c r="L45" s="683"/>
      <c r="M45" s="683"/>
      <c r="N45" s="683"/>
      <c r="O45" s="683"/>
      <c r="P45" s="683"/>
      <c r="Q45" s="683"/>
      <c r="R45" s="683"/>
      <c r="S45" s="683"/>
      <c r="T45" s="683"/>
      <c r="U45" s="683"/>
      <c r="V45" s="683"/>
      <c r="W45" s="683"/>
      <c r="X45" s="683"/>
      <c r="Y45" s="683"/>
      <c r="Z45" s="683"/>
      <c r="AA45" s="683"/>
      <c r="AB45" s="683"/>
      <c r="AC45" s="683"/>
      <c r="AD45" s="683"/>
      <c r="AE45" s="683"/>
      <c r="AF45" s="683"/>
      <c r="AG45" s="683"/>
      <c r="AH45" s="683"/>
      <c r="AI45" s="683"/>
      <c r="AJ45" s="683"/>
      <c r="AK45" s="684"/>
    </row>
    <row r="46" spans="1:37" s="97" customFormat="1" hidden="1" x14ac:dyDescent="0.35">
      <c r="B46" s="99"/>
    </row>
    <row r="53" spans="20:29" hidden="1" x14ac:dyDescent="0.35">
      <c r="T53" s="94" t="s">
        <v>115</v>
      </c>
    </row>
    <row r="56" spans="20:29" hidden="1" x14ac:dyDescent="0.2">
      <c r="AC56" s="102"/>
    </row>
  </sheetData>
  <mergeCells count="25">
    <mergeCell ref="A43:AK43"/>
    <mergeCell ref="A44:AK44"/>
    <mergeCell ref="A45:AK45"/>
    <mergeCell ref="AA4:AB4"/>
    <mergeCell ref="AC4:AD4"/>
    <mergeCell ref="AE4:AF4"/>
    <mergeCell ref="AG4:AH4"/>
    <mergeCell ref="AI4:AJ4"/>
    <mergeCell ref="AK4:AK5"/>
    <mergeCell ref="O4:P4"/>
    <mergeCell ref="Q4:R4"/>
    <mergeCell ref="S4:T4"/>
    <mergeCell ref="U4:V4"/>
    <mergeCell ref="W4:X4"/>
    <mergeCell ref="Y4:Z4"/>
    <mergeCell ref="A2:AK2"/>
    <mergeCell ref="A3:AK3"/>
    <mergeCell ref="A4:A5"/>
    <mergeCell ref="B4:B5"/>
    <mergeCell ref="C4:D4"/>
    <mergeCell ref="E4:F4"/>
    <mergeCell ref="G4:H4"/>
    <mergeCell ref="I4:J4"/>
    <mergeCell ref="K4:L4"/>
    <mergeCell ref="M4:N4"/>
  </mergeCells>
  <pageMargins left="0.7" right="0.7" top="0.75" bottom="0.75" header="0.3" footer="0.3"/>
  <pageSetup paperSize="9" scale="69" fitToHeight="0" orientation="landscape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89FF5E-B9F4-4E8C-B880-95D466E1AA60}">
  <sheetPr codeName="Sheet25"/>
  <dimension ref="A1:M47"/>
  <sheetViews>
    <sheetView topLeftCell="A37" workbookViewId="0">
      <selection activeCell="A43" sqref="A43:XFD1048576"/>
    </sheetView>
  </sheetViews>
  <sheetFormatPr defaultColWidth="0" defaultRowHeight="14.5" zeroHeight="1" x14ac:dyDescent="0.35"/>
  <cols>
    <col min="1" max="1" width="9.1796875" style="90" customWidth="1"/>
    <col min="2" max="2" width="21.26953125" style="93" customWidth="1"/>
    <col min="3" max="4" width="10.7265625" style="90" hidden="1" customWidth="1"/>
    <col min="5" max="11" width="10.7265625" style="90" customWidth="1"/>
    <col min="12" max="12" width="23.453125" style="75" customWidth="1"/>
    <col min="13" max="13" width="0" style="75" hidden="1" customWidth="1"/>
    <col min="14" max="16384" width="9.1796875" style="75" hidden="1"/>
  </cols>
  <sheetData>
    <row r="1" spans="1:13" ht="17" x14ac:dyDescent="0.35">
      <c r="A1" s="647" t="s">
        <v>612</v>
      </c>
      <c r="B1" s="648"/>
      <c r="C1" s="648"/>
      <c r="D1" s="648"/>
      <c r="E1" s="648"/>
      <c r="F1" s="648"/>
      <c r="G1" s="648"/>
      <c r="H1" s="648"/>
      <c r="I1" s="648"/>
      <c r="J1" s="648"/>
      <c r="K1" s="648"/>
      <c r="L1" s="649"/>
      <c r="M1" s="74"/>
    </row>
    <row r="2" spans="1:13" ht="15.5" x14ac:dyDescent="0.35">
      <c r="A2" s="636" t="s">
        <v>613</v>
      </c>
      <c r="B2" s="637"/>
      <c r="C2" s="637"/>
      <c r="D2" s="637"/>
      <c r="E2" s="637"/>
      <c r="F2" s="637"/>
      <c r="G2" s="637"/>
      <c r="H2" s="637"/>
      <c r="I2" s="637"/>
      <c r="J2" s="637"/>
      <c r="K2" s="637"/>
      <c r="L2" s="638"/>
      <c r="M2" s="74"/>
    </row>
    <row r="3" spans="1:13" s="81" customFormat="1" ht="30" x14ac:dyDescent="0.35">
      <c r="A3" s="76" t="s">
        <v>240</v>
      </c>
      <c r="B3" s="77" t="s">
        <v>2</v>
      </c>
      <c r="C3" s="78">
        <v>2015</v>
      </c>
      <c r="D3" s="78">
        <v>2016</v>
      </c>
      <c r="E3" s="78" t="s">
        <v>241</v>
      </c>
      <c r="F3" s="78">
        <v>2018</v>
      </c>
      <c r="G3" s="78">
        <v>2019</v>
      </c>
      <c r="H3" s="78">
        <v>2020</v>
      </c>
      <c r="I3" s="78">
        <v>2021</v>
      </c>
      <c r="J3" s="78">
        <v>2022</v>
      </c>
      <c r="K3" s="78" t="s">
        <v>224</v>
      </c>
      <c r="L3" s="79" t="s">
        <v>38</v>
      </c>
      <c r="M3" s="80"/>
    </row>
    <row r="4" spans="1:13" ht="15.5" x14ac:dyDescent="0.35">
      <c r="A4" s="82">
        <v>1</v>
      </c>
      <c r="B4" s="83" t="s">
        <v>4</v>
      </c>
      <c r="C4" s="40">
        <v>817</v>
      </c>
      <c r="D4" s="40">
        <v>960</v>
      </c>
      <c r="E4" s="324">
        <v>1162</v>
      </c>
      <c r="F4" s="324">
        <v>622</v>
      </c>
      <c r="G4" s="324">
        <v>832</v>
      </c>
      <c r="H4" s="324">
        <v>318</v>
      </c>
      <c r="I4" s="324">
        <v>753</v>
      </c>
      <c r="J4" s="324">
        <v>1611</v>
      </c>
      <c r="K4" s="324">
        <v>229</v>
      </c>
      <c r="L4" s="84" t="s">
        <v>5</v>
      </c>
      <c r="M4" s="74"/>
    </row>
    <row r="5" spans="1:13" ht="15.5" x14ac:dyDescent="0.35">
      <c r="A5" s="82">
        <v>2</v>
      </c>
      <c r="B5" s="83" t="s">
        <v>123</v>
      </c>
      <c r="C5" s="40">
        <v>35</v>
      </c>
      <c r="D5" s="40">
        <v>239</v>
      </c>
      <c r="E5" s="324">
        <v>133</v>
      </c>
      <c r="F5" s="324">
        <v>507</v>
      </c>
      <c r="G5" s="324">
        <v>332</v>
      </c>
      <c r="H5" s="324">
        <v>0</v>
      </c>
      <c r="I5" s="324" t="s">
        <v>242</v>
      </c>
      <c r="J5" s="324">
        <v>0</v>
      </c>
      <c r="K5" s="324">
        <v>0</v>
      </c>
      <c r="L5" s="84" t="s">
        <v>46</v>
      </c>
      <c r="M5" s="74"/>
    </row>
    <row r="6" spans="1:13" ht="15.5" x14ac:dyDescent="0.35">
      <c r="A6" s="82">
        <v>3</v>
      </c>
      <c r="B6" s="83" t="s">
        <v>125</v>
      </c>
      <c r="C6" s="40">
        <v>0</v>
      </c>
      <c r="D6" s="40">
        <v>40</v>
      </c>
      <c r="E6" s="324">
        <v>41</v>
      </c>
      <c r="F6" s="324">
        <v>3</v>
      </c>
      <c r="G6" s="324">
        <v>0</v>
      </c>
      <c r="H6" s="324">
        <v>0</v>
      </c>
      <c r="I6" s="324" t="s">
        <v>243</v>
      </c>
      <c r="J6" s="324">
        <v>0</v>
      </c>
      <c r="K6" s="324">
        <v>0</v>
      </c>
      <c r="L6" s="84" t="s">
        <v>48</v>
      </c>
      <c r="M6" s="74"/>
    </row>
    <row r="7" spans="1:13" ht="15.5" x14ac:dyDescent="0.35">
      <c r="A7" s="82">
        <v>4</v>
      </c>
      <c r="B7" s="83" t="s">
        <v>126</v>
      </c>
      <c r="C7" s="40">
        <v>3</v>
      </c>
      <c r="D7" s="40">
        <v>566</v>
      </c>
      <c r="E7" s="324">
        <v>1251</v>
      </c>
      <c r="F7" s="324">
        <v>156</v>
      </c>
      <c r="G7" s="324">
        <v>594</v>
      </c>
      <c r="H7" s="324">
        <v>38</v>
      </c>
      <c r="I7" s="324">
        <v>40</v>
      </c>
      <c r="J7" s="324">
        <v>67</v>
      </c>
      <c r="K7" s="324">
        <v>4</v>
      </c>
      <c r="L7" s="84" t="s">
        <v>50</v>
      </c>
      <c r="M7" s="74"/>
    </row>
    <row r="8" spans="1:13" ht="15.5" x14ac:dyDescent="0.35">
      <c r="A8" s="82">
        <v>5</v>
      </c>
      <c r="B8" s="83" t="s">
        <v>244</v>
      </c>
      <c r="C8" s="40"/>
      <c r="D8" s="40"/>
      <c r="E8" s="324"/>
      <c r="F8" s="324">
        <v>0</v>
      </c>
      <c r="G8" s="324">
        <v>0</v>
      </c>
      <c r="H8" s="324">
        <v>0</v>
      </c>
      <c r="I8" s="324">
        <v>0</v>
      </c>
      <c r="J8" s="324">
        <v>252</v>
      </c>
      <c r="K8" s="324">
        <v>66</v>
      </c>
      <c r="L8" s="84" t="s">
        <v>52</v>
      </c>
      <c r="M8" s="74"/>
    </row>
    <row r="9" spans="1:13" ht="15.5" x14ac:dyDescent="0.35">
      <c r="A9" s="82">
        <v>6</v>
      </c>
      <c r="B9" s="83" t="s">
        <v>130</v>
      </c>
      <c r="C9" s="40">
        <v>64</v>
      </c>
      <c r="D9" s="40">
        <v>12279</v>
      </c>
      <c r="E9" s="324">
        <v>940</v>
      </c>
      <c r="F9" s="324">
        <v>407</v>
      </c>
      <c r="G9" s="324">
        <v>520</v>
      </c>
      <c r="H9" s="324">
        <v>126</v>
      </c>
      <c r="I9" s="324">
        <v>112</v>
      </c>
      <c r="J9" s="324">
        <v>61</v>
      </c>
      <c r="K9" s="324">
        <v>67</v>
      </c>
      <c r="L9" s="84" t="s">
        <v>54</v>
      </c>
      <c r="M9" s="74"/>
    </row>
    <row r="10" spans="1:13" ht="15.5" x14ac:dyDescent="0.35">
      <c r="A10" s="82">
        <v>7</v>
      </c>
      <c r="B10" s="83" t="s">
        <v>6</v>
      </c>
      <c r="C10" s="40">
        <v>561</v>
      </c>
      <c r="D10" s="40">
        <v>337</v>
      </c>
      <c r="E10" s="324">
        <v>509</v>
      </c>
      <c r="F10" s="324">
        <v>455</v>
      </c>
      <c r="G10" s="324">
        <v>867</v>
      </c>
      <c r="H10" s="324">
        <v>64</v>
      </c>
      <c r="I10" s="324">
        <v>114</v>
      </c>
      <c r="J10" s="324">
        <v>868</v>
      </c>
      <c r="K10" s="324">
        <v>720</v>
      </c>
      <c r="L10" s="84" t="s">
        <v>7</v>
      </c>
      <c r="M10" s="74"/>
    </row>
    <row r="11" spans="1:13" ht="15.5" x14ac:dyDescent="0.35">
      <c r="A11" s="82">
        <v>8</v>
      </c>
      <c r="B11" s="83" t="s">
        <v>8</v>
      </c>
      <c r="C11" s="40">
        <v>406</v>
      </c>
      <c r="D11" s="40">
        <v>3285</v>
      </c>
      <c r="E11" s="324">
        <v>7953</v>
      </c>
      <c r="F11" s="324">
        <v>10601</v>
      </c>
      <c r="G11" s="324">
        <v>8084</v>
      </c>
      <c r="H11" s="324">
        <v>8120</v>
      </c>
      <c r="I11" s="324">
        <v>32372</v>
      </c>
      <c r="J11" s="324">
        <v>20855</v>
      </c>
      <c r="K11" s="324">
        <v>15553</v>
      </c>
      <c r="L11" s="84" t="s">
        <v>9</v>
      </c>
      <c r="M11" s="74"/>
    </row>
    <row r="12" spans="1:13" ht="15.5" x14ac:dyDescent="0.35">
      <c r="A12" s="82">
        <v>9</v>
      </c>
      <c r="B12" s="83" t="s">
        <v>131</v>
      </c>
      <c r="C12" s="40">
        <v>1</v>
      </c>
      <c r="D12" s="40">
        <v>5394</v>
      </c>
      <c r="E12" s="324">
        <v>220</v>
      </c>
      <c r="F12" s="324">
        <v>62</v>
      </c>
      <c r="G12" s="324">
        <v>0</v>
      </c>
      <c r="H12" s="324">
        <v>930</v>
      </c>
      <c r="I12" s="324">
        <v>765</v>
      </c>
      <c r="J12" s="324">
        <v>2425</v>
      </c>
      <c r="K12" s="324">
        <v>2833</v>
      </c>
      <c r="L12" s="84" t="s">
        <v>58</v>
      </c>
      <c r="M12" s="74"/>
    </row>
    <row r="13" spans="1:13" ht="15.5" x14ac:dyDescent="0.35">
      <c r="A13" s="82">
        <v>10</v>
      </c>
      <c r="B13" s="83" t="s">
        <v>132</v>
      </c>
      <c r="C13" s="40"/>
      <c r="D13" s="40"/>
      <c r="E13" s="324"/>
      <c r="F13" s="324">
        <v>0</v>
      </c>
      <c r="G13" s="324">
        <v>0</v>
      </c>
      <c r="H13" s="324">
        <v>0</v>
      </c>
      <c r="I13" s="324">
        <v>0</v>
      </c>
      <c r="J13" s="324">
        <v>253</v>
      </c>
      <c r="K13" s="324">
        <v>378</v>
      </c>
      <c r="L13" s="84" t="s">
        <v>60</v>
      </c>
      <c r="M13" s="74"/>
    </row>
    <row r="14" spans="1:13" ht="15.5" x14ac:dyDescent="0.35">
      <c r="A14" s="82">
        <v>11</v>
      </c>
      <c r="B14" s="83" t="s">
        <v>245</v>
      </c>
      <c r="C14" s="40">
        <v>0</v>
      </c>
      <c r="D14" s="40">
        <v>1</v>
      </c>
      <c r="E14" s="324"/>
      <c r="F14" s="324">
        <v>1</v>
      </c>
      <c r="G14" s="324">
        <v>0</v>
      </c>
      <c r="H14" s="324">
        <v>1</v>
      </c>
      <c r="I14" s="324">
        <v>7</v>
      </c>
      <c r="J14" s="324">
        <v>37</v>
      </c>
      <c r="K14" s="324">
        <v>275</v>
      </c>
      <c r="L14" s="84" t="s">
        <v>229</v>
      </c>
      <c r="M14" s="74"/>
    </row>
    <row r="15" spans="1:13" ht="15.5" x14ac:dyDescent="0.35">
      <c r="A15" s="82">
        <v>12</v>
      </c>
      <c r="B15" s="83" t="s">
        <v>137</v>
      </c>
      <c r="C15" s="40">
        <v>21</v>
      </c>
      <c r="D15" s="40">
        <v>47</v>
      </c>
      <c r="E15" s="324">
        <v>269</v>
      </c>
      <c r="F15" s="324">
        <v>3405</v>
      </c>
      <c r="G15" s="324">
        <v>1691</v>
      </c>
      <c r="H15" s="324">
        <v>627</v>
      </c>
      <c r="I15" s="324">
        <v>1064</v>
      </c>
      <c r="J15" s="324">
        <v>2113</v>
      </c>
      <c r="K15" s="324">
        <v>5571</v>
      </c>
      <c r="L15" s="84" t="s">
        <v>65</v>
      </c>
      <c r="M15" s="74"/>
    </row>
    <row r="16" spans="1:13" ht="15.5" x14ac:dyDescent="0.35">
      <c r="A16" s="82">
        <v>13</v>
      </c>
      <c r="B16" s="83" t="s">
        <v>10</v>
      </c>
      <c r="C16" s="40">
        <v>20763</v>
      </c>
      <c r="D16" s="40">
        <v>15666</v>
      </c>
      <c r="E16" s="324">
        <v>32831</v>
      </c>
      <c r="F16" s="324">
        <v>20411</v>
      </c>
      <c r="G16" s="324">
        <v>43698</v>
      </c>
      <c r="H16" s="324">
        <v>16111</v>
      </c>
      <c r="I16" s="324">
        <v>40134</v>
      </c>
      <c r="J16" s="324">
        <v>65340</v>
      </c>
      <c r="K16" s="324">
        <v>34436</v>
      </c>
      <c r="L16" s="84" t="s">
        <v>11</v>
      </c>
      <c r="M16" s="74"/>
    </row>
    <row r="17" spans="1:13" ht="15.5" x14ac:dyDescent="0.35">
      <c r="A17" s="82">
        <v>14</v>
      </c>
      <c r="B17" s="83" t="s">
        <v>12</v>
      </c>
      <c r="C17" s="40">
        <v>175</v>
      </c>
      <c r="D17" s="40">
        <v>129</v>
      </c>
      <c r="E17" s="324">
        <v>78</v>
      </c>
      <c r="F17" s="324">
        <v>77</v>
      </c>
      <c r="G17" s="324">
        <v>109</v>
      </c>
      <c r="H17" s="324">
        <v>2302</v>
      </c>
      <c r="I17" s="324">
        <v>3030</v>
      </c>
      <c r="J17" s="324">
        <v>1511</v>
      </c>
      <c r="K17" s="324">
        <v>1131</v>
      </c>
      <c r="L17" s="84" t="s">
        <v>13</v>
      </c>
      <c r="M17" s="74"/>
    </row>
    <row r="18" spans="1:13" ht="15.5" x14ac:dyDescent="0.35">
      <c r="A18" s="82">
        <v>15</v>
      </c>
      <c r="B18" s="83" t="s">
        <v>138</v>
      </c>
      <c r="C18" s="40">
        <v>67</v>
      </c>
      <c r="D18" s="40">
        <v>2280</v>
      </c>
      <c r="E18" s="324">
        <v>2477</v>
      </c>
      <c r="F18" s="324">
        <v>3211</v>
      </c>
      <c r="G18" s="324">
        <v>2749</v>
      </c>
      <c r="H18" s="324">
        <v>1871</v>
      </c>
      <c r="I18" s="324">
        <v>3822</v>
      </c>
      <c r="J18" s="324">
        <v>4252</v>
      </c>
      <c r="K18" s="324">
        <v>3691</v>
      </c>
      <c r="L18" s="84" t="s">
        <v>69</v>
      </c>
      <c r="M18" s="74"/>
    </row>
    <row r="19" spans="1:13" ht="15.5" x14ac:dyDescent="0.35">
      <c r="A19" s="82">
        <v>16</v>
      </c>
      <c r="B19" s="83" t="s">
        <v>14</v>
      </c>
      <c r="C19" s="40">
        <v>391</v>
      </c>
      <c r="D19" s="40">
        <v>7570</v>
      </c>
      <c r="E19" s="324">
        <v>8110</v>
      </c>
      <c r="F19" s="324">
        <v>9884</v>
      </c>
      <c r="G19" s="324">
        <v>5158</v>
      </c>
      <c r="H19" s="324">
        <v>4258</v>
      </c>
      <c r="I19" s="324">
        <v>21680</v>
      </c>
      <c r="J19" s="324">
        <v>14785</v>
      </c>
      <c r="K19" s="324">
        <v>15905</v>
      </c>
      <c r="L19" s="84" t="s">
        <v>15</v>
      </c>
      <c r="M19" s="74"/>
    </row>
    <row r="20" spans="1:13" ht="15.5" x14ac:dyDescent="0.35">
      <c r="A20" s="82">
        <v>17</v>
      </c>
      <c r="B20" s="83" t="s">
        <v>139</v>
      </c>
      <c r="C20" s="40">
        <v>0</v>
      </c>
      <c r="D20" s="40">
        <v>0</v>
      </c>
      <c r="E20" s="324"/>
      <c r="F20" s="324">
        <v>2</v>
      </c>
      <c r="G20" s="324">
        <v>40</v>
      </c>
      <c r="H20" s="324">
        <v>0</v>
      </c>
      <c r="I20" s="324">
        <v>0</v>
      </c>
      <c r="J20" s="324">
        <v>0</v>
      </c>
      <c r="K20" s="324">
        <v>0</v>
      </c>
      <c r="L20" s="84" t="s">
        <v>72</v>
      </c>
      <c r="M20" s="74"/>
    </row>
    <row r="21" spans="1:13" ht="15.5" x14ac:dyDescent="0.35">
      <c r="A21" s="82">
        <v>18</v>
      </c>
      <c r="B21" s="83" t="s">
        <v>140</v>
      </c>
      <c r="C21" s="40">
        <v>78</v>
      </c>
      <c r="D21" s="40">
        <v>360</v>
      </c>
      <c r="E21" s="324">
        <v>236</v>
      </c>
      <c r="F21" s="324">
        <v>44</v>
      </c>
      <c r="G21" s="324">
        <v>114</v>
      </c>
      <c r="H21" s="324">
        <v>3</v>
      </c>
      <c r="I21" s="324">
        <v>0</v>
      </c>
      <c r="J21" s="324">
        <v>0</v>
      </c>
      <c r="K21" s="324">
        <v>79</v>
      </c>
      <c r="L21" s="84" t="s">
        <v>74</v>
      </c>
      <c r="M21" s="74"/>
    </row>
    <row r="22" spans="1:13" ht="15.5" x14ac:dyDescent="0.35">
      <c r="A22" s="82">
        <v>19</v>
      </c>
      <c r="B22" s="83" t="s">
        <v>246</v>
      </c>
      <c r="C22" s="40">
        <v>0</v>
      </c>
      <c r="D22" s="40">
        <v>0</v>
      </c>
      <c r="E22" s="324"/>
      <c r="F22" s="324">
        <v>93</v>
      </c>
      <c r="G22" s="324">
        <v>0</v>
      </c>
      <c r="H22" s="324">
        <v>34</v>
      </c>
      <c r="I22" s="324">
        <v>0</v>
      </c>
      <c r="J22" s="324">
        <v>195</v>
      </c>
      <c r="K22" s="324">
        <v>229</v>
      </c>
      <c r="L22" s="84" t="s">
        <v>247</v>
      </c>
      <c r="M22" s="74"/>
    </row>
    <row r="23" spans="1:13" ht="29" x14ac:dyDescent="0.35">
      <c r="A23" s="82">
        <v>20</v>
      </c>
      <c r="B23" s="83" t="s">
        <v>248</v>
      </c>
      <c r="C23" s="40"/>
      <c r="D23" s="40"/>
      <c r="E23" s="324"/>
      <c r="F23" s="324" t="s">
        <v>249</v>
      </c>
      <c r="G23" s="324"/>
      <c r="H23" s="324"/>
      <c r="I23" s="324"/>
      <c r="J23" s="324"/>
      <c r="K23" s="324">
        <v>6</v>
      </c>
      <c r="L23" s="84" t="s">
        <v>78</v>
      </c>
      <c r="M23" s="74"/>
    </row>
    <row r="24" spans="1:13" ht="15.5" x14ac:dyDescent="0.35">
      <c r="A24" s="82">
        <v>21</v>
      </c>
      <c r="B24" s="83" t="s">
        <v>16</v>
      </c>
      <c r="C24" s="40">
        <v>81</v>
      </c>
      <c r="D24" s="40">
        <v>51</v>
      </c>
      <c r="E24" s="324"/>
      <c r="F24" s="324">
        <v>0</v>
      </c>
      <c r="G24" s="324">
        <v>242</v>
      </c>
      <c r="H24" s="324">
        <v>15</v>
      </c>
      <c r="I24" s="324">
        <v>0</v>
      </c>
      <c r="J24" s="324" t="s">
        <v>242</v>
      </c>
      <c r="K24" s="324">
        <v>0</v>
      </c>
      <c r="L24" s="84" t="s">
        <v>17</v>
      </c>
      <c r="M24" s="74">
        <v>0</v>
      </c>
    </row>
    <row r="25" spans="1:13" ht="15.5" x14ac:dyDescent="0.35">
      <c r="A25" s="82">
        <v>22</v>
      </c>
      <c r="B25" s="83" t="s">
        <v>146</v>
      </c>
      <c r="C25" s="40">
        <v>180</v>
      </c>
      <c r="D25" s="40">
        <v>4407</v>
      </c>
      <c r="E25" s="324">
        <v>3251</v>
      </c>
      <c r="F25" s="324">
        <v>736</v>
      </c>
      <c r="G25" s="324">
        <v>372</v>
      </c>
      <c r="H25" s="324">
        <v>25</v>
      </c>
      <c r="I25" s="324">
        <v>644</v>
      </c>
      <c r="J25" s="324">
        <v>1087</v>
      </c>
      <c r="K25" s="324">
        <v>2034</v>
      </c>
      <c r="L25" s="84" t="s">
        <v>82</v>
      </c>
      <c r="M25" s="74"/>
    </row>
    <row r="26" spans="1:13" ht="15.5" x14ac:dyDescent="0.35">
      <c r="A26" s="82">
        <v>23</v>
      </c>
      <c r="B26" s="83" t="s">
        <v>147</v>
      </c>
      <c r="C26" s="40">
        <v>7</v>
      </c>
      <c r="D26" s="40">
        <v>2506</v>
      </c>
      <c r="E26" s="324">
        <v>1612</v>
      </c>
      <c r="F26" s="324">
        <v>254</v>
      </c>
      <c r="G26" s="324">
        <v>365</v>
      </c>
      <c r="H26" s="324">
        <v>1015</v>
      </c>
      <c r="I26" s="324">
        <v>1157</v>
      </c>
      <c r="J26" s="324">
        <v>212</v>
      </c>
      <c r="K26" s="324">
        <v>125</v>
      </c>
      <c r="L26" s="84" t="s">
        <v>84</v>
      </c>
      <c r="M26" s="74"/>
    </row>
    <row r="27" spans="1:13" ht="15.5" x14ac:dyDescent="0.35">
      <c r="A27" s="82">
        <v>24</v>
      </c>
      <c r="B27" s="83" t="s">
        <v>148</v>
      </c>
      <c r="C27" s="40">
        <v>0</v>
      </c>
      <c r="D27" s="40">
        <v>30</v>
      </c>
      <c r="E27" s="324">
        <v>130</v>
      </c>
      <c r="F27" s="324">
        <v>384</v>
      </c>
      <c r="G27" s="324">
        <v>1126</v>
      </c>
      <c r="H27" s="324">
        <v>253</v>
      </c>
      <c r="I27" s="324">
        <v>457</v>
      </c>
      <c r="J27" s="324">
        <v>1863</v>
      </c>
      <c r="K27" s="324">
        <v>919</v>
      </c>
      <c r="L27" s="84" t="s">
        <v>86</v>
      </c>
      <c r="M27" s="74"/>
    </row>
    <row r="28" spans="1:13" ht="15.5" x14ac:dyDescent="0.35">
      <c r="A28" s="82">
        <v>25</v>
      </c>
      <c r="B28" s="83" t="s">
        <v>18</v>
      </c>
      <c r="C28" s="40">
        <v>329</v>
      </c>
      <c r="D28" s="40">
        <v>86</v>
      </c>
      <c r="E28" s="324">
        <v>131</v>
      </c>
      <c r="F28" s="324">
        <v>284</v>
      </c>
      <c r="G28" s="324">
        <v>623</v>
      </c>
      <c r="H28" s="324">
        <v>1461</v>
      </c>
      <c r="I28" s="324">
        <v>3654</v>
      </c>
      <c r="J28" s="324">
        <v>4365</v>
      </c>
      <c r="K28" s="324">
        <v>75</v>
      </c>
      <c r="L28" s="84" t="s">
        <v>19</v>
      </c>
      <c r="M28" s="74"/>
    </row>
    <row r="29" spans="1:13" ht="15.5" x14ac:dyDescent="0.35">
      <c r="A29" s="82">
        <v>26</v>
      </c>
      <c r="B29" s="83" t="s">
        <v>170</v>
      </c>
      <c r="C29" s="40">
        <v>2067</v>
      </c>
      <c r="D29" s="40">
        <v>611</v>
      </c>
      <c r="E29" s="324">
        <v>1277</v>
      </c>
      <c r="F29" s="324">
        <v>1954</v>
      </c>
      <c r="G29" s="324">
        <v>5352</v>
      </c>
      <c r="H29" s="324">
        <v>364</v>
      </c>
      <c r="I29" s="324">
        <v>220</v>
      </c>
      <c r="J29" s="324">
        <v>6608</v>
      </c>
      <c r="K29" s="324">
        <v>668</v>
      </c>
      <c r="L29" s="84" t="s">
        <v>89</v>
      </c>
      <c r="M29" s="74"/>
    </row>
    <row r="30" spans="1:13" ht="15.5" x14ac:dyDescent="0.35">
      <c r="A30" s="82">
        <v>27</v>
      </c>
      <c r="B30" s="83" t="s">
        <v>151</v>
      </c>
      <c r="C30" s="40">
        <v>180</v>
      </c>
      <c r="D30" s="40">
        <v>311</v>
      </c>
      <c r="E30" s="324">
        <v>574</v>
      </c>
      <c r="F30" s="324">
        <v>683</v>
      </c>
      <c r="G30" s="324">
        <v>1105</v>
      </c>
      <c r="H30" s="324">
        <v>454</v>
      </c>
      <c r="I30" s="324">
        <v>948</v>
      </c>
      <c r="J30" s="324">
        <v>885</v>
      </c>
      <c r="K30" s="324">
        <v>637</v>
      </c>
      <c r="L30" s="84" t="s">
        <v>91</v>
      </c>
      <c r="M30" s="74"/>
    </row>
    <row r="31" spans="1:13" ht="15.5" x14ac:dyDescent="0.35">
      <c r="A31" s="82">
        <v>28</v>
      </c>
      <c r="B31" s="83" t="s">
        <v>153</v>
      </c>
      <c r="C31" s="40">
        <v>0</v>
      </c>
      <c r="D31" s="40">
        <v>2458</v>
      </c>
      <c r="E31" s="324">
        <v>103</v>
      </c>
      <c r="F31" s="324">
        <v>58</v>
      </c>
      <c r="G31" s="324">
        <v>72</v>
      </c>
      <c r="H31" s="324">
        <v>53</v>
      </c>
      <c r="I31" s="324">
        <v>70</v>
      </c>
      <c r="J31" s="324">
        <v>200</v>
      </c>
      <c r="K31" s="324">
        <v>250</v>
      </c>
      <c r="L31" s="84" t="s">
        <v>93</v>
      </c>
      <c r="M31" s="74"/>
    </row>
    <row r="32" spans="1:13" ht="15.5" x14ac:dyDescent="0.35">
      <c r="A32" s="82">
        <v>29</v>
      </c>
      <c r="B32" s="83" t="s">
        <v>152</v>
      </c>
      <c r="C32" s="40">
        <v>0</v>
      </c>
      <c r="D32" s="40">
        <v>35</v>
      </c>
      <c r="E32" s="324"/>
      <c r="F32" s="324">
        <v>29</v>
      </c>
      <c r="G32" s="324">
        <v>1</v>
      </c>
      <c r="H32" s="324">
        <v>0</v>
      </c>
      <c r="I32" s="324">
        <v>3</v>
      </c>
      <c r="J32" s="324">
        <v>2000</v>
      </c>
      <c r="K32" s="324">
        <v>190</v>
      </c>
      <c r="L32" s="84" t="s">
        <v>95</v>
      </c>
      <c r="M32" s="74"/>
    </row>
    <row r="33" spans="1:13" ht="15.5" x14ac:dyDescent="0.35">
      <c r="A33" s="82">
        <v>30</v>
      </c>
      <c r="B33" s="83" t="s">
        <v>154</v>
      </c>
      <c r="C33" s="40">
        <v>1013</v>
      </c>
      <c r="D33" s="40">
        <v>1071</v>
      </c>
      <c r="E33" s="324">
        <v>2103</v>
      </c>
      <c r="F33" s="324">
        <v>52</v>
      </c>
      <c r="G33" s="324" t="s">
        <v>176</v>
      </c>
      <c r="H33" s="324">
        <v>391</v>
      </c>
      <c r="I33" s="324" t="s">
        <v>250</v>
      </c>
      <c r="J33" s="324">
        <v>1533</v>
      </c>
      <c r="K33" s="324" t="s">
        <v>176</v>
      </c>
      <c r="L33" s="84" t="s">
        <v>98</v>
      </c>
      <c r="M33" s="74"/>
    </row>
    <row r="34" spans="1:13" ht="31" x14ac:dyDescent="0.35">
      <c r="A34" s="82">
        <v>31</v>
      </c>
      <c r="B34" s="83" t="s">
        <v>251</v>
      </c>
      <c r="C34" s="40">
        <v>68</v>
      </c>
      <c r="D34" s="40">
        <v>18</v>
      </c>
      <c r="E34" s="324">
        <v>93</v>
      </c>
      <c r="F34" s="324">
        <v>205</v>
      </c>
      <c r="G34" s="324">
        <v>702</v>
      </c>
      <c r="H34" s="324">
        <v>610</v>
      </c>
      <c r="I34" s="324">
        <v>187</v>
      </c>
      <c r="J34" s="324">
        <v>65</v>
      </c>
      <c r="K34" s="324">
        <v>696</v>
      </c>
      <c r="L34" s="84" t="s">
        <v>252</v>
      </c>
      <c r="M34" s="74"/>
    </row>
    <row r="35" spans="1:13" s="86" customFormat="1" ht="15.5" x14ac:dyDescent="0.35">
      <c r="A35" s="82">
        <v>32</v>
      </c>
      <c r="B35" s="83" t="s">
        <v>155</v>
      </c>
      <c r="C35" s="40">
        <v>1</v>
      </c>
      <c r="D35" s="40">
        <v>2857</v>
      </c>
      <c r="E35" s="324">
        <v>1810</v>
      </c>
      <c r="F35" s="324">
        <v>357</v>
      </c>
      <c r="G35" s="324">
        <v>82</v>
      </c>
      <c r="H35" s="324">
        <v>0</v>
      </c>
      <c r="I35" s="324">
        <v>397</v>
      </c>
      <c r="J35" s="324">
        <v>3600</v>
      </c>
      <c r="K35" s="324">
        <v>0</v>
      </c>
      <c r="L35" s="84" t="s">
        <v>102</v>
      </c>
      <c r="M35" s="85"/>
    </row>
    <row r="36" spans="1:13" ht="31" x14ac:dyDescent="0.35">
      <c r="A36" s="82">
        <v>33</v>
      </c>
      <c r="B36" s="83" t="s">
        <v>253</v>
      </c>
      <c r="C36" s="40">
        <v>0</v>
      </c>
      <c r="D36" s="40">
        <v>0</v>
      </c>
      <c r="E36" s="324"/>
      <c r="F36" s="324">
        <v>0</v>
      </c>
      <c r="G36" s="324">
        <v>0</v>
      </c>
      <c r="H36" s="324">
        <v>0</v>
      </c>
      <c r="I36" s="324">
        <v>0</v>
      </c>
      <c r="J36" s="324">
        <v>1</v>
      </c>
      <c r="K36" s="324">
        <v>0</v>
      </c>
      <c r="L36" s="87" t="s">
        <v>254</v>
      </c>
      <c r="M36" s="74"/>
    </row>
    <row r="37" spans="1:13" ht="15.5" x14ac:dyDescent="0.35">
      <c r="A37" s="82">
        <v>34</v>
      </c>
      <c r="B37" s="83" t="s">
        <v>158</v>
      </c>
      <c r="C37" s="40">
        <v>0</v>
      </c>
      <c r="D37" s="40">
        <v>0</v>
      </c>
      <c r="E37" s="324"/>
      <c r="F37" s="324" t="s">
        <v>176</v>
      </c>
      <c r="G37" s="324" t="s">
        <v>176</v>
      </c>
      <c r="H37" s="324">
        <v>0</v>
      </c>
      <c r="I37" s="324">
        <v>0</v>
      </c>
      <c r="J37" s="324">
        <v>103</v>
      </c>
      <c r="K37" s="324">
        <v>86</v>
      </c>
      <c r="L37" s="84" t="s">
        <v>30</v>
      </c>
      <c r="M37" s="74"/>
    </row>
    <row r="38" spans="1:13" ht="15.5" x14ac:dyDescent="0.35">
      <c r="A38" s="82">
        <v>35</v>
      </c>
      <c r="B38" s="83" t="s">
        <v>27</v>
      </c>
      <c r="C38" s="40">
        <v>245</v>
      </c>
      <c r="D38" s="40">
        <v>463</v>
      </c>
      <c r="E38" s="324">
        <v>475</v>
      </c>
      <c r="F38" s="324">
        <v>2876</v>
      </c>
      <c r="G38" s="324">
        <v>7084</v>
      </c>
      <c r="H38" s="324">
        <v>3980</v>
      </c>
      <c r="I38" s="324">
        <v>7284</v>
      </c>
      <c r="J38" s="324">
        <v>11440</v>
      </c>
      <c r="K38" s="324">
        <v>6602</v>
      </c>
      <c r="L38" s="84" t="s">
        <v>28</v>
      </c>
      <c r="M38" s="74"/>
    </row>
    <row r="39" spans="1:13" ht="15.5" x14ac:dyDescent="0.35">
      <c r="A39" s="82"/>
      <c r="B39" s="77" t="s">
        <v>31</v>
      </c>
      <c r="C39" s="45">
        <f t="shared" ref="C39:D39" si="0">SUM(C4:C38)</f>
        <v>27553</v>
      </c>
      <c r="D39" s="45">
        <f t="shared" si="0"/>
        <v>64057</v>
      </c>
      <c r="E39" s="325">
        <f>SUM(E4:E38)</f>
        <v>67769</v>
      </c>
      <c r="F39" s="325">
        <f t="shared" ref="F39:K39" si="1">SUM(F4:F38)</f>
        <v>57813</v>
      </c>
      <c r="G39" s="325">
        <f t="shared" si="1"/>
        <v>81914</v>
      </c>
      <c r="H39" s="325">
        <f t="shared" si="1"/>
        <v>43424</v>
      </c>
      <c r="I39" s="325">
        <f t="shared" si="1"/>
        <v>118914</v>
      </c>
      <c r="J39" s="325">
        <f t="shared" si="1"/>
        <v>148587</v>
      </c>
      <c r="K39" s="325">
        <f t="shared" si="1"/>
        <v>93455</v>
      </c>
      <c r="L39" s="79" t="s">
        <v>32</v>
      </c>
      <c r="M39" s="74"/>
    </row>
    <row r="40" spans="1:13" s="89" customFormat="1" x14ac:dyDescent="0.35">
      <c r="A40" s="428" t="s">
        <v>255</v>
      </c>
      <c r="B40" s="429"/>
      <c r="C40" s="429"/>
      <c r="D40" s="429"/>
      <c r="E40" s="429"/>
      <c r="F40" s="429"/>
      <c r="G40" s="429"/>
      <c r="H40" s="429"/>
      <c r="I40" s="429"/>
      <c r="J40" s="429"/>
      <c r="K40" s="429"/>
      <c r="L40" s="430"/>
      <c r="M40" s="88"/>
    </row>
    <row r="41" spans="1:13" x14ac:dyDescent="0.35">
      <c r="A41" s="685" t="s">
        <v>256</v>
      </c>
      <c r="B41" s="686"/>
      <c r="C41" s="686"/>
      <c r="D41" s="686"/>
      <c r="E41" s="686"/>
      <c r="F41" s="686"/>
      <c r="G41" s="686"/>
      <c r="H41" s="686"/>
      <c r="I41" s="686"/>
      <c r="J41" s="686"/>
      <c r="K41" s="686"/>
      <c r="L41" s="687"/>
      <c r="M41" s="74"/>
    </row>
    <row r="42" spans="1:13" s="89" customFormat="1" ht="45.75" customHeight="1" x14ac:dyDescent="0.35">
      <c r="A42" s="688" t="s">
        <v>257</v>
      </c>
      <c r="B42" s="689"/>
      <c r="C42" s="689"/>
      <c r="D42" s="689"/>
      <c r="E42" s="689"/>
      <c r="F42" s="689"/>
      <c r="G42" s="689"/>
      <c r="H42" s="689"/>
      <c r="I42" s="689"/>
      <c r="J42" s="689"/>
      <c r="K42" s="689"/>
      <c r="L42" s="690"/>
      <c r="M42" s="88"/>
    </row>
    <row r="43" spans="1:13" ht="15" hidden="1" customHeight="1" x14ac:dyDescent="0.35">
      <c r="A43" s="75"/>
      <c r="B43" s="75"/>
      <c r="C43" s="75"/>
      <c r="D43" s="75"/>
    </row>
    <row r="45" spans="1:13" hidden="1" x14ac:dyDescent="0.35">
      <c r="B45" s="91"/>
    </row>
    <row r="47" spans="1:13" hidden="1" x14ac:dyDescent="0.35">
      <c r="A47" s="92"/>
      <c r="B47" s="92"/>
      <c r="C47" s="92"/>
      <c r="D47" s="92"/>
      <c r="E47" s="196"/>
      <c r="F47" s="196"/>
      <c r="G47" s="196"/>
      <c r="H47" s="196"/>
      <c r="I47" s="196"/>
      <c r="J47" s="196"/>
      <c r="K47" s="196"/>
      <c r="L47" s="92"/>
    </row>
  </sheetData>
  <mergeCells count="5">
    <mergeCell ref="A1:L1"/>
    <mergeCell ref="A2:L2"/>
    <mergeCell ref="A40:L40"/>
    <mergeCell ref="A41:L41"/>
    <mergeCell ref="A42:L42"/>
  </mergeCells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2E9D01-872F-4BD7-9060-480924DB1BD9}">
  <sheetPr codeName="Sheet26">
    <pageSetUpPr fitToPage="1"/>
  </sheetPr>
  <dimension ref="A1:W44"/>
  <sheetViews>
    <sheetView tabSelected="1" workbookViewId="0">
      <selection activeCell="G13" sqref="G13"/>
    </sheetView>
  </sheetViews>
  <sheetFormatPr defaultColWidth="0" defaultRowHeight="14.5" zeroHeight="1" x14ac:dyDescent="0.35"/>
  <cols>
    <col min="1" max="1" width="9.1796875" style="8" customWidth="1"/>
    <col min="2" max="2" width="20.1796875" style="8" bestFit="1" customWidth="1"/>
    <col min="3" max="3" width="10.54296875" style="8" customWidth="1"/>
    <col min="4" max="22" width="9.1796875" style="8" customWidth="1"/>
    <col min="23" max="23" width="24" style="8" customWidth="1"/>
    <col min="24" max="16384" width="9.1796875" style="8" hidden="1"/>
  </cols>
  <sheetData>
    <row r="1" spans="1:23" ht="17" x14ac:dyDescent="0.35">
      <c r="A1" s="667" t="s">
        <v>610</v>
      </c>
      <c r="B1" s="668"/>
      <c r="C1" s="668"/>
      <c r="D1" s="668"/>
      <c r="E1" s="668"/>
      <c r="F1" s="668"/>
      <c r="G1" s="668"/>
      <c r="H1" s="668"/>
      <c r="I1" s="668"/>
      <c r="J1" s="668"/>
      <c r="K1" s="668"/>
      <c r="L1" s="668"/>
      <c r="M1" s="668"/>
      <c r="N1" s="668"/>
      <c r="O1" s="668"/>
      <c r="P1" s="668"/>
      <c r="Q1" s="668"/>
      <c r="R1" s="668"/>
      <c r="S1" s="668"/>
      <c r="T1" s="668"/>
      <c r="U1" s="668"/>
      <c r="V1" s="668"/>
      <c r="W1" s="669"/>
    </row>
    <row r="2" spans="1:23" ht="15.5" x14ac:dyDescent="0.35">
      <c r="A2" s="658" t="s">
        <v>611</v>
      </c>
      <c r="B2" s="659"/>
      <c r="C2" s="659"/>
      <c r="D2" s="659"/>
      <c r="E2" s="659"/>
      <c r="F2" s="659"/>
      <c r="G2" s="659"/>
      <c r="H2" s="659"/>
      <c r="I2" s="659"/>
      <c r="J2" s="659"/>
      <c r="K2" s="659"/>
      <c r="L2" s="659"/>
      <c r="M2" s="659"/>
      <c r="N2" s="659"/>
      <c r="O2" s="659"/>
      <c r="P2" s="659"/>
      <c r="Q2" s="659"/>
      <c r="R2" s="659"/>
      <c r="S2" s="659"/>
      <c r="T2" s="659"/>
      <c r="U2" s="659"/>
      <c r="V2" s="659"/>
      <c r="W2" s="660"/>
    </row>
    <row r="3" spans="1:23" x14ac:dyDescent="0.35">
      <c r="A3" s="494" t="s">
        <v>258</v>
      </c>
      <c r="B3" s="467" t="s">
        <v>2</v>
      </c>
      <c r="C3" s="494">
        <v>2018</v>
      </c>
      <c r="D3" s="365"/>
      <c r="E3" s="365"/>
      <c r="F3" s="365"/>
      <c r="G3" s="494">
        <v>2019</v>
      </c>
      <c r="H3" s="365"/>
      <c r="I3" s="365"/>
      <c r="J3" s="365"/>
      <c r="K3" s="494">
        <v>2020</v>
      </c>
      <c r="L3" s="365"/>
      <c r="M3" s="365"/>
      <c r="N3" s="365"/>
      <c r="O3" s="494">
        <v>2021</v>
      </c>
      <c r="P3" s="365"/>
      <c r="Q3" s="365"/>
      <c r="R3" s="365"/>
      <c r="S3" s="494" t="s">
        <v>37</v>
      </c>
      <c r="T3" s="365"/>
      <c r="U3" s="365"/>
      <c r="V3" s="365"/>
      <c r="W3" s="465" t="s">
        <v>259</v>
      </c>
    </row>
    <row r="4" spans="1:23" ht="60" x14ac:dyDescent="0.35">
      <c r="A4" s="494"/>
      <c r="B4" s="467"/>
      <c r="C4" s="76" t="s">
        <v>260</v>
      </c>
      <c r="D4" s="76" t="s">
        <v>261</v>
      </c>
      <c r="E4" s="76" t="s">
        <v>262</v>
      </c>
      <c r="F4" s="76" t="s">
        <v>261</v>
      </c>
      <c r="G4" s="76" t="s">
        <v>260</v>
      </c>
      <c r="H4" s="76" t="s">
        <v>261</v>
      </c>
      <c r="I4" s="76" t="s">
        <v>262</v>
      </c>
      <c r="J4" s="76" t="s">
        <v>261</v>
      </c>
      <c r="K4" s="76" t="s">
        <v>260</v>
      </c>
      <c r="L4" s="76" t="s">
        <v>261</v>
      </c>
      <c r="M4" s="76" t="s">
        <v>262</v>
      </c>
      <c r="N4" s="76" t="s">
        <v>261</v>
      </c>
      <c r="O4" s="76" t="s">
        <v>260</v>
      </c>
      <c r="P4" s="76" t="s">
        <v>261</v>
      </c>
      <c r="Q4" s="76" t="s">
        <v>262</v>
      </c>
      <c r="R4" s="76" t="s">
        <v>261</v>
      </c>
      <c r="S4" s="76" t="s">
        <v>260</v>
      </c>
      <c r="T4" s="76" t="s">
        <v>261</v>
      </c>
      <c r="U4" s="76" t="s">
        <v>262</v>
      </c>
      <c r="V4" s="76" t="s">
        <v>261</v>
      </c>
      <c r="W4" s="465"/>
    </row>
    <row r="5" spans="1:23" ht="15.5" x14ac:dyDescent="0.35">
      <c r="A5" s="82">
        <v>1</v>
      </c>
      <c r="B5" s="83" t="s">
        <v>4</v>
      </c>
      <c r="C5" s="63">
        <v>16</v>
      </c>
      <c r="D5" s="63">
        <v>0</v>
      </c>
      <c r="E5" s="63">
        <v>0</v>
      </c>
      <c r="F5" s="63">
        <v>0</v>
      </c>
      <c r="G5" s="114">
        <v>2</v>
      </c>
      <c r="H5" s="114">
        <v>0</v>
      </c>
      <c r="I5" s="114">
        <v>0</v>
      </c>
      <c r="J5" s="114">
        <v>0</v>
      </c>
      <c r="K5" s="114">
        <v>43</v>
      </c>
      <c r="L5" s="114">
        <v>0</v>
      </c>
      <c r="M5" s="114">
        <v>0</v>
      </c>
      <c r="N5" s="114">
        <v>0</v>
      </c>
      <c r="O5" s="114">
        <v>11</v>
      </c>
      <c r="P5" s="114">
        <v>0</v>
      </c>
      <c r="Q5" s="114">
        <v>0</v>
      </c>
      <c r="R5" s="114">
        <v>0</v>
      </c>
      <c r="S5" s="114">
        <v>14</v>
      </c>
      <c r="T5" s="114">
        <v>2</v>
      </c>
      <c r="U5" s="114">
        <v>3</v>
      </c>
      <c r="V5" s="114">
        <v>2</v>
      </c>
      <c r="W5" s="87" t="s">
        <v>5</v>
      </c>
    </row>
    <row r="6" spans="1:23" ht="15.5" x14ac:dyDescent="0.35">
      <c r="A6" s="82">
        <v>2</v>
      </c>
      <c r="B6" s="83" t="s">
        <v>123</v>
      </c>
      <c r="C6" s="63">
        <v>0</v>
      </c>
      <c r="D6" s="63">
        <v>0</v>
      </c>
      <c r="E6" s="63">
        <v>0</v>
      </c>
      <c r="F6" s="63">
        <v>0</v>
      </c>
      <c r="G6" s="114">
        <v>68</v>
      </c>
      <c r="H6" s="114">
        <v>2</v>
      </c>
      <c r="I6" s="114">
        <v>68</v>
      </c>
      <c r="J6" s="114">
        <v>2</v>
      </c>
      <c r="K6" s="114">
        <v>1</v>
      </c>
      <c r="L6" s="114">
        <v>0</v>
      </c>
      <c r="M6" s="114">
        <v>0</v>
      </c>
      <c r="N6" s="114">
        <v>0</v>
      </c>
      <c r="O6" s="114">
        <v>0</v>
      </c>
      <c r="P6" s="114">
        <v>0</v>
      </c>
      <c r="Q6" s="114">
        <v>0</v>
      </c>
      <c r="R6" s="114">
        <v>0</v>
      </c>
      <c r="S6" s="114">
        <v>12</v>
      </c>
      <c r="T6" s="114">
        <v>2</v>
      </c>
      <c r="U6" s="114">
        <v>5</v>
      </c>
      <c r="V6" s="114">
        <v>2</v>
      </c>
      <c r="W6" s="87" t="s">
        <v>46</v>
      </c>
    </row>
    <row r="7" spans="1:23" ht="15.5" x14ac:dyDescent="0.35">
      <c r="A7" s="82">
        <v>3</v>
      </c>
      <c r="B7" s="83" t="s">
        <v>125</v>
      </c>
      <c r="C7" s="63">
        <v>1492</v>
      </c>
      <c r="D7" s="63">
        <v>183</v>
      </c>
      <c r="E7" s="63">
        <v>509</v>
      </c>
      <c r="F7" s="63">
        <v>94</v>
      </c>
      <c r="G7" s="114">
        <v>2652</v>
      </c>
      <c r="H7" s="114">
        <v>353</v>
      </c>
      <c r="I7" s="114">
        <v>642</v>
      </c>
      <c r="J7" s="114">
        <v>161</v>
      </c>
      <c r="K7" s="114">
        <v>595</v>
      </c>
      <c r="L7" s="114">
        <v>96</v>
      </c>
      <c r="M7" s="114">
        <v>320</v>
      </c>
      <c r="N7" s="114">
        <v>51</v>
      </c>
      <c r="O7" s="114">
        <v>488</v>
      </c>
      <c r="P7" s="114">
        <v>91</v>
      </c>
      <c r="Q7" s="114">
        <v>218</v>
      </c>
      <c r="R7" s="114">
        <v>40</v>
      </c>
      <c r="S7" s="114">
        <v>1019</v>
      </c>
      <c r="T7" s="114">
        <v>162</v>
      </c>
      <c r="U7" s="114">
        <v>456</v>
      </c>
      <c r="V7" s="114">
        <v>96</v>
      </c>
      <c r="W7" s="87" t="s">
        <v>48</v>
      </c>
    </row>
    <row r="8" spans="1:23" ht="15.5" x14ac:dyDescent="0.35">
      <c r="A8" s="82">
        <v>4</v>
      </c>
      <c r="B8" s="83" t="s">
        <v>126</v>
      </c>
      <c r="C8" s="63">
        <v>124</v>
      </c>
      <c r="D8" s="63">
        <v>33</v>
      </c>
      <c r="E8" s="63">
        <v>74</v>
      </c>
      <c r="F8" s="63">
        <v>11</v>
      </c>
      <c r="G8" s="114">
        <v>292</v>
      </c>
      <c r="H8" s="114">
        <v>82</v>
      </c>
      <c r="I8" s="114">
        <v>135</v>
      </c>
      <c r="J8" s="114">
        <v>27</v>
      </c>
      <c r="K8" s="114">
        <v>172</v>
      </c>
      <c r="L8" s="114">
        <v>23</v>
      </c>
      <c r="M8" s="114">
        <v>29</v>
      </c>
      <c r="N8" s="114">
        <v>2</v>
      </c>
      <c r="O8" s="114">
        <v>157</v>
      </c>
      <c r="P8" s="114">
        <v>28</v>
      </c>
      <c r="Q8" s="114">
        <v>38</v>
      </c>
      <c r="R8" s="114">
        <v>7</v>
      </c>
      <c r="S8" s="114">
        <v>29</v>
      </c>
      <c r="T8" s="114">
        <v>9</v>
      </c>
      <c r="U8" s="114">
        <v>24</v>
      </c>
      <c r="V8" s="114">
        <v>9</v>
      </c>
      <c r="W8" s="87" t="s">
        <v>50</v>
      </c>
    </row>
    <row r="9" spans="1:23" ht="15.5" x14ac:dyDescent="0.35">
      <c r="A9" s="82">
        <v>5</v>
      </c>
      <c r="B9" s="83" t="s">
        <v>244</v>
      </c>
      <c r="C9" s="63">
        <v>0</v>
      </c>
      <c r="D9" s="63">
        <v>0</v>
      </c>
      <c r="E9" s="63">
        <v>0</v>
      </c>
      <c r="F9" s="63">
        <v>0</v>
      </c>
      <c r="G9" s="114">
        <v>273</v>
      </c>
      <c r="H9" s="114">
        <v>5</v>
      </c>
      <c r="I9" s="114">
        <v>53</v>
      </c>
      <c r="J9" s="114">
        <v>5</v>
      </c>
      <c r="K9" s="114">
        <v>58</v>
      </c>
      <c r="L9" s="114">
        <v>4</v>
      </c>
      <c r="M9" s="114">
        <v>12</v>
      </c>
      <c r="N9" s="114">
        <v>4</v>
      </c>
      <c r="O9" s="114">
        <v>41</v>
      </c>
      <c r="P9" s="114">
        <v>0</v>
      </c>
      <c r="Q9" s="114">
        <v>5</v>
      </c>
      <c r="R9" s="114">
        <v>0</v>
      </c>
      <c r="S9" s="114">
        <v>66</v>
      </c>
      <c r="T9" s="114">
        <v>0</v>
      </c>
      <c r="U9" s="114">
        <v>13</v>
      </c>
      <c r="V9" s="114">
        <v>0</v>
      </c>
      <c r="W9" s="87" t="s">
        <v>52</v>
      </c>
    </row>
    <row r="10" spans="1:23" ht="15.5" x14ac:dyDescent="0.35">
      <c r="A10" s="82">
        <v>6</v>
      </c>
      <c r="B10" s="83" t="s">
        <v>130</v>
      </c>
      <c r="C10" s="63">
        <v>0</v>
      </c>
      <c r="D10" s="63">
        <v>0</v>
      </c>
      <c r="E10" s="63">
        <v>0</v>
      </c>
      <c r="F10" s="63">
        <v>0</v>
      </c>
      <c r="G10" s="114">
        <v>0</v>
      </c>
      <c r="H10" s="114">
        <v>0</v>
      </c>
      <c r="I10" s="114">
        <v>0</v>
      </c>
      <c r="J10" s="114">
        <v>0</v>
      </c>
      <c r="K10" s="114">
        <v>0</v>
      </c>
      <c r="L10" s="114">
        <v>0</v>
      </c>
      <c r="M10" s="114">
        <v>0</v>
      </c>
      <c r="N10" s="114">
        <v>0</v>
      </c>
      <c r="O10" s="114">
        <v>0</v>
      </c>
      <c r="P10" s="114">
        <v>0</v>
      </c>
      <c r="Q10" s="114">
        <v>0</v>
      </c>
      <c r="R10" s="114">
        <v>0</v>
      </c>
      <c r="S10" s="114">
        <v>0</v>
      </c>
      <c r="T10" s="114">
        <v>0</v>
      </c>
      <c r="U10" s="114">
        <v>0</v>
      </c>
      <c r="V10" s="114">
        <v>0</v>
      </c>
      <c r="W10" s="87" t="s">
        <v>54</v>
      </c>
    </row>
    <row r="11" spans="1:23" ht="15.5" x14ac:dyDescent="0.35">
      <c r="A11" s="82">
        <v>7</v>
      </c>
      <c r="B11" s="83" t="s">
        <v>6</v>
      </c>
      <c r="C11" s="63">
        <v>18</v>
      </c>
      <c r="D11" s="63">
        <v>0</v>
      </c>
      <c r="E11" s="63">
        <v>3</v>
      </c>
      <c r="F11" s="63">
        <v>0</v>
      </c>
      <c r="G11" s="114">
        <v>71</v>
      </c>
      <c r="H11" s="114">
        <v>0</v>
      </c>
      <c r="I11" s="114">
        <v>1</v>
      </c>
      <c r="J11" s="114">
        <v>0</v>
      </c>
      <c r="K11" s="114">
        <v>4</v>
      </c>
      <c r="L11" s="114">
        <v>0</v>
      </c>
      <c r="M11" s="114">
        <v>0</v>
      </c>
      <c r="N11" s="114">
        <v>0</v>
      </c>
      <c r="O11" s="114">
        <v>2</v>
      </c>
      <c r="P11" s="114">
        <v>0</v>
      </c>
      <c r="Q11" s="114">
        <v>0</v>
      </c>
      <c r="R11" s="114">
        <v>0</v>
      </c>
      <c r="S11" s="114">
        <v>36</v>
      </c>
      <c r="T11" s="114">
        <v>0</v>
      </c>
      <c r="U11" s="114">
        <v>1</v>
      </c>
      <c r="V11" s="114">
        <v>0</v>
      </c>
      <c r="W11" s="87" t="s">
        <v>7</v>
      </c>
    </row>
    <row r="12" spans="1:23" ht="15.5" x14ac:dyDescent="0.35">
      <c r="A12" s="82">
        <v>8</v>
      </c>
      <c r="B12" s="83" t="s">
        <v>8</v>
      </c>
      <c r="C12" s="63">
        <v>0</v>
      </c>
      <c r="D12" s="63">
        <v>0</v>
      </c>
      <c r="E12" s="63">
        <v>0</v>
      </c>
      <c r="F12" s="63">
        <v>0</v>
      </c>
      <c r="G12" s="114">
        <v>0</v>
      </c>
      <c r="H12" s="114">
        <v>0</v>
      </c>
      <c r="I12" s="114">
        <v>0</v>
      </c>
      <c r="J12" s="114">
        <v>0</v>
      </c>
      <c r="K12" s="114">
        <v>0</v>
      </c>
      <c r="L12" s="114">
        <v>0</v>
      </c>
      <c r="M12" s="114">
        <v>0</v>
      </c>
      <c r="N12" s="114">
        <v>0</v>
      </c>
      <c r="O12" s="114">
        <v>0</v>
      </c>
      <c r="P12" s="114">
        <v>0</v>
      </c>
      <c r="Q12" s="114">
        <v>0</v>
      </c>
      <c r="R12" s="114">
        <v>0</v>
      </c>
      <c r="S12" s="114">
        <v>0</v>
      </c>
      <c r="T12" s="114">
        <v>0</v>
      </c>
      <c r="U12" s="114">
        <v>0</v>
      </c>
      <c r="V12" s="114">
        <v>0</v>
      </c>
      <c r="W12" s="87" t="s">
        <v>9</v>
      </c>
    </row>
    <row r="13" spans="1:23" ht="15.5" x14ac:dyDescent="0.35">
      <c r="A13" s="82">
        <v>9</v>
      </c>
      <c r="B13" s="83" t="s">
        <v>131</v>
      </c>
      <c r="C13" s="63">
        <v>0</v>
      </c>
      <c r="D13" s="63">
        <v>0</v>
      </c>
      <c r="E13" s="63">
        <v>0</v>
      </c>
      <c r="F13" s="63">
        <v>0</v>
      </c>
      <c r="G13" s="114">
        <v>0</v>
      </c>
      <c r="H13" s="114">
        <v>0</v>
      </c>
      <c r="I13" s="114">
        <v>0</v>
      </c>
      <c r="J13" s="114">
        <v>0</v>
      </c>
      <c r="K13" s="114">
        <v>0</v>
      </c>
      <c r="L13" s="114">
        <v>0</v>
      </c>
      <c r="M13" s="114">
        <v>0</v>
      </c>
      <c r="N13" s="114">
        <v>0</v>
      </c>
      <c r="O13" s="114">
        <v>1</v>
      </c>
      <c r="P13" s="114">
        <v>0</v>
      </c>
      <c r="Q13" s="114">
        <v>1</v>
      </c>
      <c r="R13" s="114">
        <v>0</v>
      </c>
      <c r="S13" s="114">
        <v>1</v>
      </c>
      <c r="T13" s="114">
        <v>0</v>
      </c>
      <c r="U13" s="114">
        <v>1</v>
      </c>
      <c r="V13" s="114">
        <v>0</v>
      </c>
      <c r="W13" s="87" t="s">
        <v>58</v>
      </c>
    </row>
    <row r="14" spans="1:23" ht="15.5" x14ac:dyDescent="0.35">
      <c r="A14" s="82">
        <v>10</v>
      </c>
      <c r="B14" s="83" t="s">
        <v>132</v>
      </c>
      <c r="C14" s="63">
        <v>0</v>
      </c>
      <c r="D14" s="63">
        <v>0</v>
      </c>
      <c r="E14" s="63">
        <v>0</v>
      </c>
      <c r="F14" s="63">
        <v>0</v>
      </c>
      <c r="G14" s="114">
        <v>0</v>
      </c>
      <c r="H14" s="114">
        <v>0</v>
      </c>
      <c r="I14" s="114">
        <v>0</v>
      </c>
      <c r="J14" s="114">
        <v>0</v>
      </c>
      <c r="K14" s="114">
        <v>0</v>
      </c>
      <c r="L14" s="114">
        <v>0</v>
      </c>
      <c r="M14" s="114">
        <v>0</v>
      </c>
      <c r="N14" s="114">
        <v>0</v>
      </c>
      <c r="O14" s="114">
        <v>0</v>
      </c>
      <c r="P14" s="114">
        <v>0</v>
      </c>
      <c r="Q14" s="114">
        <v>0</v>
      </c>
      <c r="R14" s="114">
        <v>0</v>
      </c>
      <c r="S14" s="114">
        <v>0</v>
      </c>
      <c r="T14" s="114">
        <v>0</v>
      </c>
      <c r="U14" s="114">
        <v>0</v>
      </c>
      <c r="V14" s="114">
        <v>0</v>
      </c>
      <c r="W14" s="87" t="s">
        <v>60</v>
      </c>
    </row>
    <row r="15" spans="1:23" ht="15.5" x14ac:dyDescent="0.35">
      <c r="A15" s="82">
        <v>11</v>
      </c>
      <c r="B15" s="83" t="s">
        <v>245</v>
      </c>
      <c r="C15" s="63">
        <v>0</v>
      </c>
      <c r="D15" s="63">
        <v>0</v>
      </c>
      <c r="E15" s="63">
        <v>0</v>
      </c>
      <c r="F15" s="63">
        <v>0</v>
      </c>
      <c r="G15" s="114">
        <v>0</v>
      </c>
      <c r="H15" s="114">
        <v>0</v>
      </c>
      <c r="I15" s="114">
        <v>0</v>
      </c>
      <c r="J15" s="114">
        <v>0</v>
      </c>
      <c r="K15" s="114">
        <v>0</v>
      </c>
      <c r="L15" s="114">
        <v>0</v>
      </c>
      <c r="M15" s="114">
        <v>0</v>
      </c>
      <c r="N15" s="114">
        <v>0</v>
      </c>
      <c r="O15" s="114">
        <v>0</v>
      </c>
      <c r="P15" s="114">
        <v>0</v>
      </c>
      <c r="Q15" s="114">
        <v>0</v>
      </c>
      <c r="R15" s="114">
        <v>0</v>
      </c>
      <c r="S15" s="114">
        <v>0</v>
      </c>
      <c r="T15" s="114">
        <v>0</v>
      </c>
      <c r="U15" s="114">
        <v>0</v>
      </c>
      <c r="V15" s="114">
        <v>0</v>
      </c>
      <c r="W15" s="87" t="s">
        <v>229</v>
      </c>
    </row>
    <row r="16" spans="1:23" ht="15.5" x14ac:dyDescent="0.35">
      <c r="A16" s="82">
        <v>12</v>
      </c>
      <c r="B16" s="83" t="s">
        <v>137</v>
      </c>
      <c r="C16" s="63">
        <v>544</v>
      </c>
      <c r="D16" s="63">
        <v>0</v>
      </c>
      <c r="E16" s="63">
        <v>66</v>
      </c>
      <c r="F16" s="63">
        <v>0</v>
      </c>
      <c r="G16" s="114">
        <v>912</v>
      </c>
      <c r="H16" s="114">
        <v>3</v>
      </c>
      <c r="I16" s="114">
        <v>112</v>
      </c>
      <c r="J16" s="114">
        <v>3</v>
      </c>
      <c r="K16" s="114">
        <v>485</v>
      </c>
      <c r="L16" s="114">
        <v>0</v>
      </c>
      <c r="M16" s="114">
        <v>44</v>
      </c>
      <c r="N16" s="114">
        <v>0</v>
      </c>
      <c r="O16" s="114">
        <v>998</v>
      </c>
      <c r="P16" s="114">
        <v>2</v>
      </c>
      <c r="Q16" s="114">
        <v>180</v>
      </c>
      <c r="R16" s="114">
        <v>2</v>
      </c>
      <c r="S16" s="114">
        <v>1026</v>
      </c>
      <c r="T16" s="114">
        <v>0</v>
      </c>
      <c r="U16" s="114">
        <v>86</v>
      </c>
      <c r="V16" s="114">
        <v>0</v>
      </c>
      <c r="W16" s="87" t="s">
        <v>65</v>
      </c>
    </row>
    <row r="17" spans="1:23" ht="15.5" x14ac:dyDescent="0.35">
      <c r="A17" s="82">
        <v>13</v>
      </c>
      <c r="B17" s="83" t="s">
        <v>10</v>
      </c>
      <c r="C17" s="63">
        <v>380</v>
      </c>
      <c r="D17" s="63">
        <v>5</v>
      </c>
      <c r="E17" s="63">
        <v>35</v>
      </c>
      <c r="F17" s="63">
        <v>5</v>
      </c>
      <c r="G17" s="114">
        <v>397</v>
      </c>
      <c r="H17" s="114">
        <v>4</v>
      </c>
      <c r="I17" s="114">
        <v>33</v>
      </c>
      <c r="J17" s="114">
        <v>4</v>
      </c>
      <c r="K17" s="114">
        <v>310</v>
      </c>
      <c r="L17" s="114">
        <v>0</v>
      </c>
      <c r="M17" s="114">
        <v>17</v>
      </c>
      <c r="N17" s="114">
        <v>0</v>
      </c>
      <c r="O17" s="114">
        <v>326</v>
      </c>
      <c r="P17" s="114">
        <v>1</v>
      </c>
      <c r="Q17" s="114">
        <v>20</v>
      </c>
      <c r="R17" s="114">
        <v>1</v>
      </c>
      <c r="S17" s="114">
        <v>394</v>
      </c>
      <c r="T17" s="114">
        <v>0</v>
      </c>
      <c r="U17" s="114">
        <v>30</v>
      </c>
      <c r="V17" s="114">
        <v>0</v>
      </c>
      <c r="W17" s="87" t="s">
        <v>11</v>
      </c>
    </row>
    <row r="18" spans="1:23" ht="15.5" x14ac:dyDescent="0.35">
      <c r="A18" s="82">
        <v>14</v>
      </c>
      <c r="B18" s="83" t="s">
        <v>12</v>
      </c>
      <c r="C18" s="63">
        <v>26</v>
      </c>
      <c r="D18" s="63">
        <v>14</v>
      </c>
      <c r="E18" s="63">
        <v>5</v>
      </c>
      <c r="F18" s="63">
        <v>2</v>
      </c>
      <c r="G18" s="114">
        <v>66</v>
      </c>
      <c r="H18" s="114">
        <v>7</v>
      </c>
      <c r="I18" s="114">
        <v>11</v>
      </c>
      <c r="J18" s="114">
        <v>2</v>
      </c>
      <c r="K18" s="114">
        <v>13</v>
      </c>
      <c r="L18" s="114">
        <v>1</v>
      </c>
      <c r="M18" s="114">
        <v>0</v>
      </c>
      <c r="N18" s="114">
        <v>0</v>
      </c>
      <c r="O18" s="114">
        <v>36</v>
      </c>
      <c r="P18" s="114">
        <v>1</v>
      </c>
      <c r="Q18" s="114">
        <v>0</v>
      </c>
      <c r="R18" s="114">
        <v>0</v>
      </c>
      <c r="S18" s="114">
        <v>0</v>
      </c>
      <c r="T18" s="114">
        <v>0</v>
      </c>
      <c r="U18" s="114">
        <v>0</v>
      </c>
      <c r="V18" s="114">
        <v>0</v>
      </c>
      <c r="W18" s="87" t="s">
        <v>13</v>
      </c>
    </row>
    <row r="19" spans="1:23" ht="15.5" x14ac:dyDescent="0.35">
      <c r="A19" s="82">
        <v>15</v>
      </c>
      <c r="B19" s="83" t="s">
        <v>138</v>
      </c>
      <c r="C19" s="63">
        <v>0</v>
      </c>
      <c r="D19" s="63">
        <v>0</v>
      </c>
      <c r="E19" s="63">
        <v>0</v>
      </c>
      <c r="F19" s="63">
        <v>0</v>
      </c>
      <c r="G19" s="114">
        <v>865</v>
      </c>
      <c r="H19" s="114">
        <v>1</v>
      </c>
      <c r="I19" s="114">
        <v>42</v>
      </c>
      <c r="J19" s="114">
        <v>1</v>
      </c>
      <c r="K19" s="114">
        <v>11</v>
      </c>
      <c r="L19" s="114">
        <v>3</v>
      </c>
      <c r="M19" s="114">
        <v>11</v>
      </c>
      <c r="N19" s="114">
        <v>3</v>
      </c>
      <c r="O19" s="114">
        <v>400</v>
      </c>
      <c r="P19" s="114">
        <v>4</v>
      </c>
      <c r="Q19" s="114">
        <v>29</v>
      </c>
      <c r="R19" s="114">
        <v>4</v>
      </c>
      <c r="S19" s="114">
        <v>0</v>
      </c>
      <c r="T19" s="114">
        <v>0</v>
      </c>
      <c r="U19" s="114">
        <v>0</v>
      </c>
      <c r="V19" s="114">
        <v>0</v>
      </c>
      <c r="W19" s="87" t="s">
        <v>69</v>
      </c>
    </row>
    <row r="20" spans="1:23" ht="15.5" x14ac:dyDescent="0.35">
      <c r="A20" s="82">
        <v>16</v>
      </c>
      <c r="B20" s="83" t="s">
        <v>14</v>
      </c>
      <c r="C20" s="63">
        <v>48</v>
      </c>
      <c r="D20" s="63">
        <v>1</v>
      </c>
      <c r="E20" s="63">
        <v>6</v>
      </c>
      <c r="F20" s="63">
        <v>1</v>
      </c>
      <c r="G20" s="114">
        <v>167</v>
      </c>
      <c r="H20" s="114">
        <v>11</v>
      </c>
      <c r="I20" s="114">
        <v>35</v>
      </c>
      <c r="J20" s="114">
        <v>10</v>
      </c>
      <c r="K20" s="114">
        <v>46</v>
      </c>
      <c r="L20" s="114">
        <v>1</v>
      </c>
      <c r="M20" s="114">
        <v>2</v>
      </c>
      <c r="N20" s="114">
        <v>1</v>
      </c>
      <c r="O20" s="114">
        <v>0</v>
      </c>
      <c r="P20" s="114">
        <v>0</v>
      </c>
      <c r="Q20" s="114">
        <v>0</v>
      </c>
      <c r="R20" s="114">
        <v>0</v>
      </c>
      <c r="S20" s="114">
        <v>2</v>
      </c>
      <c r="T20" s="114">
        <v>0</v>
      </c>
      <c r="U20" s="114">
        <v>2</v>
      </c>
      <c r="V20" s="114">
        <v>0</v>
      </c>
      <c r="W20" s="87" t="s">
        <v>15</v>
      </c>
    </row>
    <row r="21" spans="1:23" ht="15.5" x14ac:dyDescent="0.35">
      <c r="A21" s="82">
        <v>17</v>
      </c>
      <c r="B21" s="83" t="s">
        <v>139</v>
      </c>
      <c r="C21" s="63">
        <v>283</v>
      </c>
      <c r="D21" s="63">
        <v>3</v>
      </c>
      <c r="E21" s="63">
        <v>57</v>
      </c>
      <c r="F21" s="63">
        <v>3</v>
      </c>
      <c r="G21" s="114">
        <v>1177</v>
      </c>
      <c r="H21" s="114">
        <v>6</v>
      </c>
      <c r="I21" s="114">
        <v>343</v>
      </c>
      <c r="J21" s="114">
        <v>6</v>
      </c>
      <c r="K21" s="114">
        <v>29</v>
      </c>
      <c r="L21" s="114">
        <v>4</v>
      </c>
      <c r="M21" s="114">
        <v>29</v>
      </c>
      <c r="N21" s="114">
        <v>4</v>
      </c>
      <c r="O21" s="114">
        <v>210</v>
      </c>
      <c r="P21" s="114">
        <v>2</v>
      </c>
      <c r="Q21" s="114">
        <v>13</v>
      </c>
      <c r="R21" s="114">
        <v>2</v>
      </c>
      <c r="S21" s="114">
        <v>332</v>
      </c>
      <c r="T21" s="114">
        <v>6</v>
      </c>
      <c r="U21" s="114">
        <v>66</v>
      </c>
      <c r="V21" s="114">
        <v>6</v>
      </c>
      <c r="W21" s="87" t="s">
        <v>72</v>
      </c>
    </row>
    <row r="22" spans="1:23" ht="15.5" x14ac:dyDescent="0.35">
      <c r="A22" s="82">
        <v>18</v>
      </c>
      <c r="B22" s="83" t="s">
        <v>140</v>
      </c>
      <c r="C22" s="63">
        <v>243</v>
      </c>
      <c r="D22" s="63">
        <v>6</v>
      </c>
      <c r="E22" s="63">
        <v>90</v>
      </c>
      <c r="F22" s="63">
        <v>6</v>
      </c>
      <c r="G22" s="114">
        <v>711</v>
      </c>
      <c r="H22" s="114">
        <v>9</v>
      </c>
      <c r="I22" s="114">
        <v>191</v>
      </c>
      <c r="J22" s="114">
        <v>9</v>
      </c>
      <c r="K22" s="114">
        <v>230</v>
      </c>
      <c r="L22" s="114">
        <v>1</v>
      </c>
      <c r="M22" s="114">
        <v>38</v>
      </c>
      <c r="N22" s="114">
        <v>1</v>
      </c>
      <c r="O22" s="114">
        <v>38</v>
      </c>
      <c r="P22" s="114">
        <v>1</v>
      </c>
      <c r="Q22" s="114">
        <v>2</v>
      </c>
      <c r="R22" s="114">
        <v>1</v>
      </c>
      <c r="S22" s="114">
        <v>345</v>
      </c>
      <c r="T22" s="114">
        <v>1</v>
      </c>
      <c r="U22" s="114">
        <v>69</v>
      </c>
      <c r="V22" s="114">
        <v>1</v>
      </c>
      <c r="W22" s="87" t="s">
        <v>74</v>
      </c>
    </row>
    <row r="23" spans="1:23" ht="15.5" x14ac:dyDescent="0.35">
      <c r="A23" s="82">
        <v>19</v>
      </c>
      <c r="B23" s="83" t="s">
        <v>246</v>
      </c>
      <c r="C23" s="63">
        <v>0</v>
      </c>
      <c r="D23" s="63">
        <v>0</v>
      </c>
      <c r="E23" s="63">
        <v>0</v>
      </c>
      <c r="F23" s="63">
        <v>0</v>
      </c>
      <c r="G23" s="114">
        <v>0</v>
      </c>
      <c r="H23" s="114">
        <v>0</v>
      </c>
      <c r="I23" s="114">
        <v>0</v>
      </c>
      <c r="J23" s="114">
        <v>0</v>
      </c>
      <c r="K23" s="114">
        <v>0</v>
      </c>
      <c r="L23" s="114">
        <v>0</v>
      </c>
      <c r="M23" s="114">
        <v>0</v>
      </c>
      <c r="N23" s="114">
        <v>0</v>
      </c>
      <c r="O23" s="114">
        <v>0</v>
      </c>
      <c r="P23" s="114">
        <v>0</v>
      </c>
      <c r="Q23" s="114">
        <v>0</v>
      </c>
      <c r="R23" s="114">
        <v>0</v>
      </c>
      <c r="S23" s="114">
        <v>0</v>
      </c>
      <c r="T23" s="114">
        <v>0</v>
      </c>
      <c r="U23" s="114">
        <v>0</v>
      </c>
      <c r="V23" s="114">
        <v>0</v>
      </c>
      <c r="W23" s="87" t="s">
        <v>76</v>
      </c>
    </row>
    <row r="24" spans="1:23" ht="15.5" x14ac:dyDescent="0.35">
      <c r="A24" s="82">
        <v>20</v>
      </c>
      <c r="B24" s="83" t="s">
        <v>248</v>
      </c>
      <c r="C24" s="63">
        <v>27</v>
      </c>
      <c r="D24" s="63">
        <v>0</v>
      </c>
      <c r="E24" s="63">
        <v>1</v>
      </c>
      <c r="F24" s="63">
        <v>0</v>
      </c>
      <c r="G24" s="114">
        <v>97</v>
      </c>
      <c r="H24" s="114">
        <v>0</v>
      </c>
      <c r="I24" s="114">
        <v>10</v>
      </c>
      <c r="J24" s="114">
        <v>0</v>
      </c>
      <c r="K24" s="114">
        <v>5</v>
      </c>
      <c r="L24" s="114">
        <v>0</v>
      </c>
      <c r="M24" s="114">
        <v>0</v>
      </c>
      <c r="N24" s="114">
        <v>0</v>
      </c>
      <c r="O24" s="114">
        <v>10</v>
      </c>
      <c r="P24" s="114">
        <v>0</v>
      </c>
      <c r="Q24" s="114">
        <v>0</v>
      </c>
      <c r="R24" s="114">
        <v>0</v>
      </c>
      <c r="S24" s="114">
        <v>11</v>
      </c>
      <c r="T24" s="114">
        <v>2</v>
      </c>
      <c r="U24" s="114">
        <v>11</v>
      </c>
      <c r="V24" s="114">
        <v>0</v>
      </c>
      <c r="W24" s="87" t="s">
        <v>78</v>
      </c>
    </row>
    <row r="25" spans="1:23" ht="15.5" x14ac:dyDescent="0.35">
      <c r="A25" s="82">
        <v>21</v>
      </c>
      <c r="B25" s="83" t="s">
        <v>16</v>
      </c>
      <c r="C25" s="63">
        <v>1720</v>
      </c>
      <c r="D25" s="63">
        <v>10</v>
      </c>
      <c r="E25" s="63">
        <v>143</v>
      </c>
      <c r="F25" s="63">
        <v>0</v>
      </c>
      <c r="G25" s="114">
        <v>1962</v>
      </c>
      <c r="H25" s="114">
        <v>8</v>
      </c>
      <c r="I25" s="114">
        <v>195</v>
      </c>
      <c r="J25" s="114">
        <v>1</v>
      </c>
      <c r="K25" s="114">
        <v>373</v>
      </c>
      <c r="L25" s="114">
        <v>3</v>
      </c>
      <c r="M25" s="114">
        <v>14</v>
      </c>
      <c r="N25" s="114">
        <v>0</v>
      </c>
      <c r="O25" s="114">
        <v>261</v>
      </c>
      <c r="P25" s="114">
        <v>1</v>
      </c>
      <c r="Q25" s="114">
        <v>18</v>
      </c>
      <c r="R25" s="114">
        <v>0</v>
      </c>
      <c r="S25" s="114">
        <v>333</v>
      </c>
      <c r="T25" s="114">
        <v>9</v>
      </c>
      <c r="U25" s="114">
        <v>31</v>
      </c>
      <c r="V25" s="114">
        <v>0</v>
      </c>
      <c r="W25" s="87" t="s">
        <v>17</v>
      </c>
    </row>
    <row r="26" spans="1:23" ht="15.5" x14ac:dyDescent="0.35">
      <c r="A26" s="82">
        <v>22</v>
      </c>
      <c r="B26" s="83" t="s">
        <v>146</v>
      </c>
      <c r="C26" s="63">
        <v>0</v>
      </c>
      <c r="D26" s="63">
        <v>0</v>
      </c>
      <c r="E26" s="63">
        <v>0</v>
      </c>
      <c r="F26" s="63">
        <v>0</v>
      </c>
      <c r="G26" s="114">
        <v>1</v>
      </c>
      <c r="H26" s="114">
        <v>0</v>
      </c>
      <c r="I26" s="114">
        <v>1</v>
      </c>
      <c r="J26" s="114">
        <v>0</v>
      </c>
      <c r="K26" s="114">
        <v>0</v>
      </c>
      <c r="L26" s="114">
        <v>0</v>
      </c>
      <c r="M26" s="114">
        <v>0</v>
      </c>
      <c r="N26" s="114">
        <v>0</v>
      </c>
      <c r="O26" s="114">
        <v>0</v>
      </c>
      <c r="P26" s="114">
        <v>0</v>
      </c>
      <c r="Q26" s="114">
        <v>0</v>
      </c>
      <c r="R26" s="114">
        <v>0</v>
      </c>
      <c r="S26" s="114">
        <v>0</v>
      </c>
      <c r="T26" s="114">
        <v>0</v>
      </c>
      <c r="U26" s="114">
        <v>0</v>
      </c>
      <c r="V26" s="114">
        <v>0</v>
      </c>
      <c r="W26" s="87" t="s">
        <v>82</v>
      </c>
    </row>
    <row r="27" spans="1:23" ht="15.5" x14ac:dyDescent="0.35">
      <c r="A27" s="82">
        <v>23</v>
      </c>
      <c r="B27" s="83" t="s">
        <v>147</v>
      </c>
      <c r="C27" s="63">
        <v>0</v>
      </c>
      <c r="D27" s="63">
        <v>0</v>
      </c>
      <c r="E27" s="63">
        <v>0</v>
      </c>
      <c r="F27" s="63">
        <v>0</v>
      </c>
      <c r="G27" s="114">
        <v>0</v>
      </c>
      <c r="H27" s="114">
        <v>0</v>
      </c>
      <c r="I27" s="114">
        <v>0</v>
      </c>
      <c r="J27" s="114">
        <v>0</v>
      </c>
      <c r="K27" s="114">
        <v>0</v>
      </c>
      <c r="L27" s="114">
        <v>0</v>
      </c>
      <c r="M27" s="114">
        <v>0</v>
      </c>
      <c r="N27" s="114">
        <v>0</v>
      </c>
      <c r="O27" s="114">
        <v>0</v>
      </c>
      <c r="P27" s="114">
        <v>0</v>
      </c>
      <c r="Q27" s="114">
        <v>0</v>
      </c>
      <c r="R27" s="114">
        <v>0</v>
      </c>
      <c r="S27" s="114">
        <v>0</v>
      </c>
      <c r="T27" s="114">
        <v>0</v>
      </c>
      <c r="U27" s="114">
        <v>0</v>
      </c>
      <c r="V27" s="114">
        <v>0</v>
      </c>
      <c r="W27" s="87" t="s">
        <v>84</v>
      </c>
    </row>
    <row r="28" spans="1:23" ht="15.5" x14ac:dyDescent="0.35">
      <c r="A28" s="82">
        <v>24</v>
      </c>
      <c r="B28" s="83" t="s">
        <v>148</v>
      </c>
      <c r="C28" s="63">
        <v>0</v>
      </c>
      <c r="D28" s="63">
        <v>0</v>
      </c>
      <c r="E28" s="63">
        <v>0</v>
      </c>
      <c r="F28" s="63">
        <v>0</v>
      </c>
      <c r="G28" s="114">
        <v>0</v>
      </c>
      <c r="H28" s="114">
        <v>0</v>
      </c>
      <c r="I28" s="114">
        <v>0</v>
      </c>
      <c r="J28" s="114">
        <v>0</v>
      </c>
      <c r="K28" s="114">
        <v>0</v>
      </c>
      <c r="L28" s="114">
        <v>0</v>
      </c>
      <c r="M28" s="114">
        <v>0</v>
      </c>
      <c r="N28" s="114">
        <v>0</v>
      </c>
      <c r="O28" s="114">
        <v>0</v>
      </c>
      <c r="P28" s="114">
        <v>0</v>
      </c>
      <c r="Q28" s="114">
        <v>0</v>
      </c>
      <c r="R28" s="114">
        <v>0</v>
      </c>
      <c r="S28" s="114">
        <v>0</v>
      </c>
      <c r="T28" s="114">
        <v>0</v>
      </c>
      <c r="U28" s="114">
        <v>0</v>
      </c>
      <c r="V28" s="114">
        <v>0</v>
      </c>
      <c r="W28" s="87" t="s">
        <v>86</v>
      </c>
    </row>
    <row r="29" spans="1:23" ht="15.5" x14ac:dyDescent="0.35">
      <c r="A29" s="82">
        <v>25</v>
      </c>
      <c r="B29" s="83" t="s">
        <v>18</v>
      </c>
      <c r="C29" s="63">
        <v>1287</v>
      </c>
      <c r="D29" s="63">
        <v>5</v>
      </c>
      <c r="E29" s="63">
        <v>147</v>
      </c>
      <c r="F29" s="63">
        <v>0</v>
      </c>
      <c r="G29" s="114">
        <v>1007</v>
      </c>
      <c r="H29" s="114">
        <v>2</v>
      </c>
      <c r="I29" s="114">
        <v>231</v>
      </c>
      <c r="J29" s="114">
        <v>1</v>
      </c>
      <c r="K29" s="114">
        <v>333</v>
      </c>
      <c r="L29" s="114">
        <v>4</v>
      </c>
      <c r="M29" s="114">
        <v>47</v>
      </c>
      <c r="N29" s="114">
        <v>1</v>
      </c>
      <c r="O29" s="114">
        <v>294</v>
      </c>
      <c r="P29" s="114">
        <v>3</v>
      </c>
      <c r="Q29" s="114">
        <v>37</v>
      </c>
      <c r="R29" s="114">
        <v>2</v>
      </c>
      <c r="S29" s="114">
        <v>430</v>
      </c>
      <c r="T29" s="114">
        <v>0</v>
      </c>
      <c r="U29" s="114">
        <v>28</v>
      </c>
      <c r="V29" s="114">
        <v>0</v>
      </c>
      <c r="W29" s="87" t="s">
        <v>19</v>
      </c>
    </row>
    <row r="30" spans="1:23" ht="15.5" x14ac:dyDescent="0.35">
      <c r="A30" s="82">
        <v>26</v>
      </c>
      <c r="B30" s="83" t="s">
        <v>170</v>
      </c>
      <c r="C30" s="63">
        <v>27</v>
      </c>
      <c r="D30" s="63">
        <v>0</v>
      </c>
      <c r="E30" s="63">
        <v>20</v>
      </c>
      <c r="F30" s="63">
        <v>0</v>
      </c>
      <c r="G30" s="114">
        <v>129</v>
      </c>
      <c r="H30" s="114">
        <v>0</v>
      </c>
      <c r="I30" s="114">
        <v>55</v>
      </c>
      <c r="J30" s="114">
        <v>0</v>
      </c>
      <c r="K30" s="114">
        <v>5</v>
      </c>
      <c r="L30" s="114">
        <v>0</v>
      </c>
      <c r="M30" s="114">
        <v>2</v>
      </c>
      <c r="N30" s="114">
        <v>0</v>
      </c>
      <c r="O30" s="114">
        <v>0</v>
      </c>
      <c r="P30" s="114">
        <v>0</v>
      </c>
      <c r="Q30" s="114">
        <v>0</v>
      </c>
      <c r="R30" s="114">
        <v>0</v>
      </c>
      <c r="S30" s="114">
        <v>1</v>
      </c>
      <c r="T30" s="114">
        <v>0</v>
      </c>
      <c r="U30" s="114">
        <v>1</v>
      </c>
      <c r="V30" s="114">
        <v>0</v>
      </c>
      <c r="W30" s="87" t="s">
        <v>89</v>
      </c>
    </row>
    <row r="31" spans="1:23" ht="15.5" x14ac:dyDescent="0.35">
      <c r="A31" s="82">
        <v>27</v>
      </c>
      <c r="B31" s="83" t="s">
        <v>151</v>
      </c>
      <c r="C31" s="63">
        <v>311</v>
      </c>
      <c r="D31" s="63">
        <v>0</v>
      </c>
      <c r="E31" s="63">
        <v>59</v>
      </c>
      <c r="F31" s="63">
        <v>0</v>
      </c>
      <c r="G31" s="114">
        <v>325</v>
      </c>
      <c r="H31" s="114">
        <v>2</v>
      </c>
      <c r="I31" s="114">
        <v>61</v>
      </c>
      <c r="J31" s="114">
        <v>2</v>
      </c>
      <c r="K31" s="114">
        <v>244</v>
      </c>
      <c r="L31" s="114">
        <v>0</v>
      </c>
      <c r="M31" s="114">
        <v>19</v>
      </c>
      <c r="N31" s="114">
        <v>0</v>
      </c>
      <c r="O31" s="114">
        <v>162</v>
      </c>
      <c r="P31" s="114">
        <v>0</v>
      </c>
      <c r="Q31" s="114">
        <v>25</v>
      </c>
      <c r="R31" s="114">
        <v>0</v>
      </c>
      <c r="S31" s="114">
        <v>191</v>
      </c>
      <c r="T31" s="114">
        <v>0</v>
      </c>
      <c r="U31" s="114">
        <v>14</v>
      </c>
      <c r="V31" s="114">
        <v>0</v>
      </c>
      <c r="W31" s="87" t="s">
        <v>91</v>
      </c>
    </row>
    <row r="32" spans="1:23" ht="15.5" x14ac:dyDescent="0.35">
      <c r="A32" s="82">
        <v>28</v>
      </c>
      <c r="B32" s="83" t="s">
        <v>153</v>
      </c>
      <c r="C32" s="63">
        <v>3080</v>
      </c>
      <c r="D32" s="63">
        <v>230</v>
      </c>
      <c r="E32" s="63">
        <v>323</v>
      </c>
      <c r="F32" s="63">
        <v>25</v>
      </c>
      <c r="G32" s="114">
        <v>2185</v>
      </c>
      <c r="H32" s="114">
        <v>126</v>
      </c>
      <c r="I32" s="114">
        <v>235</v>
      </c>
      <c r="J32" s="114">
        <v>21</v>
      </c>
      <c r="K32" s="114">
        <v>1646</v>
      </c>
      <c r="L32" s="114">
        <v>83</v>
      </c>
      <c r="M32" s="114">
        <v>100</v>
      </c>
      <c r="N32" s="114">
        <v>9</v>
      </c>
      <c r="O32" s="114">
        <v>1701</v>
      </c>
      <c r="P32" s="114">
        <v>59</v>
      </c>
      <c r="Q32" s="114">
        <v>153</v>
      </c>
      <c r="R32" s="114">
        <v>5</v>
      </c>
      <c r="S32" s="114">
        <v>1199</v>
      </c>
      <c r="T32" s="114">
        <v>32</v>
      </c>
      <c r="U32" s="114">
        <v>124</v>
      </c>
      <c r="V32" s="114">
        <v>4</v>
      </c>
      <c r="W32" s="87" t="s">
        <v>93</v>
      </c>
    </row>
    <row r="33" spans="1:23" ht="15.5" x14ac:dyDescent="0.35">
      <c r="A33" s="82">
        <v>29</v>
      </c>
      <c r="B33" s="83" t="s">
        <v>152</v>
      </c>
      <c r="C33" s="63">
        <v>0</v>
      </c>
      <c r="D33" s="63">
        <v>0</v>
      </c>
      <c r="E33" s="63">
        <v>0</v>
      </c>
      <c r="F33" s="63">
        <v>0</v>
      </c>
      <c r="G33" s="114">
        <v>18</v>
      </c>
      <c r="H33" s="114">
        <v>0</v>
      </c>
      <c r="I33" s="114">
        <v>9</v>
      </c>
      <c r="J33" s="114">
        <v>0</v>
      </c>
      <c r="K33" s="114">
        <v>28</v>
      </c>
      <c r="L33" s="114">
        <v>2</v>
      </c>
      <c r="M33" s="114">
        <v>4</v>
      </c>
      <c r="N33" s="114">
        <v>2</v>
      </c>
      <c r="O33" s="114">
        <v>1</v>
      </c>
      <c r="P33" s="114">
        <v>0</v>
      </c>
      <c r="Q33" s="114">
        <v>1</v>
      </c>
      <c r="R33" s="114">
        <v>0</v>
      </c>
      <c r="S33" s="114">
        <v>7</v>
      </c>
      <c r="T33" s="114">
        <v>2</v>
      </c>
      <c r="U33" s="114">
        <v>7</v>
      </c>
      <c r="V33" s="114">
        <v>0</v>
      </c>
      <c r="W33" s="87" t="s">
        <v>95</v>
      </c>
    </row>
    <row r="34" spans="1:23" ht="15.5" x14ac:dyDescent="0.35">
      <c r="A34" s="82">
        <v>30</v>
      </c>
      <c r="B34" s="83" t="s">
        <v>154</v>
      </c>
      <c r="C34" s="63">
        <v>1762</v>
      </c>
      <c r="D34" s="63">
        <v>146</v>
      </c>
      <c r="E34" s="63">
        <v>140</v>
      </c>
      <c r="F34" s="63">
        <v>35</v>
      </c>
      <c r="G34" s="114">
        <v>1618</v>
      </c>
      <c r="H34" s="114">
        <v>89</v>
      </c>
      <c r="I34" s="114">
        <v>82</v>
      </c>
      <c r="J34" s="114">
        <v>11</v>
      </c>
      <c r="K34" s="114">
        <v>867</v>
      </c>
      <c r="L34" s="114">
        <v>26</v>
      </c>
      <c r="M34" s="114">
        <v>41</v>
      </c>
      <c r="N34" s="114">
        <v>4</v>
      </c>
      <c r="O34" s="114">
        <v>1240</v>
      </c>
      <c r="P34" s="114">
        <v>28</v>
      </c>
      <c r="Q34" s="114">
        <v>47</v>
      </c>
      <c r="R34" s="114">
        <v>6</v>
      </c>
      <c r="S34" s="114">
        <v>1666</v>
      </c>
      <c r="T34" s="114">
        <v>39</v>
      </c>
      <c r="U34" s="114">
        <v>50</v>
      </c>
      <c r="V34" s="114">
        <v>7</v>
      </c>
      <c r="W34" s="87" t="s">
        <v>98</v>
      </c>
    </row>
    <row r="35" spans="1:23" ht="31" x14ac:dyDescent="0.35">
      <c r="A35" s="82">
        <v>31</v>
      </c>
      <c r="B35" s="83" t="s">
        <v>251</v>
      </c>
      <c r="C35" s="63">
        <v>0</v>
      </c>
      <c r="D35" s="63">
        <v>0</v>
      </c>
      <c r="E35" s="63">
        <v>0</v>
      </c>
      <c r="F35" s="63">
        <v>0</v>
      </c>
      <c r="G35" s="114">
        <v>0</v>
      </c>
      <c r="H35" s="114">
        <v>0</v>
      </c>
      <c r="I35" s="114">
        <v>0</v>
      </c>
      <c r="J35" s="114">
        <v>0</v>
      </c>
      <c r="K35" s="114">
        <v>0</v>
      </c>
      <c r="L35" s="114">
        <v>0</v>
      </c>
      <c r="M35" s="114">
        <v>0</v>
      </c>
      <c r="N35" s="114">
        <v>0</v>
      </c>
      <c r="O35" s="114">
        <v>0</v>
      </c>
      <c r="P35" s="114">
        <v>0</v>
      </c>
      <c r="Q35" s="114">
        <v>0</v>
      </c>
      <c r="R35" s="114">
        <v>0</v>
      </c>
      <c r="S35" s="114">
        <v>0</v>
      </c>
      <c r="T35" s="114">
        <v>0</v>
      </c>
      <c r="U35" s="114">
        <v>0</v>
      </c>
      <c r="V35" s="114">
        <v>0</v>
      </c>
      <c r="W35" s="87" t="s">
        <v>213</v>
      </c>
    </row>
    <row r="36" spans="1:23" ht="15.5" x14ac:dyDescent="0.35">
      <c r="A36" s="82">
        <v>32</v>
      </c>
      <c r="B36" s="83" t="s">
        <v>155</v>
      </c>
      <c r="C36" s="63">
        <v>0</v>
      </c>
      <c r="D36" s="63">
        <v>0</v>
      </c>
      <c r="E36" s="63">
        <v>0</v>
      </c>
      <c r="F36" s="63">
        <v>0</v>
      </c>
      <c r="G36" s="114">
        <v>0</v>
      </c>
      <c r="H36" s="114">
        <v>0</v>
      </c>
      <c r="I36" s="114">
        <v>0</v>
      </c>
      <c r="J36" s="114">
        <v>0</v>
      </c>
      <c r="K36" s="114">
        <v>0</v>
      </c>
      <c r="L36" s="114">
        <v>0</v>
      </c>
      <c r="M36" s="114">
        <v>0</v>
      </c>
      <c r="N36" s="114">
        <v>0</v>
      </c>
      <c r="O36" s="114">
        <v>0</v>
      </c>
      <c r="P36" s="114">
        <v>0</v>
      </c>
      <c r="Q36" s="114">
        <v>0</v>
      </c>
      <c r="R36" s="114">
        <v>0</v>
      </c>
      <c r="S36" s="114">
        <v>0</v>
      </c>
      <c r="T36" s="114">
        <v>0</v>
      </c>
      <c r="U36" s="114">
        <v>0</v>
      </c>
      <c r="V36" s="114">
        <v>0</v>
      </c>
      <c r="W36" s="87" t="s">
        <v>102</v>
      </c>
    </row>
    <row r="37" spans="1:23" ht="31" x14ac:dyDescent="0.35">
      <c r="A37" s="82">
        <v>33</v>
      </c>
      <c r="B37" s="83" t="s">
        <v>253</v>
      </c>
      <c r="C37" s="63">
        <v>0</v>
      </c>
      <c r="D37" s="63">
        <v>0</v>
      </c>
      <c r="E37" s="63">
        <v>0</v>
      </c>
      <c r="F37" s="63">
        <v>0</v>
      </c>
      <c r="G37" s="114">
        <v>0</v>
      </c>
      <c r="H37" s="114">
        <v>0</v>
      </c>
      <c r="I37" s="114">
        <v>0</v>
      </c>
      <c r="J37" s="114">
        <v>0</v>
      </c>
      <c r="K37" s="114">
        <v>0</v>
      </c>
      <c r="L37" s="114">
        <v>0</v>
      </c>
      <c r="M37" s="114">
        <v>0</v>
      </c>
      <c r="N37" s="114">
        <v>0</v>
      </c>
      <c r="O37" s="114">
        <v>0</v>
      </c>
      <c r="P37" s="114">
        <v>0</v>
      </c>
      <c r="Q37" s="114">
        <v>0</v>
      </c>
      <c r="R37" s="114">
        <v>0</v>
      </c>
      <c r="S37" s="114">
        <v>0</v>
      </c>
      <c r="T37" s="114">
        <v>0</v>
      </c>
      <c r="U37" s="114">
        <v>0</v>
      </c>
      <c r="V37" s="114">
        <v>0</v>
      </c>
      <c r="W37" s="87" t="s">
        <v>254</v>
      </c>
    </row>
    <row r="38" spans="1:23" ht="15.5" x14ac:dyDescent="0.35">
      <c r="A38" s="82">
        <v>34</v>
      </c>
      <c r="B38" s="83" t="s">
        <v>108</v>
      </c>
      <c r="C38" s="63">
        <v>0</v>
      </c>
      <c r="D38" s="63">
        <v>0</v>
      </c>
      <c r="E38" s="63">
        <v>0</v>
      </c>
      <c r="F38" s="63">
        <v>0</v>
      </c>
      <c r="G38" s="114">
        <v>0</v>
      </c>
      <c r="H38" s="114">
        <v>0</v>
      </c>
      <c r="I38" s="114">
        <v>0</v>
      </c>
      <c r="J38" s="114">
        <v>0</v>
      </c>
      <c r="K38" s="114">
        <v>0</v>
      </c>
      <c r="L38" s="114">
        <v>0</v>
      </c>
      <c r="M38" s="114">
        <v>0</v>
      </c>
      <c r="N38" s="114">
        <v>0</v>
      </c>
      <c r="O38" s="114">
        <v>0</v>
      </c>
      <c r="P38" s="114">
        <v>0</v>
      </c>
      <c r="Q38" s="114">
        <v>0</v>
      </c>
      <c r="R38" s="114">
        <v>0</v>
      </c>
      <c r="S38" s="114">
        <v>0</v>
      </c>
      <c r="T38" s="114">
        <v>0</v>
      </c>
      <c r="U38" s="114">
        <v>0</v>
      </c>
      <c r="V38" s="114">
        <v>0</v>
      </c>
      <c r="W38" s="87" t="s">
        <v>109</v>
      </c>
    </row>
    <row r="39" spans="1:23" ht="15.5" x14ac:dyDescent="0.35">
      <c r="A39" s="82">
        <v>35</v>
      </c>
      <c r="B39" s="83" t="s">
        <v>158</v>
      </c>
      <c r="C39" s="63">
        <v>0</v>
      </c>
      <c r="D39" s="63">
        <v>0</v>
      </c>
      <c r="E39" s="63">
        <v>0</v>
      </c>
      <c r="F39" s="63">
        <v>0</v>
      </c>
      <c r="G39" s="114">
        <v>0</v>
      </c>
      <c r="H39" s="114">
        <v>0</v>
      </c>
      <c r="I39" s="114">
        <v>0</v>
      </c>
      <c r="J39" s="114">
        <v>0</v>
      </c>
      <c r="K39" s="114">
        <v>0</v>
      </c>
      <c r="L39" s="114">
        <v>0</v>
      </c>
      <c r="M39" s="114">
        <v>0</v>
      </c>
      <c r="N39" s="114">
        <v>0</v>
      </c>
      <c r="O39" s="114">
        <v>0</v>
      </c>
      <c r="P39" s="114">
        <v>0</v>
      </c>
      <c r="Q39" s="114">
        <v>0</v>
      </c>
      <c r="R39" s="114">
        <v>0</v>
      </c>
      <c r="S39" s="114">
        <v>0</v>
      </c>
      <c r="T39" s="114">
        <v>0</v>
      </c>
      <c r="U39" s="114">
        <v>0</v>
      </c>
      <c r="V39" s="114">
        <v>0</v>
      </c>
      <c r="W39" s="87" t="s">
        <v>30</v>
      </c>
    </row>
    <row r="40" spans="1:23" ht="15.5" x14ac:dyDescent="0.35">
      <c r="A40" s="82">
        <v>36</v>
      </c>
      <c r="B40" s="83" t="s">
        <v>27</v>
      </c>
      <c r="C40" s="63">
        <v>0</v>
      </c>
      <c r="D40" s="63">
        <v>0</v>
      </c>
      <c r="E40" s="63">
        <v>0</v>
      </c>
      <c r="F40" s="63">
        <v>0</v>
      </c>
      <c r="G40" s="114">
        <v>0</v>
      </c>
      <c r="H40" s="114">
        <v>0</v>
      </c>
      <c r="I40" s="114">
        <v>0</v>
      </c>
      <c r="J40" s="114">
        <v>0</v>
      </c>
      <c r="K40" s="114">
        <v>0</v>
      </c>
      <c r="L40" s="114">
        <v>0</v>
      </c>
      <c r="M40" s="114">
        <v>0</v>
      </c>
      <c r="N40" s="114">
        <v>0</v>
      </c>
      <c r="O40" s="114">
        <v>0</v>
      </c>
      <c r="P40" s="114">
        <v>0</v>
      </c>
      <c r="Q40" s="114">
        <v>0</v>
      </c>
      <c r="R40" s="114">
        <v>0</v>
      </c>
      <c r="S40" s="114">
        <v>0</v>
      </c>
      <c r="T40" s="114">
        <v>0</v>
      </c>
      <c r="U40" s="114">
        <v>0</v>
      </c>
      <c r="V40" s="114">
        <v>0</v>
      </c>
      <c r="W40" s="87" t="s">
        <v>28</v>
      </c>
    </row>
    <row r="41" spans="1:23" ht="15.5" x14ac:dyDescent="0.35">
      <c r="A41" s="82"/>
      <c r="B41" s="77" t="s">
        <v>111</v>
      </c>
      <c r="C41" s="65">
        <v>11388</v>
      </c>
      <c r="D41" s="65">
        <v>636</v>
      </c>
      <c r="E41" s="65">
        <v>1678</v>
      </c>
      <c r="F41" s="65">
        <v>182</v>
      </c>
      <c r="G41" s="115">
        <f>SUM(G5:G40)</f>
        <v>14995</v>
      </c>
      <c r="H41" s="115">
        <f>SUM(H5:H40)</f>
        <v>710</v>
      </c>
      <c r="I41" s="115">
        <f>SUM(I5:I38)</f>
        <v>2545</v>
      </c>
      <c r="J41" s="115">
        <f>SUM(J5:J40)</f>
        <v>266</v>
      </c>
      <c r="K41" s="115">
        <f>SUM(K5:K40)</f>
        <v>5498</v>
      </c>
      <c r="L41" s="115">
        <f>SUM(L5:L40)</f>
        <v>251</v>
      </c>
      <c r="M41" s="115">
        <f>SUM(M5:M38)</f>
        <v>729</v>
      </c>
      <c r="N41" s="115">
        <f>SUM(N5:N40)</f>
        <v>82</v>
      </c>
      <c r="O41" s="115">
        <v>6377</v>
      </c>
      <c r="P41" s="115">
        <v>221</v>
      </c>
      <c r="Q41" s="115">
        <v>787</v>
      </c>
      <c r="R41" s="115">
        <v>70</v>
      </c>
      <c r="S41" s="115">
        <v>7114</v>
      </c>
      <c r="T41" s="115">
        <v>266</v>
      </c>
      <c r="U41" s="115">
        <v>1022</v>
      </c>
      <c r="V41" s="115">
        <v>127</v>
      </c>
      <c r="W41" s="106" t="s">
        <v>32</v>
      </c>
    </row>
    <row r="42" spans="1:23" x14ac:dyDescent="0.35">
      <c r="A42" s="691" t="s">
        <v>263</v>
      </c>
      <c r="B42" s="692"/>
      <c r="C42" s="692"/>
      <c r="D42" s="692"/>
      <c r="E42" s="692"/>
      <c r="F42" s="692"/>
      <c r="G42" s="692"/>
      <c r="H42" s="692"/>
      <c r="I42" s="692"/>
      <c r="J42" s="692"/>
      <c r="K42" s="692"/>
      <c r="L42" s="692"/>
      <c r="M42" s="692"/>
      <c r="N42" s="692"/>
      <c r="O42" s="692"/>
      <c r="P42" s="692"/>
      <c r="Q42" s="692"/>
      <c r="R42" s="692"/>
      <c r="S42" s="692"/>
      <c r="T42" s="692"/>
      <c r="U42" s="692"/>
      <c r="V42" s="692"/>
      <c r="W42" s="48"/>
    </row>
    <row r="43" spans="1:23" x14ac:dyDescent="0.35">
      <c r="A43" s="449" t="s">
        <v>220</v>
      </c>
      <c r="B43" s="450"/>
      <c r="C43" s="450"/>
      <c r="D43" s="450"/>
      <c r="E43" s="450"/>
      <c r="F43" s="450"/>
      <c r="G43" s="450"/>
      <c r="H43" s="450"/>
      <c r="I43" s="450"/>
      <c r="J43" s="450"/>
      <c r="K43" s="450"/>
      <c r="L43" s="450"/>
      <c r="M43" s="450"/>
      <c r="N43" s="450"/>
      <c r="O43" s="450"/>
      <c r="P43" s="450"/>
      <c r="Q43" s="450"/>
      <c r="R43" s="450"/>
      <c r="S43" s="450"/>
      <c r="T43" s="450"/>
      <c r="U43" s="450"/>
      <c r="V43" s="450"/>
      <c r="W43" s="451"/>
    </row>
    <row r="44" spans="1:23" x14ac:dyDescent="0.35">
      <c r="A44" s="693" t="s">
        <v>264</v>
      </c>
      <c r="B44" s="694"/>
      <c r="C44" s="694"/>
      <c r="D44" s="694"/>
      <c r="E44" s="694"/>
      <c r="F44" s="694"/>
      <c r="G44" s="694"/>
      <c r="H44" s="694"/>
      <c r="I44" s="694"/>
      <c r="J44" s="694"/>
      <c r="K44" s="694"/>
      <c r="L44" s="694"/>
      <c r="M44" s="694"/>
      <c r="N44" s="694"/>
      <c r="O44" s="694"/>
      <c r="P44" s="694"/>
      <c r="Q44" s="694"/>
      <c r="R44" s="694"/>
      <c r="S44" s="694"/>
      <c r="T44" s="694"/>
      <c r="U44" s="694"/>
      <c r="V44" s="694"/>
      <c r="W44" s="695"/>
    </row>
  </sheetData>
  <mergeCells count="13">
    <mergeCell ref="A42:V42"/>
    <mergeCell ref="A43:W43"/>
    <mergeCell ref="A44:W44"/>
    <mergeCell ref="A1:W1"/>
    <mergeCell ref="A2:W2"/>
    <mergeCell ref="A3:A4"/>
    <mergeCell ref="B3:B4"/>
    <mergeCell ref="C3:F3"/>
    <mergeCell ref="G3:J3"/>
    <mergeCell ref="K3:N3"/>
    <mergeCell ref="S3:V3"/>
    <mergeCell ref="W3:W4"/>
    <mergeCell ref="O3:R3"/>
  </mergeCells>
  <pageMargins left="0.7" right="0.7" top="0.75" bottom="0.75" header="0.3" footer="0.3"/>
  <pageSetup paperSize="9" scale="55" fitToHeight="0" orientation="landscape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753CA5-A26A-4D02-81B4-5C7CE7A797C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7F78BC-1FF9-4318-B0B3-AAE525954E4D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89FE2C7-D0BA-41EC-8FCC-930260266DE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4</vt:i4>
      </vt:variant>
    </vt:vector>
  </HeadingPairs>
  <TitlesOfParts>
    <vt:vector size="34" baseType="lpstr">
      <vt:lpstr>5.01</vt:lpstr>
      <vt:lpstr>5.02</vt:lpstr>
      <vt:lpstr>5.03 </vt:lpstr>
      <vt:lpstr>5.04 </vt:lpstr>
      <vt:lpstr>5.04a</vt:lpstr>
      <vt:lpstr>5.04 b</vt:lpstr>
      <vt:lpstr>5.05a</vt:lpstr>
      <vt:lpstr>5.05b</vt:lpstr>
      <vt:lpstr>5.06</vt:lpstr>
      <vt:lpstr>5.07</vt:lpstr>
      <vt:lpstr>5.08</vt:lpstr>
      <vt:lpstr> 5.08</vt:lpstr>
      <vt:lpstr>5.09 </vt:lpstr>
      <vt:lpstr>5.10</vt:lpstr>
      <vt:lpstr>5.11</vt:lpstr>
      <vt:lpstr>5.12</vt:lpstr>
      <vt:lpstr>5.13</vt:lpstr>
      <vt:lpstr>5.14</vt:lpstr>
      <vt:lpstr>5.15</vt:lpstr>
      <vt:lpstr>5.16</vt:lpstr>
      <vt:lpstr>5.17</vt:lpstr>
      <vt:lpstr>5.18</vt:lpstr>
      <vt:lpstr>5.19</vt:lpstr>
      <vt:lpstr>5.20</vt:lpstr>
      <vt:lpstr>5.21</vt:lpstr>
      <vt:lpstr>5.22</vt:lpstr>
      <vt:lpstr>5.23</vt:lpstr>
      <vt:lpstr>5.24</vt:lpstr>
      <vt:lpstr>Sheet2</vt:lpstr>
      <vt:lpstr>Sheet1</vt:lpstr>
      <vt:lpstr>'5.03 '!Print_Area</vt:lpstr>
      <vt:lpstr>'5.04 '!Print_Area</vt:lpstr>
      <vt:lpstr>'5.05b'!Print_Area</vt:lpstr>
      <vt:lpstr>'5.05b'!Print_Titles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shaurya.srivastava02@gmail.com</dc:creator>
  <cp:lastModifiedBy>shaurya.srivastava02@gmail.com</cp:lastModifiedBy>
  <cp:lastPrinted>2025-04-29T10:37:55Z</cp:lastPrinted>
  <dcterms:created xsi:type="dcterms:W3CDTF">2025-04-23T07:11:49Z</dcterms:created>
  <dcterms:modified xsi:type="dcterms:W3CDTF">2025-06-04T05:24:39Z</dcterms:modified>
</cp:coreProperties>
</file>